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815" activeTab="0"/>
  </bookViews>
  <sheets>
    <sheet name="3.06G" sheetId="1" r:id="rId1"/>
    <sheet name="CWC" sheetId="2" r:id="rId2"/>
    <sheet name="Sheet2" sheetId="3" r:id="rId3"/>
    <sheet name="Sheet3" sheetId="4" r:id="rId4"/>
    <sheet name="Sheet1" sheetId="5" r:id="rId5"/>
  </sheets>
  <definedNames>
    <definedName name="_xlnm.Print_Area" localSheetId="0">'3.06G'!$A$5:$H$608</definedName>
    <definedName name="_xlnm.Print_Area" localSheetId="1">'CWC'!$A$1:$H$1356</definedName>
    <definedName name="_xlnm.Print_Titles" localSheetId="0">'3.06G'!$3:$4</definedName>
    <definedName name="_xlnm.Print_Titles" localSheetId="1">'CWC'!$6:$7</definedName>
  </definedNames>
  <calcPr fullCalcOnLoad="1"/>
</workbook>
</file>

<file path=xl/comments4.xml><?xml version="1.0" encoding="utf-8"?>
<comments xmlns="http://schemas.openxmlformats.org/spreadsheetml/2006/main">
  <authors>
    <author>Susan Free</author>
  </authors>
  <commentList>
    <comment ref="B83" authorId="0">
      <text>
        <r>
          <rPr>
            <b/>
            <sz val="8"/>
            <rFont val="Tahoma"/>
            <family val="0"/>
          </rPr>
          <t>Susan Free:</t>
        </r>
        <r>
          <rPr>
            <sz val="8"/>
            <rFont val="Tahoma"/>
            <family val="0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<sst xmlns="http://schemas.openxmlformats.org/spreadsheetml/2006/main" count="6091" uniqueCount="1517">
  <si>
    <t>Buckley Ph II Burn Pile &amp; Wood Debris E</t>
  </si>
  <si>
    <t>Env Rem - Duwamish River Site (former G</t>
  </si>
  <si>
    <t>Env Rem - Olympia Svc Capacitor Site</t>
  </si>
  <si>
    <t>Env Rem - Bellevue G.O.UST Site Est Fut</t>
  </si>
  <si>
    <t>Env Rem - UG Tank -Baker Lodge</t>
  </si>
  <si>
    <t>Env Rem - UG Tank -Poulsbo Service Cent</t>
  </si>
  <si>
    <t>Env Rem - UG Tank - Kent Fleet</t>
  </si>
  <si>
    <t>Env Rem-Olympia SVC Capacitor Site Futu</t>
  </si>
  <si>
    <t>Tenino Service Center - UG Tank - Env</t>
  </si>
  <si>
    <t>Env. Rem. - Bremerton UST Def Site</t>
  </si>
  <si>
    <t>Env Rem - UG Tank - Bremerton ( Future C</t>
  </si>
  <si>
    <t>White River Relicensing - UE-040641</t>
  </si>
  <si>
    <t>Env Rem - UG Tank - Estimated Future Co</t>
  </si>
  <si>
    <t>White River Safety &amp; Regulatory - UE-040641</t>
  </si>
  <si>
    <t>White River Water Rights - UE-040641</t>
  </si>
  <si>
    <t>White River Relicensing - UE-040641 - Post Jan 15, 2004</t>
  </si>
  <si>
    <t>White River Safety &amp; Regulatory - UE-040641 - Post Jan 15, 2004</t>
  </si>
  <si>
    <t>White River Water Rights - UE-040641 - Post Jan 15, 2004</t>
  </si>
  <si>
    <t>Env Rem - UG Tank - Crossroads Operating Base</t>
  </si>
  <si>
    <t>Env Rem - UW Tacoma</t>
  </si>
  <si>
    <t>Env Rem - Swarr Station</t>
  </si>
  <si>
    <t>Env Rem - South Seattle GS</t>
  </si>
  <si>
    <t>2004 Rate Case Costs - Electric</t>
  </si>
  <si>
    <t>2004 Rate Case Costs - Gas</t>
  </si>
  <si>
    <t>2004 Rate Case Costs - Common</t>
  </si>
  <si>
    <t>Power Cost Only Ratecase Proceeding Costs</t>
  </si>
  <si>
    <t>Contra Power Cost Only Ratecase Proceeding Costs</t>
  </si>
  <si>
    <t>Low Income Grants - Electric</t>
  </si>
  <si>
    <t>Low Income Grants - Gas</t>
  </si>
  <si>
    <t>PSE Low Income Program Costs - Electric</t>
  </si>
  <si>
    <t>PSE Low Income Program Costs - Gas</t>
  </si>
  <si>
    <t>Low Income Agency Admin Fees - Electric</t>
  </si>
  <si>
    <t>Low Income Agency Admin Fees - Gas</t>
  </si>
  <si>
    <t>Contra Low Income Program - Electric</t>
  </si>
  <si>
    <t>Contra Low Income Program - Gas</t>
  </si>
  <si>
    <t>Conservation &amp; Renewable Discount Progr</t>
  </si>
  <si>
    <t>BPA Reimbursement of C&amp;R Costs - Electr</t>
  </si>
  <si>
    <t>PCA Customer Portion - Interest</t>
  </si>
  <si>
    <t>Elec-White River Tunnel Inspection</t>
  </si>
  <si>
    <t>Elec-Update Seismic Analysis for Baker</t>
  </si>
  <si>
    <t>Land Transportation Clearing</t>
  </si>
  <si>
    <t>Employee Related Taxes Clearing</t>
  </si>
  <si>
    <t>Employee Benefits Clearing</t>
  </si>
  <si>
    <t>Accounts Payable Suspense</t>
  </si>
  <si>
    <t>Master Card Central Billing - Clearing</t>
  </si>
  <si>
    <t>Employee Incentive Plan Clearing</t>
  </si>
  <si>
    <t>CLX Other Miscellaneous Credits</t>
  </si>
  <si>
    <t>CLX Balance Transfer</t>
  </si>
  <si>
    <t xml:space="preserve"> </t>
  </si>
  <si>
    <t>CLX Bank Credit Adjustments</t>
  </si>
  <si>
    <t>Credit Balance Refund Clearing</t>
  </si>
  <si>
    <t>CLX - Account Credit Adj for Rule 7</t>
  </si>
  <si>
    <t>JO1 Job Orders Temporary Facilities</t>
  </si>
  <si>
    <t>$200M 2 year floating rate note issuanc</t>
  </si>
  <si>
    <t>OWIP - Electric - Non-Temp Facility &amp; Damage</t>
  </si>
  <si>
    <t>Upper Baker Structure Fire- Interim Mit</t>
  </si>
  <si>
    <t>JO2 Job Orders Non-Temp Facilities</t>
  </si>
  <si>
    <t>ZCLM Damage Claim Orders</t>
  </si>
  <si>
    <t>Cashiers Shortages - Misc Def Debits</t>
  </si>
  <si>
    <t>Intang FAS87 Pension Asset - Misc Def Debits</t>
  </si>
  <si>
    <t>Env Rem - Lake Union Legal Costs</t>
  </si>
  <si>
    <t>Prepd Pens Cost Excess Contrib - Misc Def Deb</t>
  </si>
  <si>
    <t>Generating Plant Expenses</t>
  </si>
  <si>
    <t>Unamortized AFUCE Gross Up (2/97-12/02)</t>
  </si>
  <si>
    <t>Wind Resource Acquisition</t>
  </si>
  <si>
    <t>Gas - Misc Def Debits</t>
  </si>
  <si>
    <t>Cashiers Shortages - CLX</t>
  </si>
  <si>
    <t>All Source Resource Acquisition</t>
  </si>
  <si>
    <t>PTC Credits (Sch 95a)</t>
  </si>
  <si>
    <t>CEO1 186 Orders Billed by G/L</t>
  </si>
  <si>
    <t>PTC Credits (Sch 95a) Contra</t>
  </si>
  <si>
    <t>Advance Pmt Montana Firm Contract - Misc Def</t>
  </si>
  <si>
    <t>2004 Credit Facility</t>
  </si>
  <si>
    <t>Def Debits - Misc Def Debits</t>
  </si>
  <si>
    <t>2005 - ShelfReg</t>
  </si>
  <si>
    <t>2006 - Shelf Registration</t>
  </si>
  <si>
    <t xml:space="preserve">Redmond Ridge Soil Mgmt Agmt    </t>
  </si>
  <si>
    <t>Residential Exchange - Misc Deferred De</t>
  </si>
  <si>
    <t>2002 Universal Shelf</t>
  </si>
  <si>
    <t>Whitehorn Turbine Repair</t>
  </si>
  <si>
    <t>Deferred Debits - CFS Parts Warranty Re</t>
  </si>
  <si>
    <t>Real Estate Brokerage Fee</t>
  </si>
  <si>
    <t>SFAS 132 Supplemental Death Intangible</t>
  </si>
  <si>
    <t>PCA FAS 133 Derivative</t>
  </si>
  <si>
    <t>PGA FAS 133 Net Unrealized Gain/(Loss)</t>
  </si>
  <si>
    <t>SFAS 71 - Snoqualmie License Expenses</t>
  </si>
  <si>
    <t>Limited Use Permit PSPL RR ROW</t>
  </si>
  <si>
    <t>2005 A/R Securitzation</t>
  </si>
  <si>
    <t>White River Conveyance Costs</t>
  </si>
  <si>
    <t>APB-25 Restricted Stock Grant</t>
  </si>
  <si>
    <t>November 2005 Equity Issuance</t>
  </si>
  <si>
    <t>PSE New Credit Agreement - 364 days</t>
  </si>
  <si>
    <t>PSE A/R Securitization - 3 years Facili</t>
  </si>
  <si>
    <t>1900-Restructuree maturing $250mm credi</t>
  </si>
  <si>
    <t>1900-2004 Shelf Registration</t>
  </si>
  <si>
    <t>5.197% Senior Notes Due 10/01/15</t>
  </si>
  <si>
    <t>6.274% Senior Notes Due 3/15/2037</t>
  </si>
  <si>
    <t>FIN 48 Capitalized Overheads - Electric</t>
  </si>
  <si>
    <t>FIN 48 Capitalized Overheads - Gas</t>
  </si>
  <si>
    <t>Env Rem - Estimated Future Costs Misc Gas Sit</t>
  </si>
  <si>
    <t>Env Rem - Gas Historical Actual Ins Recoverie</t>
  </si>
  <si>
    <t>Env Rem - Tacoma Tide Flats Remediation Costs</t>
  </si>
  <si>
    <t>Env Rem - Tacoma Tide Flats Legal Costs</t>
  </si>
  <si>
    <t>Env Rem - Tac Tide Flts Historical Internal C</t>
  </si>
  <si>
    <t>Env Rem - Everett Remediation Costs</t>
  </si>
  <si>
    <t>Env Rem - Everett Legal Costs</t>
  </si>
  <si>
    <t>Env Rem - Chehalis Remediation Costs</t>
  </si>
  <si>
    <t>Env Rem - Gas Works Remediation Costs</t>
  </si>
  <si>
    <t>Env Rem - Gas Works Legal Costs</t>
  </si>
  <si>
    <t>Env Rem - Gas Works Historical Internal Costs</t>
  </si>
  <si>
    <t>Env Rem - WSDOT Federal/State Remediati</t>
  </si>
  <si>
    <t>Env Rem - WSDOT Fedl/State Legal Costs</t>
  </si>
  <si>
    <t>Env Rem - WSDOT Upland Remediation Costs</t>
  </si>
  <si>
    <t>Env Rem - WSDOT Thea Foss Remediation Costs</t>
  </si>
  <si>
    <t>Env Rem - WSDOT Thea Foss Legal Costs</t>
  </si>
  <si>
    <t>Env Rem - Tulalip Remediation Costs</t>
  </si>
  <si>
    <t>Env Rem - System Oil Insur Lit Legal Co</t>
  </si>
  <si>
    <t>Env Rem - Onmnibus Insur Lit Legal Cost</t>
  </si>
  <si>
    <t>Env Rem - 5th &amp; Jackson Remediation Costs</t>
  </si>
  <si>
    <t>Env Rem - 5th &amp; Jackson Remedia Reimbur</t>
  </si>
  <si>
    <t>5th &amp; Jackson Legal Costs</t>
  </si>
  <si>
    <t>5th &amp; Jackson Indemnity</t>
  </si>
  <si>
    <t>Env Rem - Mercer Street Remediation Costs</t>
  </si>
  <si>
    <t>Env Rem - Quendall Terminal Remediation</t>
  </si>
  <si>
    <t>Env Rem - Quendall Terminal Legal Costs</t>
  </si>
  <si>
    <t>Env Rem - Bay Station (Elliot Ave) MGP</t>
  </si>
  <si>
    <t>Env Rem - Olympia ( Columbia Street) MGP</t>
  </si>
  <si>
    <t>June 2006 $250M 30 Year Notes Issuance</t>
  </si>
  <si>
    <t>WUTC-AFUDC</t>
  </si>
  <si>
    <t>Electric - Def Losses fr Disposition of Utili</t>
  </si>
  <si>
    <t>Def Losses fr Disposition of Utility Pl</t>
  </si>
  <si>
    <t>Def Loss Disp Plt. - Electric</t>
  </si>
  <si>
    <t>Def Loss Disp Plt. - Gas</t>
  </si>
  <si>
    <t>Deferred Losses post 12/31/05 Property</t>
  </si>
  <si>
    <t>Unamort Loss on Reacquired Debt - 1995</t>
  </si>
  <si>
    <t>8-7/8% Series 10/1/06 - Unam Loss Reacq Debt</t>
  </si>
  <si>
    <t>8.25% Series 4/1/96 - Unam Loss Reacq Debt</t>
  </si>
  <si>
    <t>9-5/8% Series 9/15/94 - Unam Loss Reacq Debt</t>
  </si>
  <si>
    <t>$200M VRN - Amort of Debt Retirement</t>
  </si>
  <si>
    <t>8.231% Trust Preferred Notes - Amort of</t>
  </si>
  <si>
    <t>9.375% PEI Bonds 2017 - Unam Loss Reacq Debt</t>
  </si>
  <si>
    <t>9.14% Med Term Notes Due 06/15/18- Unam Loss</t>
  </si>
  <si>
    <t>7.05% PCB Series 1991A-Unamort Loss on</t>
  </si>
  <si>
    <t>7.25% PCB Series 1991B-Unamort Loss on</t>
  </si>
  <si>
    <t>6.8% PCB Series 1992-Unamort Loss on Re</t>
  </si>
  <si>
    <t>5.875% PCB Series 1993-Unamort Loss on</t>
  </si>
  <si>
    <t>8.4%WING MTN SERIES A DUE 1/13/2022 (rd</t>
  </si>
  <si>
    <t>8.39%WNG MTN SERIES A DUE 1/13/2022 (rd</t>
  </si>
  <si>
    <t>8.4% PP MTN SERIES A DUE 5/7/07 (rdeemd</t>
  </si>
  <si>
    <t>8.25% WNG MTN SERIES A DUE 8/12/22, rde</t>
  </si>
  <si>
    <t>8.2% PSPL MTN SERIES B DUE 12/21/12 rde</t>
  </si>
  <si>
    <t>8.59% PSPL MTN SERIE A DUE 4/9/12 rdeem</t>
  </si>
  <si>
    <t>7.19% WNG Series B due 8/18/2023</t>
  </si>
  <si>
    <t>Unamort Loss on Reaqu Debt -$55 Million</t>
  </si>
  <si>
    <t>8.40% Cap Trst - Unamort Reacq Debt</t>
  </si>
  <si>
    <t>8.231% Capital Trust I Pfd Stock Due 6/1/2</t>
  </si>
  <si>
    <t>DFIT - FAS 133 CFH TLOCK ST</t>
  </si>
  <si>
    <t>DFIT - FAS 133 ST Asset - Gas</t>
  </si>
  <si>
    <t>DFIT - FAS 133 Asset - PGA</t>
  </si>
  <si>
    <t>FIT - FAS 133 Unrealized Loss Fwd Swap</t>
  </si>
  <si>
    <t>DFIT - FAS 133 ST Asset - Electric</t>
  </si>
  <si>
    <t>Vacation Pay - Accum Def Inc Taxes</t>
  </si>
  <si>
    <t>Deferred FIT - FAS 133 Fwd Swap Short Term</t>
  </si>
  <si>
    <t>Deferred FIT - FAS 143 ARO Gain/Loss on Settlement</t>
  </si>
  <si>
    <t>Def FIT - Bad Debts</t>
  </si>
  <si>
    <t>Def FIT - Demand Charges</t>
  </si>
  <si>
    <t>Def FIT - JP Storage 263A</t>
  </si>
  <si>
    <t>Def FIT - Demand Side Mgmt</t>
  </si>
  <si>
    <t>Current Demand Def - Unrec Purch Gas Costs</t>
  </si>
  <si>
    <t>Curr Commodity Def - Unrec Purch Gas Costs</t>
  </si>
  <si>
    <t>Interest Curr Comm.- Unrcvd Purch Gas C</t>
  </si>
  <si>
    <t>Interest Curr Demand-Unrcvd Purch Gas C</t>
  </si>
  <si>
    <t>PGA  Amort - Demand</t>
  </si>
  <si>
    <t>PGA  Amort - Dommod</t>
  </si>
  <si>
    <t>DFIT - FAS 133 Liability - PGA</t>
  </si>
  <si>
    <t>DFIT - FAS 133 ST Liability - Electric</t>
  </si>
  <si>
    <t>DFIT - FAS 133 ST Liability - Gas</t>
  </si>
  <si>
    <t>DFIT - FAS 133 Frwd Swap Int ST</t>
  </si>
  <si>
    <t>Total Profit/Loss Current Year</t>
  </si>
  <si>
    <t>Total Profit and Loss</t>
  </si>
  <si>
    <t>Def FIT Deferred Compensation</t>
  </si>
  <si>
    <t>Deferred FIT - Tenaska Regulatory Liabi</t>
  </si>
  <si>
    <t>Gas - Accum Def Income Taxes</t>
  </si>
  <si>
    <t>Def FIT FAS 106 Retirement Benefits</t>
  </si>
  <si>
    <t>Def FIT - White River Water Right</t>
  </si>
  <si>
    <t>Gas - Merchandise - Accum Def Income Taxes</t>
  </si>
  <si>
    <t>Deferred Revenue Connext - Accum Def Income Tax</t>
  </si>
  <si>
    <t>CIAC after 10/8/76 - Accum Def Income Tax</t>
  </si>
  <si>
    <t>DFIT - FAS 133 LT Asset - Gas</t>
  </si>
  <si>
    <t>DFIT - FAS 133 CFH TLOCK LT</t>
  </si>
  <si>
    <t>CIAC - 1986 Changes - Accum Def Income Tax</t>
  </si>
  <si>
    <t>CIAC - 7/1/87 - Accum Def Income Tax</t>
  </si>
  <si>
    <t>Pipeline Capacity Assignment</t>
  </si>
  <si>
    <t>DFIT - Gain on Sale of Crossroads Building</t>
  </si>
  <si>
    <t>Pension Liability - Accum Def Inc Taxes</t>
  </si>
  <si>
    <t>DFIT - FAS 133 LT Asset - Electric</t>
  </si>
  <si>
    <t>Land Sales - Accum Def Inc Taxes</t>
  </si>
  <si>
    <t>Cabot Gas Contract - Accum Def Inc Taxe</t>
  </si>
  <si>
    <t>SERPS - Accum Def Inc Taxes</t>
  </si>
  <si>
    <t>DFIT - FAS 133 Asset PCA - L/T</t>
  </si>
  <si>
    <t>Non-Qual SRP - Officers - Accum Def Inc Taxes</t>
  </si>
  <si>
    <t>DFIT Gain on Skagit Sale</t>
  </si>
  <si>
    <t>L-T Incentive Plan - Accum Def Inc Taxes</t>
  </si>
  <si>
    <t>Env Clean-Up - Accum Def Inc Taxes</t>
  </si>
  <si>
    <t>DFIT - LTIP Restricted Stock</t>
  </si>
  <si>
    <t>DFIT - Officer Restricted Stock</t>
  </si>
  <si>
    <t>Electric - Env Remediation Costs - Accum Def</t>
  </si>
  <si>
    <t>SFAS106 Operating - Accum Def Inc Taxes</t>
  </si>
  <si>
    <t>SFAS106 Non-Operating - Accum Def Inc Taxes</t>
  </si>
  <si>
    <t>SFAS106 Plan Curtail Loss - Accum Def Inc Tax</t>
  </si>
  <si>
    <t>Gain on Disp Of Emiss Allow - Acc Def Inc Tax</t>
  </si>
  <si>
    <t>Pension Costs - VSRP/ESP - Accum Def Inc Taxe</t>
  </si>
  <si>
    <t>Def FIT - Deferred Compensation</t>
  </si>
  <si>
    <t>Sr Mgmt L-T Incentive Plan - Accum Def Inc Ta</t>
  </si>
  <si>
    <t>Non-Integr Merger Costs - Accum Def Inc Taxes</t>
  </si>
  <si>
    <t>IRS Audit 92-94 - Accum Def Inc Taxes</t>
  </si>
  <si>
    <t>Def FIT - FAS 123 LTIP</t>
  </si>
  <si>
    <t>Def FIT - Performance Based Compensatio</t>
  </si>
  <si>
    <t>Mark to Market A/R (Sec. 475) - Accum Def Inc</t>
  </si>
  <si>
    <t>Deferred Stock Options (WECO) - Accum Def Inc</t>
  </si>
  <si>
    <t>Gardiner Property Deferred Loss</t>
  </si>
  <si>
    <t>Def Tax Colstrip Reclamation Electric</t>
  </si>
  <si>
    <t>Def Tax Employee Stock Grants-Electric</t>
  </si>
  <si>
    <t>Def Tax - Workers Compensation Reserve</t>
  </si>
  <si>
    <t>Deferred FIT - FAS 133 Fwd Swap Long Term</t>
  </si>
  <si>
    <t>Deferred FIT - California ISO</t>
  </si>
  <si>
    <t>Deferred FIT - California PX</t>
  </si>
  <si>
    <t>Deferred FIT - Ramgen Reserve</t>
  </si>
  <si>
    <t>Deferred FIT-Deferred Income (Advance P</t>
  </si>
  <si>
    <t>Deferred FIT Receivable - NOL</t>
  </si>
  <si>
    <t>Deferred FIT - FAS 143 Whitehorn 2 &amp; 3</t>
  </si>
  <si>
    <t>Defrrd Tax Asset - SFAS 158 Qualified P</t>
  </si>
  <si>
    <t>Deferred FIT - Canwest Gas Supply - Ele</t>
  </si>
  <si>
    <t>Defrrd Tax Asset - SFAS 158 SERP</t>
  </si>
  <si>
    <t>Deferred FIT - Sale of GO</t>
  </si>
  <si>
    <t>Defrrd Tax Asset - SFAS 158 Postrtrmnt</t>
  </si>
  <si>
    <t>Deferred FIT - Horizon Wind Energy Paym</t>
  </si>
  <si>
    <t>Encogen Activity - Electric</t>
  </si>
  <si>
    <t>Deferred FIT AP&amp;T Note Receivable Reser</t>
  </si>
  <si>
    <t>Deferred FIT Colstrip 1&amp;2 Liability Res</t>
  </si>
  <si>
    <t>DFIT Summit Purchase Opt Buyout</t>
  </si>
  <si>
    <t>Def FIT - Production Tax Credit</t>
  </si>
  <si>
    <t>Def FIT - Non Qual SERP</t>
  </si>
  <si>
    <t>Def FIT - ARO</t>
  </si>
  <si>
    <t>Def FIT - Accrued PTO</t>
  </si>
  <si>
    <t>Def FIT - Post Retirement Benefits</t>
  </si>
  <si>
    <t>Def FIT - Net CIAC</t>
  </si>
  <si>
    <t>Def FIT - Pension</t>
  </si>
  <si>
    <t>Def FIT - Environmental</t>
  </si>
  <si>
    <t>Def FIT - Software</t>
  </si>
  <si>
    <t>Def FIT - Rate Case</t>
  </si>
  <si>
    <t>Def FIT - Bond Amortization</t>
  </si>
  <si>
    <t>Def FIT - Reserve for Injuries and Damage</t>
  </si>
  <si>
    <t>DFIT FIN 48 Interest - Electric</t>
  </si>
  <si>
    <t>DFIT FIN 48 Interest - Gas</t>
  </si>
  <si>
    <t>Common Stock Issued - PSE $10 Par</t>
  </si>
  <si>
    <t>Common Stock</t>
  </si>
  <si>
    <t>Gas - Premium on Cap Stock - Common</t>
  </si>
  <si>
    <t>Electric - Premium on Cap Stock - Common</t>
  </si>
  <si>
    <t>Premium on Cap Stock - Common Stock</t>
  </si>
  <si>
    <t>4.84% Prfd - Gain on Reacqu Cap Stock</t>
  </si>
  <si>
    <t>Miscellaneous Paid in Capital</t>
  </si>
  <si>
    <t>FAS 123R LTIP Equity Awards</t>
  </si>
  <si>
    <t>FAS 123R ESPP Equity</t>
  </si>
  <si>
    <t>SFAS 123R Tax Windfall Benefit</t>
  </si>
  <si>
    <t>FAS 123R LTIP Equity Awards - Performance</t>
  </si>
  <si>
    <t>Gas - Common Stock Expense</t>
  </si>
  <si>
    <t>Gas - Preferred Stock Expense</t>
  </si>
  <si>
    <t>Electric - Common Stock Expense</t>
  </si>
  <si>
    <t>7.75% Prfd Stock Expense</t>
  </si>
  <si>
    <t>Approp RE - Fed Amort Reserve - Baker</t>
  </si>
  <si>
    <t>Approp RE - Fed Amort Reserve - Snoqualmie</t>
  </si>
  <si>
    <t>Unappropriated Retained Earnings</t>
  </si>
  <si>
    <t>Dividends on Common Stock (Gas History)</t>
  </si>
  <si>
    <t>Dividends on Preferred Stock (Gas History)</t>
  </si>
  <si>
    <t>Excess Premium - Preferred Stock</t>
  </si>
  <si>
    <t>Unappropriated Retained Earnings (Elect Histo</t>
  </si>
  <si>
    <t>Unappropriated RE</t>
  </si>
  <si>
    <t>Retained Earnings - Encogen</t>
  </si>
  <si>
    <t>Puget Western - Retained Earnings</t>
  </si>
  <si>
    <t>Hydro Energy Dev Corp - Retained Earnings</t>
  </si>
  <si>
    <t>OCI-FAS133C-15NPNS</t>
  </si>
  <si>
    <t>OCI-FAS133C-15NPNS Reclass to Earnings</t>
  </si>
  <si>
    <t>OCI-FAS133</t>
  </si>
  <si>
    <t>OCI-FAS133 Reclass to Earnings</t>
  </si>
  <si>
    <t>FAS 87 - Minimun Pension Liability Adju</t>
  </si>
  <si>
    <t>PCA - OCI FAS 133</t>
  </si>
  <si>
    <t>OCI - FAS 133 Treasury Lock Hedge - CQ</t>
  </si>
  <si>
    <t>OCI - FAS 133 Fwd Swap CQ Marks</t>
  </si>
  <si>
    <t>OCI - Fwd Swap 6/27/2036 Amortization</t>
  </si>
  <si>
    <t>OCI - Treasury Lock Settlements</t>
  </si>
  <si>
    <t>OCI - Forward Swap Settlement</t>
  </si>
  <si>
    <t>OCI - Forward Swap 9/13/06</t>
  </si>
  <si>
    <t>Acc Other Comprehensive Income - FAS 15</t>
  </si>
  <si>
    <t>SFAS 158 Tax Benefit Qualified Pension</t>
  </si>
  <si>
    <t>SFAS 158 Tax Benefit SERP - AOCI</t>
  </si>
  <si>
    <t>Acc Other Cmprhnsve Income-FAS 158 Post</t>
  </si>
  <si>
    <t>SFAS 158 Tax Benefit Post Ret. Benefit</t>
  </si>
  <si>
    <t>$200M 2 year floating rate note</t>
  </si>
  <si>
    <t>9.57% FMB Due 09/01/20 - 27th Supplement</t>
  </si>
  <si>
    <t>6.53% Med Term Notes B - Due 08/18/08</t>
  </si>
  <si>
    <t>6.83% Med Term Notes B - Due 08/19/13</t>
  </si>
  <si>
    <t>6.51% Med Term Notes B - Due 08/19/08</t>
  </si>
  <si>
    <t>6.10% Med Term Notes B - Due 01/15/04</t>
  </si>
  <si>
    <t>6.07% Med Term Notes B - Due 01/16/04</t>
  </si>
  <si>
    <t>6.90% Med Term Notes B - Due 10/01/13</t>
  </si>
  <si>
    <t>6.92% Med Term Notes C - Due 09/12/05</t>
  </si>
  <si>
    <t>6.93% Med Term Notes C - Due 09/13/05</t>
  </si>
  <si>
    <t>7.02% Med Term Notes C - Due 09/11/07</t>
  </si>
  <si>
    <t>7.04% Med Term Notes C - Due 09/12/07</t>
  </si>
  <si>
    <t>7.12% Med Term Notes C - Due 09/13/10</t>
  </si>
  <si>
    <t>7.35% Med Term Notes C - Due 09/11/15</t>
  </si>
  <si>
    <t>7.36% Med Term Notes C - Due 09/15/15</t>
  </si>
  <si>
    <t>6.61% Med Term Notes C - Due 12/21/09</t>
  </si>
  <si>
    <t>6.62% Med Term Notes C - Due 12/22/09</t>
  </si>
  <si>
    <t>7.15% Med Term Notes C - Due 12/19/25</t>
  </si>
  <si>
    <t>6.58% Med Term Notes C - Due 12/21/06</t>
  </si>
  <si>
    <t>7.20% Med Term Notes C - Due 12/22/25</t>
  </si>
  <si>
    <t>8.14% Med Term Notes Due 11/30/06</t>
  </si>
  <si>
    <t>7.75% Med Term Notes Due 2/1/07</t>
  </si>
  <si>
    <t>8.06% Med Term Notes Due 6/19/06</t>
  </si>
  <si>
    <t>7.70% Med Term Notes Due 12/10/04</t>
  </si>
  <si>
    <t>Conservation Trust Bonds 6.45%</t>
  </si>
  <si>
    <t>7.35% Med Term Notes Due 2/1/24</t>
  </si>
  <si>
    <t>7.80% Med Term Notes Due 5/27/04</t>
  </si>
  <si>
    <t>7.02% Med Term Notes due 12/01/27</t>
  </si>
  <si>
    <t>6.74% Med Term Notes - Due 06/15/18</t>
  </si>
  <si>
    <t>6.46% MTN Series B Due 3/9/09</t>
  </si>
  <si>
    <t>7.00% MTN Series B Due 3/9/29</t>
  </si>
  <si>
    <t>7.96% MTN Series B Due 2/22/10</t>
  </si>
  <si>
    <t>7.61% MTN Series B Due 9/8/08</t>
  </si>
  <si>
    <t>7.69% MTN Due 2/1/11</t>
  </si>
  <si>
    <t>5.0% PCB-Series 2003A due 03/01/2031</t>
  </si>
  <si>
    <t>5.1% PCB-Series 2003B due 03/01/2031</t>
  </si>
  <si>
    <t>3.363%Senior Notes - Due 6/1/08</t>
  </si>
  <si>
    <t>6.724% 30 Year Notes Due 6/15/2036</t>
  </si>
  <si>
    <t>6.974% Junior Subordinated Notes Due 6/</t>
  </si>
  <si>
    <t>8.231% Capital Trust I Pfd Stock Due 6/</t>
  </si>
  <si>
    <t>8.40% Capital Trust II Pfd Stock Due 6/</t>
  </si>
  <si>
    <t>4.70%  Preferred Stock - Mandatory Rede</t>
  </si>
  <si>
    <t>4.84%  Preferred Stock - Mandatory Rede</t>
  </si>
  <si>
    <t>7.70% Bonds - Unamort Discount</t>
  </si>
  <si>
    <t>Whitehorn Capital Lease - Non-Current</t>
  </si>
  <si>
    <t>Injuries / Damages</t>
  </si>
  <si>
    <t>Liability Reserve - Gas</t>
  </si>
  <si>
    <t>Gas - Accrued Environ Remediation Costs</t>
  </si>
  <si>
    <t>Accrued Env Rem - NWT - Mission Pole</t>
  </si>
  <si>
    <t>Accrued Env Rem - White River (Buckley</t>
  </si>
  <si>
    <t>Accrued Env Rem - Olympia UST</t>
  </si>
  <si>
    <t>Accrued Env Rem - Bremerton UST</t>
  </si>
  <si>
    <t>Accrued Env Rem - Whidbey Island UST</t>
  </si>
  <si>
    <t>Accrued Env Rem - Tenino UST</t>
  </si>
  <si>
    <t>Accrued Env Rem - White River UST</t>
  </si>
  <si>
    <t>Accrued Env Rem - Puyallup Garage</t>
  </si>
  <si>
    <t>Accrued Env Rem - G.O. UST</t>
  </si>
  <si>
    <t>Env Rem - Centralia Plant</t>
  </si>
  <si>
    <t>Accrued Env Rem - Poulsbo Service Cente</t>
  </si>
  <si>
    <t>Accrued Env Rem - Olympia SVC Capacitor</t>
  </si>
  <si>
    <t>White River Selling Cost - Carpenter Shop</t>
  </si>
  <si>
    <t>AETNA II Lawsuit unallocated proceeds -</t>
  </si>
  <si>
    <t>Accrued Env. Remediation - Crystal Mountain</t>
  </si>
  <si>
    <t>ARO-Electric Shuffleton Harbor Lease</t>
  </si>
  <si>
    <t>ARO-Electric Whitehorn 2 &amp; 3 Lease</t>
  </si>
  <si>
    <t>ARO - Asbestos Common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</si>
  <si>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</si>
  <si>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</si>
  <si>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</si>
  <si>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</si>
  <si>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</si>
  <si>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Contaminated Oil &amp; Related Equipment</t>
  </si>
  <si>
    <t>ARO - Asbestos Electric</t>
  </si>
  <si>
    <t>ARO - Gas Mains</t>
  </si>
  <si>
    <t>ARO - Electric Shuffelton Harbor Lease to</t>
  </si>
  <si>
    <t>ARO-Gas Cast Iron Pipe Removal</t>
  </si>
  <si>
    <t>ARO - Frederickson</t>
  </si>
  <si>
    <t>ARO-Gas Bare Steel Pipe Removal</t>
  </si>
  <si>
    <t>ARO - Gas Cast Iron Pipe Removal to Short</t>
  </si>
  <si>
    <t>ARO - Gas Bare Steel Pipe Removal to Short</t>
  </si>
  <si>
    <t>ARO - Transmission Wood Poles to Short Term</t>
  </si>
  <si>
    <t>ARO - Distribution Wood Poles Short Term</t>
  </si>
  <si>
    <t>ARO - Contaminated Oil &amp; Related Equipment To Short</t>
  </si>
  <si>
    <t>ARO - Electric Short Term</t>
  </si>
  <si>
    <t>23002091ARO</t>
  </si>
  <si>
    <t>ARO - Asbestos Electric ST</t>
  </si>
  <si>
    <t>ARO - Gas Short Term</t>
  </si>
  <si>
    <t>ARO - Common - Short Term</t>
  </si>
  <si>
    <t>ARO - Asbestos Electric - ST</t>
  </si>
  <si>
    <t>ARO - Asebestos Common - ST</t>
  </si>
  <si>
    <t>Note Payable - Hopper - Wind Ridge Site</t>
  </si>
  <si>
    <t>Lehman Brother CP issuances</t>
  </si>
  <si>
    <t>Short Term Debt - Citibank</t>
  </si>
  <si>
    <t>Short Term Debt - JP Morgan Chase</t>
  </si>
  <si>
    <t>US Bank - Commercial Paper</t>
  </si>
  <si>
    <t>Wells Fargo Bank - Commercial Paper</t>
  </si>
  <si>
    <t>Merrill Lynch - Commercial Paper</t>
  </si>
  <si>
    <t>MM-BID LINE-KBC</t>
  </si>
  <si>
    <t>Wachovia - Credit Facility Loan</t>
  </si>
  <si>
    <t>WECO - Vouchers Payable</t>
  </si>
  <si>
    <t>A/P - Power Cost</t>
  </si>
  <si>
    <t>Accounts Payable - Vouchers (Electric Sys)</t>
  </si>
  <si>
    <t>A/P - BPA Transmission Payable</t>
  </si>
  <si>
    <t>A/P - Firm Contract Power Payable</t>
  </si>
  <si>
    <t>A/P - Secondary Power Payable</t>
  </si>
  <si>
    <t>Accounts Payable - Payroll (Electric Sys)</t>
  </si>
  <si>
    <t>A/P - PURPA Power Payable</t>
  </si>
  <si>
    <t>A/P - Combustion Turbine Fuel Payable</t>
  </si>
  <si>
    <t>Accrued Liabilities</t>
  </si>
  <si>
    <t>A/P - Competitive Bid Conservation Paya</t>
  </si>
  <si>
    <t xml:space="preserve">Working </t>
  </si>
  <si>
    <t>A/P - Financial Swap payable</t>
  </si>
  <si>
    <t>Salvation Army Donations</t>
  </si>
  <si>
    <t>A/P - Transmission Payable (Non-BPA)</t>
  </si>
  <si>
    <t>Payroll W/Holding - Energy Fund</t>
  </si>
  <si>
    <t>A/P Frederickson #1 Vouchers</t>
  </si>
  <si>
    <t xml:space="preserve">BPA Ratcheted Demand Liability </t>
  </si>
  <si>
    <t>Encogen Acid Rain Fines</t>
  </si>
  <si>
    <t>Misc Payroll Deductions</t>
  </si>
  <si>
    <t>Deductions - Medical Insurance (Electric Hist</t>
  </si>
  <si>
    <t>A/P - Everett Delta - NW Pipeline - Gas</t>
  </si>
  <si>
    <t>A/P - Gas Purchases-GST Payable</t>
  </si>
  <si>
    <t>A/P - Gas Pipeline Liability</t>
  </si>
  <si>
    <t>AP - BPA 2006 Capital Projects</t>
  </si>
  <si>
    <t>A/P - Gas Purchases</t>
  </si>
  <si>
    <t>Payroll Deductions - Garnishments</t>
  </si>
  <si>
    <t>Electric - Payroll Deductions - IBEW Union Du</t>
  </si>
  <si>
    <t>Gas - Payroll Deductions - UA Union Dues</t>
  </si>
  <si>
    <t>A/P - GST on Gas Purch. Payable to Counterparties</t>
  </si>
  <si>
    <t>A/P Payroll W/H - Stock Purchase Plan</t>
  </si>
  <si>
    <t>A/P Other</t>
  </si>
  <si>
    <t>Penalties - Crystal Mountain Oil Spill</t>
  </si>
  <si>
    <t>Gas - WUTC Penalty Payable</t>
  </si>
  <si>
    <t>Payroll - Parking Payable</t>
  </si>
  <si>
    <t>PTO / Holiday / etc - Clearing</t>
  </si>
  <si>
    <t>Incentive Pay Liability</t>
  </si>
  <si>
    <t>DBS Non-PO Accrual</t>
  </si>
  <si>
    <t>Medical Insurance - Premera</t>
  </si>
  <si>
    <t>Medical Insurance - Group Health</t>
  </si>
  <si>
    <t>Dental Insurance - WDS</t>
  </si>
  <si>
    <t>Life Insurance - Aetna</t>
  </si>
  <si>
    <t>AD&amp;D Insurance - CIGNA</t>
  </si>
  <si>
    <t>LTD Insurance - Hartford</t>
  </si>
  <si>
    <t>LTC Insurance - CNA</t>
  </si>
  <si>
    <t>Accident Insurance - Carrier name to be</t>
  </si>
  <si>
    <t>A/P - Salary Month End Payroll Accrual</t>
  </si>
  <si>
    <t>A/P - Hourly Month End Payroll Accrual</t>
  </si>
  <si>
    <t>Payroll - Misc Payable Deductions-credi</t>
  </si>
  <si>
    <t>Payroll - Misc Payable Deductions-good</t>
  </si>
  <si>
    <t>Payroll - 401k company match</t>
  </si>
  <si>
    <t>LTC Insurance - UNUM</t>
  </si>
  <si>
    <t>Life Insurance - Hartford</t>
  </si>
  <si>
    <t>Default Payroll Withholding - S/B $0.00</t>
  </si>
  <si>
    <t>Charitable Contribution Pledges</t>
  </si>
  <si>
    <t>A/P - Encogen Vouchers</t>
  </si>
  <si>
    <t>Accounts Payable Reconcilation Account</t>
  </si>
  <si>
    <t>A/P - Encogen Gas Supply</t>
  </si>
  <si>
    <t>GR/IR Clearing Account</t>
  </si>
  <si>
    <t>Freight Clearing</t>
  </si>
  <si>
    <t>Medical Aid - Supplemental</t>
  </si>
  <si>
    <t>Health/Dependent Spending Accts - Year 1</t>
  </si>
  <si>
    <t>Health/Dependent Spending Accts - Year</t>
  </si>
  <si>
    <t>United Way - Payroll Deductions</t>
  </si>
  <si>
    <t>401(k) Plan EE</t>
  </si>
  <si>
    <t>Loan Payback 401(k)</t>
  </si>
  <si>
    <t>P/R-401(k) PE Common Stk issue rounding</t>
  </si>
  <si>
    <t>Cash Discount Clearing</t>
  </si>
  <si>
    <t>Accounts Payable - BillServ NSF's and A</t>
  </si>
  <si>
    <t>Accounts Payable - APS NSF's and Adj-Ke</t>
  </si>
  <si>
    <t>Payroll - Medical Insurance Payable- Re</t>
  </si>
  <si>
    <t>Payroll - ArtsFund Workplace Giving Pay</t>
  </si>
  <si>
    <t>Payroll - Life Insurance Payable- Retir</t>
  </si>
  <si>
    <t>A/P Liability - Credit Balance Refund</t>
  </si>
  <si>
    <t>Medical Insurance - Regence</t>
  </si>
  <si>
    <t>PSE Customer Connections Penalty</t>
  </si>
  <si>
    <t>Notes Pay- Assoc Companies</t>
  </si>
  <si>
    <t>Note Payable to Puget Energy</t>
  </si>
  <si>
    <t>AP Associated Companies</t>
  </si>
  <si>
    <t>A/P Associated Company</t>
  </si>
  <si>
    <t>Transmission Services Deposits</t>
  </si>
  <si>
    <t>Customer Deposits - Gas CLX</t>
  </si>
  <si>
    <t>Customer Deposits - Electric CLX</t>
  </si>
  <si>
    <t>Customer Deposits - Gas CLX- Effective</t>
  </si>
  <si>
    <t>Customer Deposits - Elect CLX - Effecti</t>
  </si>
  <si>
    <t>FIT Payable</t>
  </si>
  <si>
    <t>WA  Property Tax-Freddie 1-Electric</t>
  </si>
  <si>
    <t>Accrued WA Tax - Unbilled Electric Reve</t>
  </si>
  <si>
    <t>Accrued WA Tax - Unbilled Gas Revenue</t>
  </si>
  <si>
    <t>FIT Current Payable</t>
  </si>
  <si>
    <t>Federal Income Taxes</t>
  </si>
  <si>
    <t>23600033RR</t>
  </si>
  <si>
    <t>Federal Income Taxes - Rainier Rec</t>
  </si>
  <si>
    <t>Current Deferred FIT Liability</t>
  </si>
  <si>
    <t>Federal Excise Tax - Fuel/Drayage Veh</t>
  </si>
  <si>
    <t>Accrued FICA - Company</t>
  </si>
  <si>
    <t>Accrued Federal Unemployment Ins</t>
  </si>
  <si>
    <t>Federal Unemployment Insurance</t>
  </si>
  <si>
    <t>Accrued State Unemployment Ins</t>
  </si>
  <si>
    <t>Property Taxes - Washington - Electric</t>
  </si>
  <si>
    <t>Property Taxes - Montana - Electric</t>
  </si>
  <si>
    <t>Washington Unemployment Tax - Employer</t>
  </si>
  <si>
    <t>Property Taxes - Oregon - Electric</t>
  </si>
  <si>
    <t>Property Taxes - Washington - Gas</t>
  </si>
  <si>
    <t>Washington State Real Estate Sales Tax</t>
  </si>
  <si>
    <t>Accrued Washington Municipal Util Tax - Elect</t>
  </si>
  <si>
    <t>Washington Municipal  Tax  Reserve - El</t>
  </si>
  <si>
    <t>Montana State Electric Energy Producer Tax</t>
  </si>
  <si>
    <t>Montana Unemployment Tax Withheld - Employee</t>
  </si>
  <si>
    <t>Corp License Tax - Montana</t>
  </si>
  <si>
    <t>Accrued Washington State Utility Tax - Electr</t>
  </si>
  <si>
    <t>Accrued Washington State Utility Tax - Gas</t>
  </si>
  <si>
    <t>Accrued Washington Municipal Utility Taxes -</t>
  </si>
  <si>
    <t>Washington Municipal  Tax  Reserve - Ga</t>
  </si>
  <si>
    <t>WA State &amp; City of Bellingham Excise Tax</t>
  </si>
  <si>
    <t>Accrued WA State &amp; Local Use Tax</t>
  </si>
  <si>
    <t>WA State Fuel Tax - Encogen</t>
  </si>
  <si>
    <t>Accrued WA State B &amp; O Taxes</t>
  </si>
  <si>
    <t>WA State Property Tax - Encogen</t>
  </si>
  <si>
    <t>Accrued WA City B &amp; O Taxes</t>
  </si>
  <si>
    <t>Bellingham Excise Tax - Encogen</t>
  </si>
  <si>
    <t>Municipal Tax Reserve</t>
  </si>
  <si>
    <t>Federal Unemployment Tax - Employer</t>
  </si>
  <si>
    <t>accrued int construction of  Lake Young</t>
  </si>
  <si>
    <t>Accrued Int 20 Bonds Due Mar &amp; Sep</t>
  </si>
  <si>
    <t>Accrued Int 6.53% Notes Due Dec &amp; Jun</t>
  </si>
  <si>
    <t>Accrued Int 6.83% Notes Due Dec &amp; Jun</t>
  </si>
  <si>
    <t>Interest Payable - Debt</t>
  </si>
  <si>
    <t>Accrued Int 6.51% Notes Due Dec &amp; Jun</t>
  </si>
  <si>
    <t>Accrued Int 6.10% Notes Due Dec &amp; Jun</t>
  </si>
  <si>
    <t>Accrued Int 6.07% Notes Due Dec &amp; Jun</t>
  </si>
  <si>
    <t>Accrued Int 6.90% Notes Due Dec &amp; Jun</t>
  </si>
  <si>
    <t>Accrued Int 6.92% Notes Due Dec &amp; Jun</t>
  </si>
  <si>
    <t>Accrued Int 6.93% Notes Due Dec &amp; Jun</t>
  </si>
  <si>
    <t>Accrued Int 7.02% Notes Due Dec &amp; Jun</t>
  </si>
  <si>
    <t>Accrued Int 7.04% Notes Due Dec &amp; Jun</t>
  </si>
  <si>
    <t>Accrued Int 7.12% Notes Due Dec &amp; Jun</t>
  </si>
  <si>
    <t>Accrued Int 7.35% Notes Due Dec &amp; Jun</t>
  </si>
  <si>
    <t>Accrued Int 7.36% Notes Due Dec &amp; Jun</t>
  </si>
  <si>
    <t>Accrued Int 6.61% Notes Due Dec &amp; Jun</t>
  </si>
  <si>
    <t>Accrued Int 6.62% Notes Due Dec &amp; Jun</t>
  </si>
  <si>
    <t>Accrued Int 7.15% Notes Due Dec &amp; Jun</t>
  </si>
  <si>
    <t>Accrued Int 6.58% Notes Due Dec &amp; Jun</t>
  </si>
  <si>
    <t>Accrued Int 7.20% Notes Due Dec &amp; Jun</t>
  </si>
  <si>
    <t>8.14% Med Term Notes Due 11/30/06 - Accrued I</t>
  </si>
  <si>
    <t>7.75% Med Term Notes Due 2/1/07 - Accrued Int</t>
  </si>
  <si>
    <t>8.06% Med Term Notes Due 6/19/06 - Accrued In</t>
  </si>
  <si>
    <t>7.70% Med Term Notes Due 12/10/04 - Accrued I</t>
  </si>
  <si>
    <t>7.35% Med Term Notes Due 2/1/24 - Accrued Int</t>
  </si>
  <si>
    <t>7.80% Med Term Notes Due 5/27/04 - Accrued In</t>
  </si>
  <si>
    <t>8.231% Debentures Due 6/1/27 - Accrued Int.</t>
  </si>
  <si>
    <t>Accrued Int Bank Notes - Domestic</t>
  </si>
  <si>
    <t>Conservation Trust Interest Payable</t>
  </si>
  <si>
    <t>Accrued Interest - Misc Liabilities</t>
  </si>
  <si>
    <t>Accrued Interest Whitehorn Capital Lease</t>
  </si>
  <si>
    <t>Interest Accrued</t>
  </si>
  <si>
    <t>6.46% MTN Series B Due 3/9/09 - Accrued</t>
  </si>
  <si>
    <t>7.00% MTN Series B Due 3/9/29 - Accrued</t>
  </si>
  <si>
    <t>Electric - Accrued Interest Customer De</t>
  </si>
  <si>
    <t>Gas - Accrued Interest Customer Deposit</t>
  </si>
  <si>
    <t>6.74% Med Term Notes Due 6/15/18 - Accrued In</t>
  </si>
  <si>
    <t>Accrued Interest - Tax Assessments</t>
  </si>
  <si>
    <t>Accrued Interest - Transm Deposits</t>
  </si>
  <si>
    <t>Accrued Interest - 7.96% MTN Series B D</t>
  </si>
  <si>
    <t>Accrued Interest - 7.61% MTN Series B D</t>
  </si>
  <si>
    <t>Accrued Int - Bonds 9.14% MTN Due 06/21/01</t>
  </si>
  <si>
    <t>7.69% MTN Due 2/1/11 - Accrued Interest</t>
  </si>
  <si>
    <t>8.40% Capital Trust II Pfd Stk 6/30/41</t>
  </si>
  <si>
    <t>5.0% PCB-Series 2003A due 03/01/2031-Ac</t>
  </si>
  <si>
    <t>5.1% PCB-Series 2003B due 03/01/2031-Ac</t>
  </si>
  <si>
    <t>accrued interest - $200M 2 year floatin</t>
  </si>
  <si>
    <t>5.483% Senior Notes due 6/1/2035</t>
  </si>
  <si>
    <t>5.197% Senior Notes Dues 10/1/05 - Interest Accr</t>
  </si>
  <si>
    <t>Purchased Gas Commodity Security Deposit</t>
  </si>
  <si>
    <t>3.363% Senior Notes Due 6/1/08 - Accrue</t>
  </si>
  <si>
    <t>Accrued Interest on PE Note</t>
  </si>
  <si>
    <t>Accrued Interest - 6.724% Notes Due 6/1</t>
  </si>
  <si>
    <t>Accrued Interest - 6.274% Senior Notes Due 3/15/2037</t>
  </si>
  <si>
    <t>23701053</t>
  </si>
  <si>
    <t>Federal Income Tax Withheld - Employee</t>
  </si>
  <si>
    <t>FICA Tax Withheld - Employee</t>
  </si>
  <si>
    <t>Washington State &amp; Local Sales Tax Collected</t>
  </si>
  <si>
    <t>Montana State Income Tax Withheld</t>
  </si>
  <si>
    <t>Montana Income Tax Withheld - Employee</t>
  </si>
  <si>
    <t>GST on Gas Sales from PSE</t>
  </si>
  <si>
    <t>Colstrip Units 1 &amp; 2 loss reserve</t>
  </si>
  <si>
    <t>WUTC Gas Pipeline Penalty</t>
  </si>
  <si>
    <t>Misc Accd Liabilities - Western Energy</t>
  </si>
  <si>
    <t>Accrued Liabilities - Elect. Reserve Sh</t>
  </si>
  <si>
    <t>Accrued Severance Costs</t>
  </si>
  <si>
    <t>2005 Attorney General Settlement</t>
  </si>
  <si>
    <t>Whitehorn #2 &amp; #3 - Leases Oper or Leveraged</t>
  </si>
  <si>
    <t>Wash St Annual Filing Fee</t>
  </si>
  <si>
    <t>FAS 123 ESPP liability</t>
  </si>
  <si>
    <t>Lower Baker - FERC License Fees</t>
  </si>
  <si>
    <t>Upper Baker - FERC License Fees</t>
  </si>
  <si>
    <t>Snoqualmie #1 - FERC License Fees</t>
  </si>
  <si>
    <t>Snoqualmie #2 - FERC License Fees</t>
  </si>
  <si>
    <t>White River - FERC License Fees</t>
  </si>
  <si>
    <t>PSE Non-Employee Director Stock Plan</t>
  </si>
  <si>
    <t>Severance Payable</t>
  </si>
  <si>
    <t>Trading Floor FERC Fees Payable</t>
  </si>
  <si>
    <t>Accrued Real Estate Brokerage Fee</t>
  </si>
  <si>
    <t>Accrued WUTC Fee</t>
  </si>
  <si>
    <t>Gas - WUTC SQI Penalty</t>
  </si>
  <si>
    <t>401(k) 1% Company Contribution</t>
  </si>
  <si>
    <t>Conservation Trust Payable</t>
  </si>
  <si>
    <t>Electric - WUTC SQI Penalty</t>
  </si>
  <si>
    <t>Wrkrs Comp Reserve- Richard Grant Accident 10</t>
  </si>
  <si>
    <t>Accrual - 401(k) Match on Incentive Pla</t>
  </si>
  <si>
    <t>Common - WUTC SQI Penalty</t>
  </si>
  <si>
    <t>Non-Employee DSP Unissued Shares</t>
  </si>
  <si>
    <t>Whitehorn Capital Lease - Current</t>
  </si>
  <si>
    <t>FAS 133 Opt Unrealized Loss ST</t>
  </si>
  <si>
    <t>FAS 133 Opt Unrealized Loss LT</t>
  </si>
  <si>
    <t>FAS 133 Day 1 Loss Deferral - Electric - ST</t>
  </si>
  <si>
    <t>FAS 133 Day 1 Loss Deferral - Electric - LT</t>
  </si>
  <si>
    <t>FAS 133 Cash Flow Hedge Unrealized Loss</t>
  </si>
  <si>
    <t>FAS 133 Unrealized Loss - ST</t>
  </si>
  <si>
    <t>FAS 133 CFH Unrealized Loss - TLock S/T</t>
  </si>
  <si>
    <t>FAS 133 Unrealized Loss - LT</t>
  </si>
  <si>
    <t>FAS 133 CFH Unrealized Loss - Fwd Swap</t>
  </si>
  <si>
    <t>FAS 133 -Ineffective CFH Loss LT</t>
  </si>
  <si>
    <t>Advances Refundable User</t>
  </si>
  <si>
    <t>Rule 7 Customer Advances</t>
  </si>
  <si>
    <t>Developers Deposit Rule 7</t>
  </si>
  <si>
    <t>1998 Cust Advances for Construction</t>
  </si>
  <si>
    <t>Cust Advances for  Const Posted 9/1</t>
  </si>
  <si>
    <t>Rule 7 Customer Advances Posted 9/1</t>
  </si>
  <si>
    <t>Developers Deposit Rule 7 Posted 9/1</t>
  </si>
  <si>
    <t>Contractor's Security Bond</t>
  </si>
  <si>
    <t>NewRule7 nonref zero consump cust advan</t>
  </si>
  <si>
    <t>NewRule 7 Refund zero consump cust adva</t>
  </si>
  <si>
    <t>Residential Single Family Elec Customer</t>
  </si>
  <si>
    <t>Residential Plat Elec Customer Advances</t>
  </si>
  <si>
    <t>Non-Residential Elec Customer Advances</t>
  </si>
  <si>
    <t>CIAC - Seattle Public Utilities-Electri</t>
  </si>
  <si>
    <t>Rule 7 Cust Adv With Tax (9-1-03)</t>
  </si>
  <si>
    <t>Rule 7 Cust Adv W/O Tax (9-1-03)</t>
  </si>
  <si>
    <t>Developers Deposit Rule 7 (9-1-03)</t>
  </si>
  <si>
    <t>CA to Eliminate the NCR (9-1-03)</t>
  </si>
  <si>
    <t>Rule 7A Cust Adv With Tax (Kitt) (9-1-0</t>
  </si>
  <si>
    <t>Rule 7A Cust Adv W/O Tax (Kitt) (9-1-03</t>
  </si>
  <si>
    <t>Colstrip 3 &amp; 4 Final Reclamation Liability</t>
  </si>
  <si>
    <t>Unearned Mt.Star Conversion Revenue</t>
  </si>
  <si>
    <t>J Harvey Const Encroach. Dep/BPA Kitsap</t>
  </si>
  <si>
    <t>Gas - Pipeline Capacity Assignment</t>
  </si>
  <si>
    <t>Colstrip 3&amp;4 Coal Supply Agreement Loss</t>
  </si>
  <si>
    <t>Deferred Electric Conservation Grant - Bremerton</t>
  </si>
  <si>
    <t>Deferred Compensation - Salary Deferred</t>
  </si>
  <si>
    <t>Unearned Option Revenue</t>
  </si>
  <si>
    <t>Unearned Revenue - Pole Contacts</t>
  </si>
  <si>
    <t>FAS106 - Post Retirmnt Benefits</t>
  </si>
  <si>
    <t>Def Rev Sch85 Lifetime O&amp;M on Increm Li</t>
  </si>
  <si>
    <t>Deferred Pole Contact Compliance Payment</t>
  </si>
  <si>
    <t>Hopkins Ridge Transmission Interest Due</t>
  </si>
  <si>
    <t>Sr Mgmt LT Incentive Plans</t>
  </si>
  <si>
    <t>Spec Employee Retire Benefits</t>
  </si>
  <si>
    <t>FAS87 Add'l Min Pension Liab - Officer Supp R</t>
  </si>
  <si>
    <t>Def Credit for Stock Options Payable</t>
  </si>
  <si>
    <t>LT Incentive Plan for Sr Mgmt</t>
  </si>
  <si>
    <t>Unclaimed Vendor Payments</t>
  </si>
  <si>
    <t>Unearned Revenue - Miscellaneous</t>
  </si>
  <si>
    <t>PSE Building (A) - Landlord Incentives</t>
  </si>
  <si>
    <t>PSE Building (B) - Landlord Incentives</t>
  </si>
  <si>
    <t>Deferred Interchange Power</t>
  </si>
  <si>
    <t>FAS 148, 123 LTIP</t>
  </si>
  <si>
    <t>Bothell Access Center Tenant Incentives</t>
  </si>
  <si>
    <t>Oth Deferrd Credit-Alliance Data Sys In</t>
  </si>
  <si>
    <t>Misc Cash Receipts</t>
  </si>
  <si>
    <t>Unclaimed Property - Customer Refunds</t>
  </si>
  <si>
    <t>Unclaimed Property - Payroll Checks</t>
  </si>
  <si>
    <t>Deutsche Bank  Collateral Deposit with PSE</t>
  </si>
  <si>
    <t>SFAS 132 Supplemental Death Add'l Minim</t>
  </si>
  <si>
    <t xml:space="preserve">Unclaimed Vendor Payments - California  </t>
  </si>
  <si>
    <t>Unclaimed Property - Customer Refunds - California</t>
  </si>
  <si>
    <t>Residential Exchange - Other Deferred C</t>
  </si>
  <si>
    <t>Deposit - Rainbow Energy Marketing</t>
  </si>
  <si>
    <t>Snoqualmie License O&amp;M Liability</t>
  </si>
  <si>
    <t>Workers Compensation Reserve - Pinnacle</t>
  </si>
  <si>
    <t>PSE Non-Qualified Retirement Plan Liability</t>
  </si>
  <si>
    <t>Unearned Electric Option Revenue - FAS</t>
  </si>
  <si>
    <t>Unearned Easement Revenue</t>
  </si>
  <si>
    <t>Deferred Credit - Green Power Tariff</t>
  </si>
  <si>
    <t>Unearned Rev-Renewable Energy Credit-Wi</t>
  </si>
  <si>
    <t>Unearned Fees - Cascade Water Alliance</t>
  </si>
  <si>
    <t>Summit Purchase Option Buyout Receipt</t>
  </si>
  <si>
    <t>1997 Cashiers Overages</t>
  </si>
  <si>
    <t>1998 Cashiers Overages</t>
  </si>
  <si>
    <t>1999 Cashiers Overages</t>
  </si>
  <si>
    <t>2000 Cashiers Overages</t>
  </si>
  <si>
    <t>2001 Cashiers Overages</t>
  </si>
  <si>
    <t>2002 Cashiers Overages</t>
  </si>
  <si>
    <t>2003 Cashiers Overages</t>
  </si>
  <si>
    <t>2004 Cashiers Overages</t>
  </si>
  <si>
    <t>2005 Cashiers Overages</t>
  </si>
  <si>
    <t>2006 Cashiers Overages</t>
  </si>
  <si>
    <t>2007 Cashiers Overages</t>
  </si>
  <si>
    <t>1999 Cashiers Overages-Baker Resort</t>
  </si>
  <si>
    <t>2000 Cashiers Overages-Baker Resort</t>
  </si>
  <si>
    <t>2001 Cashiers Overages-Baker Resort</t>
  </si>
  <si>
    <t>2002 Cashiers Overages-Baker Resort</t>
  </si>
  <si>
    <t>2003 Cashiers Overages-Baker Resort</t>
  </si>
  <si>
    <t>2004 Cashiers Overages-Baker Resort</t>
  </si>
  <si>
    <t>2005 Cashiers Overages-Baker Resort</t>
  </si>
  <si>
    <t>2006 Cashiers Overages-Baker Resort</t>
  </si>
  <si>
    <t>2007 Cashiers Overages-Baker Resort</t>
  </si>
  <si>
    <t>Unapplied Conservation and Receivables</t>
  </si>
  <si>
    <t>Low Income Program - Electric</t>
  </si>
  <si>
    <t>Low Income Program - Gas</t>
  </si>
  <si>
    <t>Other Def Cr-S. Reynolds Perform Based</t>
  </si>
  <si>
    <t>Tenaska Disallowance Reserve</t>
  </si>
  <si>
    <t>Tenaska Disallowance Reserve Contra</t>
  </si>
  <si>
    <t>Proceeds from Canwest Settlement</t>
  </si>
  <si>
    <t>Rock Island Power Costs</t>
  </si>
  <si>
    <t>Gain from Sale of Former Bellevue GO Bu</t>
  </si>
  <si>
    <t>Whitehorn 2 &amp; 3 Lease</t>
  </si>
  <si>
    <t>Gain from Sale of Crossroads land and building</t>
  </si>
  <si>
    <t>Unamortized Gain from Disp Allowance - Centra</t>
  </si>
  <si>
    <t>Unamortized Gain from Disp Allowance - Colstr</t>
  </si>
  <si>
    <t>Unamort Gain from Disp Allow - Conserva</t>
  </si>
  <si>
    <t>Gain on Sale Bellevue General Office -</t>
  </si>
  <si>
    <t>Gain on Sale Crossroads - Electric</t>
  </si>
  <si>
    <t>Gain on Sale Crossroads - Gas</t>
  </si>
  <si>
    <t>Gain on Sale Skagit Svc Ctr-Electric</t>
  </si>
  <si>
    <t>DETM - NW Pipeline Capacity Agreement</t>
  </si>
  <si>
    <t>1</t>
  </si>
  <si>
    <t>Temporary Cash Investment</t>
  </si>
  <si>
    <t>39.2</t>
  </si>
  <si>
    <t>39.1</t>
  </si>
  <si>
    <t>39.3</t>
  </si>
  <si>
    <t>39.4</t>
  </si>
  <si>
    <t>39.1 Total</t>
  </si>
  <si>
    <t>39.2 Total</t>
  </si>
  <si>
    <t>39.3 Total</t>
  </si>
  <si>
    <t>39.4 Total</t>
  </si>
  <si>
    <t>Electric Construction work in Progress</t>
  </si>
  <si>
    <t>Gas Construction work in Progress</t>
  </si>
  <si>
    <t>Other Work IN  Progress</t>
  </si>
  <si>
    <t>Non Utility Property</t>
  </si>
  <si>
    <t>Investment iN Associated Companies</t>
  </si>
  <si>
    <t>Other Investmetn &amp; FAS 133</t>
  </si>
  <si>
    <t>Deferred Items - Other</t>
  </si>
  <si>
    <t>Environmental Receivables</t>
  </si>
  <si>
    <t xml:space="preserve">Current Accounts </t>
  </si>
  <si>
    <t>Common Construction Work In Progress</t>
  </si>
  <si>
    <t>Deferred FIT</t>
  </si>
  <si>
    <t>TOTAL ASSETS</t>
  </si>
  <si>
    <t>DETM - Westcoast Pipeline Cap. 10% Agreement</t>
  </si>
  <si>
    <t>DETM - Westcoast Cap. Transition Agreement</t>
  </si>
  <si>
    <t>Accum Defer Inv Tax Cr - Gas</t>
  </si>
  <si>
    <t>Def Gains - Disp Utility Plant 7/1/92 - 6/30/</t>
  </si>
  <si>
    <t>Def Gains fr Disp Utility Plant - Elec</t>
  </si>
  <si>
    <t>Def Gains for Disp Utility Plant - Gas</t>
  </si>
  <si>
    <t>Deferred Gains post 12/31/05 Property s</t>
  </si>
  <si>
    <t>Unamort Gain on Reqired Debt-WNG MTN 7.</t>
  </si>
  <si>
    <t>Unamort Gain on Reqired Debt-8.231% Cap</t>
  </si>
  <si>
    <t>Unamort Gain on Reacquired Debt-6.25% M</t>
  </si>
  <si>
    <t>Deferred Inc Tax - Liberalized Deprec</t>
  </si>
  <si>
    <t xml:space="preserve">Deferred Tax - Common Depreciation  </t>
  </si>
  <si>
    <t>Major Projects - Property Tax Expense</t>
  </si>
  <si>
    <t>Def Inc Tax - Pre 1981 Additions</t>
  </si>
  <si>
    <t>Def Inc Tax - Post 1980 Additions</t>
  </si>
  <si>
    <t>Colstrip 3 &amp; 4 Deferred Inc Tax</t>
  </si>
  <si>
    <t>Excess Def Taxes - Centralia Sale</t>
  </si>
  <si>
    <t>Accum Defered Income Tax - Gas</t>
  </si>
  <si>
    <t>Def FIT Indirect Cost Adj - Electric</t>
  </si>
  <si>
    <t>Def FIT Indirect Cost Adj - Gas</t>
  </si>
  <si>
    <t>Def FIT Removal Cost</t>
  </si>
  <si>
    <t>Def FIT White River</t>
  </si>
  <si>
    <t>Def Tax - Environmental Recoveries</t>
  </si>
  <si>
    <t>Deferred Inc Tax - Envirnonmental</t>
  </si>
  <si>
    <t>Def Tax - CLX Amortization</t>
  </si>
  <si>
    <t>Deferred Inc Tax - Other Utility</t>
  </si>
  <si>
    <t>Def FIT Pension</t>
  </si>
  <si>
    <t>DFIT - FAS 133 LT Liability - Electric</t>
  </si>
  <si>
    <t>Def FIT Environ - UG920781</t>
  </si>
  <si>
    <t>Def FIT Bond Related</t>
  </si>
  <si>
    <t>Def FIT LFSH - UG920782</t>
  </si>
  <si>
    <t>FIT Def LFSH Regional - UG930287</t>
  </si>
  <si>
    <t>FIT Def AWH 60% Effic - UG930287</t>
  </si>
  <si>
    <t>FIT Def AFUCE on 18676-18677 - UG930287</t>
  </si>
  <si>
    <t>FIT Def Energy Matchmaker - Weatherization</t>
  </si>
  <si>
    <t>FIT Deferred on 18231 &amp; 18251</t>
  </si>
  <si>
    <t>FIT Deferred on 18232 &amp; 18252</t>
  </si>
  <si>
    <t>FIT Deferred on 18233 &amp; 18253</t>
  </si>
  <si>
    <t>FIT Deferred on 18234  18253 &amp; 18254</t>
  </si>
  <si>
    <t>FIT-FAS 133 - PCA Derivative</t>
  </si>
  <si>
    <t>FIT Deferred on 18239</t>
  </si>
  <si>
    <t>Deferred Income Tax - Thermal Energy</t>
  </si>
  <si>
    <t>DFIT - FAS 133 LT Liability - Gas</t>
  </si>
  <si>
    <t>DFIT - Loss on Sale of Everett Building</t>
  </si>
  <si>
    <t>Deferred Income Tax - Therm Rail</t>
  </si>
  <si>
    <t>Duvall Sub Land Exchge - Def Inc Tax</t>
  </si>
  <si>
    <t>Deferred Income Tax - SAP Amortization</t>
  </si>
  <si>
    <t>DFIT - 2006 Storm Excess Costs</t>
  </si>
  <si>
    <t xml:space="preserve">Def Tax -Schedule 94 - Residential Exchange </t>
  </si>
  <si>
    <t>DFIT - Section 263 A Deductible Costs</t>
  </si>
  <si>
    <t>Def FIT - 1/16/00 Wind Storm Damage</t>
  </si>
  <si>
    <t>Def FIT Bond Redemption Costs</t>
  </si>
  <si>
    <t>Def FIT - 12/04/03 Wind Storm Damage</t>
  </si>
  <si>
    <t>AFUCE Deferred Taxes</t>
  </si>
  <si>
    <t>Def Tax - Interest Inc - HEDC</t>
  </si>
  <si>
    <t>Def Tax - Fredonia Turbine Lease</t>
  </si>
  <si>
    <t>Accum Def Tax Liability - SFAS 109</t>
  </si>
  <si>
    <t>Def FIT - FAS 109</t>
  </si>
  <si>
    <t>Superfund Site Cleanup</t>
  </si>
  <si>
    <t>1996 Holiday Storm</t>
  </si>
  <si>
    <t>11/23/98 Storm Loss</t>
  </si>
  <si>
    <t>Deferred Taxes WNP#3</t>
  </si>
  <si>
    <t>Accum Def Inc Tax - Gas</t>
  </si>
  <si>
    <t>Accum Def Inc Tax - Tenaska Purchase</t>
  </si>
  <si>
    <t>FIT - Tight Sands Credit (TSCR)</t>
  </si>
  <si>
    <t>Accum Def Inc Tax - Cabot Gas Contract</t>
  </si>
  <si>
    <t>Investment Tax Credit Not Recognized</t>
  </si>
  <si>
    <t>Deferred Income Tax - Virtual Right of Way Pr</t>
  </si>
  <si>
    <t>Deferred FIT - FAS 133</t>
  </si>
  <si>
    <t>IRS Carryover Adjustments (a)</t>
  </si>
  <si>
    <t>DFIT - FAS 133 Frwd Swap Int LT</t>
  </si>
  <si>
    <t>Deferred FIT - PCA Customer Portion</t>
  </si>
  <si>
    <t>Indirect Cost Adjustment(b)</t>
  </si>
  <si>
    <t>DFIT - 2007 Storm Damage Deferred</t>
  </si>
  <si>
    <t>DFIT - Goldendale Deferral - UE-070533</t>
  </si>
  <si>
    <t>DFIT - Goldendale Carrying Costs - UE-070533</t>
  </si>
  <si>
    <t>Div Declared - Preferred Stock 4.70%</t>
  </si>
  <si>
    <t>Div Declared - Preferred Stock 4.84%</t>
  </si>
  <si>
    <t>Div Declared - Preferred Stock 7.75%</t>
  </si>
  <si>
    <t>Div Declared - Preferred Stock Series II 7.45</t>
  </si>
  <si>
    <t>Dividends Declared - Common Stock</t>
  </si>
  <si>
    <t>Gas</t>
  </si>
  <si>
    <t>AMA (Sep 07)</t>
  </si>
  <si>
    <t>W/C Line No.</t>
  </si>
  <si>
    <t>28/54</t>
  </si>
  <si>
    <t>23/51</t>
  </si>
  <si>
    <t>2c</t>
  </si>
  <si>
    <t>41b</t>
  </si>
  <si>
    <t>50aa</t>
  </si>
  <si>
    <t>41</t>
  </si>
  <si>
    <t>44/59</t>
  </si>
  <si>
    <t>29/62</t>
  </si>
  <si>
    <t>58</t>
  </si>
  <si>
    <t>28</t>
  </si>
  <si>
    <t>39</t>
  </si>
  <si>
    <t>24</t>
  </si>
  <si>
    <t>30/62</t>
  </si>
  <si>
    <t>24/59</t>
  </si>
  <si>
    <t>7c</t>
  </si>
  <si>
    <t>5c</t>
  </si>
  <si>
    <t>17</t>
  </si>
  <si>
    <t>61</t>
  </si>
  <si>
    <t>14</t>
  </si>
  <si>
    <t>5</t>
  </si>
  <si>
    <t>60a</t>
  </si>
  <si>
    <t>61e</t>
  </si>
  <si>
    <t>61f</t>
  </si>
  <si>
    <t>65a</t>
  </si>
  <si>
    <t>50a</t>
  </si>
  <si>
    <t>50b</t>
  </si>
  <si>
    <t>41a</t>
  </si>
  <si>
    <t>61d</t>
  </si>
  <si>
    <t>65b</t>
  </si>
  <si>
    <t>61b</t>
  </si>
  <si>
    <t>51</t>
  </si>
  <si>
    <t>49</t>
  </si>
  <si>
    <t>66a</t>
  </si>
  <si>
    <t>2b</t>
  </si>
  <si>
    <t>6e</t>
  </si>
  <si>
    <t>57</t>
  </si>
  <si>
    <t>23</t>
  </si>
  <si>
    <t>36b</t>
  </si>
  <si>
    <t>40</t>
  </si>
  <si>
    <t>2</t>
  </si>
  <si>
    <t>6c</t>
  </si>
  <si>
    <t>6a</t>
  </si>
  <si>
    <t>45b</t>
  </si>
  <si>
    <t>47</t>
  </si>
  <si>
    <t>62</t>
  </si>
  <si>
    <t>42b</t>
  </si>
  <si>
    <t>6b</t>
  </si>
  <si>
    <t>26a</t>
  </si>
  <si>
    <t>65f</t>
  </si>
  <si>
    <t>6f</t>
  </si>
  <si>
    <t>6d</t>
  </si>
  <si>
    <t xml:space="preserve">  </t>
  </si>
  <si>
    <t>43</t>
  </si>
  <si>
    <t>65d</t>
  </si>
  <si>
    <t>65</t>
  </si>
  <si>
    <t>61a</t>
  </si>
  <si>
    <t>42b/62</t>
  </si>
  <si>
    <t>11</t>
  </si>
  <si>
    <t>4</t>
  </si>
  <si>
    <t>7b</t>
  </si>
  <si>
    <t>65e</t>
  </si>
  <si>
    <t>44b</t>
  </si>
  <si>
    <t>12</t>
  </si>
  <si>
    <t>64a</t>
  </si>
  <si>
    <t>56a</t>
  </si>
  <si>
    <t>42</t>
  </si>
  <si>
    <t>65g</t>
  </si>
  <si>
    <t>8b</t>
  </si>
  <si>
    <t>37c</t>
  </si>
  <si>
    <t>17/21</t>
  </si>
  <si>
    <t>50/67</t>
  </si>
  <si>
    <t>61c</t>
  </si>
  <si>
    <t>48</t>
  </si>
  <si>
    <t>65c</t>
  </si>
  <si>
    <t>50a1</t>
  </si>
  <si>
    <t>37d</t>
  </si>
  <si>
    <t>56</t>
  </si>
  <si>
    <t>6</t>
  </si>
  <si>
    <t>1b</t>
  </si>
  <si>
    <t>8</t>
  </si>
  <si>
    <t>9</t>
  </si>
  <si>
    <t>41c</t>
  </si>
  <si>
    <t>50c</t>
  </si>
  <si>
    <t>65c1</t>
  </si>
  <si>
    <t>15</t>
  </si>
  <si>
    <t>31/66</t>
  </si>
  <si>
    <t>35a</t>
  </si>
  <si>
    <t>23b/56</t>
  </si>
  <si>
    <t>10a</t>
  </si>
  <si>
    <t>17/20</t>
  </si>
  <si>
    <t>22</t>
  </si>
  <si>
    <t>64b</t>
  </si>
  <si>
    <t>37e</t>
  </si>
  <si>
    <t>37a</t>
  </si>
  <si>
    <t>37b</t>
  </si>
  <si>
    <t>31a/66a</t>
  </si>
  <si>
    <t>35a1</t>
  </si>
  <si>
    <t>23b1/56a</t>
  </si>
  <si>
    <t>10b</t>
  </si>
  <si>
    <t>Elec W/C Line No.</t>
  </si>
  <si>
    <t>Elec Rate Base Line No.</t>
  </si>
  <si>
    <t>Gas WC</t>
  </si>
  <si>
    <t>Gas Ratebase</t>
  </si>
  <si>
    <t>2 Total</t>
  </si>
  <si>
    <t>4 Total</t>
  </si>
  <si>
    <t>5 Total</t>
  </si>
  <si>
    <t>6 Total</t>
  </si>
  <si>
    <t>8 Total</t>
  </si>
  <si>
    <t>9 Total</t>
  </si>
  <si>
    <t>10 Total</t>
  </si>
  <si>
    <t>11 Total</t>
  </si>
  <si>
    <t>12 Total</t>
  </si>
  <si>
    <t>18 Total</t>
  </si>
  <si>
    <t>19 Total</t>
  </si>
  <si>
    <t>20 Total</t>
  </si>
  <si>
    <t>21 Total</t>
  </si>
  <si>
    <t>22 Total</t>
  </si>
  <si>
    <t>23 Total</t>
  </si>
  <si>
    <t>24 Total</t>
  </si>
  <si>
    <t>26 Total</t>
  </si>
  <si>
    <t>39 Total</t>
  </si>
  <si>
    <t>40 Total</t>
  </si>
  <si>
    <t>41 Total</t>
  </si>
  <si>
    <t>43 Total</t>
  </si>
  <si>
    <t>47 Total</t>
  </si>
  <si>
    <t>48 Total</t>
  </si>
  <si>
    <t>49 Total</t>
  </si>
  <si>
    <t>51 Total</t>
  </si>
  <si>
    <t>52 Total</t>
  </si>
  <si>
    <t>66a Total</t>
  </si>
  <si>
    <t>Grand Total</t>
  </si>
  <si>
    <t>10</t>
  </si>
  <si>
    <t>18</t>
  </si>
  <si>
    <t>19</t>
  </si>
  <si>
    <t>20</t>
  </si>
  <si>
    <t>21</t>
  </si>
  <si>
    <t>26</t>
  </si>
  <si>
    <t>45</t>
  </si>
  <si>
    <t>46</t>
  </si>
  <si>
    <t>52</t>
  </si>
  <si>
    <t>53</t>
  </si>
  <si>
    <t>60</t>
  </si>
  <si>
    <t>63</t>
  </si>
  <si>
    <t>64</t>
  </si>
  <si>
    <t>Allocator</t>
  </si>
  <si>
    <t>Allocation Factor</t>
  </si>
  <si>
    <t>100% Alloctor</t>
  </si>
  <si>
    <t>Four Factor Elec</t>
  </si>
  <si>
    <t>Four Factor Gas</t>
  </si>
  <si>
    <t>Tax Elec</t>
  </si>
  <si>
    <t>Tax Gas</t>
  </si>
  <si>
    <t>100% Allocator</t>
  </si>
  <si>
    <t>Category</t>
  </si>
  <si>
    <t>Average Invested Capital</t>
  </si>
  <si>
    <t xml:space="preserve">Allocation </t>
  </si>
  <si>
    <t>4 Factor</t>
  </si>
  <si>
    <t>Tax Factor</t>
  </si>
  <si>
    <t xml:space="preserve">Electric </t>
  </si>
  <si>
    <t>28 Total</t>
  </si>
  <si>
    <t>Electric Operating Investment</t>
  </si>
  <si>
    <t>Non Operating</t>
  </si>
  <si>
    <t>50 Total</t>
  </si>
  <si>
    <t>Merchandising</t>
  </si>
  <si>
    <t>Working Capital</t>
  </si>
  <si>
    <t>Total Average Invested Capital</t>
  </si>
  <si>
    <t>1995 Conservation Trust Asset</t>
  </si>
  <si>
    <t>33a</t>
  </si>
  <si>
    <t>Investment in Associated Companies-Rainier Receivables</t>
  </si>
  <si>
    <t>Gas Operating Plant</t>
  </si>
  <si>
    <t xml:space="preserve">Deferred Items - Other </t>
  </si>
  <si>
    <t>PGA</t>
  </si>
  <si>
    <t>Common Deferred Tax</t>
  </si>
  <si>
    <t>Total Average Gas Operating Investment</t>
  </si>
  <si>
    <t>FAS 133 &amp; Other Investments</t>
  </si>
  <si>
    <t>Other Accounts Receivable - Leases</t>
  </si>
  <si>
    <t>Receivables and other Investments</t>
  </si>
  <si>
    <t>Electric Preliminary Surveys</t>
  </si>
  <si>
    <t>Gas Merchandising</t>
  </si>
  <si>
    <t>Deferred Taxes - FAS 109</t>
  </si>
  <si>
    <t>Misc Deferred Debits - Other</t>
  </si>
  <si>
    <t>Enviomental Recovery</t>
  </si>
  <si>
    <t>Total Gas &amp; Non Utility Investment</t>
  </si>
  <si>
    <t>Total Average Investments</t>
  </si>
  <si>
    <t>Total Investor Supplied Working Capital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</si>
  <si>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</si>
  <si>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</si>
  <si>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</si>
  <si>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</si>
  <si>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Total</t>
  </si>
  <si>
    <t>New Method (Includes only Non Operating Investment)</t>
  </si>
  <si>
    <t>Working Capital %</t>
  </si>
  <si>
    <t>Operating Working Capital</t>
  </si>
  <si>
    <t>Capital</t>
  </si>
  <si>
    <t>Working Capital Total</t>
  </si>
  <si>
    <t>Total Invested Capital</t>
  </si>
  <si>
    <t>Account</t>
  </si>
  <si>
    <t>Account Description</t>
  </si>
  <si>
    <t>Electric - Plant in Service</t>
  </si>
  <si>
    <t>10100001ARC</t>
  </si>
  <si>
    <t>Electric - Plant in Service - ARC where ARO Not Recovered in Depreciation Rates</t>
  </si>
  <si>
    <t>ARC  - Electric Plant</t>
  </si>
  <si>
    <t>Gas - Plant in Service</t>
  </si>
  <si>
    <t>ARC - Gas Plant</t>
  </si>
  <si>
    <t>Common - Plant in Service</t>
  </si>
  <si>
    <t>10100003ARC</t>
  </si>
  <si>
    <t>Common - Plant in Service - ARC where ARO Not Recovered in Depreciation Rates</t>
  </si>
  <si>
    <t>Whitehorn Capital Lease</t>
  </si>
  <si>
    <t>Encogen - Plant in Service</t>
  </si>
  <si>
    <t>Electric - Plant Purchased or Sold</t>
  </si>
  <si>
    <t>Sale of Skookumchuck</t>
  </si>
  <si>
    <t>Electric - Plant Held for Future Use</t>
  </si>
  <si>
    <t>Gas - Plant Held for Future Use</t>
  </si>
  <si>
    <t>Electric - Construction Work in Progress</t>
  </si>
  <si>
    <t>Gas - Construction Work in Progress</t>
  </si>
  <si>
    <t>Construction Work in Process - Common Plant</t>
  </si>
  <si>
    <t>Construction Support Clearing - Common</t>
  </si>
  <si>
    <t>CWIP/Retention Clearing (Debit) - Electric</t>
  </si>
  <si>
    <t>CWIP/Retention Clearing (Debit) - Gas</t>
  </si>
  <si>
    <t>CWIP SP Accrual - Electric</t>
  </si>
  <si>
    <t>CWIP SP Accrual - Gas</t>
  </si>
  <si>
    <t>Elec-Accum Depreciation</t>
  </si>
  <si>
    <t>10800001ARC</t>
  </si>
  <si>
    <t>Elec-Accum Depreciation - ARC where ARO Not Recovered in Depreciation Rate</t>
  </si>
  <si>
    <t>Gas-Accum Depreciation</t>
  </si>
  <si>
    <t>Common-Accum Depreciation</t>
  </si>
  <si>
    <t>10800003ARC</t>
  </si>
  <si>
    <t>Common-Accum Depreciation - ARC where ARO Not Recovered in Depreciation Rates</t>
  </si>
  <si>
    <t>Elec-RWIP-Mass C.O.R./Salvage</t>
  </si>
  <si>
    <t>Gas-RWIP-Mass C.O.R./Salvage</t>
  </si>
  <si>
    <t>Common-RWIP-Mass C.O.R./Salvage</t>
  </si>
  <si>
    <t>Elec-RWIP-Specific C.O.R./Salvage</t>
  </si>
  <si>
    <t>Gas-RWIP-Specific C.O.R./Salvage</t>
  </si>
  <si>
    <t>Accum Depreciation Non-legal Cost of Removal</t>
  </si>
  <si>
    <t>Contra Accum Depreciation Non-legal Cost of Remova</t>
  </si>
  <si>
    <t>Elec-Accum Depreciation AMA Reserve</t>
  </si>
  <si>
    <t>Gas-Accum Depreciation AMA Reserve</t>
  </si>
  <si>
    <t>Common-Accum Depreciation AMA Reserve</t>
  </si>
  <si>
    <t>Elec-Accum Depreciation -PP</t>
  </si>
  <si>
    <t>GAS-Accum Depreciation -PP</t>
  </si>
  <si>
    <t>Elec-RWIP-CED3 C.O.R./Salvage-PP</t>
  </si>
  <si>
    <t>Common-RWIP-RET1 C.O.R./Salvage PP</t>
  </si>
  <si>
    <t xml:space="preserve">Gas-RWIP-RET1 C.O.R./Salvage PP    </t>
  </si>
  <si>
    <t>Accum Dep - Encogen</t>
  </si>
  <si>
    <t>Elec-Accum Provisions for Retired Assets</t>
  </si>
  <si>
    <t>Gas-Accum Provisions for Retired Assets</t>
  </si>
  <si>
    <t>Electric - Plant Acq Adj. Milwaukee RR</t>
  </si>
  <si>
    <t>Gas - Plant Acquisition Adjustment</t>
  </si>
  <si>
    <t>Electric - Plant Acq Adj. DuPont</t>
  </si>
  <si>
    <t>Acquisition Adjustment - Encogen</t>
  </si>
  <si>
    <t>Accum Amort Acq Adj. Milwaukee RR - Electric</t>
  </si>
  <si>
    <t>Gas - Accum Prov for Amort of Plant Acquis Ad</t>
  </si>
  <si>
    <t>Accum Amort Acq Adj. DuPont - Electric</t>
  </si>
  <si>
    <t>Accumulated Amort Acqu Adj. - Encogen</t>
  </si>
  <si>
    <t>Accum Amort Acquis Adjust - Encogen</t>
  </si>
  <si>
    <t>Gas Stored at JP Reservoir - Noncurrent</t>
  </si>
  <si>
    <t>Nonutility Property</t>
  </si>
  <si>
    <t>Nonutility Plant in Service</t>
  </si>
  <si>
    <t xml:space="preserve">Non-Utility Property - PP </t>
  </si>
  <si>
    <t>Accum Prov for Deprec &amp; Amort - Nonutil</t>
  </si>
  <si>
    <t>Invest in Assoc.-Other than Rainier Receivables</t>
  </si>
  <si>
    <t>12310000(RR)</t>
  </si>
  <si>
    <t>Invest in Assoc.-Rainier Receivables</t>
  </si>
  <si>
    <t>Other Investments - Stock Misc</t>
  </si>
  <si>
    <t>Other Investment Life Insurance</t>
  </si>
  <si>
    <t>Other Investments - Ramgen Power System</t>
  </si>
  <si>
    <t>Notes Rec - Misc</t>
  </si>
  <si>
    <t>Notes Rec - River Oak</t>
  </si>
  <si>
    <t>Notes Rec - Sheridan</t>
  </si>
  <si>
    <t>Notes Rec - Intolight</t>
  </si>
  <si>
    <t>Notes Rec - Petersen Family Ltd.</t>
  </si>
  <si>
    <t>Notes Rec - BOA Keyport Lighting &amp; Capa</t>
  </si>
  <si>
    <t>Notes Rec - Alaska Power &amp; Telephone</t>
  </si>
  <si>
    <t>Notes Rec - Glenn S. Cook</t>
  </si>
  <si>
    <t>Notes Rec - Bernie &amp; Doris Larson</t>
  </si>
  <si>
    <t>Notes Rec - Greenwater L.L.C.</t>
  </si>
  <si>
    <t>Notes Rec - Newcastle Homeowners' Assoc.</t>
  </si>
  <si>
    <t>Notes Rec - AP&amp;T Promissory Bad Debts R</t>
  </si>
  <si>
    <t>Note Rec - Sorestad</t>
  </si>
  <si>
    <t>Note Rec - Mt. Erie</t>
  </si>
  <si>
    <t>Cash - Seafirst - Check Clearing Account</t>
  </si>
  <si>
    <t>Cash - First Union - PSE A/P C/D - 1069509</t>
  </si>
  <si>
    <t>Cash - Wells Fargo - WNG CBR - 4159652569</t>
  </si>
  <si>
    <t>Cash - Seafirst - PSPL Non-CLIP - Clsd 10/97</t>
  </si>
  <si>
    <t>Cash - Seafirst - WNG Disburse - 158</t>
  </si>
  <si>
    <t>Cash - PE Key Bank 7738</t>
  </si>
  <si>
    <t>Cash-Key Bank-Flexben-6467</t>
  </si>
  <si>
    <t>Cash - State Bank - Concrete</t>
  </si>
  <si>
    <t>US Bank - General Account 1775586</t>
  </si>
  <si>
    <t>US Bank - Damage Claims 1771847</t>
  </si>
  <si>
    <t>Cash - Bank of Amer - Cr Bal Refnd - 32</t>
  </si>
  <si>
    <t>Conservation Trust Restricted Cash</t>
  </si>
  <si>
    <t>Cash - Residential Exchange - Restricte</t>
  </si>
  <si>
    <t>Cash - BofA - Credit Card Payments-3751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</si>
  <si>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</si>
  <si>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</si>
  <si>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</si>
  <si>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</si>
  <si>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Cash-Key Bank-Direct Debit Deposit AFT4</t>
  </si>
  <si>
    <t>Cash-Key Bank-Baker Recreation 47968102</t>
  </si>
  <si>
    <t>Cash-Key Bank-Internet Receipts Bill479</t>
  </si>
  <si>
    <t>Cash-Key Bank-Credit Card Receipts 4796</t>
  </si>
  <si>
    <t>Cash-Key Bank-Payroll 190994701174</t>
  </si>
  <si>
    <t>Cash-Key Bank-Credit Balance Refund 190</t>
  </si>
  <si>
    <t>Cash-Key Bank-Accounts Payable 19099470</t>
  </si>
  <si>
    <t>Cash-Key Bank- SAP Credit Balance Refun</t>
  </si>
  <si>
    <t>Cash-Key Bank- Checkfree</t>
  </si>
  <si>
    <t>Cash-Citibank-Direct Debit Deposit AFT</t>
  </si>
  <si>
    <t>Cash - Citibank E-Payment</t>
  </si>
  <si>
    <t>First Un - Clearing A/P Disb.</t>
  </si>
  <si>
    <t>Cash - Bank of America - A/P Disbursement</t>
  </si>
  <si>
    <t>CLX Cash Clearing</t>
  </si>
  <si>
    <t>Other Special Deposits</t>
  </si>
  <si>
    <t>Other Special Deposits - Gas</t>
  </si>
  <si>
    <t>PSE Merchant Deposit - Transmission</t>
  </si>
  <si>
    <t>PSE Transmission Contra - Merchant Deposit</t>
  </si>
  <si>
    <t>BPA Cross-Cascades Transmission Request</t>
  </si>
  <si>
    <t>BPA Fredrickson 1 Transmission Request</t>
  </si>
  <si>
    <t>BPA Hopkins Ridge Transmission Request</t>
  </si>
  <si>
    <t>BPA Linden Transmission Request Deposit</t>
  </si>
  <si>
    <t>PSE Ben Protect Trust-Bank of NY Money</t>
  </si>
  <si>
    <t xml:space="preserve">BPA Saddleback Transmission Request Deposit </t>
  </si>
  <si>
    <t>Payroll - Health / Dependent Spending Deposit</t>
  </si>
  <si>
    <t>Health / Dependent Spending Deposit - Year 2</t>
  </si>
  <si>
    <t>Petty Cash</t>
  </si>
  <si>
    <t>Freddie #1 Operating Advance</t>
  </si>
  <si>
    <t>Colstrip 500KV Transmission O&amp;M Operati</t>
  </si>
  <si>
    <t>Colstrip 1&amp;2 Operating Advance</t>
  </si>
  <si>
    <t>Colstrip 3&amp;4 Operating Advance</t>
  </si>
  <si>
    <t>Stock Exch Fractional Shares</t>
  </si>
  <si>
    <t>Credit Balance Refunds</t>
  </si>
  <si>
    <t>Refunds - SeaFirst #68523505</t>
  </si>
  <si>
    <t>Workers Comp - ESIS Working Fund</t>
  </si>
  <si>
    <t>Working Fund - Baker Lodge</t>
  </si>
  <si>
    <t>Northwest Permits Operating Advance- Gas</t>
  </si>
  <si>
    <t>RW (Right of Way) Easements &amp; Permits</t>
  </si>
  <si>
    <t>Working Fund - Agent (Encogen)</t>
  </si>
  <si>
    <t>Temporary Cash Investments-Non Tax Exempt</t>
  </si>
  <si>
    <t>Temporary Cash Investments-Taxable</t>
  </si>
  <si>
    <t>Temporary Cash Investments- Key Bank</t>
  </si>
  <si>
    <t>S-T Notes Rec - Misc</t>
  </si>
  <si>
    <t>Notes Rec Line Extensions</t>
  </si>
  <si>
    <t>Customer Accounts Receivable</t>
  </si>
  <si>
    <t>Account Receivable</t>
  </si>
  <si>
    <t>Elec/Cust Accounts Receivable CLX</t>
  </si>
  <si>
    <t>Gas - Cust Accts Rec - Unprocessed Rece</t>
  </si>
  <si>
    <t>Secure Pledge Accounts Receivable</t>
  </si>
  <si>
    <t>Gas- Cust Accounts Receivable CLX</t>
  </si>
  <si>
    <t>Accounts Receivable - PSE Customers - E</t>
  </si>
  <si>
    <t>Accounts Receivable - PSE Customers - G</t>
  </si>
  <si>
    <t>Subordinated Note Receivable from RR</t>
  </si>
  <si>
    <t>A/R Short-Term Securitization Agreemen</t>
  </si>
  <si>
    <t>Discount for NPV - Elect</t>
  </si>
  <si>
    <t>Discount for NPV - Gas</t>
  </si>
  <si>
    <t>Cust Accounts Receivable Clearing - CLX</t>
  </si>
  <si>
    <t>Accts Rec - Misc -401k forfeiture accou</t>
  </si>
  <si>
    <t>Canwest Settlement Receivable</t>
  </si>
  <si>
    <t>Gas Off System Sales - Other Accts Rec</t>
  </si>
  <si>
    <t>A/R Hopkins BPA Transm Int Recble 05TX-11905</t>
  </si>
  <si>
    <t>Jackson Prairie / NW Pipeline - Other A/R</t>
  </si>
  <si>
    <t>Jackson Prairie / WWP - Other A/R</t>
  </si>
  <si>
    <t>A/R Hopkins BPA Transm Int Recble 02TX-11040</t>
  </si>
  <si>
    <t>Power Sales - Other Accts Rec</t>
  </si>
  <si>
    <t>Transmission - Other Accts Rec</t>
  </si>
  <si>
    <t>BPA Residential Exchange - Other Accts Rec</t>
  </si>
  <si>
    <t>A/R - Crystal Mountain Insurance Receivable</t>
  </si>
  <si>
    <t>Other Accts Rec - Misc</t>
  </si>
  <si>
    <t>Emp Rec / Payroll Advances &amp; Misc - OARM</t>
  </si>
  <si>
    <t>Loans - Exit Payback - Other Accts Rec</t>
  </si>
  <si>
    <t>A/R - Damage Claims - CLX</t>
  </si>
  <si>
    <t>A/R - Energy Diversion - CLX</t>
  </si>
  <si>
    <t>A/R - Vandalism - CLX</t>
  </si>
  <si>
    <t>A/R - Subsidiaries - CLX</t>
  </si>
  <si>
    <t>A/R - Miscellaneous - CLX</t>
  </si>
  <si>
    <t>California ISO/PX Receivables</t>
  </si>
  <si>
    <t>Electric - Water Heater Financing - Oth</t>
  </si>
  <si>
    <t>Whitehorn Unit 2 Reimbursable Repair Co</t>
  </si>
  <si>
    <t xml:space="preserve">A/R - Goldendale Insurance Receivable    </t>
  </si>
  <si>
    <t>A/R-Mellon Investor Services</t>
  </si>
  <si>
    <t>A/R-Treble Damages</t>
  </si>
  <si>
    <t>A/R - Merchandise - CLX</t>
  </si>
  <si>
    <t>A/R CARS Conversion - CLX</t>
  </si>
  <si>
    <t>A/R - Damage Claim Conversion - CLX</t>
  </si>
  <si>
    <t>A/R - Powerex Power Exchange</t>
  </si>
  <si>
    <t>A/R - Refundable Federal Fuel Tax</t>
  </si>
  <si>
    <t>A/R - Encogen (GP)</t>
  </si>
  <si>
    <t>14301003</t>
  </si>
  <si>
    <t>Account Receivable Reconciliation Accou</t>
  </si>
  <si>
    <t>Refundable GST on PSE Gas Purchase</t>
  </si>
  <si>
    <t>Electric APUA - Customer Accts Receivab</t>
  </si>
  <si>
    <t>Gas - APUA - Customer Accts Receivable</t>
  </si>
  <si>
    <t>Electric - APUA - California ISO/PX Rec</t>
  </si>
  <si>
    <t>Discount for uncollectible accounts - E</t>
  </si>
  <si>
    <t>Discount for uncollectible accounts - G</t>
  </si>
  <si>
    <t>APUA - Electric Counterparties</t>
  </si>
  <si>
    <t>APUA - Damage Claims - CLX</t>
  </si>
  <si>
    <t>APUA - Energy Diversion - CLX</t>
  </si>
  <si>
    <t>APUA - Vandalism - CLX</t>
  </si>
  <si>
    <t>APUA - Miscellaneous - CLX</t>
  </si>
  <si>
    <t>APUA - Merchandise - CLX</t>
  </si>
  <si>
    <t>APUA - CARS Conversion-CLX</t>
  </si>
  <si>
    <t>APUA-Treble Damages</t>
  </si>
  <si>
    <t>Intercompany accounts receivable</t>
  </si>
  <si>
    <t>Intercompany Accounts - PSE Funding</t>
  </si>
  <si>
    <t>Fuel Stock - Colstrip 1&amp;2</t>
  </si>
  <si>
    <t>Fuel Stock - Colstrip 3&amp;4</t>
  </si>
  <si>
    <t>Fuel Stock - Colstrip 3&amp;4 Fuel</t>
  </si>
  <si>
    <t>Fuel Stock - Crystal Mountain</t>
  </si>
  <si>
    <t>Fuel Stock - Whitehorn #1</t>
  </si>
  <si>
    <t>Fuel Stock - Frederickson #1</t>
  </si>
  <si>
    <t>Fuel Stock - Fredonia 1&amp;2</t>
  </si>
  <si>
    <t>Fuel Stock - Propane SWARR Station</t>
  </si>
  <si>
    <t>Fuel Stock - Whitehorn Non-Core Gas Inv</t>
  </si>
  <si>
    <t>Fuel Stock - Frederickson Non-Core Gas</t>
  </si>
  <si>
    <t>Fuel Stock - Fredonia Non-Core Gas Inve</t>
  </si>
  <si>
    <t>Fuel Stock - Colstrip 1&amp;2 Propane</t>
  </si>
  <si>
    <t>Fuel Stock - Tenaska - Oil</t>
  </si>
  <si>
    <t>Fuel Stock - Pooled CT Non-Core Gas Inv</t>
  </si>
  <si>
    <t>Fuel Stock - Encogen Oil</t>
  </si>
  <si>
    <t>Fuel Stock - Encogen Natural Gas</t>
  </si>
  <si>
    <t>Inventory - Pre-Capitalized Material</t>
  </si>
  <si>
    <t>Plant Materials - Colstrip 1 &amp; 2</t>
  </si>
  <si>
    <t>Inventory Reserve Account - Pre-Capitalized M</t>
  </si>
  <si>
    <t>Plant Materials - Colstrip 3 &amp; 4</t>
  </si>
  <si>
    <t>Encogen Storeroom</t>
  </si>
  <si>
    <t>Hopkins Ridge Storeroom</t>
  </si>
  <si>
    <t>Wild Horse Wind Farm Storeroom</t>
  </si>
  <si>
    <t>Electric - Plant Material &amp; Supplies</t>
  </si>
  <si>
    <t>Gas - Plant Material &amp; Supplies</t>
  </si>
  <si>
    <t>Plant Material &amp; Supplies</t>
  </si>
  <si>
    <t>Inventory - Fredonia</t>
  </si>
  <si>
    <t>Inventory - Fredrickson</t>
  </si>
  <si>
    <t>Inventory - Whitehorn</t>
  </si>
  <si>
    <t>Inventory - Goldendale</t>
  </si>
  <si>
    <t>CT Site Inventories</t>
  </si>
  <si>
    <t>Undistributed Stores Expense</t>
  </si>
  <si>
    <t>Undistributed Substation Equipment Stor</t>
  </si>
  <si>
    <t>Undistributed Communications Equip Stor</t>
  </si>
  <si>
    <t>Undistributed Intolight Stores Expense</t>
  </si>
  <si>
    <t>SGS-1 Gas Stored Underground</t>
  </si>
  <si>
    <t>SGS-2 Gas Stored Underground</t>
  </si>
  <si>
    <t>Clay Basin Gas Storage - 00925</t>
  </si>
  <si>
    <t>AECO - Gas Stored Underground</t>
  </si>
  <si>
    <t>Liquefied Natural Gas Stored</t>
  </si>
  <si>
    <t>LNG - Gig Harbor</t>
  </si>
  <si>
    <t>Gas - Prepaid Insurance</t>
  </si>
  <si>
    <t>Prepmts - Puget Auto / General Liability</t>
  </si>
  <si>
    <t>Prepmts - Tucannon</t>
  </si>
  <si>
    <t>Prepmts - WIES - Blackout / Brownout</t>
  </si>
  <si>
    <t>Prepmts - BPA Reconductor Agreement</t>
  </si>
  <si>
    <t>Prepmts - Puget Crime Insurance</t>
  </si>
  <si>
    <t>Prepmts - Puget Dir &amp; Officers Liab Ins</t>
  </si>
  <si>
    <t>Prepmts - BC Auto Liability</t>
  </si>
  <si>
    <t>Prepmts - Puget Workman's Comp - Aegis</t>
  </si>
  <si>
    <t>Prepmts - Workman Comp / Letters of Credit</t>
  </si>
  <si>
    <t>Prepmts - All Risk Property Insurance</t>
  </si>
  <si>
    <t>Prepmts - King Air Aircraft Insurance</t>
  </si>
  <si>
    <t>Prepmts - M&amp;M Consulting Fee</t>
  </si>
  <si>
    <t>Prepmts - Pollution Control Bond</t>
  </si>
  <si>
    <t>Prepaid- Transmission software</t>
  </si>
  <si>
    <t>Prepayments - Hopkins Ridge Prop Insurance</t>
  </si>
  <si>
    <t>Prepmts - Misc - Prepaid Insurance</t>
  </si>
  <si>
    <t>Prepmts - Payroll Taxes</t>
  </si>
  <si>
    <t>Prepaid Stanfield Meter Station Upgrade</t>
  </si>
  <si>
    <t>Prepaid SAP Support</t>
  </si>
  <si>
    <t>Prepayments - Misc Employee Benefits</t>
  </si>
  <si>
    <t>Prepmts - Heavy Vehicle Licenses</t>
  </si>
  <si>
    <t>Prepmts - License Fee - Users of Water</t>
  </si>
  <si>
    <t>Prepmts - 3 yr. Websense License</t>
  </si>
  <si>
    <t>Prepmts - Electric - Municipal Taxes</t>
  </si>
  <si>
    <t>Prepmts - Interest</t>
  </si>
  <si>
    <t>Microsoft Maintenance Contract</t>
  </si>
  <si>
    <t>Prepmts - State Street Cond Trustee Fee</t>
  </si>
  <si>
    <t>Prepmts - FERC License Fee - Lower Baker</t>
  </si>
  <si>
    <t>Prepmts - FERC License Fee - Upper Baker</t>
  </si>
  <si>
    <t>Prepmts - SCL - Bothell</t>
  </si>
  <si>
    <t>Prepaid Sales Tax - Fredonia CT 3 &amp; 4</t>
  </si>
  <si>
    <t>Unamortized Premiums Paid on Unexpired Option</t>
  </si>
  <si>
    <t>Prepaid Exp - Hopkins Ridge Interconnec</t>
  </si>
  <si>
    <t>Prepaid- Miscellaneous</t>
  </si>
  <si>
    <t>Prepayments - Licensing Fees (Vehicles)</t>
  </si>
  <si>
    <t>Prepaid insurance - Liab - Navy Contrac</t>
  </si>
  <si>
    <t>Caminus Aces Prepaid Maintenance (elect</t>
  </si>
  <si>
    <t>Caminus GMS Prepaid Maintenance (gas)</t>
  </si>
  <si>
    <t>Prepaid Edison Electric Institute dues</t>
  </si>
  <si>
    <t>Prepaid American Gas Association Dues</t>
  </si>
  <si>
    <t>Prepaid NW Gas Association Dues</t>
  </si>
  <si>
    <t>Prepaid Subscrptns</t>
  </si>
  <si>
    <t>Prepaid -2007 CISCO Smartnet (Dimension</t>
  </si>
  <si>
    <t>Prepaid Rent for Skagit Svc Ctr</t>
  </si>
  <si>
    <t>Prepaid KWI Maintenance</t>
  </si>
  <si>
    <t>Advance/Down Payments</t>
  </si>
  <si>
    <t>Wildhorse Prepaid O&amp;M to Vestas</t>
  </si>
  <si>
    <t>Prepaid - Future Year Expenses</t>
  </si>
  <si>
    <t>Prepaid Colstrip 1&amp;2 WECo Coal Resv Ded.</t>
  </si>
  <si>
    <t>Interest Rec - Misc</t>
  </si>
  <si>
    <t>Interest Rec - River Oak</t>
  </si>
  <si>
    <t>Interest Rec - Petersen Family Ltd.</t>
  </si>
  <si>
    <t>Interest Rec - Newcastle Homeowners' As</t>
  </si>
  <si>
    <t>Interest Receivable - Sorestad</t>
  </si>
  <si>
    <t>Electric - Accrued Utility Revenue</t>
  </si>
  <si>
    <t>Gas - Unbilled Revenue</t>
  </si>
  <si>
    <t>Electric-Accrued Utility Revenue-Transp</t>
  </si>
  <si>
    <t>Unbilled Revenue, PSE customers, Electr</t>
  </si>
  <si>
    <t>Unbilled Revenue, PSE customers, Gas</t>
  </si>
  <si>
    <t>Energy Storage</t>
  </si>
  <si>
    <t>Invest in Derivative Instruments - Opti</t>
  </si>
  <si>
    <t>FAS 133 Day 1 Gain Deferral - Electric</t>
  </si>
  <si>
    <t>FAS 133 CFH Unrealized Gain ST</t>
  </si>
  <si>
    <t>FAS 133 Unrealized Gain ST</t>
  </si>
  <si>
    <t>FAS 133 CFH Unrealized Gain LT</t>
  </si>
  <si>
    <t>FAS 133 Unrealized Gain LT</t>
  </si>
  <si>
    <t>FAS 133 CFH Unrealized Gain - Gwd Swap</t>
  </si>
  <si>
    <t>FAS 133 Non-qualified NPNS - Electric Long-Term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</si>
  <si>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</si>
  <si>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</si>
  <si>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</si>
  <si>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</si>
  <si>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</si>
  <si>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</si>
  <si>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</si>
  <si>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</si>
  <si>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</si>
  <si>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</si>
  <si>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</si>
  <si>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</si>
  <si>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</si>
  <si>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</si>
  <si>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</si>
  <si>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</si>
  <si>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</si>
  <si>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</si>
  <si>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</si>
  <si>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</si>
  <si>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</si>
  <si>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</si>
  <si>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</si>
  <si>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</si>
  <si>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</si>
  <si>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</si>
  <si>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</si>
  <si>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</si>
  <si>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</si>
  <si>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</si>
  <si>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</si>
  <si>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</si>
  <si>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</si>
  <si>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</si>
  <si>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</si>
  <si>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</si>
  <si>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</si>
  <si>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Nonoperating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</si>
  <si>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</si>
  <si>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</si>
  <si>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</si>
  <si>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</si>
  <si>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</si>
  <si>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</si>
  <si>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</si>
  <si>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</si>
  <si>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Temporary Cash Investments</t>
  </si>
  <si>
    <t xml:space="preserve">   Electric Preliminary Surveys</t>
  </si>
  <si>
    <t xml:space="preserve">   Environmental Receivables</t>
  </si>
  <si>
    <t xml:space="preserve">   Current Accounts - Gas Allocation only</t>
  </si>
  <si>
    <t xml:space="preserve">    Merchandising Inventory - Gas Only</t>
  </si>
  <si>
    <t xml:space="preserve">    Rounding</t>
  </si>
  <si>
    <t>Rounding</t>
  </si>
  <si>
    <t>Total Investor Supplied Capital</t>
  </si>
  <si>
    <t>27 Total</t>
  </si>
  <si>
    <t>Total Electric Operating Investment</t>
  </si>
  <si>
    <t>34 Total</t>
  </si>
  <si>
    <t>35 Total</t>
  </si>
  <si>
    <t>36 Total</t>
  </si>
  <si>
    <t>37 Total</t>
  </si>
  <si>
    <t>38 Total</t>
  </si>
  <si>
    <t>42 Total</t>
  </si>
  <si>
    <t>TOTAL CAPITALIZATION &amp; LIABILITIES</t>
  </si>
  <si>
    <t>FAS 133 Non-qualified NPNS - Electric Short-Term</t>
  </si>
  <si>
    <t>FAS 133 Non-qualified NPNS - LT Reserve</t>
  </si>
  <si>
    <t>FAS 133 NQ NPNS ST RESERVE</t>
  </si>
  <si>
    <t>6.74% MT Notes Due 06/15/18 - Unamort Debt Ex</t>
  </si>
  <si>
    <t>9/1/20 Bonds 27th - Unamort Debt Expense</t>
  </si>
  <si>
    <t>Med Term Notes - B - Unamort Debt Expense</t>
  </si>
  <si>
    <t>Med Term Notes - C - Unamort Debt Expense</t>
  </si>
  <si>
    <t>8.14% MT Notes Due 11/30/06 - Unamort Debt Ex</t>
  </si>
  <si>
    <t>7.75% MT Notes Due 2/1/07 - Unamort Debt Exp</t>
  </si>
  <si>
    <t>$200M 2 year floating rate note unamort</t>
  </si>
  <si>
    <t>$250M 30 Year Senior Notes</t>
  </si>
  <si>
    <t>1995 Conservation Bonds - Unamort Debt Exp</t>
  </si>
  <si>
    <t>8.06% MT Notes Due 6/19/06 - Unamort Debt Exp</t>
  </si>
  <si>
    <t>7.70% MT Notes Due 12/10/04 - Unamort Debt Ex</t>
  </si>
  <si>
    <t>Unamortized Debt Issuance Cost</t>
  </si>
  <si>
    <t>7.35% MT Notes Due 2/1/24 - Unamort Debt Exp</t>
  </si>
  <si>
    <t>7.80% MT Notes Due 5/27/04 - Unamort Debt Exp</t>
  </si>
  <si>
    <t>CAP Securities - Unamort Debt Exp</t>
  </si>
  <si>
    <t>7.02% MT Note Issued - Unamort Debt Expen</t>
  </si>
  <si>
    <t>6.46% MTN Series B Due 3/9/09 - Unamort</t>
  </si>
  <si>
    <t>7.00% MTN Series B Due 3/9/29 - Unamort</t>
  </si>
  <si>
    <t>7.96% MTN, Series B Due 2/22/10 - Unamo</t>
  </si>
  <si>
    <t>7.61% MTN, Series B Due 9/8/08 - Unamor</t>
  </si>
  <si>
    <t>7.69% MTN Due 2/1/11 - Unamort Debt Exp</t>
  </si>
  <si>
    <t>8.40% Capital Trust II 6/30/41 - Unamor</t>
  </si>
  <si>
    <t>5.0% PCB-Series 2003A due 03/01/2031-Un</t>
  </si>
  <si>
    <t>5.1% PCB-Series 2003B due 03/01/2031-Un</t>
  </si>
  <si>
    <t>PSE $350M 3 Year Credit Facility Unamor</t>
  </si>
  <si>
    <t>Infrastrux $150M 3 Year Credit Facility</t>
  </si>
  <si>
    <t>$500M 3 Year Credit Facility Legal Unam</t>
  </si>
  <si>
    <t>6.724% MTN due 6/15/2036 - Unamort Debt</t>
  </si>
  <si>
    <t>Hybrid Security 2007 - Unamort Debt Exp</t>
  </si>
  <si>
    <t>PSE New Credit Agreement-364 days-Unamo</t>
  </si>
  <si>
    <t>PSE AR Securitization - 3 years-Unamort</t>
  </si>
  <si>
    <t>3.363% MT Notes due 6/1/08 - Unamortize</t>
  </si>
  <si>
    <t>5.197% Snr Notes Due 10/01/15 - Unamort Debt Expense</t>
  </si>
  <si>
    <t>6.724% MTN due 6/15/2036 - Unamort Debt Expense</t>
  </si>
  <si>
    <t>6.274% Senior Notes Due 3/15/2037 - Unamortized Debt Expense</t>
  </si>
  <si>
    <t>Hedging Credit Facility - Unamort Debt Expense</t>
  </si>
  <si>
    <t>6.974% Jr Sub Notes (Hybrid) due 6/1/20</t>
  </si>
  <si>
    <t>12/26/96 Snow / Ice Storm - Extr Prpty Loss</t>
  </si>
  <si>
    <t>11/23/98 Storm Damage - Catastrophic</t>
  </si>
  <si>
    <t>1/16/00 Windstorm - Extr Property Loss</t>
  </si>
  <si>
    <t>12/4/03  Wind Storm - Extr Property Los</t>
  </si>
  <si>
    <t>2006 Storm Excess Costs</t>
  </si>
  <si>
    <t>2007 Storm Excess Costs</t>
  </si>
  <si>
    <t>White River Preliminary Survey Tunnel I</t>
  </si>
  <si>
    <t>White River Plant Costs Reg Asset</t>
  </si>
  <si>
    <t>White River Land Reg Asset</t>
  </si>
  <si>
    <t>White River Accum Depreciation to 1/15/</t>
  </si>
  <si>
    <t>White River Accum Amort. from 1/16/04 R</t>
  </si>
  <si>
    <t>Tenaska Regulatory Asset</t>
  </si>
  <si>
    <t>Regulatory Asset</t>
  </si>
  <si>
    <t>Tenaska -Tax Indemnification</t>
  </si>
  <si>
    <t>Electric Conservation not in RB</t>
  </si>
  <si>
    <t>Electric - Def AFUDC - Regulatory Asset</t>
  </si>
  <si>
    <t>Gas Conservation - Tracker Programs</t>
  </si>
  <si>
    <t>Electric - Colstrip Common FERC Adj - Reg Ass</t>
  </si>
  <si>
    <t>UG950288 DSM Tracker Balance</t>
  </si>
  <si>
    <t>Electric - Accum Amort Colstrip Common FERC A</t>
  </si>
  <si>
    <t>Electric - Colstrip Def Depr FERC Adj - Reg A</t>
  </si>
  <si>
    <t>Electric - BPA Power Exch Invstmt - Reg Asset</t>
  </si>
  <si>
    <t>Electric - BPA Power Exch Inv Amort - Reg Ass</t>
  </si>
  <si>
    <t>Electric - SFAS106 Post Ret Bene - Reg Asset</t>
  </si>
  <si>
    <t>Cabot Oil &amp; Gas - Encogen Regulatory Asset</t>
  </si>
  <si>
    <t>Carrying Cost-Ratebase Cap OH Tax Reduct</t>
  </si>
  <si>
    <t>Electric - Accum Unamort Consrv Costs</t>
  </si>
  <si>
    <t>Hopkins Ridge BPA Trans Upgrade 05TX-11905</t>
  </si>
  <si>
    <t>Electric - Retail Wheeling Pilot - Reg. Assets</t>
  </si>
  <si>
    <t>Electric - Gross PCA</t>
  </si>
  <si>
    <t>Electric - Gross PCA - Contra</t>
  </si>
  <si>
    <t>Interest on PTC Deferred Tax</t>
  </si>
  <si>
    <t>Interest on PTC Deferred Tax - Contra</t>
  </si>
  <si>
    <t>Env Rem - UG Tank - Whidbey Is. (Future</t>
  </si>
  <si>
    <t>Env Rem - UG Tank - Tenino (Future Cost</t>
  </si>
  <si>
    <t>Env Rem - UG Tank - White River (Future</t>
  </si>
  <si>
    <t>Chelan PUD Contract Initiation</t>
  </si>
  <si>
    <t>Hopkins Ridge BPA Trans Upgrade 02TX-11040</t>
  </si>
  <si>
    <t>Goldendale Deferral - UE-070533</t>
  </si>
  <si>
    <t>Goldendale Carrying Costs - UE-070533</t>
  </si>
  <si>
    <t>Gas Conservation - Equity Kicker on Low Inc P</t>
  </si>
  <si>
    <t>Water Heater Programs in Rates UG-950278</t>
  </si>
  <si>
    <t>Gas Rental Equip Pipe &amp; Vent UE-001315</t>
  </si>
  <si>
    <t>Gas Rental Equip Pipe &amp; Vent Amortize U</t>
  </si>
  <si>
    <t>Residential Exchange Deferral UE-071024</t>
  </si>
  <si>
    <t>Residential Exchange Carrying Costs UE-</t>
  </si>
  <si>
    <t>Cons Costs NIRB - 1998 Conservation Rider</t>
  </si>
  <si>
    <t>FAS 109 Taxes</t>
  </si>
  <si>
    <t>White River Relicensing &amp; CWIP Reg Asse</t>
  </si>
  <si>
    <t>White River Salvage</t>
  </si>
  <si>
    <t>PCA YR #2  Gross</t>
  </si>
  <si>
    <t>PCA YR #2 Gross - Contra</t>
  </si>
  <si>
    <t>PCA YR #3  Gross</t>
  </si>
  <si>
    <t>PCA YR #3 Gross - Contra</t>
  </si>
  <si>
    <t>PCA YR #4  Gross</t>
  </si>
  <si>
    <t>PCA YR #4 Gross - Contra</t>
  </si>
  <si>
    <t>PCA YR #5  Gross</t>
  </si>
  <si>
    <t>PCA YR #5 Gross - Contra</t>
  </si>
  <si>
    <t>PCA YR #6 Gross</t>
  </si>
  <si>
    <t>PCA YR #6  Gross # Contra</t>
  </si>
  <si>
    <t>PCA Company Portion</t>
  </si>
  <si>
    <t>PCA Company Portion - contra</t>
  </si>
  <si>
    <t>PCA Customer Portion</t>
  </si>
  <si>
    <t>PCA - Customer Deferral Contra</t>
  </si>
  <si>
    <t>White River Conveyance Costs Reimbursem</t>
  </si>
  <si>
    <t>Virtual Right of Way</t>
  </si>
  <si>
    <t>2001 Rate Case Expenses - Electric</t>
  </si>
  <si>
    <t>2001 Rate Case Expenses - Gas</t>
  </si>
  <si>
    <t>WHR Conveyence Costs - Army Corp Reimbursement</t>
  </si>
  <si>
    <t>White River Land Sales Costs</t>
  </si>
  <si>
    <t>Env Rem - Buckely Headworks Site Est Fu</t>
  </si>
  <si>
    <t>Buckley Headworks Remediation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</si>
</sst>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"/>
    <numFmt numFmtId="169" formatCode="0.00_)"/>
    <numFmt numFmtId="170" formatCode="mm/yy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56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sz val="9"/>
      <color indexed="8"/>
      <name val="Arial"/>
      <family val="2"/>
    </font>
    <font>
      <u val="single"/>
      <sz val="10"/>
      <color indexed="14"/>
      <name val="MS Sans Serif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10"/>
      <name val="Univers (WN)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>
      <alignment/>
      <protection/>
    </xf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1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38" fontId="11" fillId="0" borderId="0">
      <alignment/>
      <protection/>
    </xf>
    <xf numFmtId="40" fontId="11" fillId="0" borderId="0">
      <alignment/>
      <protection/>
    </xf>
    <xf numFmtId="0" fontId="12" fillId="0" borderId="0" applyNumberFormat="0" applyFill="0" applyBorder="0" applyAlignment="0" applyProtection="0"/>
    <xf numFmtId="0" fontId="43" fillId="31" borderId="1" applyNumberFormat="0" applyAlignment="0" applyProtection="0"/>
    <xf numFmtId="10" fontId="1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169" fontId="1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1" fillId="0" borderId="10">
      <alignment/>
      <protection/>
    </xf>
    <xf numFmtId="38" fontId="11" fillId="0" borderId="11">
      <alignment/>
      <protection/>
    </xf>
    <xf numFmtId="168" fontId="0" fillId="0" borderId="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5" borderId="13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wrapText="1"/>
      <protection/>
    </xf>
    <xf numFmtId="10" fontId="3" fillId="0" borderId="14" xfId="64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10" fontId="0" fillId="0" borderId="0" xfId="0" applyNumberFormat="1" applyAlignment="1">
      <alignment horizontal="left"/>
    </xf>
    <xf numFmtId="10" fontId="0" fillId="0" borderId="0" xfId="67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Alignment="1">
      <alignment/>
    </xf>
    <xf numFmtId="165" fontId="0" fillId="0" borderId="0" xfId="42" applyNumberFormat="1" applyAlignment="1">
      <alignment horizontal="center"/>
    </xf>
    <xf numFmtId="10" fontId="0" fillId="0" borderId="0" xfId="67" applyNumberFormat="1" applyAlignment="1">
      <alignment/>
    </xf>
    <xf numFmtId="0" fontId="2" fillId="0" borderId="15" xfId="0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9" fillId="0" borderId="0" xfId="0" applyNumberFormat="1" applyFont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0" fontId="3" fillId="0" borderId="14" xfId="63" applyFont="1" applyFill="1" applyBorder="1" applyAlignment="1">
      <alignment horizontal="left" wrapText="1"/>
      <protection/>
    </xf>
    <xf numFmtId="49" fontId="0" fillId="30" borderId="0" xfId="0" applyNumberFormat="1" applyFont="1" applyFill="1" applyBorder="1" applyAlignment="1">
      <alignment horizontal="center"/>
    </xf>
    <xf numFmtId="0" fontId="3" fillId="0" borderId="14" xfId="63" applyFont="1" applyFill="1" applyBorder="1" applyAlignment="1">
      <alignment wrapText="1"/>
      <protection/>
    </xf>
    <xf numFmtId="49" fontId="0" fillId="0" borderId="17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0" fontId="0" fillId="0" borderId="0" xfId="0" applyNumberFormat="1" applyFill="1" applyAlignment="1" quotePrefix="1">
      <alignment horizontal="left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 horizontal="left"/>
    </xf>
    <xf numFmtId="165" fontId="0" fillId="36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ntered" xfId="46"/>
    <cellStyle name="Explanatory Text" xfId="47"/>
    <cellStyle name="Followed Hyperlink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Sheet1" xfId="63"/>
    <cellStyle name="Normal_Sheet2" xfId="64"/>
    <cellStyle name="Note" xfId="65"/>
    <cellStyle name="Output" xfId="66"/>
    <cellStyle name="Percent" xfId="67"/>
    <cellStyle name="Percent [2]" xfId="68"/>
    <cellStyle name="StmtTtl1" xfId="69"/>
    <cellStyle name="StmtTtl2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08"/>
  <sheetViews>
    <sheetView tabSelected="1" zoomScalePageLayoutView="0" workbookViewId="0" topLeftCell="A1">
      <pane xSplit="4" ySplit="4" topLeftCell="E58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6" sqref="D16"/>
    </sheetView>
  </sheetViews>
  <sheetFormatPr defaultColWidth="9.140625" defaultRowHeight="12.75"/>
  <cols>
    <col min="2" max="2" width="9.140625" style="1" customWidth="1"/>
    <col min="3" max="3" width="22.00390625" style="1" customWidth="1"/>
    <col min="4" max="4" width="16.00390625" style="1" customWidth="1"/>
    <col min="5" max="5" width="26.421875" style="0" customWidth="1"/>
    <col min="6" max="6" width="17.28125" style="26" bestFit="1" customWidth="1"/>
    <col min="7" max="8" width="17.28125" style="26" customWidth="1"/>
    <col min="9" max="10" width="9.140625" style="1" customWidth="1"/>
    <col min="11" max="11" width="8.421875" style="1" customWidth="1"/>
    <col min="12" max="12" width="9.140625" style="1" customWidth="1"/>
  </cols>
  <sheetData>
    <row r="3" ht="12.75">
      <c r="H3" s="27" t="s">
        <v>408</v>
      </c>
    </row>
    <row r="4" spans="1:12" ht="12.75">
      <c r="A4" t="s">
        <v>981</v>
      </c>
      <c r="B4" s="1" t="s">
        <v>928</v>
      </c>
      <c r="D4" s="1" t="s">
        <v>1024</v>
      </c>
      <c r="E4" t="s">
        <v>1025</v>
      </c>
      <c r="F4" s="26" t="s">
        <v>827</v>
      </c>
      <c r="G4" s="26" t="s">
        <v>974</v>
      </c>
      <c r="H4" s="27" t="s">
        <v>1021</v>
      </c>
      <c r="I4" s="1" t="s">
        <v>929</v>
      </c>
      <c r="J4" s="1" t="s">
        <v>930</v>
      </c>
      <c r="K4" s="1" t="s">
        <v>931</v>
      </c>
      <c r="L4" s="1" t="s">
        <v>828</v>
      </c>
    </row>
    <row r="5" spans="1:7" ht="12.75">
      <c r="A5" s="8" t="s">
        <v>992</v>
      </c>
      <c r="B5" s="3"/>
      <c r="C5" s="3"/>
      <c r="G5" s="28"/>
    </row>
    <row r="6" spans="1:10" ht="12.75">
      <c r="A6">
        <v>5</v>
      </c>
      <c r="B6" s="1" t="s">
        <v>48</v>
      </c>
      <c r="C6" s="1" t="s">
        <v>992</v>
      </c>
      <c r="D6" s="1">
        <v>24200001</v>
      </c>
      <c r="E6" t="s">
        <v>582</v>
      </c>
      <c r="F6" s="26">
        <v>-221052.14583333334</v>
      </c>
      <c r="G6" s="28">
        <v>1</v>
      </c>
      <c r="H6" s="26">
        <f aca="true" t="shared" si="0" ref="H6:H69">F6*G6</f>
        <v>-221052.14583333334</v>
      </c>
      <c r="J6" s="1" t="s">
        <v>854</v>
      </c>
    </row>
    <row r="7" spans="1:10" ht="12.75">
      <c r="A7">
        <v>5</v>
      </c>
      <c r="B7" s="1" t="s">
        <v>48</v>
      </c>
      <c r="C7" s="1" t="s">
        <v>992</v>
      </c>
      <c r="D7" s="1">
        <v>24200491</v>
      </c>
      <c r="E7" t="s">
        <v>588</v>
      </c>
      <c r="F7" s="26">
        <v>-150685.72499999998</v>
      </c>
      <c r="G7" s="28">
        <v>1</v>
      </c>
      <c r="H7" s="26">
        <f t="shared" si="0"/>
        <v>-150685.72499999998</v>
      </c>
      <c r="J7" s="1" t="s">
        <v>854</v>
      </c>
    </row>
    <row r="8" spans="1:10" ht="12.75">
      <c r="A8">
        <v>5</v>
      </c>
      <c r="B8" s="1" t="s">
        <v>48</v>
      </c>
      <c r="C8" s="1" t="s">
        <v>992</v>
      </c>
      <c r="D8" s="1">
        <v>24200511</v>
      </c>
      <c r="E8" t="s">
        <v>589</v>
      </c>
      <c r="F8" s="26">
        <v>-2693447.02375</v>
      </c>
      <c r="G8" s="28">
        <v>1</v>
      </c>
      <c r="H8" s="26">
        <f t="shared" si="0"/>
        <v>-2693447.02375</v>
      </c>
      <c r="J8" s="1" t="s">
        <v>854</v>
      </c>
    </row>
    <row r="9" spans="1:12" ht="12.75">
      <c r="A9">
        <v>5</v>
      </c>
      <c r="B9" s="1" t="s">
        <v>48</v>
      </c>
      <c r="C9" s="1" t="s">
        <v>992</v>
      </c>
      <c r="D9" s="1">
        <v>28300513</v>
      </c>
      <c r="E9" t="s">
        <v>817</v>
      </c>
      <c r="F9" s="26">
        <v>0</v>
      </c>
      <c r="G9" s="28">
        <v>1</v>
      </c>
      <c r="H9" s="26">
        <f t="shared" si="0"/>
        <v>0</v>
      </c>
      <c r="I9" s="1" t="s">
        <v>925</v>
      </c>
      <c r="J9" s="1" t="s">
        <v>926</v>
      </c>
      <c r="K9" s="1" t="s">
        <v>927</v>
      </c>
      <c r="L9" s="1">
        <v>22</v>
      </c>
    </row>
    <row r="10" spans="1:10" ht="12.75">
      <c r="A10">
        <v>5</v>
      </c>
      <c r="B10" s="1" t="s">
        <v>48</v>
      </c>
      <c r="C10" s="1" t="s">
        <v>992</v>
      </c>
      <c r="D10" s="1">
        <v>19000093</v>
      </c>
      <c r="E10" t="s">
        <v>161</v>
      </c>
      <c r="F10" s="26">
        <v>2908595.875</v>
      </c>
      <c r="G10" s="28">
        <v>1</v>
      </c>
      <c r="H10" s="26">
        <f t="shared" si="0"/>
        <v>2908595.875</v>
      </c>
      <c r="J10" s="1" t="s">
        <v>893</v>
      </c>
    </row>
    <row r="11" spans="1:10" ht="12.75">
      <c r="A11">
        <v>5</v>
      </c>
      <c r="B11" s="1" t="s">
        <v>48</v>
      </c>
      <c r="C11" s="1" t="s">
        <v>992</v>
      </c>
      <c r="D11" s="1">
        <v>13100033</v>
      </c>
      <c r="E11" t="s">
        <v>1108</v>
      </c>
      <c r="F11" s="26">
        <v>0</v>
      </c>
      <c r="G11" s="28">
        <v>1</v>
      </c>
      <c r="H11" s="26">
        <f t="shared" si="0"/>
        <v>0</v>
      </c>
      <c r="J11" s="1" t="s">
        <v>853</v>
      </c>
    </row>
    <row r="12" spans="1:10" ht="12.75">
      <c r="A12">
        <v>5</v>
      </c>
      <c r="B12" s="1" t="s">
        <v>48</v>
      </c>
      <c r="C12" s="1" t="s">
        <v>992</v>
      </c>
      <c r="D12" s="1">
        <v>13100053</v>
      </c>
      <c r="E12" t="s">
        <v>1109</v>
      </c>
      <c r="F12" s="26">
        <v>0</v>
      </c>
      <c r="G12" s="28">
        <v>1</v>
      </c>
      <c r="H12" s="26">
        <f t="shared" si="0"/>
        <v>0</v>
      </c>
      <c r="J12" s="1" t="s">
        <v>853</v>
      </c>
    </row>
    <row r="13" spans="1:10" ht="12.75">
      <c r="A13">
        <v>5</v>
      </c>
      <c r="B13" s="1" t="s">
        <v>48</v>
      </c>
      <c r="C13" s="1" t="s">
        <v>992</v>
      </c>
      <c r="D13" s="1">
        <v>13100143</v>
      </c>
      <c r="E13" t="s">
        <v>1110</v>
      </c>
      <c r="F13" s="26">
        <v>0</v>
      </c>
      <c r="G13" s="28">
        <v>1</v>
      </c>
      <c r="H13" s="26">
        <f t="shared" si="0"/>
        <v>0</v>
      </c>
      <c r="J13" s="1" t="s">
        <v>853</v>
      </c>
    </row>
    <row r="14" spans="1:10" ht="12.75">
      <c r="A14">
        <v>5</v>
      </c>
      <c r="B14" s="1" t="s">
        <v>48</v>
      </c>
      <c r="C14" s="1" t="s">
        <v>992</v>
      </c>
      <c r="D14" s="1">
        <v>13100153</v>
      </c>
      <c r="E14" t="s">
        <v>1111</v>
      </c>
      <c r="F14" s="26">
        <v>0</v>
      </c>
      <c r="G14" s="28">
        <v>1</v>
      </c>
      <c r="H14" s="26">
        <f t="shared" si="0"/>
        <v>0</v>
      </c>
      <c r="J14" s="1" t="s">
        <v>853</v>
      </c>
    </row>
    <row r="15" spans="1:10" ht="12.75">
      <c r="A15">
        <v>5</v>
      </c>
      <c r="B15" s="1" t="s">
        <v>48</v>
      </c>
      <c r="C15" s="1" t="s">
        <v>992</v>
      </c>
      <c r="D15" s="1">
        <v>13100293</v>
      </c>
      <c r="E15" t="s">
        <v>1112</v>
      </c>
      <c r="F15" s="26">
        <v>0</v>
      </c>
      <c r="G15" s="28">
        <v>1</v>
      </c>
      <c r="H15" s="26">
        <f t="shared" si="0"/>
        <v>0</v>
      </c>
      <c r="J15" s="1" t="s">
        <v>853</v>
      </c>
    </row>
    <row r="16" spans="1:10" ht="12.75">
      <c r="A16">
        <v>5</v>
      </c>
      <c r="B16" s="1" t="s">
        <v>48</v>
      </c>
      <c r="C16" s="1" t="s">
        <v>992</v>
      </c>
      <c r="D16" s="1">
        <v>13100300</v>
      </c>
      <c r="E16" t="s">
        <v>1113</v>
      </c>
      <c r="F16" s="26">
        <v>833333.3333333334</v>
      </c>
      <c r="G16" s="28">
        <v>1</v>
      </c>
      <c r="H16" s="26">
        <f t="shared" si="0"/>
        <v>833333.3333333334</v>
      </c>
      <c r="J16" s="1" t="s">
        <v>853</v>
      </c>
    </row>
    <row r="17" spans="1:10" ht="12.75">
      <c r="A17">
        <v>5</v>
      </c>
      <c r="B17" s="1" t="s">
        <v>48</v>
      </c>
      <c r="C17" s="1" t="s">
        <v>992</v>
      </c>
      <c r="D17" s="1">
        <v>13100353</v>
      </c>
      <c r="E17" t="s">
        <v>1114</v>
      </c>
      <c r="F17" s="26">
        <v>0</v>
      </c>
      <c r="G17" s="28">
        <v>1</v>
      </c>
      <c r="H17" s="26">
        <f t="shared" si="0"/>
        <v>0</v>
      </c>
      <c r="J17" s="1" t="s">
        <v>853</v>
      </c>
    </row>
    <row r="18" spans="1:10" ht="12.75">
      <c r="A18">
        <v>5</v>
      </c>
      <c r="B18" s="1" t="s">
        <v>48</v>
      </c>
      <c r="C18" s="1" t="s">
        <v>992</v>
      </c>
      <c r="D18" s="1">
        <v>13100543</v>
      </c>
      <c r="E18" t="s">
        <v>1115</v>
      </c>
      <c r="F18" s="26">
        <v>196338.37916666668</v>
      </c>
      <c r="G18" s="28">
        <v>1</v>
      </c>
      <c r="H18" s="26">
        <f t="shared" si="0"/>
        <v>196338.37916666668</v>
      </c>
      <c r="J18" s="1" t="s">
        <v>853</v>
      </c>
    </row>
    <row r="19" spans="1:10" ht="12.75">
      <c r="A19">
        <v>5</v>
      </c>
      <c r="B19" s="1" t="s">
        <v>48</v>
      </c>
      <c r="C19" s="1" t="s">
        <v>992</v>
      </c>
      <c r="D19" s="1">
        <v>13100563</v>
      </c>
      <c r="E19" t="s">
        <v>1116</v>
      </c>
      <c r="F19" s="26">
        <v>1095661.8033333332</v>
      </c>
      <c r="G19" s="28">
        <v>1</v>
      </c>
      <c r="H19" s="26">
        <f t="shared" si="0"/>
        <v>1095661.8033333332</v>
      </c>
      <c r="J19" s="1" t="s">
        <v>853</v>
      </c>
    </row>
    <row r="20" spans="1:10" ht="12.75">
      <c r="A20">
        <v>5</v>
      </c>
      <c r="B20" s="1" t="s">
        <v>48</v>
      </c>
      <c r="C20" s="1" t="s">
        <v>992</v>
      </c>
      <c r="D20" s="1">
        <v>13100573</v>
      </c>
      <c r="E20" t="s">
        <v>1117</v>
      </c>
      <c r="F20" s="26">
        <v>-748904.72</v>
      </c>
      <c r="G20" s="28">
        <v>1</v>
      </c>
      <c r="H20" s="26">
        <f t="shared" si="0"/>
        <v>-748904.72</v>
      </c>
      <c r="J20" s="1" t="s">
        <v>853</v>
      </c>
    </row>
    <row r="21" spans="1:10" ht="12.75">
      <c r="A21">
        <v>5</v>
      </c>
      <c r="B21" s="1" t="s">
        <v>48</v>
      </c>
      <c r="C21" s="1" t="s">
        <v>992</v>
      </c>
      <c r="D21" s="1">
        <v>13100583</v>
      </c>
      <c r="E21" t="s">
        <v>1118</v>
      </c>
      <c r="F21" s="26">
        <v>0</v>
      </c>
      <c r="G21" s="28">
        <v>1</v>
      </c>
      <c r="H21" s="26">
        <f t="shared" si="0"/>
        <v>0</v>
      </c>
      <c r="J21" s="1" t="s">
        <v>853</v>
      </c>
    </row>
    <row r="22" spans="1:10" ht="12.75">
      <c r="A22">
        <v>5</v>
      </c>
      <c r="B22" s="1" t="s">
        <v>48</v>
      </c>
      <c r="C22" s="1" t="s">
        <v>992</v>
      </c>
      <c r="D22" s="1">
        <v>13100783</v>
      </c>
      <c r="E22" t="s">
        <v>1121</v>
      </c>
      <c r="F22" s="26">
        <v>0</v>
      </c>
      <c r="G22" s="28">
        <v>1</v>
      </c>
      <c r="H22" s="26">
        <f t="shared" si="0"/>
        <v>0</v>
      </c>
      <c r="J22" s="1" t="s">
        <v>853</v>
      </c>
    </row>
    <row r="23" spans="1:10" ht="12.75">
      <c r="A23">
        <v>5</v>
      </c>
      <c r="B23" s="1" t="s">
        <v>48</v>
      </c>
      <c r="C23" s="1" t="s">
        <v>992</v>
      </c>
      <c r="D23" s="1">
        <v>13101003</v>
      </c>
      <c r="E23" t="s">
        <v>1122</v>
      </c>
      <c r="F23" s="26">
        <v>9880876.426666668</v>
      </c>
      <c r="G23" s="28">
        <v>1</v>
      </c>
      <c r="H23" s="26">
        <f t="shared" si="0"/>
        <v>9880876.426666668</v>
      </c>
      <c r="J23" s="1" t="s">
        <v>853</v>
      </c>
    </row>
    <row r="24" spans="1:10" ht="12.75">
      <c r="A24">
        <v>5</v>
      </c>
      <c r="B24" s="1" t="s">
        <v>48</v>
      </c>
      <c r="C24" s="1" t="s">
        <v>992</v>
      </c>
      <c r="D24" s="1">
        <v>13101013</v>
      </c>
      <c r="E24" t="s">
        <v>1123</v>
      </c>
      <c r="F24" s="26">
        <v>-483.73875</v>
      </c>
      <c r="G24" s="28">
        <v>1</v>
      </c>
      <c r="H24" s="26">
        <f t="shared" si="0"/>
        <v>-483.73875</v>
      </c>
      <c r="J24" s="1" t="s">
        <v>853</v>
      </c>
    </row>
    <row r="25" spans="1:10" ht="12.75">
      <c r="A25">
        <v>5</v>
      </c>
      <c r="B25" s="1" t="s">
        <v>48</v>
      </c>
      <c r="C25" s="1" t="s">
        <v>992</v>
      </c>
      <c r="D25" s="1">
        <v>13101023</v>
      </c>
      <c r="E25" t="s">
        <v>1124</v>
      </c>
      <c r="F25" s="26">
        <v>2550916.69</v>
      </c>
      <c r="G25" s="28">
        <v>1</v>
      </c>
      <c r="H25" s="26">
        <f t="shared" si="0"/>
        <v>2550916.69</v>
      </c>
      <c r="J25" s="1" t="s">
        <v>853</v>
      </c>
    </row>
    <row r="26" spans="1:10" ht="12.75">
      <c r="A26">
        <v>5</v>
      </c>
      <c r="B26" s="1" t="s">
        <v>48</v>
      </c>
      <c r="C26" s="1" t="s">
        <v>992</v>
      </c>
      <c r="D26" s="1">
        <v>13101033</v>
      </c>
      <c r="E26" t="s">
        <v>1125</v>
      </c>
      <c r="F26" s="26">
        <v>1176673.61</v>
      </c>
      <c r="G26" s="28">
        <v>1</v>
      </c>
      <c r="H26" s="26">
        <f t="shared" si="0"/>
        <v>1176673.61</v>
      </c>
      <c r="J26" s="1" t="s">
        <v>853</v>
      </c>
    </row>
    <row r="27" spans="1:10" ht="12.75">
      <c r="A27">
        <v>5</v>
      </c>
      <c r="B27" s="1" t="s">
        <v>48</v>
      </c>
      <c r="C27" s="1" t="s">
        <v>992</v>
      </c>
      <c r="D27" s="1">
        <v>13101043</v>
      </c>
      <c r="E27" t="s">
        <v>1126</v>
      </c>
      <c r="F27" s="26">
        <v>0</v>
      </c>
      <c r="G27" s="28">
        <v>1</v>
      </c>
      <c r="H27" s="26">
        <f t="shared" si="0"/>
        <v>0</v>
      </c>
      <c r="J27" s="1" t="s">
        <v>853</v>
      </c>
    </row>
    <row r="28" spans="1:10" ht="12.75">
      <c r="A28">
        <v>5</v>
      </c>
      <c r="B28" s="1" t="s">
        <v>48</v>
      </c>
      <c r="C28" s="1" t="s">
        <v>992</v>
      </c>
      <c r="D28" s="1">
        <v>13101063</v>
      </c>
      <c r="E28" t="s">
        <v>1127</v>
      </c>
      <c r="F28" s="26">
        <v>1204.8079166666666</v>
      </c>
      <c r="G28" s="28">
        <v>1</v>
      </c>
      <c r="H28" s="26">
        <f t="shared" si="0"/>
        <v>1204.8079166666666</v>
      </c>
      <c r="J28" s="1" t="s">
        <v>853</v>
      </c>
    </row>
    <row r="29" spans="1:10" ht="12.75">
      <c r="A29">
        <v>5</v>
      </c>
      <c r="B29" s="1" t="s">
        <v>48</v>
      </c>
      <c r="C29" s="1" t="s">
        <v>992</v>
      </c>
      <c r="D29" s="1">
        <v>13101073</v>
      </c>
      <c r="E29" t="s">
        <v>1128</v>
      </c>
      <c r="F29" s="26">
        <v>0.016666666666666666</v>
      </c>
      <c r="G29" s="28">
        <v>1</v>
      </c>
      <c r="H29" s="26">
        <f t="shared" si="0"/>
        <v>0.016666666666666666</v>
      </c>
      <c r="J29" s="1" t="s">
        <v>853</v>
      </c>
    </row>
    <row r="30" spans="1:10" ht="12.75">
      <c r="A30">
        <v>5</v>
      </c>
      <c r="B30" s="1" t="s">
        <v>48</v>
      </c>
      <c r="C30" s="1" t="s">
        <v>992</v>
      </c>
      <c r="D30" s="1">
        <v>13101083</v>
      </c>
      <c r="E30" t="s">
        <v>1129</v>
      </c>
      <c r="F30" s="26">
        <v>-3611.0333333333315</v>
      </c>
      <c r="G30" s="28">
        <v>1</v>
      </c>
      <c r="H30" s="26">
        <f t="shared" si="0"/>
        <v>-3611.0333333333315</v>
      </c>
      <c r="J30" s="1" t="s">
        <v>853</v>
      </c>
    </row>
    <row r="31" spans="1:10" ht="12.75">
      <c r="A31">
        <v>5</v>
      </c>
      <c r="B31" s="1" t="s">
        <v>48</v>
      </c>
      <c r="C31" s="1" t="s">
        <v>992</v>
      </c>
      <c r="D31" s="1">
        <v>13101093</v>
      </c>
      <c r="E31" t="s">
        <v>1130</v>
      </c>
      <c r="F31" s="26">
        <v>-576649.5633333332</v>
      </c>
      <c r="G31" s="28">
        <v>1</v>
      </c>
      <c r="H31" s="26">
        <f t="shared" si="0"/>
        <v>-576649.5633333332</v>
      </c>
      <c r="J31" s="1" t="s">
        <v>853</v>
      </c>
    </row>
    <row r="32" spans="1:10" ht="12.75">
      <c r="A32">
        <v>5</v>
      </c>
      <c r="B32" s="1" t="s">
        <v>48</v>
      </c>
      <c r="C32" s="1" t="s">
        <v>992</v>
      </c>
      <c r="D32" s="1">
        <v>13101103</v>
      </c>
      <c r="E32" t="s">
        <v>1131</v>
      </c>
      <c r="F32" s="26">
        <v>0</v>
      </c>
      <c r="G32" s="28">
        <v>1</v>
      </c>
      <c r="H32" s="26">
        <f t="shared" si="0"/>
        <v>0</v>
      </c>
      <c r="J32" s="1" t="s">
        <v>853</v>
      </c>
    </row>
    <row r="33" spans="1:10" ht="12.75">
      <c r="A33">
        <v>5</v>
      </c>
      <c r="B33" s="1" t="s">
        <v>48</v>
      </c>
      <c r="C33" s="1" t="s">
        <v>992</v>
      </c>
      <c r="D33" s="1">
        <v>13101113</v>
      </c>
      <c r="E33" t="s">
        <v>1132</v>
      </c>
      <c r="F33" s="26">
        <v>-11262708.914166668</v>
      </c>
      <c r="G33" s="28">
        <v>1</v>
      </c>
      <c r="H33" s="26">
        <f t="shared" si="0"/>
        <v>-11262708.914166668</v>
      </c>
      <c r="J33" s="1" t="s">
        <v>853</v>
      </c>
    </row>
    <row r="34" spans="1:10" ht="12.75">
      <c r="A34">
        <v>5</v>
      </c>
      <c r="B34" s="1" t="s">
        <v>48</v>
      </c>
      <c r="C34" s="1" t="s">
        <v>992</v>
      </c>
      <c r="D34" s="1">
        <v>13101123</v>
      </c>
      <c r="E34" t="s">
        <v>1133</v>
      </c>
      <c r="F34" s="26">
        <v>-879021.7945833333</v>
      </c>
      <c r="G34" s="28">
        <v>1</v>
      </c>
      <c r="H34" s="26">
        <f t="shared" si="0"/>
        <v>-879021.7945833333</v>
      </c>
      <c r="J34" s="1" t="s">
        <v>853</v>
      </c>
    </row>
    <row r="35" spans="1:10" ht="12.75">
      <c r="A35">
        <v>5</v>
      </c>
      <c r="B35" s="1" t="s">
        <v>48</v>
      </c>
      <c r="C35" s="1" t="s">
        <v>992</v>
      </c>
      <c r="D35" s="1">
        <v>13101133</v>
      </c>
      <c r="E35" t="s">
        <v>1134</v>
      </c>
      <c r="F35" s="26">
        <v>0</v>
      </c>
      <c r="G35" s="28">
        <v>1</v>
      </c>
      <c r="H35" s="26">
        <f t="shared" si="0"/>
        <v>0</v>
      </c>
      <c r="J35" s="1" t="s">
        <v>853</v>
      </c>
    </row>
    <row r="36" spans="1:10" ht="12.75">
      <c r="A36">
        <v>5</v>
      </c>
      <c r="B36" s="1" t="s">
        <v>48</v>
      </c>
      <c r="C36" s="1" t="s">
        <v>992</v>
      </c>
      <c r="D36" s="1">
        <v>13101143</v>
      </c>
      <c r="E36" t="s">
        <v>1135</v>
      </c>
      <c r="F36" s="26">
        <v>408263.1745833333</v>
      </c>
      <c r="G36" s="28">
        <v>1</v>
      </c>
      <c r="H36" s="26">
        <f t="shared" si="0"/>
        <v>408263.1745833333</v>
      </c>
      <c r="J36" s="1" t="s">
        <v>853</v>
      </c>
    </row>
    <row r="37" spans="1:10" ht="12.75">
      <c r="A37">
        <v>5</v>
      </c>
      <c r="B37" s="1" t="s">
        <v>48</v>
      </c>
      <c r="C37" s="1" t="s">
        <v>992</v>
      </c>
      <c r="D37" s="1">
        <v>13101153</v>
      </c>
      <c r="E37" t="s">
        <v>1136</v>
      </c>
      <c r="F37" s="26">
        <v>401.55875</v>
      </c>
      <c r="G37" s="28">
        <v>1</v>
      </c>
      <c r="H37" s="26">
        <f t="shared" si="0"/>
        <v>401.55875</v>
      </c>
      <c r="J37" s="1" t="s">
        <v>853</v>
      </c>
    </row>
    <row r="38" spans="1:10" ht="12.75">
      <c r="A38">
        <v>5</v>
      </c>
      <c r="B38" s="1" t="s">
        <v>48</v>
      </c>
      <c r="C38" s="1" t="s">
        <v>992</v>
      </c>
      <c r="D38" s="1">
        <v>13108123</v>
      </c>
      <c r="E38" t="s">
        <v>1137</v>
      </c>
      <c r="F38" s="26">
        <v>0</v>
      </c>
      <c r="G38" s="28">
        <v>1</v>
      </c>
      <c r="H38" s="26">
        <f t="shared" si="0"/>
        <v>0</v>
      </c>
      <c r="J38" s="1" t="s">
        <v>853</v>
      </c>
    </row>
    <row r="39" spans="1:10" ht="12.75">
      <c r="A39">
        <v>5</v>
      </c>
      <c r="B39" s="1" t="s">
        <v>48</v>
      </c>
      <c r="C39" s="1" t="s">
        <v>992</v>
      </c>
      <c r="D39" s="1">
        <v>13108243</v>
      </c>
      <c r="E39" t="s">
        <v>1138</v>
      </c>
      <c r="F39" s="26">
        <v>0</v>
      </c>
      <c r="G39" s="28">
        <v>1</v>
      </c>
      <c r="H39" s="26">
        <f t="shared" si="0"/>
        <v>0</v>
      </c>
      <c r="J39" s="1" t="s">
        <v>853</v>
      </c>
    </row>
    <row r="40" spans="1:10" ht="12.75">
      <c r="A40">
        <v>5</v>
      </c>
      <c r="B40" s="1" t="s">
        <v>48</v>
      </c>
      <c r="C40" s="1" t="s">
        <v>992</v>
      </c>
      <c r="D40" s="1">
        <v>13109993</v>
      </c>
      <c r="E40" t="s">
        <v>1139</v>
      </c>
      <c r="F40" s="26">
        <v>256945.52874999994</v>
      </c>
      <c r="G40" s="28">
        <v>1</v>
      </c>
      <c r="H40" s="26">
        <f t="shared" si="0"/>
        <v>256945.52874999994</v>
      </c>
      <c r="J40" s="1" t="s">
        <v>853</v>
      </c>
    </row>
    <row r="41" spans="1:10" ht="12.75">
      <c r="A41">
        <v>5</v>
      </c>
      <c r="B41" s="1" t="s">
        <v>48</v>
      </c>
      <c r="C41" s="1" t="s">
        <v>992</v>
      </c>
      <c r="D41" s="1">
        <v>13400063</v>
      </c>
      <c r="E41" t="s">
        <v>1140</v>
      </c>
      <c r="F41" s="26">
        <v>1396.1541666666665</v>
      </c>
      <c r="G41" s="28">
        <v>1</v>
      </c>
      <c r="H41" s="26">
        <f t="shared" si="0"/>
        <v>1396.1541666666665</v>
      </c>
      <c r="J41" s="1" t="s">
        <v>853</v>
      </c>
    </row>
    <row r="42" spans="1:10" ht="12.75">
      <c r="A42">
        <v>5</v>
      </c>
      <c r="B42" s="1" t="s">
        <v>48</v>
      </c>
      <c r="C42" s="1" t="s">
        <v>992</v>
      </c>
      <c r="D42" s="1">
        <v>13400073</v>
      </c>
      <c r="E42" t="s">
        <v>1148</v>
      </c>
      <c r="F42" s="26">
        <v>2018586.8070833331</v>
      </c>
      <c r="G42" s="28">
        <v>1</v>
      </c>
      <c r="H42" s="26">
        <f t="shared" si="0"/>
        <v>2018586.8070833331</v>
      </c>
      <c r="J42" s="1" t="s">
        <v>853</v>
      </c>
    </row>
    <row r="43" spans="1:10" ht="12.75">
      <c r="A43">
        <v>5</v>
      </c>
      <c r="B43" s="1" t="s">
        <v>48</v>
      </c>
      <c r="C43" s="1" t="s">
        <v>992</v>
      </c>
      <c r="D43" s="1">
        <v>13400083</v>
      </c>
      <c r="E43" t="s">
        <v>1150</v>
      </c>
      <c r="F43" s="26">
        <v>37826.27</v>
      </c>
      <c r="G43" s="28">
        <v>1</v>
      </c>
      <c r="H43" s="26">
        <f t="shared" si="0"/>
        <v>37826.27</v>
      </c>
      <c r="J43" s="1" t="s">
        <v>853</v>
      </c>
    </row>
    <row r="44" spans="1:10" ht="12.75">
      <c r="A44">
        <v>5</v>
      </c>
      <c r="B44" s="1" t="s">
        <v>48</v>
      </c>
      <c r="C44" s="1" t="s">
        <v>992</v>
      </c>
      <c r="D44" s="1">
        <v>13400093</v>
      </c>
      <c r="E44" t="s">
        <v>1151</v>
      </c>
      <c r="F44" s="26">
        <v>31342.23125</v>
      </c>
      <c r="G44" s="28">
        <v>1</v>
      </c>
      <c r="H44" s="26">
        <f t="shared" si="0"/>
        <v>31342.23125</v>
      </c>
      <c r="J44" s="1" t="s">
        <v>853</v>
      </c>
    </row>
    <row r="45" spans="1:10" ht="12.75">
      <c r="A45">
        <v>5</v>
      </c>
      <c r="B45" s="1" t="s">
        <v>48</v>
      </c>
      <c r="C45" s="1" t="s">
        <v>992</v>
      </c>
      <c r="D45" s="1">
        <v>13500003</v>
      </c>
      <c r="E45" t="s">
        <v>1152</v>
      </c>
      <c r="F45" s="26">
        <v>91537.05333333333</v>
      </c>
      <c r="G45" s="28">
        <v>1</v>
      </c>
      <c r="H45" s="26">
        <f t="shared" si="0"/>
        <v>91537.05333333333</v>
      </c>
      <c r="J45" s="1" t="s">
        <v>853</v>
      </c>
    </row>
    <row r="46" spans="1:10" ht="12.75">
      <c r="A46">
        <v>5</v>
      </c>
      <c r="B46" s="1" t="s">
        <v>48</v>
      </c>
      <c r="C46" s="1" t="s">
        <v>992</v>
      </c>
      <c r="D46" s="1">
        <v>13500073</v>
      </c>
      <c r="E46" t="s">
        <v>1157</v>
      </c>
      <c r="F46" s="26">
        <v>0</v>
      </c>
      <c r="G46" s="28">
        <v>1</v>
      </c>
      <c r="H46" s="26">
        <f t="shared" si="0"/>
        <v>0</v>
      </c>
      <c r="J46" s="1" t="s">
        <v>853</v>
      </c>
    </row>
    <row r="47" spans="1:10" ht="12.75">
      <c r="A47">
        <v>5</v>
      </c>
      <c r="B47" s="1" t="s">
        <v>48</v>
      </c>
      <c r="C47" s="1" t="s">
        <v>992</v>
      </c>
      <c r="D47" s="1">
        <v>13500153</v>
      </c>
      <c r="E47" t="s">
        <v>1160</v>
      </c>
      <c r="F47" s="26">
        <v>67655.045</v>
      </c>
      <c r="G47" s="28">
        <v>1</v>
      </c>
      <c r="H47" s="26">
        <f t="shared" si="0"/>
        <v>67655.045</v>
      </c>
      <c r="J47" s="1" t="s">
        <v>853</v>
      </c>
    </row>
    <row r="48" spans="1:10" ht="12.75">
      <c r="A48">
        <v>5</v>
      </c>
      <c r="B48" s="1" t="s">
        <v>48</v>
      </c>
      <c r="C48" s="1" t="s">
        <v>992</v>
      </c>
      <c r="D48" s="1">
        <v>13500163</v>
      </c>
      <c r="E48" t="s">
        <v>1161</v>
      </c>
      <c r="F48" s="26">
        <v>0</v>
      </c>
      <c r="G48" s="28">
        <v>1</v>
      </c>
      <c r="H48" s="26">
        <f t="shared" si="0"/>
        <v>0</v>
      </c>
      <c r="J48" s="1" t="s">
        <v>853</v>
      </c>
    </row>
    <row r="49" spans="1:10" ht="12.75">
      <c r="A49">
        <v>5</v>
      </c>
      <c r="B49" s="1" t="s">
        <v>48</v>
      </c>
      <c r="C49" s="1" t="s">
        <v>992</v>
      </c>
      <c r="D49" s="1">
        <v>13500173</v>
      </c>
      <c r="E49" t="s">
        <v>1163</v>
      </c>
      <c r="F49" s="26">
        <v>2686.1858333333334</v>
      </c>
      <c r="G49" s="28">
        <v>1</v>
      </c>
      <c r="H49" s="26">
        <f t="shared" si="0"/>
        <v>2686.1858333333334</v>
      </c>
      <c r="J49" s="1" t="s">
        <v>853</v>
      </c>
    </row>
    <row r="50" spans="1:10" ht="12.75">
      <c r="A50">
        <v>5</v>
      </c>
      <c r="B50" s="1" t="s">
        <v>48</v>
      </c>
      <c r="C50" s="1" t="s">
        <v>992</v>
      </c>
      <c r="D50" s="1">
        <v>14200003</v>
      </c>
      <c r="E50" t="s">
        <v>1170</v>
      </c>
      <c r="F50" s="26">
        <v>-346385.76875</v>
      </c>
      <c r="G50" s="28">
        <v>1</v>
      </c>
      <c r="H50" s="26">
        <f t="shared" si="0"/>
        <v>-346385.76875</v>
      </c>
      <c r="J50" s="1" t="s">
        <v>853</v>
      </c>
    </row>
    <row r="51" spans="1:10" ht="12.75">
      <c r="A51">
        <v>5</v>
      </c>
      <c r="B51" s="1" t="s">
        <v>48</v>
      </c>
      <c r="C51" s="1" t="s">
        <v>992</v>
      </c>
      <c r="D51" s="1">
        <v>14209993</v>
      </c>
      <c r="E51" t="s">
        <v>1182</v>
      </c>
      <c r="F51" s="26">
        <v>-17024266.73208333</v>
      </c>
      <c r="G51" s="28">
        <v>1</v>
      </c>
      <c r="H51" s="26">
        <f t="shared" si="0"/>
        <v>-17024266.73208333</v>
      </c>
      <c r="J51" s="1" t="s">
        <v>853</v>
      </c>
    </row>
    <row r="52" spans="1:10" ht="12.75">
      <c r="A52">
        <v>5</v>
      </c>
      <c r="B52" s="1" t="s">
        <v>48</v>
      </c>
      <c r="C52" s="1" t="s">
        <v>992</v>
      </c>
      <c r="D52" s="1">
        <v>14300003</v>
      </c>
      <c r="E52" t="s">
        <v>1183</v>
      </c>
      <c r="F52" s="26">
        <v>7811.75125</v>
      </c>
      <c r="G52" s="28">
        <v>1</v>
      </c>
      <c r="H52" s="26">
        <f t="shared" si="0"/>
        <v>7811.75125</v>
      </c>
      <c r="J52" s="1" t="s">
        <v>853</v>
      </c>
    </row>
    <row r="53" spans="1:10" ht="12.75">
      <c r="A53">
        <v>5</v>
      </c>
      <c r="B53" s="1" t="s">
        <v>48</v>
      </c>
      <c r="C53" s="1" t="s">
        <v>992</v>
      </c>
      <c r="D53" s="1">
        <v>14300213</v>
      </c>
      <c r="E53" t="s">
        <v>1194</v>
      </c>
      <c r="F53" s="26">
        <v>4137.281666666667</v>
      </c>
      <c r="G53" s="28">
        <v>1</v>
      </c>
      <c r="H53" s="26">
        <f t="shared" si="0"/>
        <v>4137.281666666667</v>
      </c>
      <c r="J53" s="1" t="s">
        <v>853</v>
      </c>
    </row>
    <row r="54" spans="1:10" ht="12.75">
      <c r="A54">
        <v>5</v>
      </c>
      <c r="B54" s="1" t="s">
        <v>48</v>
      </c>
      <c r="C54" s="1" t="s">
        <v>992</v>
      </c>
      <c r="D54" s="1">
        <v>14300323</v>
      </c>
      <c r="E54" t="s">
        <v>1195</v>
      </c>
      <c r="F54" s="26">
        <v>130.02</v>
      </c>
      <c r="G54" s="28">
        <v>1</v>
      </c>
      <c r="H54" s="26">
        <f t="shared" si="0"/>
        <v>130.02</v>
      </c>
      <c r="J54" s="1" t="s">
        <v>853</v>
      </c>
    </row>
    <row r="55" spans="1:10" ht="12.75">
      <c r="A55">
        <v>5</v>
      </c>
      <c r="B55" s="1" t="s">
        <v>48</v>
      </c>
      <c r="C55" s="1" t="s">
        <v>992</v>
      </c>
      <c r="D55" s="1">
        <v>14300333</v>
      </c>
      <c r="E55" t="s">
        <v>1196</v>
      </c>
      <c r="F55" s="26">
        <v>207499.96</v>
      </c>
      <c r="G55" s="28">
        <v>1</v>
      </c>
      <c r="H55" s="26">
        <f t="shared" si="0"/>
        <v>207499.96</v>
      </c>
      <c r="J55" s="1" t="s">
        <v>853</v>
      </c>
    </row>
    <row r="56" spans="1:10" ht="12.75">
      <c r="A56">
        <v>5</v>
      </c>
      <c r="B56" s="1" t="s">
        <v>48</v>
      </c>
      <c r="C56" s="1" t="s">
        <v>992</v>
      </c>
      <c r="D56" s="1">
        <v>14300353</v>
      </c>
      <c r="E56" t="s">
        <v>1197</v>
      </c>
      <c r="F56" s="26">
        <v>4067196.6950000003</v>
      </c>
      <c r="G56" s="28">
        <v>1</v>
      </c>
      <c r="H56" s="26">
        <f t="shared" si="0"/>
        <v>4067196.6950000003</v>
      </c>
      <c r="J56" s="1" t="s">
        <v>853</v>
      </c>
    </row>
    <row r="57" spans="1:10" ht="12.75">
      <c r="A57">
        <v>5</v>
      </c>
      <c r="B57" s="1" t="s">
        <v>48</v>
      </c>
      <c r="C57" s="1" t="s">
        <v>992</v>
      </c>
      <c r="D57" s="1">
        <v>14300363</v>
      </c>
      <c r="E57" t="s">
        <v>1198</v>
      </c>
      <c r="F57" s="26">
        <v>31509.926666666666</v>
      </c>
      <c r="G57" s="28">
        <v>1</v>
      </c>
      <c r="H57" s="26">
        <f t="shared" si="0"/>
        <v>31509.926666666666</v>
      </c>
      <c r="J57" s="1" t="s">
        <v>853</v>
      </c>
    </row>
    <row r="58" spans="1:10" ht="12.75">
      <c r="A58">
        <v>5</v>
      </c>
      <c r="B58" s="1" t="s">
        <v>48</v>
      </c>
      <c r="C58" s="1" t="s">
        <v>992</v>
      </c>
      <c r="D58" s="1">
        <v>14300373</v>
      </c>
      <c r="E58" t="s">
        <v>1199</v>
      </c>
      <c r="F58" s="26">
        <v>0</v>
      </c>
      <c r="G58" s="28">
        <v>1</v>
      </c>
      <c r="H58" s="26">
        <f t="shared" si="0"/>
        <v>0</v>
      </c>
      <c r="J58" s="1" t="s">
        <v>853</v>
      </c>
    </row>
    <row r="59" spans="1:10" ht="12.75">
      <c r="A59">
        <v>5</v>
      </c>
      <c r="B59" s="1" t="s">
        <v>48</v>
      </c>
      <c r="C59" s="1" t="s">
        <v>992</v>
      </c>
      <c r="D59" s="1">
        <v>14300383</v>
      </c>
      <c r="E59" t="s">
        <v>1200</v>
      </c>
      <c r="F59" s="26">
        <v>58426.77</v>
      </c>
      <c r="G59" s="28">
        <v>1</v>
      </c>
      <c r="H59" s="26">
        <f t="shared" si="0"/>
        <v>58426.77</v>
      </c>
      <c r="J59" s="1" t="s">
        <v>853</v>
      </c>
    </row>
    <row r="60" spans="1:10" ht="12.75">
      <c r="A60">
        <v>5</v>
      </c>
      <c r="B60" s="1" t="s">
        <v>48</v>
      </c>
      <c r="C60" s="1" t="s">
        <v>992</v>
      </c>
      <c r="D60" s="1">
        <v>14300393</v>
      </c>
      <c r="E60" t="s">
        <v>1201</v>
      </c>
      <c r="F60" s="26">
        <v>9712821.523749998</v>
      </c>
      <c r="G60" s="28">
        <v>1</v>
      </c>
      <c r="H60" s="26">
        <f t="shared" si="0"/>
        <v>9712821.523749998</v>
      </c>
      <c r="J60" s="1" t="s">
        <v>853</v>
      </c>
    </row>
    <row r="61" spans="1:10" ht="12.75">
      <c r="A61">
        <v>5</v>
      </c>
      <c r="B61" s="1" t="s">
        <v>48</v>
      </c>
      <c r="C61" s="1" t="s">
        <v>992</v>
      </c>
      <c r="D61" s="1">
        <v>14300523</v>
      </c>
      <c r="E61" t="s">
        <v>1206</v>
      </c>
      <c r="F61" s="26">
        <v>2387.0358333333334</v>
      </c>
      <c r="G61" s="28">
        <v>1</v>
      </c>
      <c r="H61" s="26">
        <f t="shared" si="0"/>
        <v>2387.0358333333334</v>
      </c>
      <c r="J61" s="1" t="s">
        <v>853</v>
      </c>
    </row>
    <row r="62" spans="1:10" ht="12.75">
      <c r="A62">
        <v>5</v>
      </c>
      <c r="B62" s="1" t="s">
        <v>48</v>
      </c>
      <c r="C62" s="1" t="s">
        <v>992</v>
      </c>
      <c r="D62" s="1">
        <v>14300533</v>
      </c>
      <c r="E62" t="s">
        <v>1207</v>
      </c>
      <c r="F62" s="26">
        <v>527554.5945833334</v>
      </c>
      <c r="G62" s="28">
        <v>1</v>
      </c>
      <c r="H62" s="26">
        <f t="shared" si="0"/>
        <v>527554.5945833334</v>
      </c>
      <c r="J62" s="1" t="s">
        <v>853</v>
      </c>
    </row>
    <row r="63" spans="1:10" ht="12.75">
      <c r="A63">
        <v>5</v>
      </c>
      <c r="B63" s="1" t="s">
        <v>48</v>
      </c>
      <c r="C63" s="1" t="s">
        <v>992</v>
      </c>
      <c r="D63" s="1">
        <v>14300603</v>
      </c>
      <c r="E63" t="s">
        <v>1208</v>
      </c>
      <c r="F63" s="26">
        <v>0</v>
      </c>
      <c r="G63" s="28">
        <v>1</v>
      </c>
      <c r="H63" s="26">
        <f t="shared" si="0"/>
        <v>0</v>
      </c>
      <c r="J63" s="1" t="s">
        <v>853</v>
      </c>
    </row>
    <row r="64" spans="1:10" ht="12.75">
      <c r="A64">
        <v>5</v>
      </c>
      <c r="B64" s="1" t="s">
        <v>48</v>
      </c>
      <c r="C64" s="1" t="s">
        <v>992</v>
      </c>
      <c r="D64" s="1">
        <v>14300613</v>
      </c>
      <c r="E64" t="s">
        <v>1209</v>
      </c>
      <c r="F64" s="26">
        <v>0</v>
      </c>
      <c r="G64" s="28">
        <v>1</v>
      </c>
      <c r="H64" s="26">
        <f t="shared" si="0"/>
        <v>0</v>
      </c>
      <c r="J64" s="1" t="s">
        <v>853</v>
      </c>
    </row>
    <row r="65" spans="1:10" ht="12.75">
      <c r="A65">
        <v>5</v>
      </c>
      <c r="B65" s="1" t="s">
        <v>48</v>
      </c>
      <c r="C65" s="1" t="s">
        <v>992</v>
      </c>
      <c r="D65" s="1">
        <v>14300623</v>
      </c>
      <c r="E65" t="s">
        <v>1210</v>
      </c>
      <c r="F65" s="26">
        <v>14099.482083333334</v>
      </c>
      <c r="G65" s="28">
        <v>1</v>
      </c>
      <c r="H65" s="26">
        <f t="shared" si="0"/>
        <v>14099.482083333334</v>
      </c>
      <c r="J65" s="1" t="s">
        <v>853</v>
      </c>
    </row>
    <row r="66" spans="1:10" ht="12.75">
      <c r="A66">
        <v>5</v>
      </c>
      <c r="B66" s="1" t="s">
        <v>48</v>
      </c>
      <c r="C66" s="1" t="s">
        <v>992</v>
      </c>
      <c r="D66" s="1">
        <v>14400213</v>
      </c>
      <c r="E66" t="s">
        <v>1223</v>
      </c>
      <c r="F66" s="26">
        <v>-609494.66375</v>
      </c>
      <c r="G66" s="28">
        <v>1</v>
      </c>
      <c r="H66" s="26">
        <f t="shared" si="0"/>
        <v>-609494.66375</v>
      </c>
      <c r="J66" s="1" t="s">
        <v>853</v>
      </c>
    </row>
    <row r="67" spans="1:10" ht="12.75">
      <c r="A67">
        <v>5</v>
      </c>
      <c r="B67" s="1" t="s">
        <v>48</v>
      </c>
      <c r="C67" s="1" t="s">
        <v>992</v>
      </c>
      <c r="D67" s="1">
        <v>14400223</v>
      </c>
      <c r="E67" t="s">
        <v>1224</v>
      </c>
      <c r="F67" s="26">
        <v>2377.5470833333334</v>
      </c>
      <c r="G67" s="28">
        <v>1</v>
      </c>
      <c r="H67" s="26">
        <f t="shared" si="0"/>
        <v>2377.5470833333334</v>
      </c>
      <c r="J67" s="1" t="s">
        <v>853</v>
      </c>
    </row>
    <row r="68" spans="1:10" ht="12.75">
      <c r="A68">
        <v>5</v>
      </c>
      <c r="B68" s="1" t="s">
        <v>48</v>
      </c>
      <c r="C68" s="1" t="s">
        <v>992</v>
      </c>
      <c r="D68" s="1">
        <v>14400233</v>
      </c>
      <c r="E68" t="s">
        <v>1225</v>
      </c>
      <c r="F68" s="26">
        <v>0</v>
      </c>
      <c r="G68" s="28">
        <v>1</v>
      </c>
      <c r="H68" s="26">
        <f t="shared" si="0"/>
        <v>0</v>
      </c>
      <c r="J68" s="1" t="s">
        <v>853</v>
      </c>
    </row>
    <row r="69" spans="1:10" ht="12.75">
      <c r="A69">
        <v>5</v>
      </c>
      <c r="B69" s="1" t="s">
        <v>48</v>
      </c>
      <c r="C69" s="1" t="s">
        <v>992</v>
      </c>
      <c r="D69" s="1">
        <v>14400253</v>
      </c>
      <c r="E69" t="s">
        <v>1226</v>
      </c>
      <c r="F69" s="26">
        <v>19379.124583333334</v>
      </c>
      <c r="G69" s="28">
        <v>1</v>
      </c>
      <c r="H69" s="26">
        <f t="shared" si="0"/>
        <v>19379.124583333334</v>
      </c>
      <c r="J69" s="1" t="s">
        <v>853</v>
      </c>
    </row>
    <row r="70" spans="1:10" ht="12.75">
      <c r="A70">
        <v>5</v>
      </c>
      <c r="B70" s="1" t="s">
        <v>48</v>
      </c>
      <c r="C70" s="1" t="s">
        <v>992</v>
      </c>
      <c r="D70" s="1">
        <v>14400263</v>
      </c>
      <c r="E70" t="s">
        <v>1227</v>
      </c>
      <c r="F70" s="26">
        <v>0</v>
      </c>
      <c r="G70" s="28">
        <v>1</v>
      </c>
      <c r="H70" s="26">
        <f aca="true" t="shared" si="1" ref="H70:H133">F70*G70</f>
        <v>0</v>
      </c>
      <c r="J70" s="1" t="s">
        <v>853</v>
      </c>
    </row>
    <row r="71" spans="1:10" ht="12.75">
      <c r="A71">
        <v>5</v>
      </c>
      <c r="B71" s="1" t="s">
        <v>48</v>
      </c>
      <c r="C71" s="1" t="s">
        <v>992</v>
      </c>
      <c r="D71" s="1">
        <v>14400273</v>
      </c>
      <c r="E71" t="s">
        <v>1228</v>
      </c>
      <c r="F71" s="26">
        <v>0</v>
      </c>
      <c r="G71" s="28">
        <v>1</v>
      </c>
      <c r="H71" s="26">
        <f t="shared" si="1"/>
        <v>0</v>
      </c>
      <c r="J71" s="1" t="s">
        <v>853</v>
      </c>
    </row>
    <row r="72" spans="1:10" ht="12.75">
      <c r="A72">
        <v>5</v>
      </c>
      <c r="B72" s="1" t="s">
        <v>48</v>
      </c>
      <c r="C72" s="1" t="s">
        <v>992</v>
      </c>
      <c r="D72" s="1">
        <v>14400293</v>
      </c>
      <c r="E72" t="s">
        <v>1229</v>
      </c>
      <c r="F72" s="26">
        <v>-527554.5945833334</v>
      </c>
      <c r="G72" s="28">
        <v>1</v>
      </c>
      <c r="H72" s="26">
        <f t="shared" si="1"/>
        <v>-527554.5945833334</v>
      </c>
      <c r="J72" s="1" t="s">
        <v>853</v>
      </c>
    </row>
    <row r="73" spans="1:10" ht="12.75">
      <c r="A73">
        <v>5</v>
      </c>
      <c r="B73" s="1" t="s">
        <v>48</v>
      </c>
      <c r="C73" s="1" t="s">
        <v>992</v>
      </c>
      <c r="D73" s="1">
        <v>15400023</v>
      </c>
      <c r="E73" t="s">
        <v>1248</v>
      </c>
      <c r="F73" s="26">
        <v>9230471.28375</v>
      </c>
      <c r="G73" s="28">
        <v>1</v>
      </c>
      <c r="H73" s="26">
        <f t="shared" si="1"/>
        <v>9230471.28375</v>
      </c>
      <c r="J73" s="1" t="s">
        <v>853</v>
      </c>
    </row>
    <row r="74" spans="1:10" ht="12.75">
      <c r="A74">
        <v>5</v>
      </c>
      <c r="B74" s="1" t="s">
        <v>48</v>
      </c>
      <c r="C74" s="1" t="s">
        <v>992</v>
      </c>
      <c r="D74" s="1">
        <v>15400033</v>
      </c>
      <c r="E74" t="s">
        <v>1250</v>
      </c>
      <c r="F74" s="26">
        <v>-9230363.32625</v>
      </c>
      <c r="G74" s="28">
        <v>1</v>
      </c>
      <c r="H74" s="26">
        <f t="shared" si="1"/>
        <v>-9230363.32625</v>
      </c>
      <c r="J74" s="1" t="s">
        <v>853</v>
      </c>
    </row>
    <row r="75" spans="1:10" ht="12.75">
      <c r="A75">
        <v>5</v>
      </c>
      <c r="B75" s="1" t="s">
        <v>48</v>
      </c>
      <c r="C75" s="1" t="s">
        <v>992</v>
      </c>
      <c r="D75" s="1">
        <v>15400103</v>
      </c>
      <c r="E75" t="s">
        <v>1257</v>
      </c>
      <c r="F75" s="26">
        <v>3114340.4766666666</v>
      </c>
      <c r="G75" s="28">
        <v>1</v>
      </c>
      <c r="H75" s="26">
        <f t="shared" si="1"/>
        <v>3114340.4766666666</v>
      </c>
      <c r="J75" s="1" t="s">
        <v>853</v>
      </c>
    </row>
    <row r="76" spans="1:10" ht="12.75">
      <c r="A76">
        <v>5</v>
      </c>
      <c r="B76" s="1" t="s">
        <v>48</v>
      </c>
      <c r="C76" s="1" t="s">
        <v>992</v>
      </c>
      <c r="D76" s="1">
        <v>16300023</v>
      </c>
      <c r="E76" t="s">
        <v>1263</v>
      </c>
      <c r="F76" s="26">
        <v>1794930.0158333331</v>
      </c>
      <c r="G76" s="28">
        <v>1</v>
      </c>
      <c r="H76" s="26">
        <f t="shared" si="1"/>
        <v>1794930.0158333331</v>
      </c>
      <c r="J76" s="1" t="s">
        <v>853</v>
      </c>
    </row>
    <row r="77" spans="1:10" ht="12.75">
      <c r="A77">
        <v>5</v>
      </c>
      <c r="B77" s="1" t="s">
        <v>48</v>
      </c>
      <c r="C77" s="1" t="s">
        <v>992</v>
      </c>
      <c r="D77" s="1">
        <v>16300063</v>
      </c>
      <c r="E77" t="s">
        <v>1264</v>
      </c>
      <c r="F77" s="26">
        <v>478505.0283333333</v>
      </c>
      <c r="G77" s="28">
        <v>1</v>
      </c>
      <c r="H77" s="26">
        <f t="shared" si="1"/>
        <v>478505.0283333333</v>
      </c>
      <c r="J77" s="1" t="s">
        <v>853</v>
      </c>
    </row>
    <row r="78" spans="1:10" ht="12.75">
      <c r="A78">
        <v>5</v>
      </c>
      <c r="B78" s="1" t="s">
        <v>48</v>
      </c>
      <c r="C78" s="1" t="s">
        <v>992</v>
      </c>
      <c r="D78" s="1">
        <v>16300073</v>
      </c>
      <c r="E78" t="s">
        <v>1265</v>
      </c>
      <c r="F78" s="26">
        <v>0</v>
      </c>
      <c r="G78" s="28">
        <v>1</v>
      </c>
      <c r="H78" s="26">
        <f t="shared" si="1"/>
        <v>0</v>
      </c>
      <c r="J78" s="1" t="s">
        <v>853</v>
      </c>
    </row>
    <row r="79" spans="1:10" ht="12.75">
      <c r="A79">
        <v>5</v>
      </c>
      <c r="B79" s="1" t="s">
        <v>48</v>
      </c>
      <c r="C79" s="1" t="s">
        <v>992</v>
      </c>
      <c r="D79" s="1">
        <v>16300083</v>
      </c>
      <c r="E79" t="s">
        <v>1266</v>
      </c>
      <c r="F79" s="26">
        <v>0</v>
      </c>
      <c r="G79" s="28">
        <v>1</v>
      </c>
      <c r="H79" s="26">
        <f t="shared" si="1"/>
        <v>0</v>
      </c>
      <c r="J79" s="1" t="s">
        <v>853</v>
      </c>
    </row>
    <row r="80" spans="1:10" ht="12.75">
      <c r="A80">
        <v>5</v>
      </c>
      <c r="B80" s="1" t="s">
        <v>48</v>
      </c>
      <c r="C80" s="1" t="s">
        <v>992</v>
      </c>
      <c r="D80" s="1">
        <v>16500013</v>
      </c>
      <c r="E80" t="s">
        <v>1274</v>
      </c>
      <c r="F80" s="26">
        <v>1014718.4725</v>
      </c>
      <c r="G80" s="28">
        <v>1</v>
      </c>
      <c r="H80" s="26">
        <f t="shared" si="1"/>
        <v>1014718.4725</v>
      </c>
      <c r="J80" s="1" t="s">
        <v>853</v>
      </c>
    </row>
    <row r="81" spans="1:10" ht="12.75">
      <c r="A81">
        <v>5</v>
      </c>
      <c r="B81" s="1" t="s">
        <v>48</v>
      </c>
      <c r="C81" s="1" t="s">
        <v>992</v>
      </c>
      <c r="D81" s="1">
        <v>16500033</v>
      </c>
      <c r="E81" t="s">
        <v>1278</v>
      </c>
      <c r="F81" s="26">
        <v>10705.858333333335</v>
      </c>
      <c r="G81" s="28">
        <v>1</v>
      </c>
      <c r="H81" s="26">
        <f t="shared" si="1"/>
        <v>10705.858333333335</v>
      </c>
      <c r="J81" s="1" t="s">
        <v>853</v>
      </c>
    </row>
    <row r="82" spans="1:10" ht="12.75">
      <c r="A82">
        <v>5</v>
      </c>
      <c r="B82" s="1" t="s">
        <v>48</v>
      </c>
      <c r="C82" s="1" t="s">
        <v>992</v>
      </c>
      <c r="D82" s="1">
        <v>16500043</v>
      </c>
      <c r="E82" t="s">
        <v>1279</v>
      </c>
      <c r="F82" s="26">
        <v>934353.1987500001</v>
      </c>
      <c r="G82" s="28">
        <v>1</v>
      </c>
      <c r="H82" s="26">
        <f t="shared" si="1"/>
        <v>934353.1987500001</v>
      </c>
      <c r="J82" s="1" t="s">
        <v>853</v>
      </c>
    </row>
    <row r="83" spans="1:10" ht="12.75">
      <c r="A83">
        <v>5</v>
      </c>
      <c r="B83" s="1" t="s">
        <v>48</v>
      </c>
      <c r="C83" s="1" t="s">
        <v>992</v>
      </c>
      <c r="D83" s="1">
        <v>16500063</v>
      </c>
      <c r="E83" t="s">
        <v>1281</v>
      </c>
      <c r="F83" s="26">
        <v>80966.38166666665</v>
      </c>
      <c r="G83" s="28">
        <v>1</v>
      </c>
      <c r="H83" s="26">
        <f t="shared" si="1"/>
        <v>80966.38166666665</v>
      </c>
      <c r="J83" s="1" t="s">
        <v>853</v>
      </c>
    </row>
    <row r="84" spans="1:10" ht="12.75">
      <c r="A84">
        <v>5</v>
      </c>
      <c r="B84" s="1" t="s">
        <v>48</v>
      </c>
      <c r="C84" s="1" t="s">
        <v>992</v>
      </c>
      <c r="D84" s="1">
        <v>16500073</v>
      </c>
      <c r="E84" t="s">
        <v>1282</v>
      </c>
      <c r="F84" s="26">
        <v>44667.39875</v>
      </c>
      <c r="G84" s="28">
        <v>1</v>
      </c>
      <c r="H84" s="26">
        <f t="shared" si="1"/>
        <v>44667.39875</v>
      </c>
      <c r="J84" s="1" t="s">
        <v>853</v>
      </c>
    </row>
    <row r="85" spans="1:10" ht="12.75">
      <c r="A85">
        <v>5</v>
      </c>
      <c r="B85" s="1" t="s">
        <v>48</v>
      </c>
      <c r="C85" s="1" t="s">
        <v>992</v>
      </c>
      <c r="D85" s="1">
        <v>16500083</v>
      </c>
      <c r="E85" t="s">
        <v>1283</v>
      </c>
      <c r="F85" s="26">
        <v>837415.9979166667</v>
      </c>
      <c r="G85" s="28">
        <v>1</v>
      </c>
      <c r="H85" s="26">
        <f t="shared" si="1"/>
        <v>837415.9979166667</v>
      </c>
      <c r="J85" s="1" t="s">
        <v>853</v>
      </c>
    </row>
    <row r="86" spans="1:10" ht="12.75">
      <c r="A86">
        <v>5</v>
      </c>
      <c r="B86" s="1" t="s">
        <v>48</v>
      </c>
      <c r="C86" s="1" t="s">
        <v>992</v>
      </c>
      <c r="D86" s="1">
        <v>16500093</v>
      </c>
      <c r="E86" t="s">
        <v>1284</v>
      </c>
      <c r="F86" s="26">
        <v>11148.315</v>
      </c>
      <c r="G86" s="28">
        <v>1</v>
      </c>
      <c r="H86" s="26">
        <f t="shared" si="1"/>
        <v>11148.315</v>
      </c>
      <c r="J86" s="1" t="s">
        <v>853</v>
      </c>
    </row>
    <row r="87" spans="1:10" ht="12.75">
      <c r="A87">
        <v>5</v>
      </c>
      <c r="B87" s="1" t="s">
        <v>48</v>
      </c>
      <c r="C87" s="1" t="s">
        <v>992</v>
      </c>
      <c r="D87" s="1">
        <v>16500103</v>
      </c>
      <c r="E87" t="s">
        <v>1285</v>
      </c>
      <c r="F87" s="26">
        <v>32083.34041666667</v>
      </c>
      <c r="G87" s="28">
        <v>1</v>
      </c>
      <c r="H87" s="26">
        <f t="shared" si="1"/>
        <v>32083.34041666667</v>
      </c>
      <c r="J87" s="1" t="s">
        <v>853</v>
      </c>
    </row>
    <row r="88" spans="1:10" ht="12.75">
      <c r="A88">
        <v>5</v>
      </c>
      <c r="B88" s="1" t="s">
        <v>48</v>
      </c>
      <c r="C88" s="1" t="s">
        <v>992</v>
      </c>
      <c r="D88" s="1">
        <v>16500113</v>
      </c>
      <c r="E88" t="s">
        <v>1286</v>
      </c>
      <c r="F88" s="26">
        <v>166918.125</v>
      </c>
      <c r="G88" s="28">
        <v>1</v>
      </c>
      <c r="H88" s="26">
        <f t="shared" si="1"/>
        <v>166918.125</v>
      </c>
      <c r="J88" s="1" t="s">
        <v>853</v>
      </c>
    </row>
    <row r="89" spans="1:10" ht="12.75">
      <c r="A89">
        <v>5</v>
      </c>
      <c r="B89" s="1" t="s">
        <v>48</v>
      </c>
      <c r="C89" s="1" t="s">
        <v>992</v>
      </c>
      <c r="D89" s="1">
        <v>16500123</v>
      </c>
      <c r="E89" t="s">
        <v>1287</v>
      </c>
      <c r="F89" s="26">
        <v>265492.9358333333</v>
      </c>
      <c r="G89" s="28">
        <v>1</v>
      </c>
      <c r="H89" s="26">
        <f t="shared" si="1"/>
        <v>265492.9358333333</v>
      </c>
      <c r="J89" s="1" t="s">
        <v>853</v>
      </c>
    </row>
    <row r="90" spans="1:10" ht="12.75">
      <c r="A90">
        <v>5</v>
      </c>
      <c r="B90" s="1" t="s">
        <v>48</v>
      </c>
      <c r="C90" s="1" t="s">
        <v>992</v>
      </c>
      <c r="D90" s="1">
        <v>16500253</v>
      </c>
      <c r="E90" t="s">
        <v>1289</v>
      </c>
      <c r="F90" s="26">
        <v>12176.453333333331</v>
      </c>
      <c r="G90" s="28">
        <v>1</v>
      </c>
      <c r="H90" s="26">
        <f t="shared" si="1"/>
        <v>12176.453333333331</v>
      </c>
      <c r="J90" s="1" t="s">
        <v>853</v>
      </c>
    </row>
    <row r="91" spans="1:10" ht="12.75">
      <c r="A91">
        <v>5</v>
      </c>
      <c r="B91" s="1" t="s">
        <v>48</v>
      </c>
      <c r="C91" s="1" t="s">
        <v>992</v>
      </c>
      <c r="D91" s="1">
        <v>16500263</v>
      </c>
      <c r="E91" t="s">
        <v>1290</v>
      </c>
      <c r="F91" s="26">
        <v>0</v>
      </c>
      <c r="G91" s="28">
        <v>1</v>
      </c>
      <c r="H91" s="26">
        <f t="shared" si="1"/>
        <v>0</v>
      </c>
      <c r="J91" s="1" t="s">
        <v>853</v>
      </c>
    </row>
    <row r="92" spans="1:10" ht="12.75">
      <c r="A92">
        <v>5</v>
      </c>
      <c r="B92" s="1" t="s">
        <v>48</v>
      </c>
      <c r="C92" s="1" t="s">
        <v>992</v>
      </c>
      <c r="D92" s="1">
        <v>16500283</v>
      </c>
      <c r="E92" t="s">
        <v>1292</v>
      </c>
      <c r="F92" s="26">
        <v>474538.71208333335</v>
      </c>
      <c r="G92" s="28">
        <v>1</v>
      </c>
      <c r="H92" s="26">
        <f t="shared" si="1"/>
        <v>474538.71208333335</v>
      </c>
      <c r="J92" s="1" t="s">
        <v>853</v>
      </c>
    </row>
    <row r="93" spans="1:10" ht="12.75">
      <c r="A93">
        <v>5</v>
      </c>
      <c r="B93" s="1" t="s">
        <v>48</v>
      </c>
      <c r="C93" s="1" t="s">
        <v>992</v>
      </c>
      <c r="D93" s="1">
        <v>16500313</v>
      </c>
      <c r="E93" t="s">
        <v>1293</v>
      </c>
      <c r="F93" s="26">
        <v>224601.95291666666</v>
      </c>
      <c r="G93" s="28">
        <v>1</v>
      </c>
      <c r="H93" s="26">
        <f t="shared" si="1"/>
        <v>224601.95291666666</v>
      </c>
      <c r="J93" s="1" t="s">
        <v>853</v>
      </c>
    </row>
    <row r="94" spans="1:10" ht="12.75">
      <c r="A94">
        <v>5</v>
      </c>
      <c r="B94" s="1" t="s">
        <v>48</v>
      </c>
      <c r="C94" s="1" t="s">
        <v>992</v>
      </c>
      <c r="D94" s="1">
        <v>16500333</v>
      </c>
      <c r="E94" t="s">
        <v>1294</v>
      </c>
      <c r="F94" s="26">
        <v>1553.75</v>
      </c>
      <c r="G94" s="28">
        <v>1</v>
      </c>
      <c r="H94" s="26">
        <f t="shared" si="1"/>
        <v>1553.75</v>
      </c>
      <c r="J94" s="1" t="s">
        <v>853</v>
      </c>
    </row>
    <row r="95" spans="1:10" ht="12.75">
      <c r="A95">
        <v>5</v>
      </c>
      <c r="B95" s="1" t="s">
        <v>48</v>
      </c>
      <c r="C95" s="1" t="s">
        <v>992</v>
      </c>
      <c r="D95" s="1">
        <v>16500343</v>
      </c>
      <c r="E95" t="s">
        <v>1296</v>
      </c>
      <c r="F95" s="26">
        <v>15363.672083333333</v>
      </c>
      <c r="G95" s="28">
        <v>1</v>
      </c>
      <c r="H95" s="26">
        <f t="shared" si="1"/>
        <v>15363.672083333333</v>
      </c>
      <c r="J95" s="1" t="s">
        <v>853</v>
      </c>
    </row>
    <row r="96" spans="1:10" ht="12.75">
      <c r="A96">
        <v>5</v>
      </c>
      <c r="B96" s="1" t="s">
        <v>48</v>
      </c>
      <c r="C96" s="1" t="s">
        <v>992</v>
      </c>
      <c r="D96" s="1">
        <v>16500373</v>
      </c>
      <c r="E96" t="s">
        <v>1298</v>
      </c>
      <c r="F96" s="26">
        <v>778681.4783333335</v>
      </c>
      <c r="G96" s="28">
        <v>1</v>
      </c>
      <c r="H96" s="26">
        <f t="shared" si="1"/>
        <v>778681.4783333335</v>
      </c>
      <c r="J96" s="1" t="s">
        <v>853</v>
      </c>
    </row>
    <row r="97" spans="1:10" ht="12.75">
      <c r="A97">
        <v>5</v>
      </c>
      <c r="B97" s="1" t="s">
        <v>48</v>
      </c>
      <c r="C97" s="1" t="s">
        <v>992</v>
      </c>
      <c r="D97" s="1">
        <v>16500383</v>
      </c>
      <c r="E97" t="s">
        <v>1299</v>
      </c>
      <c r="F97" s="26">
        <v>27153.715833333335</v>
      </c>
      <c r="G97" s="28">
        <v>1</v>
      </c>
      <c r="H97" s="26">
        <f t="shared" si="1"/>
        <v>27153.715833333335</v>
      </c>
      <c r="J97" s="1" t="s">
        <v>853</v>
      </c>
    </row>
    <row r="98" spans="1:10" ht="12.75">
      <c r="A98">
        <v>5</v>
      </c>
      <c r="B98" s="1" t="s">
        <v>48</v>
      </c>
      <c r="C98" s="1" t="s">
        <v>992</v>
      </c>
      <c r="D98" s="1">
        <v>16500393</v>
      </c>
      <c r="E98" t="s">
        <v>1300</v>
      </c>
      <c r="F98" s="26">
        <v>0</v>
      </c>
      <c r="G98" s="28">
        <v>1</v>
      </c>
      <c r="H98" s="26">
        <f t="shared" si="1"/>
        <v>0</v>
      </c>
      <c r="J98" s="1" t="s">
        <v>853</v>
      </c>
    </row>
    <row r="99" spans="1:10" ht="12.75">
      <c r="A99">
        <v>5</v>
      </c>
      <c r="B99" s="1" t="s">
        <v>48</v>
      </c>
      <c r="C99" s="1" t="s">
        <v>992</v>
      </c>
      <c r="D99" s="1">
        <v>16500553</v>
      </c>
      <c r="E99" t="s">
        <v>1307</v>
      </c>
      <c r="F99" s="26">
        <v>347092.9058333333</v>
      </c>
      <c r="G99" s="28">
        <v>1</v>
      </c>
      <c r="H99" s="26">
        <f t="shared" si="1"/>
        <v>347092.9058333333</v>
      </c>
      <c r="J99" s="1" t="s">
        <v>853</v>
      </c>
    </row>
    <row r="100" spans="1:10" ht="12.75">
      <c r="A100">
        <v>5</v>
      </c>
      <c r="B100" s="1" t="s">
        <v>48</v>
      </c>
      <c r="C100" s="1" t="s">
        <v>992</v>
      </c>
      <c r="D100" s="1">
        <v>16500563</v>
      </c>
      <c r="E100" t="s">
        <v>1308</v>
      </c>
      <c r="F100" s="26">
        <v>101185.53500000002</v>
      </c>
      <c r="G100" s="28">
        <v>1</v>
      </c>
      <c r="H100" s="26">
        <f t="shared" si="1"/>
        <v>101185.53500000002</v>
      </c>
      <c r="J100" s="1" t="s">
        <v>853</v>
      </c>
    </row>
    <row r="101" spans="1:10" ht="12.75">
      <c r="A101">
        <v>5</v>
      </c>
      <c r="B101" s="1" t="s">
        <v>48</v>
      </c>
      <c r="C101" s="1" t="s">
        <v>992</v>
      </c>
      <c r="D101" s="1">
        <v>16500573</v>
      </c>
      <c r="E101" t="s">
        <v>1309</v>
      </c>
      <c r="F101" s="26">
        <v>25392.544583333325</v>
      </c>
      <c r="G101" s="28">
        <v>1</v>
      </c>
      <c r="H101" s="26">
        <f t="shared" si="1"/>
        <v>25392.544583333325</v>
      </c>
      <c r="J101" s="1" t="s">
        <v>853</v>
      </c>
    </row>
    <row r="102" spans="1:10" ht="12.75">
      <c r="A102">
        <v>5</v>
      </c>
      <c r="B102" s="1" t="s">
        <v>48</v>
      </c>
      <c r="C102" s="1" t="s">
        <v>992</v>
      </c>
      <c r="D102" s="1">
        <v>16500623</v>
      </c>
      <c r="E102" t="s">
        <v>1315</v>
      </c>
      <c r="F102" s="26">
        <v>14875.842916666663</v>
      </c>
      <c r="G102" s="28">
        <v>1</v>
      </c>
      <c r="H102" s="26">
        <f t="shared" si="1"/>
        <v>14875.842916666663</v>
      </c>
      <c r="J102" s="1" t="s">
        <v>853</v>
      </c>
    </row>
    <row r="103" spans="1:10" ht="12.75">
      <c r="A103">
        <v>5</v>
      </c>
      <c r="B103" s="1" t="s">
        <v>48</v>
      </c>
      <c r="C103" s="1" t="s">
        <v>992</v>
      </c>
      <c r="D103" s="1">
        <v>16500633</v>
      </c>
      <c r="E103" t="s">
        <v>1316</v>
      </c>
      <c r="F103" s="26">
        <v>104431.65583333334</v>
      </c>
      <c r="G103" s="28">
        <v>1</v>
      </c>
      <c r="H103" s="26">
        <f t="shared" si="1"/>
        <v>104431.65583333334</v>
      </c>
      <c r="J103" s="1" t="s">
        <v>853</v>
      </c>
    </row>
    <row r="104" spans="1:10" ht="12.75">
      <c r="A104">
        <v>5</v>
      </c>
      <c r="B104" s="1" t="s">
        <v>48</v>
      </c>
      <c r="C104" s="1" t="s">
        <v>992</v>
      </c>
      <c r="D104" s="1">
        <v>16500713</v>
      </c>
      <c r="E104" t="s">
        <v>1318</v>
      </c>
      <c r="F104" s="26">
        <v>114164.59458333334</v>
      </c>
      <c r="G104" s="28">
        <v>1</v>
      </c>
      <c r="H104" s="26">
        <f t="shared" si="1"/>
        <v>114164.59458333334</v>
      </c>
      <c r="J104" s="1" t="s">
        <v>853</v>
      </c>
    </row>
    <row r="105" spans="1:10" ht="12.75">
      <c r="A105">
        <v>5</v>
      </c>
      <c r="B105" s="1" t="s">
        <v>48</v>
      </c>
      <c r="C105" s="1" t="s">
        <v>992</v>
      </c>
      <c r="D105" s="1">
        <v>16501003</v>
      </c>
      <c r="E105" t="s">
        <v>1319</v>
      </c>
      <c r="F105" s="26">
        <v>57785.65750000001</v>
      </c>
      <c r="G105" s="28">
        <v>1</v>
      </c>
      <c r="H105" s="26">
        <f t="shared" si="1"/>
        <v>57785.65750000001</v>
      </c>
      <c r="J105" s="1" t="s">
        <v>853</v>
      </c>
    </row>
    <row r="106" spans="1:10" ht="12.75">
      <c r="A106">
        <v>5</v>
      </c>
      <c r="B106" s="1" t="s">
        <v>48</v>
      </c>
      <c r="C106" s="1" t="s">
        <v>992</v>
      </c>
      <c r="D106" s="1">
        <v>16501013</v>
      </c>
      <c r="E106" t="s">
        <v>1321</v>
      </c>
      <c r="F106" s="26">
        <v>7134.463333333333</v>
      </c>
      <c r="G106" s="28">
        <v>1</v>
      </c>
      <c r="H106" s="26">
        <f t="shared" si="1"/>
        <v>7134.463333333333</v>
      </c>
      <c r="J106" s="1" t="s">
        <v>853</v>
      </c>
    </row>
    <row r="107" spans="1:10" ht="12.75">
      <c r="A107">
        <v>5</v>
      </c>
      <c r="B107" s="1" t="s">
        <v>48</v>
      </c>
      <c r="C107" s="1" t="s">
        <v>992</v>
      </c>
      <c r="D107" s="1">
        <v>18400013</v>
      </c>
      <c r="E107" t="s">
        <v>40</v>
      </c>
      <c r="F107" s="26">
        <v>-549676.2029166666</v>
      </c>
      <c r="G107" s="28">
        <v>1</v>
      </c>
      <c r="H107" s="26">
        <f t="shared" si="1"/>
        <v>-549676.2029166666</v>
      </c>
      <c r="J107" s="1" t="s">
        <v>853</v>
      </c>
    </row>
    <row r="108" spans="1:10" ht="12.75">
      <c r="A108">
        <v>5</v>
      </c>
      <c r="B108" s="1" t="s">
        <v>48</v>
      </c>
      <c r="C108" s="1" t="s">
        <v>992</v>
      </c>
      <c r="D108" s="1">
        <v>18400123</v>
      </c>
      <c r="E108" t="s">
        <v>41</v>
      </c>
      <c r="F108" s="26">
        <v>160924.95208333337</v>
      </c>
      <c r="G108" s="28">
        <v>1</v>
      </c>
      <c r="H108" s="26">
        <f t="shared" si="1"/>
        <v>160924.95208333337</v>
      </c>
      <c r="J108" s="1" t="s">
        <v>853</v>
      </c>
    </row>
    <row r="109" spans="1:10" ht="12.75">
      <c r="A109">
        <v>5</v>
      </c>
      <c r="B109" s="1" t="s">
        <v>48</v>
      </c>
      <c r="C109" s="1" t="s">
        <v>992</v>
      </c>
      <c r="D109" s="1">
        <v>18400143</v>
      </c>
      <c r="E109" t="s">
        <v>42</v>
      </c>
      <c r="F109" s="26">
        <v>-378300.2458333334</v>
      </c>
      <c r="G109" s="28">
        <v>1</v>
      </c>
      <c r="H109" s="26">
        <f t="shared" si="1"/>
        <v>-378300.2458333334</v>
      </c>
      <c r="J109" s="1" t="s">
        <v>853</v>
      </c>
    </row>
    <row r="110" spans="1:10" ht="12.75">
      <c r="A110">
        <v>5</v>
      </c>
      <c r="B110" s="1" t="s">
        <v>48</v>
      </c>
      <c r="C110" s="1" t="s">
        <v>992</v>
      </c>
      <c r="D110" s="1">
        <v>18400153</v>
      </c>
      <c r="E110" t="s">
        <v>43</v>
      </c>
      <c r="F110" s="26">
        <v>0</v>
      </c>
      <c r="G110" s="28">
        <v>1</v>
      </c>
      <c r="H110" s="26">
        <f t="shared" si="1"/>
        <v>0</v>
      </c>
      <c r="J110" s="1" t="s">
        <v>853</v>
      </c>
    </row>
    <row r="111" spans="1:10" ht="12.75">
      <c r="A111">
        <v>5</v>
      </c>
      <c r="B111" s="1" t="s">
        <v>48</v>
      </c>
      <c r="C111" s="1" t="s">
        <v>992</v>
      </c>
      <c r="D111" s="1">
        <v>18400223</v>
      </c>
      <c r="E111" t="s">
        <v>44</v>
      </c>
      <c r="F111" s="26">
        <v>0</v>
      </c>
      <c r="G111" s="28">
        <v>1</v>
      </c>
      <c r="H111" s="26">
        <f t="shared" si="1"/>
        <v>0</v>
      </c>
      <c r="J111" s="1" t="s">
        <v>853</v>
      </c>
    </row>
    <row r="112" spans="1:10" ht="12.75">
      <c r="A112">
        <v>5</v>
      </c>
      <c r="B112" s="1" t="s">
        <v>48</v>
      </c>
      <c r="C112" s="1" t="s">
        <v>992</v>
      </c>
      <c r="D112" s="1">
        <v>18400483</v>
      </c>
      <c r="E112" t="s">
        <v>45</v>
      </c>
      <c r="F112" s="26">
        <v>631723.2320833333</v>
      </c>
      <c r="G112" s="28">
        <v>1</v>
      </c>
      <c r="H112" s="26">
        <f t="shared" si="1"/>
        <v>631723.2320833333</v>
      </c>
      <c r="J112" s="1" t="s">
        <v>853</v>
      </c>
    </row>
    <row r="113" spans="1:10" ht="12.75">
      <c r="A113">
        <v>5</v>
      </c>
      <c r="B113" s="1" t="s">
        <v>48</v>
      </c>
      <c r="C113" s="1" t="s">
        <v>992</v>
      </c>
      <c r="D113" s="1">
        <v>18400703</v>
      </c>
      <c r="E113" t="s">
        <v>46</v>
      </c>
      <c r="F113" s="26">
        <v>0</v>
      </c>
      <c r="G113" s="28">
        <v>1</v>
      </c>
      <c r="H113" s="26">
        <f t="shared" si="1"/>
        <v>0</v>
      </c>
      <c r="J113" s="1" t="s">
        <v>853</v>
      </c>
    </row>
    <row r="114" spans="1:10" ht="12.75">
      <c r="A114">
        <v>5</v>
      </c>
      <c r="B114" s="1" t="s">
        <v>48</v>
      </c>
      <c r="C114" s="1" t="s">
        <v>992</v>
      </c>
      <c r="D114" s="1">
        <v>18401013</v>
      </c>
      <c r="E114" t="s">
        <v>47</v>
      </c>
      <c r="F114" s="26">
        <v>0</v>
      </c>
      <c r="G114" s="28">
        <v>1</v>
      </c>
      <c r="H114" s="26">
        <f t="shared" si="1"/>
        <v>0</v>
      </c>
      <c r="J114" s="1" t="s">
        <v>853</v>
      </c>
    </row>
    <row r="115" spans="1:10" ht="12.75">
      <c r="A115">
        <v>5</v>
      </c>
      <c r="B115" s="1" t="s">
        <v>48</v>
      </c>
      <c r="C115" s="1" t="s">
        <v>992</v>
      </c>
      <c r="D115" s="1">
        <v>18401023</v>
      </c>
      <c r="E115" t="s">
        <v>49</v>
      </c>
      <c r="F115" s="26">
        <v>17.266666666666666</v>
      </c>
      <c r="G115" s="28">
        <v>1</v>
      </c>
      <c r="H115" s="26">
        <f t="shared" si="1"/>
        <v>17.266666666666666</v>
      </c>
      <c r="J115" s="1" t="s">
        <v>853</v>
      </c>
    </row>
    <row r="116" spans="1:10" ht="12.75">
      <c r="A116">
        <v>5</v>
      </c>
      <c r="B116" s="1" t="s">
        <v>48</v>
      </c>
      <c r="C116" s="1" t="s">
        <v>992</v>
      </c>
      <c r="D116" s="1">
        <v>18401033</v>
      </c>
      <c r="E116" t="s">
        <v>50</v>
      </c>
      <c r="F116" s="26">
        <v>-6890.587500000001</v>
      </c>
      <c r="G116" s="28">
        <v>1</v>
      </c>
      <c r="H116" s="26">
        <f t="shared" si="1"/>
        <v>-6890.587500000001</v>
      </c>
      <c r="J116" s="1" t="s">
        <v>853</v>
      </c>
    </row>
    <row r="117" spans="1:10" ht="12.75">
      <c r="A117">
        <v>5</v>
      </c>
      <c r="B117" s="1" t="s">
        <v>48</v>
      </c>
      <c r="C117" s="1" t="s">
        <v>992</v>
      </c>
      <c r="D117" s="1">
        <v>18401063</v>
      </c>
      <c r="E117" t="s">
        <v>51</v>
      </c>
      <c r="F117" s="26">
        <v>0</v>
      </c>
      <c r="G117" s="28">
        <v>1</v>
      </c>
      <c r="H117" s="26">
        <f t="shared" si="1"/>
        <v>0</v>
      </c>
      <c r="J117" s="1" t="s">
        <v>853</v>
      </c>
    </row>
    <row r="118" spans="1:10" ht="12.75">
      <c r="A118">
        <v>5</v>
      </c>
      <c r="B118" s="1" t="s">
        <v>48</v>
      </c>
      <c r="C118" s="1" t="s">
        <v>992</v>
      </c>
      <c r="D118" s="1">
        <v>18600053</v>
      </c>
      <c r="E118" t="s">
        <v>57</v>
      </c>
      <c r="F118" s="26">
        <v>999283.3295833335</v>
      </c>
      <c r="G118" s="28">
        <v>1</v>
      </c>
      <c r="H118" s="26">
        <f t="shared" si="1"/>
        <v>999283.3295833335</v>
      </c>
      <c r="J118" s="1" t="s">
        <v>853</v>
      </c>
    </row>
    <row r="119" spans="1:10" ht="12.75">
      <c r="A119">
        <v>5</v>
      </c>
      <c r="B119" s="1" t="s">
        <v>48</v>
      </c>
      <c r="C119" s="1" t="s">
        <v>992</v>
      </c>
      <c r="D119" s="1">
        <v>18700003</v>
      </c>
      <c r="E119" t="s">
        <v>130</v>
      </c>
      <c r="F119" s="26">
        <v>497515.2379166666</v>
      </c>
      <c r="G119" s="28">
        <v>1</v>
      </c>
      <c r="H119" s="26">
        <f t="shared" si="1"/>
        <v>497515.2379166666</v>
      </c>
      <c r="J119" s="1" t="s">
        <v>853</v>
      </c>
    </row>
    <row r="120" spans="1:10" ht="12.75">
      <c r="A120">
        <v>5</v>
      </c>
      <c r="B120" s="1" t="s">
        <v>48</v>
      </c>
      <c r="C120" s="1" t="s">
        <v>992</v>
      </c>
      <c r="D120" s="1">
        <v>19000003</v>
      </c>
      <c r="E120" t="s">
        <v>180</v>
      </c>
      <c r="F120" s="26">
        <v>12501474.996666668</v>
      </c>
      <c r="G120" s="28">
        <v>1</v>
      </c>
      <c r="H120" s="26">
        <f t="shared" si="1"/>
        <v>12501474.996666668</v>
      </c>
      <c r="J120" s="1" t="s">
        <v>853</v>
      </c>
    </row>
    <row r="121" spans="1:10" ht="12.75">
      <c r="A121">
        <v>5</v>
      </c>
      <c r="B121" s="1" t="s">
        <v>48</v>
      </c>
      <c r="C121" s="1" t="s">
        <v>992</v>
      </c>
      <c r="D121" s="1">
        <v>19000013</v>
      </c>
      <c r="E121" t="s">
        <v>183</v>
      </c>
      <c r="F121" s="26">
        <v>4504876.125</v>
      </c>
      <c r="G121" s="28">
        <v>1</v>
      </c>
      <c r="H121" s="26">
        <f t="shared" si="1"/>
        <v>4504876.125</v>
      </c>
      <c r="J121" s="1" t="s">
        <v>853</v>
      </c>
    </row>
    <row r="122" spans="1:10" ht="12.75">
      <c r="A122">
        <v>5</v>
      </c>
      <c r="B122" s="1" t="s">
        <v>48</v>
      </c>
      <c r="C122" s="1" t="s">
        <v>992</v>
      </c>
      <c r="D122" s="1">
        <v>19000023</v>
      </c>
      <c r="E122" t="s">
        <v>186</v>
      </c>
      <c r="F122" s="26">
        <v>2691000</v>
      </c>
      <c r="G122" s="28">
        <v>1</v>
      </c>
      <c r="H122" s="26">
        <f t="shared" si="1"/>
        <v>2691000</v>
      </c>
      <c r="J122" s="1" t="s">
        <v>853</v>
      </c>
    </row>
    <row r="123" spans="1:10" ht="12.75">
      <c r="A123">
        <v>5</v>
      </c>
      <c r="B123" s="1" t="s">
        <v>48</v>
      </c>
      <c r="C123" s="1" t="s">
        <v>992</v>
      </c>
      <c r="D123" s="1">
        <v>19000073</v>
      </c>
      <c r="E123" t="s">
        <v>193</v>
      </c>
      <c r="F123" s="26">
        <v>516057</v>
      </c>
      <c r="G123" s="28">
        <v>1</v>
      </c>
      <c r="H123" s="26">
        <f t="shared" si="1"/>
        <v>516057</v>
      </c>
      <c r="J123" s="1" t="s">
        <v>853</v>
      </c>
    </row>
    <row r="124" spans="1:10" ht="12.75">
      <c r="A124">
        <v>5</v>
      </c>
      <c r="B124" s="1" t="s">
        <v>48</v>
      </c>
      <c r="C124" s="1" t="s">
        <v>992</v>
      </c>
      <c r="D124" s="1">
        <v>19000123</v>
      </c>
      <c r="E124" t="s">
        <v>198</v>
      </c>
      <c r="F124" s="26">
        <v>-3573.125</v>
      </c>
      <c r="G124" s="28">
        <v>1</v>
      </c>
      <c r="H124" s="26">
        <f t="shared" si="1"/>
        <v>-3573.125</v>
      </c>
      <c r="J124" s="1" t="s">
        <v>853</v>
      </c>
    </row>
    <row r="125" spans="1:10" ht="12.75">
      <c r="A125">
        <v>5</v>
      </c>
      <c r="B125" s="1" t="s">
        <v>48</v>
      </c>
      <c r="C125" s="1" t="s">
        <v>992</v>
      </c>
      <c r="D125" s="1">
        <v>19000233</v>
      </c>
      <c r="E125" t="s">
        <v>208</v>
      </c>
      <c r="F125" s="26">
        <v>0</v>
      </c>
      <c r="G125" s="28">
        <v>1</v>
      </c>
      <c r="H125" s="26">
        <f t="shared" si="1"/>
        <v>0</v>
      </c>
      <c r="J125" s="1" t="s">
        <v>853</v>
      </c>
    </row>
    <row r="126" spans="1:10" ht="12.75">
      <c r="A126">
        <v>5</v>
      </c>
      <c r="B126" s="1" t="s">
        <v>48</v>
      </c>
      <c r="C126" s="1" t="s">
        <v>992</v>
      </c>
      <c r="D126" s="1">
        <v>19000243</v>
      </c>
      <c r="E126" t="s">
        <v>209</v>
      </c>
      <c r="F126" s="26">
        <v>0</v>
      </c>
      <c r="G126" s="28">
        <v>1</v>
      </c>
      <c r="H126" s="26">
        <f t="shared" si="1"/>
        <v>0</v>
      </c>
      <c r="J126" s="1" t="s">
        <v>853</v>
      </c>
    </row>
    <row r="127" spans="1:10" ht="12.75">
      <c r="A127">
        <v>5</v>
      </c>
      <c r="B127" s="1" t="s">
        <v>48</v>
      </c>
      <c r="C127" s="1" t="s">
        <v>992</v>
      </c>
      <c r="D127" s="1">
        <v>19000293</v>
      </c>
      <c r="E127" t="s">
        <v>214</v>
      </c>
      <c r="F127" s="26">
        <v>0</v>
      </c>
      <c r="G127" s="28">
        <v>1</v>
      </c>
      <c r="H127" s="26">
        <f t="shared" si="1"/>
        <v>0</v>
      </c>
      <c r="J127" s="1" t="s">
        <v>853</v>
      </c>
    </row>
    <row r="128" spans="1:10" ht="12.75">
      <c r="A128">
        <v>5</v>
      </c>
      <c r="B128" s="1" t="s">
        <v>48</v>
      </c>
      <c r="C128" s="1" t="s">
        <v>992</v>
      </c>
      <c r="D128" s="1">
        <v>19000383</v>
      </c>
      <c r="E128" t="s">
        <v>223</v>
      </c>
      <c r="F128" s="26">
        <v>0</v>
      </c>
      <c r="G128" s="28">
        <v>1</v>
      </c>
      <c r="H128" s="26">
        <f t="shared" si="1"/>
        <v>0</v>
      </c>
      <c r="J128" s="1" t="s">
        <v>853</v>
      </c>
    </row>
    <row r="129" spans="1:10" ht="12.75">
      <c r="A129">
        <v>5</v>
      </c>
      <c r="B129" s="1" t="s">
        <v>48</v>
      </c>
      <c r="C129" s="1" t="s">
        <v>992</v>
      </c>
      <c r="D129" s="1">
        <v>19000431</v>
      </c>
      <c r="E129" t="s">
        <v>228</v>
      </c>
      <c r="F129" s="26">
        <v>0</v>
      </c>
      <c r="G129" s="28">
        <v>1</v>
      </c>
      <c r="H129" s="26">
        <f t="shared" si="1"/>
        <v>0</v>
      </c>
      <c r="J129" s="1" t="s">
        <v>853</v>
      </c>
    </row>
    <row r="130" spans="1:10" ht="12.75">
      <c r="A130">
        <v>5</v>
      </c>
      <c r="B130" s="1" t="s">
        <v>48</v>
      </c>
      <c r="C130" s="1" t="s">
        <v>992</v>
      </c>
      <c r="D130" s="1">
        <v>19000461</v>
      </c>
      <c r="E130" t="s">
        <v>234</v>
      </c>
      <c r="F130" s="26">
        <v>2345024</v>
      </c>
      <c r="G130" s="28">
        <v>1</v>
      </c>
      <c r="H130" s="26">
        <f t="shared" si="1"/>
        <v>2345024</v>
      </c>
      <c r="J130" s="1" t="s">
        <v>853</v>
      </c>
    </row>
    <row r="131" spans="1:10" ht="12.75">
      <c r="A131">
        <v>5</v>
      </c>
      <c r="B131" s="1" t="s">
        <v>48</v>
      </c>
      <c r="C131" s="1" t="s">
        <v>992</v>
      </c>
      <c r="D131" s="1">
        <v>19000543</v>
      </c>
      <c r="E131" t="s">
        <v>240</v>
      </c>
      <c r="F131" s="26">
        <v>1931416.6666666667</v>
      </c>
      <c r="G131" s="28">
        <v>1</v>
      </c>
      <c r="H131" s="26">
        <f t="shared" si="1"/>
        <v>1931416.6666666667</v>
      </c>
      <c r="J131" s="1" t="s">
        <v>853</v>
      </c>
    </row>
    <row r="132" spans="1:10" ht="12.75">
      <c r="A132">
        <v>5</v>
      </c>
      <c r="B132" s="1" t="s">
        <v>48</v>
      </c>
      <c r="C132" s="1" t="s">
        <v>992</v>
      </c>
      <c r="D132" s="1">
        <v>19000582</v>
      </c>
      <c r="E132" t="s">
        <v>242</v>
      </c>
      <c r="F132" s="26">
        <v>0</v>
      </c>
      <c r="G132" s="28">
        <v>1</v>
      </c>
      <c r="H132" s="26">
        <f t="shared" si="1"/>
        <v>0</v>
      </c>
      <c r="J132" s="1" t="s">
        <v>853</v>
      </c>
    </row>
    <row r="133" spans="1:10" ht="12.75">
      <c r="A133">
        <v>5</v>
      </c>
      <c r="B133" s="1" t="s">
        <v>48</v>
      </c>
      <c r="C133" s="1" t="s">
        <v>992</v>
      </c>
      <c r="D133" s="1">
        <v>23200033</v>
      </c>
      <c r="E133" t="s">
        <v>399</v>
      </c>
      <c r="F133" s="26">
        <v>-881514.09625</v>
      </c>
      <c r="G133" s="28">
        <v>1</v>
      </c>
      <c r="H133" s="26">
        <f t="shared" si="1"/>
        <v>-881514.09625</v>
      </c>
      <c r="J133" s="1" t="s">
        <v>853</v>
      </c>
    </row>
    <row r="134" spans="1:10" ht="12.75">
      <c r="A134">
        <v>5</v>
      </c>
      <c r="B134" s="1" t="s">
        <v>48</v>
      </c>
      <c r="C134" s="1" t="s">
        <v>992</v>
      </c>
      <c r="D134" s="1">
        <v>23200063</v>
      </c>
      <c r="E134" t="s">
        <v>403</v>
      </c>
      <c r="F134" s="26">
        <v>-423446.8970833334</v>
      </c>
      <c r="G134" s="28">
        <v>1</v>
      </c>
      <c r="H134" s="26">
        <f aca="true" t="shared" si="2" ref="H134:H197">F134*G134</f>
        <v>-423446.8970833334</v>
      </c>
      <c r="J134" s="1" t="s">
        <v>853</v>
      </c>
    </row>
    <row r="135" spans="1:10" ht="12.75">
      <c r="A135">
        <v>5</v>
      </c>
      <c r="B135" s="1" t="s">
        <v>48</v>
      </c>
      <c r="C135" s="1" t="s">
        <v>992</v>
      </c>
      <c r="D135" s="1">
        <v>23200083</v>
      </c>
      <c r="E135" t="s">
        <v>406</v>
      </c>
      <c r="F135" s="26">
        <v>0</v>
      </c>
      <c r="G135" s="28">
        <v>1</v>
      </c>
      <c r="H135" s="26">
        <f t="shared" si="2"/>
        <v>0</v>
      </c>
      <c r="J135" s="1" t="s">
        <v>853</v>
      </c>
    </row>
    <row r="136" spans="1:10" ht="12.75">
      <c r="A136">
        <v>5</v>
      </c>
      <c r="B136" s="1" t="s">
        <v>48</v>
      </c>
      <c r="C136" s="1" t="s">
        <v>992</v>
      </c>
      <c r="D136" s="1">
        <v>23200103</v>
      </c>
      <c r="E136" t="s">
        <v>410</v>
      </c>
      <c r="F136" s="26">
        <v>-58510.499583333316</v>
      </c>
      <c r="G136" s="28">
        <v>1</v>
      </c>
      <c r="H136" s="26">
        <f t="shared" si="2"/>
        <v>-58510.499583333316</v>
      </c>
      <c r="J136" s="1" t="s">
        <v>853</v>
      </c>
    </row>
    <row r="137" spans="1:10" ht="12.75">
      <c r="A137">
        <v>5</v>
      </c>
      <c r="B137" s="1" t="s">
        <v>48</v>
      </c>
      <c r="C137" s="1" t="s">
        <v>992</v>
      </c>
      <c r="D137" s="1">
        <v>23200113</v>
      </c>
      <c r="E137" t="s">
        <v>412</v>
      </c>
      <c r="F137" s="26">
        <v>-25.16</v>
      </c>
      <c r="G137" s="28">
        <v>1</v>
      </c>
      <c r="H137" s="26">
        <f t="shared" si="2"/>
        <v>-25.16</v>
      </c>
      <c r="J137" s="1" t="s">
        <v>853</v>
      </c>
    </row>
    <row r="138" spans="1:10" ht="12.75">
      <c r="A138">
        <v>5</v>
      </c>
      <c r="B138" s="1" t="s">
        <v>48</v>
      </c>
      <c r="C138" s="1" t="s">
        <v>992</v>
      </c>
      <c r="D138" s="1">
        <v>23200153</v>
      </c>
      <c r="E138" t="s">
        <v>416</v>
      </c>
      <c r="F138" s="26">
        <v>-4788.946250000001</v>
      </c>
      <c r="G138" s="28">
        <v>1</v>
      </c>
      <c r="H138" s="26">
        <f t="shared" si="2"/>
        <v>-4788.946250000001</v>
      </c>
      <c r="J138" s="1" t="s">
        <v>853</v>
      </c>
    </row>
    <row r="139" spans="1:10" ht="12.75">
      <c r="A139">
        <v>5</v>
      </c>
      <c r="B139" s="1" t="s">
        <v>48</v>
      </c>
      <c r="C139" s="1" t="s">
        <v>992</v>
      </c>
      <c r="D139" s="1">
        <v>23200173</v>
      </c>
      <c r="E139" t="s">
        <v>417</v>
      </c>
      <c r="F139" s="26">
        <v>-10896.34</v>
      </c>
      <c r="G139" s="28">
        <v>1</v>
      </c>
      <c r="H139" s="26">
        <f t="shared" si="2"/>
        <v>-10896.34</v>
      </c>
      <c r="J139" s="1" t="s">
        <v>853</v>
      </c>
    </row>
    <row r="140" spans="1:10" ht="12.75">
      <c r="A140">
        <v>5</v>
      </c>
      <c r="B140" s="1" t="s">
        <v>48</v>
      </c>
      <c r="C140" s="1" t="s">
        <v>992</v>
      </c>
      <c r="D140" s="1">
        <v>23200243</v>
      </c>
      <c r="E140" t="s">
        <v>423</v>
      </c>
      <c r="F140" s="26">
        <v>0</v>
      </c>
      <c r="G140" s="28">
        <v>1</v>
      </c>
      <c r="H140" s="26">
        <f t="shared" si="2"/>
        <v>0</v>
      </c>
      <c r="J140" s="1" t="s">
        <v>853</v>
      </c>
    </row>
    <row r="141" spans="1:10" ht="12.75">
      <c r="A141">
        <v>5</v>
      </c>
      <c r="B141" s="1" t="s">
        <v>48</v>
      </c>
      <c r="C141" s="1" t="s">
        <v>992</v>
      </c>
      <c r="D141" s="1">
        <v>23200293</v>
      </c>
      <c r="E141" t="s">
        <v>427</v>
      </c>
      <c r="F141" s="26">
        <v>-384943.75</v>
      </c>
      <c r="G141" s="28">
        <v>1</v>
      </c>
      <c r="H141" s="26">
        <f t="shared" si="2"/>
        <v>-384943.75</v>
      </c>
      <c r="J141" s="1" t="s">
        <v>853</v>
      </c>
    </row>
    <row r="142" spans="1:10" ht="12.75">
      <c r="A142">
        <v>5</v>
      </c>
      <c r="B142" s="1" t="s">
        <v>48</v>
      </c>
      <c r="C142" s="1" t="s">
        <v>992</v>
      </c>
      <c r="D142" s="1">
        <v>23200300</v>
      </c>
      <c r="E142" t="s">
        <v>428</v>
      </c>
      <c r="F142" s="26">
        <v>0</v>
      </c>
      <c r="G142" s="28">
        <v>1</v>
      </c>
      <c r="H142" s="26">
        <f t="shared" si="2"/>
        <v>0</v>
      </c>
      <c r="J142" s="1" t="s">
        <v>853</v>
      </c>
    </row>
    <row r="143" spans="1:10" ht="12.75">
      <c r="A143">
        <v>5</v>
      </c>
      <c r="B143" s="1" t="s">
        <v>48</v>
      </c>
      <c r="C143" s="1" t="s">
        <v>992</v>
      </c>
      <c r="D143" s="1">
        <v>23200313</v>
      </c>
      <c r="E143" t="s">
        <v>431</v>
      </c>
      <c r="F143" s="26">
        <v>-31.7775</v>
      </c>
      <c r="G143" s="28">
        <v>1</v>
      </c>
      <c r="H143" s="26">
        <f t="shared" si="2"/>
        <v>-31.7775</v>
      </c>
      <c r="J143" s="1" t="s">
        <v>853</v>
      </c>
    </row>
    <row r="144" spans="1:10" ht="12.75">
      <c r="A144">
        <v>5</v>
      </c>
      <c r="B144" s="1" t="s">
        <v>48</v>
      </c>
      <c r="C144" s="1" t="s">
        <v>992</v>
      </c>
      <c r="D144" s="1">
        <v>23200333</v>
      </c>
      <c r="E144" t="s">
        <v>432</v>
      </c>
      <c r="F144" s="26">
        <v>-9216044.704583334</v>
      </c>
      <c r="G144" s="28">
        <v>1</v>
      </c>
      <c r="H144" s="26">
        <f t="shared" si="2"/>
        <v>-9216044.704583334</v>
      </c>
      <c r="J144" s="1" t="s">
        <v>853</v>
      </c>
    </row>
    <row r="145" spans="1:10" ht="12.75">
      <c r="A145">
        <v>5</v>
      </c>
      <c r="B145" s="1" t="s">
        <v>48</v>
      </c>
      <c r="C145" s="1" t="s">
        <v>992</v>
      </c>
      <c r="D145" s="1">
        <v>23200483</v>
      </c>
      <c r="E145" t="s">
        <v>433</v>
      </c>
      <c r="F145" s="26">
        <v>-7130979.8012500005</v>
      </c>
      <c r="G145" s="28">
        <v>1</v>
      </c>
      <c r="H145" s="26">
        <f t="shared" si="2"/>
        <v>-7130979.8012500005</v>
      </c>
      <c r="J145" s="1" t="s">
        <v>853</v>
      </c>
    </row>
    <row r="146" spans="1:10" ht="12.75">
      <c r="A146">
        <v>5</v>
      </c>
      <c r="B146" s="1" t="s">
        <v>48</v>
      </c>
      <c r="C146" s="1" t="s">
        <v>992</v>
      </c>
      <c r="D146" s="1">
        <v>23200543</v>
      </c>
      <c r="E146" t="s">
        <v>434</v>
      </c>
      <c r="F146" s="26">
        <v>-59123462.150833346</v>
      </c>
      <c r="G146" s="28">
        <v>1</v>
      </c>
      <c r="H146" s="26">
        <f t="shared" si="2"/>
        <v>-59123462.150833346</v>
      </c>
      <c r="J146" s="1" t="s">
        <v>853</v>
      </c>
    </row>
    <row r="147" spans="1:10" ht="12.75">
      <c r="A147">
        <v>5</v>
      </c>
      <c r="B147" s="1" t="s">
        <v>48</v>
      </c>
      <c r="C147" s="1" t="s">
        <v>992</v>
      </c>
      <c r="D147" s="1">
        <v>23200563</v>
      </c>
      <c r="E147" t="s">
        <v>435</v>
      </c>
      <c r="F147" s="26">
        <v>0</v>
      </c>
      <c r="G147" s="28">
        <v>1</v>
      </c>
      <c r="H147" s="26">
        <f t="shared" si="2"/>
        <v>0</v>
      </c>
      <c r="J147" s="1" t="s">
        <v>853</v>
      </c>
    </row>
    <row r="148" spans="1:10" ht="12.75">
      <c r="A148">
        <v>5</v>
      </c>
      <c r="B148" s="1" t="s">
        <v>48</v>
      </c>
      <c r="C148" s="1" t="s">
        <v>992</v>
      </c>
      <c r="D148" s="1">
        <v>23200573</v>
      </c>
      <c r="E148" t="s">
        <v>436</v>
      </c>
      <c r="F148" s="26">
        <v>0</v>
      </c>
      <c r="G148" s="28">
        <v>1</v>
      </c>
      <c r="H148" s="26">
        <f t="shared" si="2"/>
        <v>0</v>
      </c>
      <c r="J148" s="1" t="s">
        <v>853</v>
      </c>
    </row>
    <row r="149" spans="1:10" ht="12.75">
      <c r="A149">
        <v>5</v>
      </c>
      <c r="B149" s="1" t="s">
        <v>48</v>
      </c>
      <c r="C149" s="1" t="s">
        <v>992</v>
      </c>
      <c r="D149" s="1">
        <v>23200583</v>
      </c>
      <c r="E149" t="s">
        <v>437</v>
      </c>
      <c r="F149" s="26">
        <v>0</v>
      </c>
      <c r="G149" s="28">
        <v>1</v>
      </c>
      <c r="H149" s="26">
        <f t="shared" si="2"/>
        <v>0</v>
      </c>
      <c r="J149" s="1" t="s">
        <v>853</v>
      </c>
    </row>
    <row r="150" spans="1:10" ht="12.75">
      <c r="A150">
        <v>5</v>
      </c>
      <c r="B150" s="1" t="s">
        <v>48</v>
      </c>
      <c r="C150" s="1" t="s">
        <v>992</v>
      </c>
      <c r="D150" s="1">
        <v>23200593</v>
      </c>
      <c r="E150" t="s">
        <v>438</v>
      </c>
      <c r="F150" s="26">
        <v>0</v>
      </c>
      <c r="G150" s="28">
        <v>1</v>
      </c>
      <c r="H150" s="26">
        <f t="shared" si="2"/>
        <v>0</v>
      </c>
      <c r="J150" s="1" t="s">
        <v>853</v>
      </c>
    </row>
    <row r="151" spans="1:10" ht="12.75">
      <c r="A151">
        <v>5</v>
      </c>
      <c r="B151" s="1" t="s">
        <v>48</v>
      </c>
      <c r="C151" s="1" t="s">
        <v>992</v>
      </c>
      <c r="D151" s="1">
        <v>23200603</v>
      </c>
      <c r="E151" t="s">
        <v>439</v>
      </c>
      <c r="F151" s="26">
        <v>0</v>
      </c>
      <c r="G151" s="28">
        <v>1</v>
      </c>
      <c r="H151" s="26">
        <f t="shared" si="2"/>
        <v>0</v>
      </c>
      <c r="J151" s="1" t="s">
        <v>853</v>
      </c>
    </row>
    <row r="152" spans="1:10" ht="12.75">
      <c r="A152">
        <v>5</v>
      </c>
      <c r="B152" s="1" t="s">
        <v>48</v>
      </c>
      <c r="C152" s="1" t="s">
        <v>992</v>
      </c>
      <c r="D152" s="1">
        <v>23200613</v>
      </c>
      <c r="E152" t="s">
        <v>440</v>
      </c>
      <c r="F152" s="26">
        <v>0</v>
      </c>
      <c r="G152" s="28">
        <v>1</v>
      </c>
      <c r="H152" s="26">
        <f t="shared" si="2"/>
        <v>0</v>
      </c>
      <c r="J152" s="1" t="s">
        <v>853</v>
      </c>
    </row>
    <row r="153" spans="1:10" ht="12.75">
      <c r="A153">
        <v>5</v>
      </c>
      <c r="B153" s="1" t="s">
        <v>48</v>
      </c>
      <c r="C153" s="1" t="s">
        <v>992</v>
      </c>
      <c r="D153" s="1">
        <v>23200623</v>
      </c>
      <c r="E153" t="s">
        <v>441</v>
      </c>
      <c r="F153" s="26">
        <v>0</v>
      </c>
      <c r="G153" s="28">
        <v>1</v>
      </c>
      <c r="H153" s="26">
        <f t="shared" si="2"/>
        <v>0</v>
      </c>
      <c r="J153" s="1" t="s">
        <v>853</v>
      </c>
    </row>
    <row r="154" spans="1:10" ht="12.75">
      <c r="A154">
        <v>5</v>
      </c>
      <c r="B154" s="1" t="s">
        <v>48</v>
      </c>
      <c r="C154" s="1" t="s">
        <v>992</v>
      </c>
      <c r="D154" s="1">
        <v>23200633</v>
      </c>
      <c r="E154" t="s">
        <v>442</v>
      </c>
      <c r="F154" s="26">
        <v>0</v>
      </c>
      <c r="G154" s="28">
        <v>1</v>
      </c>
      <c r="H154" s="26">
        <f t="shared" si="2"/>
        <v>0</v>
      </c>
      <c r="J154" s="1" t="s">
        <v>853</v>
      </c>
    </row>
    <row r="155" spans="1:10" ht="12.75">
      <c r="A155">
        <v>5</v>
      </c>
      <c r="B155" s="1" t="s">
        <v>48</v>
      </c>
      <c r="C155" s="1" t="s">
        <v>992</v>
      </c>
      <c r="D155" s="1">
        <v>23200643</v>
      </c>
      <c r="E155" t="s">
        <v>443</v>
      </c>
      <c r="F155" s="26">
        <v>-3918451.942083333</v>
      </c>
      <c r="G155" s="28">
        <v>1</v>
      </c>
      <c r="H155" s="26">
        <f t="shared" si="2"/>
        <v>-3918451.942083333</v>
      </c>
      <c r="J155" s="1" t="s">
        <v>853</v>
      </c>
    </row>
    <row r="156" spans="1:10" ht="12.75">
      <c r="A156">
        <v>5</v>
      </c>
      <c r="B156" s="1" t="s">
        <v>48</v>
      </c>
      <c r="C156" s="1" t="s">
        <v>992</v>
      </c>
      <c r="D156" s="1">
        <v>23200653</v>
      </c>
      <c r="E156" t="s">
        <v>444</v>
      </c>
      <c r="F156" s="26">
        <v>-1030312.3095833334</v>
      </c>
      <c r="G156" s="28">
        <v>1</v>
      </c>
      <c r="H156" s="26">
        <f t="shared" si="2"/>
        <v>-1030312.3095833334</v>
      </c>
      <c r="J156" s="1" t="s">
        <v>853</v>
      </c>
    </row>
    <row r="157" spans="1:10" ht="12.75">
      <c r="A157">
        <v>5</v>
      </c>
      <c r="B157" s="1" t="s">
        <v>48</v>
      </c>
      <c r="C157" s="1" t="s">
        <v>992</v>
      </c>
      <c r="D157" s="1">
        <v>23200673</v>
      </c>
      <c r="E157" t="s">
        <v>445</v>
      </c>
      <c r="F157" s="26">
        <v>0</v>
      </c>
      <c r="G157" s="28">
        <v>1</v>
      </c>
      <c r="H157" s="26">
        <f t="shared" si="2"/>
        <v>0</v>
      </c>
      <c r="J157" s="1" t="s">
        <v>853</v>
      </c>
    </row>
    <row r="158" spans="1:10" ht="12.75">
      <c r="A158">
        <v>5</v>
      </c>
      <c r="B158" s="1" t="s">
        <v>48</v>
      </c>
      <c r="C158" s="1" t="s">
        <v>992</v>
      </c>
      <c r="D158" s="1">
        <v>23200683</v>
      </c>
      <c r="E158" t="s">
        <v>446</v>
      </c>
      <c r="F158" s="26">
        <v>-138.02083333333334</v>
      </c>
      <c r="G158" s="28">
        <v>1</v>
      </c>
      <c r="H158" s="26">
        <f t="shared" si="2"/>
        <v>-138.02083333333334</v>
      </c>
      <c r="J158" s="1" t="s">
        <v>853</v>
      </c>
    </row>
    <row r="159" spans="1:10" ht="12.75">
      <c r="A159">
        <v>5</v>
      </c>
      <c r="B159" s="1" t="s">
        <v>48</v>
      </c>
      <c r="C159" s="1" t="s">
        <v>992</v>
      </c>
      <c r="D159" s="1">
        <v>23200693</v>
      </c>
      <c r="E159" t="s">
        <v>447</v>
      </c>
      <c r="F159" s="26">
        <v>-55753.6</v>
      </c>
      <c r="G159" s="28">
        <v>1</v>
      </c>
      <c r="H159" s="26">
        <f t="shared" si="2"/>
        <v>-55753.6</v>
      </c>
      <c r="J159" s="1" t="s">
        <v>853</v>
      </c>
    </row>
    <row r="160" spans="1:10" ht="12.75">
      <c r="A160">
        <v>5</v>
      </c>
      <c r="B160" s="1" t="s">
        <v>48</v>
      </c>
      <c r="C160" s="1" t="s">
        <v>992</v>
      </c>
      <c r="D160" s="1">
        <v>23200713</v>
      </c>
      <c r="E160" t="s">
        <v>448</v>
      </c>
      <c r="F160" s="26">
        <v>0</v>
      </c>
      <c r="G160" s="28">
        <v>1</v>
      </c>
      <c r="H160" s="26">
        <f t="shared" si="2"/>
        <v>0</v>
      </c>
      <c r="J160" s="1" t="s">
        <v>853</v>
      </c>
    </row>
    <row r="161" spans="1:10" ht="12.75">
      <c r="A161">
        <v>5</v>
      </c>
      <c r="B161" s="1" t="s">
        <v>48</v>
      </c>
      <c r="C161" s="1" t="s">
        <v>992</v>
      </c>
      <c r="D161" s="1">
        <v>23200723</v>
      </c>
      <c r="E161" t="s">
        <v>436</v>
      </c>
      <c r="F161" s="26">
        <v>291318.68624999997</v>
      </c>
      <c r="G161" s="28">
        <v>1</v>
      </c>
      <c r="H161" s="26">
        <f t="shared" si="2"/>
        <v>291318.68624999997</v>
      </c>
      <c r="J161" s="1" t="s">
        <v>853</v>
      </c>
    </row>
    <row r="162" spans="1:10" ht="12.75">
      <c r="A162">
        <v>5</v>
      </c>
      <c r="B162" s="1" t="s">
        <v>48</v>
      </c>
      <c r="C162" s="1" t="s">
        <v>992</v>
      </c>
      <c r="D162" s="1">
        <v>23200733</v>
      </c>
      <c r="E162" t="s">
        <v>437</v>
      </c>
      <c r="F162" s="26">
        <v>46830.42</v>
      </c>
      <c r="G162" s="28">
        <v>1</v>
      </c>
      <c r="H162" s="26">
        <f t="shared" si="2"/>
        <v>46830.42</v>
      </c>
      <c r="J162" s="1" t="s">
        <v>853</v>
      </c>
    </row>
    <row r="163" spans="1:10" ht="12.75">
      <c r="A163">
        <v>5</v>
      </c>
      <c r="B163" s="1" t="s">
        <v>48</v>
      </c>
      <c r="C163" s="1" t="s">
        <v>992</v>
      </c>
      <c r="D163" s="1">
        <v>23200743</v>
      </c>
      <c r="E163" t="s">
        <v>449</v>
      </c>
      <c r="F163" s="26">
        <v>20060.165833333333</v>
      </c>
      <c r="G163" s="28">
        <v>1</v>
      </c>
      <c r="H163" s="26">
        <f t="shared" si="2"/>
        <v>20060.165833333333</v>
      </c>
      <c r="J163" s="1" t="s">
        <v>853</v>
      </c>
    </row>
    <row r="164" spans="1:10" ht="12.75">
      <c r="A164">
        <v>5</v>
      </c>
      <c r="B164" s="1" t="s">
        <v>48</v>
      </c>
      <c r="C164" s="1" t="s">
        <v>992</v>
      </c>
      <c r="D164" s="1">
        <v>23200753</v>
      </c>
      <c r="E164" t="s">
        <v>439</v>
      </c>
      <c r="F164" s="26">
        <v>2491.2920833333337</v>
      </c>
      <c r="G164" s="28">
        <v>1</v>
      </c>
      <c r="H164" s="26">
        <f t="shared" si="2"/>
        <v>2491.2920833333337</v>
      </c>
      <c r="J164" s="1" t="s">
        <v>853</v>
      </c>
    </row>
    <row r="165" spans="1:10" ht="12.75">
      <c r="A165">
        <v>5</v>
      </c>
      <c r="B165" s="1" t="s">
        <v>48</v>
      </c>
      <c r="C165" s="1" t="s">
        <v>992</v>
      </c>
      <c r="D165" s="1">
        <v>23200763</v>
      </c>
      <c r="E165" t="s">
        <v>440</v>
      </c>
      <c r="F165" s="26">
        <v>6933.298333333332</v>
      </c>
      <c r="G165" s="28">
        <v>1</v>
      </c>
      <c r="H165" s="26">
        <f t="shared" si="2"/>
        <v>6933.298333333332</v>
      </c>
      <c r="J165" s="1" t="s">
        <v>853</v>
      </c>
    </row>
    <row r="166" spans="1:10" ht="12.75">
      <c r="A166">
        <v>5</v>
      </c>
      <c r="B166" s="1" t="s">
        <v>48</v>
      </c>
      <c r="C166" s="1" t="s">
        <v>992</v>
      </c>
      <c r="D166" s="1">
        <v>23200773</v>
      </c>
      <c r="E166" t="s">
        <v>448</v>
      </c>
      <c r="F166" s="26">
        <v>-10264.13125</v>
      </c>
      <c r="G166" s="28">
        <v>1</v>
      </c>
      <c r="H166" s="26">
        <f t="shared" si="2"/>
        <v>-10264.13125</v>
      </c>
      <c r="J166" s="1" t="s">
        <v>853</v>
      </c>
    </row>
    <row r="167" spans="1:10" ht="12.75">
      <c r="A167">
        <v>5</v>
      </c>
      <c r="B167" s="1" t="s">
        <v>48</v>
      </c>
      <c r="C167" s="1" t="s">
        <v>992</v>
      </c>
      <c r="D167" s="1">
        <v>23200953</v>
      </c>
      <c r="E167" t="s">
        <v>450</v>
      </c>
      <c r="F167" s="26">
        <v>615.9620833333333</v>
      </c>
      <c r="G167" s="28">
        <v>1</v>
      </c>
      <c r="H167" s="26">
        <f t="shared" si="2"/>
        <v>615.9620833333333</v>
      </c>
      <c r="J167" s="1" t="s">
        <v>853</v>
      </c>
    </row>
    <row r="168" spans="1:10" ht="12.75">
      <c r="A168">
        <v>5</v>
      </c>
      <c r="B168" s="1" t="s">
        <v>48</v>
      </c>
      <c r="C168" s="1" t="s">
        <v>992</v>
      </c>
      <c r="D168" s="1">
        <v>23200963</v>
      </c>
      <c r="E168" t="s">
        <v>451</v>
      </c>
      <c r="F168" s="26">
        <v>-306666.6666666667</v>
      </c>
      <c r="G168" s="28">
        <v>1</v>
      </c>
      <c r="H168" s="26">
        <f t="shared" si="2"/>
        <v>-306666.6666666667</v>
      </c>
      <c r="J168" s="1" t="s">
        <v>853</v>
      </c>
    </row>
    <row r="169" spans="1:10" ht="12.75">
      <c r="A169">
        <v>5</v>
      </c>
      <c r="B169" s="1" t="s">
        <v>48</v>
      </c>
      <c r="C169" s="1" t="s">
        <v>992</v>
      </c>
      <c r="D169" s="1">
        <v>23201003</v>
      </c>
      <c r="E169" t="s">
        <v>453</v>
      </c>
      <c r="F169" s="26">
        <v>-24960692.89708333</v>
      </c>
      <c r="G169" s="28">
        <v>1</v>
      </c>
      <c r="H169" s="26">
        <f t="shared" si="2"/>
        <v>-24960692.89708333</v>
      </c>
      <c r="J169" s="1" t="s">
        <v>853</v>
      </c>
    </row>
    <row r="170" spans="1:10" ht="12.75">
      <c r="A170">
        <v>5</v>
      </c>
      <c r="B170" s="1" t="s">
        <v>48</v>
      </c>
      <c r="C170" s="1" t="s">
        <v>992</v>
      </c>
      <c r="D170" s="1">
        <v>23201013</v>
      </c>
      <c r="E170" t="s">
        <v>455</v>
      </c>
      <c r="F170" s="26">
        <v>-4602809.044583333</v>
      </c>
      <c r="G170" s="28">
        <v>1</v>
      </c>
      <c r="H170" s="26">
        <f t="shared" si="2"/>
        <v>-4602809.044583333</v>
      </c>
      <c r="J170" s="1" t="s">
        <v>853</v>
      </c>
    </row>
    <row r="171" spans="1:10" ht="12.75">
      <c r="A171">
        <v>5</v>
      </c>
      <c r="B171" s="1" t="s">
        <v>48</v>
      </c>
      <c r="C171" s="1" t="s">
        <v>992</v>
      </c>
      <c r="D171" s="1">
        <v>23201023</v>
      </c>
      <c r="E171" t="s">
        <v>456</v>
      </c>
      <c r="F171" s="26">
        <v>0</v>
      </c>
      <c r="G171" s="28">
        <v>1</v>
      </c>
      <c r="H171" s="26">
        <f t="shared" si="2"/>
        <v>0</v>
      </c>
      <c r="J171" s="1" t="s">
        <v>853</v>
      </c>
    </row>
    <row r="172" spans="1:10" ht="12.75">
      <c r="A172">
        <v>5</v>
      </c>
      <c r="B172" s="1" t="s">
        <v>48</v>
      </c>
      <c r="C172" s="1" t="s">
        <v>992</v>
      </c>
      <c r="D172" s="1">
        <v>23201033</v>
      </c>
      <c r="E172" t="s">
        <v>457</v>
      </c>
      <c r="F172" s="26">
        <v>-81295.97041666666</v>
      </c>
      <c r="G172" s="28">
        <v>1</v>
      </c>
      <c r="H172" s="26">
        <f t="shared" si="2"/>
        <v>-81295.97041666666</v>
      </c>
      <c r="J172" s="1" t="s">
        <v>853</v>
      </c>
    </row>
    <row r="173" spans="1:10" ht="12.75">
      <c r="A173">
        <v>5</v>
      </c>
      <c r="B173" s="1" t="s">
        <v>48</v>
      </c>
      <c r="C173" s="1" t="s">
        <v>992</v>
      </c>
      <c r="D173" s="1">
        <v>23201043</v>
      </c>
      <c r="E173" t="s">
        <v>458</v>
      </c>
      <c r="F173" s="26">
        <v>-37455.305833333325</v>
      </c>
      <c r="G173" s="28">
        <v>1</v>
      </c>
      <c r="H173" s="26">
        <f t="shared" si="2"/>
        <v>-37455.305833333325</v>
      </c>
      <c r="J173" s="1" t="s">
        <v>853</v>
      </c>
    </row>
    <row r="174" spans="1:10" ht="12.75">
      <c r="A174">
        <v>5</v>
      </c>
      <c r="B174" s="1" t="s">
        <v>48</v>
      </c>
      <c r="C174" s="1" t="s">
        <v>992</v>
      </c>
      <c r="D174" s="1">
        <v>23201053</v>
      </c>
      <c r="E174" t="s">
        <v>459</v>
      </c>
      <c r="F174" s="26">
        <v>-28545.54375</v>
      </c>
      <c r="G174" s="28">
        <v>1</v>
      </c>
      <c r="H174" s="26">
        <f t="shared" si="2"/>
        <v>-28545.54375</v>
      </c>
      <c r="J174" s="1" t="s">
        <v>853</v>
      </c>
    </row>
    <row r="175" spans="1:10" ht="12.75">
      <c r="A175">
        <v>5</v>
      </c>
      <c r="B175" s="1" t="s">
        <v>48</v>
      </c>
      <c r="C175" s="1" t="s">
        <v>992</v>
      </c>
      <c r="D175" s="1">
        <v>23201063</v>
      </c>
      <c r="E175" t="s">
        <v>460</v>
      </c>
      <c r="F175" s="26">
        <v>-2218.7145833333334</v>
      </c>
      <c r="G175" s="28">
        <v>1</v>
      </c>
      <c r="H175" s="26">
        <f t="shared" si="2"/>
        <v>-2218.7145833333334</v>
      </c>
      <c r="J175" s="1" t="s">
        <v>853</v>
      </c>
    </row>
    <row r="176" spans="1:10" ht="12.75">
      <c r="A176">
        <v>5</v>
      </c>
      <c r="B176" s="1" t="s">
        <v>48</v>
      </c>
      <c r="C176" s="1" t="s">
        <v>992</v>
      </c>
      <c r="D176" s="1">
        <v>23201073</v>
      </c>
      <c r="E176" t="s">
        <v>461</v>
      </c>
      <c r="F176" s="26">
        <v>-121062.27166666667</v>
      </c>
      <c r="G176" s="28">
        <v>1</v>
      </c>
      <c r="H176" s="26">
        <f t="shared" si="2"/>
        <v>-121062.27166666667</v>
      </c>
      <c r="J176" s="1" t="s">
        <v>853</v>
      </c>
    </row>
    <row r="177" spans="1:10" ht="12.75">
      <c r="A177">
        <v>5</v>
      </c>
      <c r="B177" s="1" t="s">
        <v>48</v>
      </c>
      <c r="C177" s="1" t="s">
        <v>992</v>
      </c>
      <c r="D177" s="1">
        <v>23201093</v>
      </c>
      <c r="E177" t="s">
        <v>462</v>
      </c>
      <c r="F177" s="26">
        <v>-4348.234583333334</v>
      </c>
      <c r="G177" s="28">
        <v>1</v>
      </c>
      <c r="H177" s="26">
        <f t="shared" si="2"/>
        <v>-4348.234583333334</v>
      </c>
      <c r="J177" s="1" t="s">
        <v>853</v>
      </c>
    </row>
    <row r="178" spans="1:10" ht="12.75">
      <c r="A178">
        <v>5</v>
      </c>
      <c r="B178" s="1" t="s">
        <v>48</v>
      </c>
      <c r="C178" s="1" t="s">
        <v>992</v>
      </c>
      <c r="D178" s="1">
        <v>23201103</v>
      </c>
      <c r="E178" t="s">
        <v>463</v>
      </c>
      <c r="F178" s="26">
        <v>52.78666666666667</v>
      </c>
      <c r="G178" s="28">
        <v>1</v>
      </c>
      <c r="H178" s="26">
        <f t="shared" si="2"/>
        <v>52.78666666666667</v>
      </c>
      <c r="J178" s="1" t="s">
        <v>853</v>
      </c>
    </row>
    <row r="179" spans="1:10" ht="12.75">
      <c r="A179">
        <v>5</v>
      </c>
      <c r="B179" s="1" t="s">
        <v>48</v>
      </c>
      <c r="C179" s="1" t="s">
        <v>992</v>
      </c>
      <c r="D179" s="1">
        <v>23201113</v>
      </c>
      <c r="E179" t="s">
        <v>464</v>
      </c>
      <c r="F179" s="26">
        <v>7465.037083333334</v>
      </c>
      <c r="G179" s="28">
        <v>1</v>
      </c>
      <c r="H179" s="26">
        <f t="shared" si="2"/>
        <v>7465.037083333334</v>
      </c>
      <c r="J179" s="1" t="s">
        <v>853</v>
      </c>
    </row>
    <row r="180" spans="1:10" ht="12.75">
      <c r="A180">
        <v>5</v>
      </c>
      <c r="B180" s="1" t="s">
        <v>48</v>
      </c>
      <c r="C180" s="1" t="s">
        <v>992</v>
      </c>
      <c r="D180" s="1">
        <v>23201153</v>
      </c>
      <c r="E180" t="s">
        <v>465</v>
      </c>
      <c r="F180" s="26">
        <v>6094.217083333333</v>
      </c>
      <c r="G180" s="28">
        <v>1</v>
      </c>
      <c r="H180" s="26">
        <f t="shared" si="2"/>
        <v>6094.217083333333</v>
      </c>
      <c r="J180" s="1" t="s">
        <v>853</v>
      </c>
    </row>
    <row r="181" spans="1:10" ht="12.75">
      <c r="A181">
        <v>5</v>
      </c>
      <c r="B181" s="1" t="s">
        <v>48</v>
      </c>
      <c r="C181" s="1" t="s">
        <v>992</v>
      </c>
      <c r="D181" s="1">
        <v>23201163</v>
      </c>
      <c r="E181" t="s">
        <v>466</v>
      </c>
      <c r="F181" s="26">
        <v>-1015.4758333333333</v>
      </c>
      <c r="G181" s="28">
        <v>1</v>
      </c>
      <c r="H181" s="26">
        <f t="shared" si="2"/>
        <v>-1015.4758333333333</v>
      </c>
      <c r="J181" s="1" t="s">
        <v>853</v>
      </c>
    </row>
    <row r="182" spans="1:10" ht="12.75">
      <c r="A182">
        <v>5</v>
      </c>
      <c r="B182" s="1" t="s">
        <v>48</v>
      </c>
      <c r="C182" s="1" t="s">
        <v>992</v>
      </c>
      <c r="D182" s="1">
        <v>23201173</v>
      </c>
      <c r="E182" t="s">
        <v>467</v>
      </c>
      <c r="F182" s="26">
        <v>166374.09958333333</v>
      </c>
      <c r="G182" s="28">
        <v>1</v>
      </c>
      <c r="H182" s="26">
        <f t="shared" si="2"/>
        <v>166374.09958333333</v>
      </c>
      <c r="J182" s="1" t="s">
        <v>853</v>
      </c>
    </row>
    <row r="183" spans="1:10" ht="12.75">
      <c r="A183">
        <v>5</v>
      </c>
      <c r="B183" s="1" t="s">
        <v>48</v>
      </c>
      <c r="C183" s="1" t="s">
        <v>992</v>
      </c>
      <c r="D183" s="1">
        <v>23201183</v>
      </c>
      <c r="E183" t="s">
        <v>468</v>
      </c>
      <c r="F183" s="26">
        <v>-137.365</v>
      </c>
      <c r="G183" s="28">
        <v>1</v>
      </c>
      <c r="H183" s="26">
        <f t="shared" si="2"/>
        <v>-137.365</v>
      </c>
      <c r="J183" s="1" t="s">
        <v>853</v>
      </c>
    </row>
    <row r="184" spans="1:10" ht="12.75">
      <c r="A184">
        <v>5</v>
      </c>
      <c r="B184" s="1" t="s">
        <v>48</v>
      </c>
      <c r="C184" s="1" t="s">
        <v>992</v>
      </c>
      <c r="D184" s="1">
        <v>23202173</v>
      </c>
      <c r="E184" t="s">
        <v>469</v>
      </c>
      <c r="F184" s="26">
        <v>-7180.260833333334</v>
      </c>
      <c r="G184" s="28">
        <v>1</v>
      </c>
      <c r="H184" s="26">
        <f t="shared" si="2"/>
        <v>-7180.260833333334</v>
      </c>
      <c r="J184" s="1" t="s">
        <v>853</v>
      </c>
    </row>
    <row r="185" spans="1:10" ht="12.75">
      <c r="A185">
        <v>5</v>
      </c>
      <c r="B185" s="1" t="s">
        <v>48</v>
      </c>
      <c r="C185" s="1" t="s">
        <v>992</v>
      </c>
      <c r="D185" s="1">
        <v>23202183</v>
      </c>
      <c r="E185" t="s">
        <v>470</v>
      </c>
      <c r="F185" s="26">
        <v>-35272.775416666664</v>
      </c>
      <c r="G185" s="28">
        <v>1</v>
      </c>
      <c r="H185" s="26">
        <f t="shared" si="2"/>
        <v>-35272.775416666664</v>
      </c>
      <c r="J185" s="1" t="s">
        <v>853</v>
      </c>
    </row>
    <row r="186" spans="1:10" ht="12.75">
      <c r="A186">
        <v>5</v>
      </c>
      <c r="B186" s="1" t="s">
        <v>48</v>
      </c>
      <c r="C186" s="1" t="s">
        <v>992</v>
      </c>
      <c r="D186" s="1">
        <v>23202193</v>
      </c>
      <c r="E186" t="s">
        <v>471</v>
      </c>
      <c r="F186" s="26">
        <v>402097.91291666665</v>
      </c>
      <c r="G186" s="28">
        <v>1</v>
      </c>
      <c r="H186" s="26">
        <f t="shared" si="2"/>
        <v>402097.91291666665</v>
      </c>
      <c r="J186" s="1" t="s">
        <v>853</v>
      </c>
    </row>
    <row r="187" spans="1:10" ht="12.75">
      <c r="A187">
        <v>5</v>
      </c>
      <c r="B187" s="1" t="s">
        <v>48</v>
      </c>
      <c r="C187" s="1" t="s">
        <v>992</v>
      </c>
      <c r="D187" s="1">
        <v>23600063</v>
      </c>
      <c r="E187" t="s">
        <v>491</v>
      </c>
      <c r="F187" s="26">
        <v>-573.4091666666667</v>
      </c>
      <c r="G187" s="28">
        <v>1</v>
      </c>
      <c r="H187" s="26">
        <f t="shared" si="2"/>
        <v>-573.4091666666667</v>
      </c>
      <c r="J187" s="1" t="s">
        <v>853</v>
      </c>
    </row>
    <row r="188" spans="1:10" ht="12.75">
      <c r="A188">
        <v>5</v>
      </c>
      <c r="B188" s="1" t="s">
        <v>48</v>
      </c>
      <c r="C188" s="1" t="s">
        <v>992</v>
      </c>
      <c r="D188" s="1">
        <v>23600093</v>
      </c>
      <c r="E188" t="s">
        <v>492</v>
      </c>
      <c r="F188" s="26">
        <v>-153554.93416666664</v>
      </c>
      <c r="G188" s="28">
        <v>1</v>
      </c>
      <c r="H188" s="26">
        <f t="shared" si="2"/>
        <v>-153554.93416666664</v>
      </c>
      <c r="J188" s="1" t="s">
        <v>853</v>
      </c>
    </row>
    <row r="189" spans="1:10" ht="12.75">
      <c r="A189">
        <v>5</v>
      </c>
      <c r="B189" s="1" t="s">
        <v>48</v>
      </c>
      <c r="C189" s="1" t="s">
        <v>992</v>
      </c>
      <c r="D189" s="1">
        <v>23600103</v>
      </c>
      <c r="E189" t="s">
        <v>493</v>
      </c>
      <c r="F189" s="26">
        <v>0</v>
      </c>
      <c r="G189" s="28">
        <v>1</v>
      </c>
      <c r="H189" s="26">
        <f t="shared" si="2"/>
        <v>0</v>
      </c>
      <c r="J189" s="1" t="s">
        <v>853</v>
      </c>
    </row>
    <row r="190" spans="1:10" ht="12.75">
      <c r="A190">
        <v>5</v>
      </c>
      <c r="B190" s="1" t="s">
        <v>48</v>
      </c>
      <c r="C190" s="1" t="s">
        <v>992</v>
      </c>
      <c r="D190" s="1">
        <v>23600113</v>
      </c>
      <c r="E190" t="s">
        <v>494</v>
      </c>
      <c r="F190" s="26">
        <v>0</v>
      </c>
      <c r="G190" s="28">
        <v>1</v>
      </c>
      <c r="H190" s="26">
        <f t="shared" si="2"/>
        <v>0</v>
      </c>
      <c r="J190" s="1" t="s">
        <v>853</v>
      </c>
    </row>
    <row r="191" spans="1:10" ht="12.75">
      <c r="A191">
        <v>5</v>
      </c>
      <c r="B191" s="1" t="s">
        <v>48</v>
      </c>
      <c r="C191" s="1" t="s">
        <v>992</v>
      </c>
      <c r="D191" s="1">
        <v>23600123</v>
      </c>
      <c r="E191" t="s">
        <v>495</v>
      </c>
      <c r="F191" s="26">
        <v>0</v>
      </c>
      <c r="G191" s="28">
        <v>1</v>
      </c>
      <c r="H191" s="26">
        <f t="shared" si="2"/>
        <v>0</v>
      </c>
      <c r="J191" s="1" t="s">
        <v>853</v>
      </c>
    </row>
    <row r="192" spans="1:10" ht="12.75">
      <c r="A192">
        <v>5</v>
      </c>
      <c r="B192" s="1" t="s">
        <v>48</v>
      </c>
      <c r="C192" s="1" t="s">
        <v>992</v>
      </c>
      <c r="D192" s="1">
        <v>23600213</v>
      </c>
      <c r="E192" t="s">
        <v>498</v>
      </c>
      <c r="F192" s="26">
        <v>-296691.8354166667</v>
      </c>
      <c r="G192" s="28">
        <v>1</v>
      </c>
      <c r="H192" s="26">
        <f t="shared" si="2"/>
        <v>-296691.8354166667</v>
      </c>
      <c r="J192" s="1" t="s">
        <v>853</v>
      </c>
    </row>
    <row r="193" spans="1:10" ht="12.75">
      <c r="A193">
        <v>5</v>
      </c>
      <c r="B193" s="1" t="s">
        <v>48</v>
      </c>
      <c r="C193" s="1" t="s">
        <v>992</v>
      </c>
      <c r="D193" s="1">
        <v>23601003</v>
      </c>
      <c r="E193" t="s">
        <v>512</v>
      </c>
      <c r="F193" s="26">
        <v>-583514.1425</v>
      </c>
      <c r="G193" s="28">
        <v>1</v>
      </c>
      <c r="H193" s="26">
        <f t="shared" si="2"/>
        <v>-583514.1425</v>
      </c>
      <c r="J193" s="1" t="s">
        <v>853</v>
      </c>
    </row>
    <row r="194" spans="1:10" ht="12.75">
      <c r="A194">
        <v>5</v>
      </c>
      <c r="B194" s="1" t="s">
        <v>48</v>
      </c>
      <c r="C194" s="1" t="s">
        <v>992</v>
      </c>
      <c r="D194" s="1">
        <v>23601013</v>
      </c>
      <c r="E194" t="s">
        <v>514</v>
      </c>
      <c r="F194" s="26">
        <v>-98747.42875</v>
      </c>
      <c r="G194" s="28">
        <v>1</v>
      </c>
      <c r="H194" s="26">
        <f t="shared" si="2"/>
        <v>-98747.42875</v>
      </c>
      <c r="J194" s="1" t="s">
        <v>853</v>
      </c>
    </row>
    <row r="195" spans="1:10" ht="12.75">
      <c r="A195">
        <v>5</v>
      </c>
      <c r="B195" s="1" t="s">
        <v>48</v>
      </c>
      <c r="C195" s="1" t="s">
        <v>992</v>
      </c>
      <c r="D195" s="1">
        <v>23601023</v>
      </c>
      <c r="E195" t="s">
        <v>516</v>
      </c>
      <c r="F195" s="26">
        <v>-6523.08125</v>
      </c>
      <c r="G195" s="28">
        <v>1</v>
      </c>
      <c r="H195" s="26">
        <f t="shared" si="2"/>
        <v>-6523.08125</v>
      </c>
      <c r="J195" s="1" t="s">
        <v>853</v>
      </c>
    </row>
    <row r="196" spans="1:10" ht="12.75">
      <c r="A196">
        <v>5</v>
      </c>
      <c r="B196" s="1" t="s">
        <v>48</v>
      </c>
      <c r="C196" s="1" t="s">
        <v>992</v>
      </c>
      <c r="D196" s="1">
        <v>23601033</v>
      </c>
      <c r="E196" t="s">
        <v>518</v>
      </c>
      <c r="F196" s="26">
        <v>0</v>
      </c>
      <c r="G196" s="28">
        <v>1</v>
      </c>
      <c r="H196" s="26">
        <f t="shared" si="2"/>
        <v>0</v>
      </c>
      <c r="J196" s="1" t="s">
        <v>853</v>
      </c>
    </row>
    <row r="197" spans="1:10" ht="12.75">
      <c r="A197">
        <v>5</v>
      </c>
      <c r="B197" s="1" t="s">
        <v>48</v>
      </c>
      <c r="C197" s="1" t="s">
        <v>992</v>
      </c>
      <c r="D197" s="1">
        <v>23601043</v>
      </c>
      <c r="E197" t="s">
        <v>519</v>
      </c>
      <c r="F197" s="26">
        <v>-38408.64666666667</v>
      </c>
      <c r="G197" s="28">
        <v>1</v>
      </c>
      <c r="H197" s="26">
        <f t="shared" si="2"/>
        <v>-38408.64666666667</v>
      </c>
      <c r="J197" s="1" t="s">
        <v>853</v>
      </c>
    </row>
    <row r="198" spans="1:10" ht="12.75">
      <c r="A198">
        <v>5</v>
      </c>
      <c r="B198" s="1" t="s">
        <v>48</v>
      </c>
      <c r="C198" s="1" t="s">
        <v>992</v>
      </c>
      <c r="D198" s="1">
        <v>23700033</v>
      </c>
      <c r="E198" t="s">
        <v>521</v>
      </c>
      <c r="F198" s="26">
        <v>-697812.5</v>
      </c>
      <c r="G198" s="28">
        <v>1</v>
      </c>
      <c r="H198" s="26">
        <f aca="true" t="shared" si="3" ref="H198:H261">F198*G198</f>
        <v>-697812.5</v>
      </c>
      <c r="J198" s="1" t="s">
        <v>853</v>
      </c>
    </row>
    <row r="199" spans="1:10" ht="12.75">
      <c r="A199">
        <v>5</v>
      </c>
      <c r="B199" s="1" t="s">
        <v>48</v>
      </c>
      <c r="C199" s="1" t="s">
        <v>992</v>
      </c>
      <c r="D199" s="1">
        <v>23700163</v>
      </c>
      <c r="E199" t="s">
        <v>522</v>
      </c>
      <c r="F199" s="26">
        <v>-57137.14333333333</v>
      </c>
      <c r="G199" s="28">
        <v>1</v>
      </c>
      <c r="H199" s="26">
        <f t="shared" si="3"/>
        <v>-57137.14333333333</v>
      </c>
      <c r="J199" s="1" t="s">
        <v>853</v>
      </c>
    </row>
    <row r="200" spans="1:10" ht="12.75">
      <c r="A200">
        <v>5</v>
      </c>
      <c r="B200" s="1" t="s">
        <v>48</v>
      </c>
      <c r="C200" s="1" t="s">
        <v>992</v>
      </c>
      <c r="D200" s="1">
        <v>23700193</v>
      </c>
      <c r="E200" t="s">
        <v>523</v>
      </c>
      <c r="F200" s="26">
        <v>-51225</v>
      </c>
      <c r="G200" s="28">
        <v>1</v>
      </c>
      <c r="H200" s="26">
        <f t="shared" si="3"/>
        <v>-51225</v>
      </c>
      <c r="J200" s="1" t="s">
        <v>853</v>
      </c>
    </row>
    <row r="201" spans="1:10" ht="12.75">
      <c r="A201">
        <v>5</v>
      </c>
      <c r="B201" s="1" t="s">
        <v>48</v>
      </c>
      <c r="C201" s="1" t="s">
        <v>992</v>
      </c>
      <c r="D201" s="1">
        <v>23700210</v>
      </c>
      <c r="E201" t="s">
        <v>524</v>
      </c>
      <c r="F201" s="26">
        <v>-429386.09249999997</v>
      </c>
      <c r="G201" s="28">
        <v>1</v>
      </c>
      <c r="H201" s="26">
        <f t="shared" si="3"/>
        <v>-429386.09249999997</v>
      </c>
      <c r="J201" s="1" t="s">
        <v>853</v>
      </c>
    </row>
    <row r="202" spans="1:10" ht="12.75">
      <c r="A202">
        <v>5</v>
      </c>
      <c r="B202" s="1" t="s">
        <v>48</v>
      </c>
      <c r="C202" s="1" t="s">
        <v>992</v>
      </c>
      <c r="D202" s="1">
        <v>23700213</v>
      </c>
      <c r="E202" t="s">
        <v>525</v>
      </c>
      <c r="F202" s="26">
        <v>-16275</v>
      </c>
      <c r="G202" s="28">
        <v>1</v>
      </c>
      <c r="H202" s="26">
        <f t="shared" si="3"/>
        <v>-16275</v>
      </c>
      <c r="J202" s="1" t="s">
        <v>853</v>
      </c>
    </row>
    <row r="203" spans="1:10" ht="12.75">
      <c r="A203">
        <v>5</v>
      </c>
      <c r="B203" s="1" t="s">
        <v>48</v>
      </c>
      <c r="C203" s="1" t="s">
        <v>992</v>
      </c>
      <c r="D203" s="1">
        <v>23700233</v>
      </c>
      <c r="E203" t="s">
        <v>526</v>
      </c>
      <c r="F203" s="26">
        <v>0</v>
      </c>
      <c r="G203" s="28">
        <v>1</v>
      </c>
      <c r="H203" s="26">
        <f t="shared" si="3"/>
        <v>0</v>
      </c>
      <c r="J203" s="1" t="s">
        <v>853</v>
      </c>
    </row>
    <row r="204" spans="1:10" ht="12.75">
      <c r="A204">
        <v>5</v>
      </c>
      <c r="B204" s="1" t="s">
        <v>48</v>
      </c>
      <c r="C204" s="1" t="s">
        <v>992</v>
      </c>
      <c r="D204" s="1">
        <v>23700243</v>
      </c>
      <c r="E204" t="s">
        <v>527</v>
      </c>
      <c r="F204" s="26">
        <v>0</v>
      </c>
      <c r="G204" s="28">
        <v>1</v>
      </c>
      <c r="H204" s="26">
        <f t="shared" si="3"/>
        <v>0</v>
      </c>
      <c r="J204" s="1" t="s">
        <v>853</v>
      </c>
    </row>
    <row r="205" spans="1:10" ht="12.75">
      <c r="A205">
        <v>5</v>
      </c>
      <c r="B205" s="1" t="s">
        <v>48</v>
      </c>
      <c r="C205" s="1" t="s">
        <v>992</v>
      </c>
      <c r="D205" s="1">
        <v>23700253</v>
      </c>
      <c r="E205" t="s">
        <v>528</v>
      </c>
      <c r="F205" s="26">
        <v>-172500</v>
      </c>
      <c r="G205" s="28">
        <v>1</v>
      </c>
      <c r="H205" s="26">
        <f t="shared" si="3"/>
        <v>-172500</v>
      </c>
      <c r="J205" s="1" t="s">
        <v>853</v>
      </c>
    </row>
    <row r="206" spans="1:10" ht="12.75">
      <c r="A206">
        <v>5</v>
      </c>
      <c r="B206" s="1" t="s">
        <v>48</v>
      </c>
      <c r="C206" s="1" t="s">
        <v>992</v>
      </c>
      <c r="D206" s="1">
        <v>23700263</v>
      </c>
      <c r="E206" t="s">
        <v>529</v>
      </c>
      <c r="F206" s="26">
        <v>0</v>
      </c>
      <c r="G206" s="28">
        <v>1</v>
      </c>
      <c r="H206" s="26">
        <f t="shared" si="3"/>
        <v>0</v>
      </c>
      <c r="J206" s="1" t="s">
        <v>853</v>
      </c>
    </row>
    <row r="207" spans="1:10" ht="12.75">
      <c r="A207">
        <v>5</v>
      </c>
      <c r="B207" s="1" t="s">
        <v>48</v>
      </c>
      <c r="C207" s="1" t="s">
        <v>992</v>
      </c>
      <c r="D207" s="1">
        <v>23700273</v>
      </c>
      <c r="E207" t="s">
        <v>529</v>
      </c>
      <c r="F207" s="26">
        <v>0</v>
      </c>
      <c r="G207" s="28">
        <v>1</v>
      </c>
      <c r="H207" s="26">
        <f t="shared" si="3"/>
        <v>0</v>
      </c>
      <c r="J207" s="1" t="s">
        <v>853</v>
      </c>
    </row>
    <row r="208" spans="1:10" ht="12.75">
      <c r="A208">
        <v>5</v>
      </c>
      <c r="B208" s="1" t="s">
        <v>48</v>
      </c>
      <c r="C208" s="1" t="s">
        <v>992</v>
      </c>
      <c r="D208" s="1">
        <v>23700283</v>
      </c>
      <c r="E208" t="s">
        <v>530</v>
      </c>
      <c r="F208" s="26">
        <v>0</v>
      </c>
      <c r="G208" s="28">
        <v>1</v>
      </c>
      <c r="H208" s="26">
        <f t="shared" si="3"/>
        <v>0</v>
      </c>
      <c r="J208" s="1" t="s">
        <v>853</v>
      </c>
    </row>
    <row r="209" spans="1:10" ht="12.75">
      <c r="A209">
        <v>5</v>
      </c>
      <c r="B209" s="1" t="s">
        <v>48</v>
      </c>
      <c r="C209" s="1" t="s">
        <v>992</v>
      </c>
      <c r="D209" s="1">
        <v>23700293</v>
      </c>
      <c r="E209" t="s">
        <v>531</v>
      </c>
      <c r="F209" s="26">
        <v>-333937.5</v>
      </c>
      <c r="G209" s="28">
        <v>1</v>
      </c>
      <c r="H209" s="26">
        <f t="shared" si="3"/>
        <v>-333937.5</v>
      </c>
      <c r="J209" s="1" t="s">
        <v>853</v>
      </c>
    </row>
    <row r="210" spans="1:10" ht="12.75">
      <c r="A210">
        <v>5</v>
      </c>
      <c r="B210" s="1" t="s">
        <v>48</v>
      </c>
      <c r="C210" s="1" t="s">
        <v>992</v>
      </c>
      <c r="D210" s="1">
        <v>23700303</v>
      </c>
      <c r="E210" t="s">
        <v>532</v>
      </c>
      <c r="F210" s="26">
        <v>-83721.88125</v>
      </c>
      <c r="G210" s="28">
        <v>1</v>
      </c>
      <c r="H210" s="26">
        <f t="shared" si="3"/>
        <v>-83721.88125</v>
      </c>
      <c r="J210" s="1" t="s">
        <v>853</v>
      </c>
    </row>
    <row r="211" spans="1:10" ht="12.75">
      <c r="A211">
        <v>5</v>
      </c>
      <c r="B211" s="1" t="s">
        <v>48</v>
      </c>
      <c r="C211" s="1" t="s">
        <v>992</v>
      </c>
      <c r="D211" s="1">
        <v>23700313</v>
      </c>
      <c r="E211" t="s">
        <v>533</v>
      </c>
      <c r="F211" s="26">
        <v>-124599.64333333336</v>
      </c>
      <c r="G211" s="28">
        <v>1</v>
      </c>
      <c r="H211" s="26">
        <f t="shared" si="3"/>
        <v>-124599.64333333336</v>
      </c>
      <c r="J211" s="1" t="s">
        <v>853</v>
      </c>
    </row>
    <row r="212" spans="1:10" ht="12.75">
      <c r="A212">
        <v>5</v>
      </c>
      <c r="B212" s="1" t="s">
        <v>48</v>
      </c>
      <c r="C212" s="1" t="s">
        <v>992</v>
      </c>
      <c r="D212" s="1">
        <v>23700323</v>
      </c>
      <c r="E212" t="s">
        <v>534</v>
      </c>
      <c r="F212" s="26">
        <v>-183750</v>
      </c>
      <c r="G212" s="28">
        <v>1</v>
      </c>
      <c r="H212" s="26">
        <f t="shared" si="3"/>
        <v>-183750</v>
      </c>
      <c r="J212" s="1" t="s">
        <v>853</v>
      </c>
    </row>
    <row r="213" spans="1:10" ht="12.75">
      <c r="A213">
        <v>5</v>
      </c>
      <c r="B213" s="1" t="s">
        <v>48</v>
      </c>
      <c r="C213" s="1" t="s">
        <v>992</v>
      </c>
      <c r="D213" s="1">
        <v>23700333</v>
      </c>
      <c r="E213" t="s">
        <v>535</v>
      </c>
      <c r="F213" s="26">
        <v>-36800.35666666667</v>
      </c>
      <c r="G213" s="28">
        <v>1</v>
      </c>
      <c r="H213" s="26">
        <f t="shared" si="3"/>
        <v>-36800.35666666667</v>
      </c>
      <c r="J213" s="1" t="s">
        <v>853</v>
      </c>
    </row>
    <row r="214" spans="1:10" ht="12.75">
      <c r="A214">
        <v>5</v>
      </c>
      <c r="B214" s="1" t="s">
        <v>48</v>
      </c>
      <c r="C214" s="1" t="s">
        <v>992</v>
      </c>
      <c r="D214" s="1">
        <v>23700343</v>
      </c>
      <c r="E214" t="s">
        <v>536</v>
      </c>
      <c r="F214" s="26">
        <v>-49575</v>
      </c>
      <c r="G214" s="28">
        <v>1</v>
      </c>
      <c r="H214" s="26">
        <f t="shared" si="3"/>
        <v>-49575</v>
      </c>
      <c r="J214" s="1" t="s">
        <v>853</v>
      </c>
    </row>
    <row r="215" spans="1:10" ht="12.75">
      <c r="A215">
        <v>5</v>
      </c>
      <c r="B215" s="1" t="s">
        <v>48</v>
      </c>
      <c r="C215" s="1" t="s">
        <v>992</v>
      </c>
      <c r="D215" s="1">
        <v>23700353</v>
      </c>
      <c r="E215" t="s">
        <v>537</v>
      </c>
      <c r="F215" s="26">
        <v>-82749.64333333333</v>
      </c>
      <c r="G215" s="28">
        <v>1</v>
      </c>
      <c r="H215" s="26">
        <f t="shared" si="3"/>
        <v>-82749.64333333333</v>
      </c>
      <c r="J215" s="1" t="s">
        <v>853</v>
      </c>
    </row>
    <row r="216" spans="1:10" ht="12.75">
      <c r="A216">
        <v>5</v>
      </c>
      <c r="B216" s="1" t="s">
        <v>48</v>
      </c>
      <c r="C216" s="1" t="s">
        <v>992</v>
      </c>
      <c r="D216" s="1">
        <v>23700363</v>
      </c>
      <c r="E216" t="s">
        <v>538</v>
      </c>
      <c r="F216" s="26">
        <v>-268125</v>
      </c>
      <c r="G216" s="28">
        <v>1</v>
      </c>
      <c r="H216" s="26">
        <f t="shared" si="3"/>
        <v>-268125</v>
      </c>
      <c r="J216" s="1" t="s">
        <v>853</v>
      </c>
    </row>
    <row r="217" spans="1:10" ht="12.75">
      <c r="A217">
        <v>5</v>
      </c>
      <c r="B217" s="1" t="s">
        <v>48</v>
      </c>
      <c r="C217" s="1" t="s">
        <v>992</v>
      </c>
      <c r="D217" s="1">
        <v>23700373</v>
      </c>
      <c r="E217" t="s">
        <v>539</v>
      </c>
      <c r="F217" s="26">
        <v>-53538.55791666667</v>
      </c>
      <c r="G217" s="28">
        <v>1</v>
      </c>
      <c r="H217" s="26">
        <f t="shared" si="3"/>
        <v>-53538.55791666667</v>
      </c>
      <c r="J217" s="1" t="s">
        <v>853</v>
      </c>
    </row>
    <row r="218" spans="1:10" ht="12.75">
      <c r="A218">
        <v>5</v>
      </c>
      <c r="B218" s="1" t="s">
        <v>48</v>
      </c>
      <c r="C218" s="1" t="s">
        <v>992</v>
      </c>
      <c r="D218" s="1">
        <v>23700383</v>
      </c>
      <c r="E218" t="s">
        <v>540</v>
      </c>
      <c r="F218" s="26">
        <v>-36000</v>
      </c>
      <c r="G218" s="28">
        <v>1</v>
      </c>
      <c r="H218" s="26">
        <f t="shared" si="3"/>
        <v>-36000</v>
      </c>
      <c r="J218" s="1" t="s">
        <v>853</v>
      </c>
    </row>
    <row r="219" spans="1:10" ht="12.75">
      <c r="A219">
        <v>5</v>
      </c>
      <c r="B219" s="1" t="s">
        <v>48</v>
      </c>
      <c r="C219" s="1" t="s">
        <v>992</v>
      </c>
      <c r="D219" s="1">
        <v>23700443</v>
      </c>
      <c r="E219" t="s">
        <v>541</v>
      </c>
      <c r="F219" s="26">
        <v>-45928.69875</v>
      </c>
      <c r="G219" s="28">
        <v>1</v>
      </c>
      <c r="H219" s="26">
        <f t="shared" si="3"/>
        <v>-45928.69875</v>
      </c>
      <c r="J219" s="1" t="s">
        <v>853</v>
      </c>
    </row>
    <row r="220" spans="1:10" ht="12.75">
      <c r="A220">
        <v>5</v>
      </c>
      <c r="B220" s="1" t="s">
        <v>48</v>
      </c>
      <c r="C220" s="1" t="s">
        <v>992</v>
      </c>
      <c r="D220" s="1">
        <v>23700453</v>
      </c>
      <c r="E220" t="s">
        <v>542</v>
      </c>
      <c r="F220" s="26">
        <v>-578558.67875</v>
      </c>
      <c r="G220" s="28">
        <v>1</v>
      </c>
      <c r="H220" s="26">
        <f t="shared" si="3"/>
        <v>-578558.67875</v>
      </c>
      <c r="J220" s="1" t="s">
        <v>853</v>
      </c>
    </row>
    <row r="221" spans="1:10" ht="12.75">
      <c r="A221">
        <v>5</v>
      </c>
      <c r="B221" s="1" t="s">
        <v>48</v>
      </c>
      <c r="C221" s="1" t="s">
        <v>992</v>
      </c>
      <c r="D221" s="1">
        <v>23700493</v>
      </c>
      <c r="E221" t="s">
        <v>543</v>
      </c>
      <c r="F221" s="26">
        <v>0</v>
      </c>
      <c r="G221" s="28">
        <v>1</v>
      </c>
      <c r="H221" s="26">
        <f t="shared" si="3"/>
        <v>0</v>
      </c>
      <c r="J221" s="1" t="s">
        <v>853</v>
      </c>
    </row>
    <row r="222" spans="1:10" ht="12.75">
      <c r="A222">
        <v>5</v>
      </c>
      <c r="B222" s="1" t="s">
        <v>48</v>
      </c>
      <c r="C222" s="1" t="s">
        <v>992</v>
      </c>
      <c r="D222" s="1">
        <v>23700573</v>
      </c>
      <c r="E222" t="s">
        <v>544</v>
      </c>
      <c r="F222" s="26">
        <v>0</v>
      </c>
      <c r="G222" s="28">
        <v>1</v>
      </c>
      <c r="H222" s="26">
        <f t="shared" si="3"/>
        <v>0</v>
      </c>
      <c r="J222" s="1" t="s">
        <v>853</v>
      </c>
    </row>
    <row r="223" spans="1:10" ht="12.75">
      <c r="A223">
        <v>5</v>
      </c>
      <c r="B223" s="1" t="s">
        <v>48</v>
      </c>
      <c r="C223" s="1" t="s">
        <v>992</v>
      </c>
      <c r="D223" s="1">
        <v>23700663</v>
      </c>
      <c r="E223" t="s">
        <v>545</v>
      </c>
      <c r="F223" s="26">
        <v>0</v>
      </c>
      <c r="G223" s="28">
        <v>1</v>
      </c>
      <c r="H223" s="26">
        <f t="shared" si="3"/>
        <v>0</v>
      </c>
      <c r="J223" s="1" t="s">
        <v>853</v>
      </c>
    </row>
    <row r="224" spans="1:10" ht="12.75">
      <c r="A224">
        <v>5</v>
      </c>
      <c r="B224" s="1" t="s">
        <v>48</v>
      </c>
      <c r="C224" s="1" t="s">
        <v>992</v>
      </c>
      <c r="D224" s="1">
        <v>23700673</v>
      </c>
      <c r="E224" t="s">
        <v>546</v>
      </c>
      <c r="F224" s="26">
        <v>0</v>
      </c>
      <c r="G224" s="28">
        <v>1</v>
      </c>
      <c r="H224" s="26">
        <f t="shared" si="3"/>
        <v>0</v>
      </c>
      <c r="J224" s="1" t="s">
        <v>853</v>
      </c>
    </row>
    <row r="225" spans="1:10" ht="12.75">
      <c r="A225">
        <v>5</v>
      </c>
      <c r="B225" s="1" t="s">
        <v>48</v>
      </c>
      <c r="C225" s="1" t="s">
        <v>992</v>
      </c>
      <c r="D225" s="1">
        <v>23700683</v>
      </c>
      <c r="E225" t="s">
        <v>547</v>
      </c>
      <c r="F225" s="26">
        <v>-733645.0179166665</v>
      </c>
      <c r="G225" s="28">
        <v>1</v>
      </c>
      <c r="H225" s="26">
        <f t="shared" si="3"/>
        <v>-733645.0179166665</v>
      </c>
      <c r="J225" s="1" t="s">
        <v>853</v>
      </c>
    </row>
    <row r="226" spans="1:10" ht="12.75">
      <c r="A226">
        <v>5</v>
      </c>
      <c r="B226" s="1" t="s">
        <v>48</v>
      </c>
      <c r="C226" s="1" t="s">
        <v>992</v>
      </c>
      <c r="D226" s="1">
        <v>23700713</v>
      </c>
      <c r="E226" t="s">
        <v>548</v>
      </c>
      <c r="F226" s="26">
        <v>-100880.5425</v>
      </c>
      <c r="G226" s="28">
        <v>1</v>
      </c>
      <c r="H226" s="26">
        <f t="shared" si="3"/>
        <v>-100880.5425</v>
      </c>
      <c r="J226" s="1" t="s">
        <v>853</v>
      </c>
    </row>
    <row r="227" spans="1:10" ht="12.75">
      <c r="A227">
        <v>5</v>
      </c>
      <c r="B227" s="1" t="s">
        <v>48</v>
      </c>
      <c r="C227" s="1" t="s">
        <v>992</v>
      </c>
      <c r="D227" s="1">
        <v>23700773</v>
      </c>
      <c r="E227" t="s">
        <v>550</v>
      </c>
      <c r="F227" s="26">
        <v>-11355.44</v>
      </c>
      <c r="G227" s="28">
        <v>1</v>
      </c>
      <c r="H227" s="26">
        <f t="shared" si="3"/>
        <v>-11355.44</v>
      </c>
      <c r="J227" s="1" t="s">
        <v>853</v>
      </c>
    </row>
    <row r="228" spans="1:10" ht="12.75">
      <c r="A228">
        <v>5</v>
      </c>
      <c r="B228" s="1" t="s">
        <v>48</v>
      </c>
      <c r="C228" s="1" t="s">
        <v>992</v>
      </c>
      <c r="D228" s="1">
        <v>23700803</v>
      </c>
      <c r="E228" t="s">
        <v>553</v>
      </c>
      <c r="F228" s="26">
        <v>-2422500</v>
      </c>
      <c r="G228" s="28">
        <v>1</v>
      </c>
      <c r="H228" s="26">
        <f t="shared" si="3"/>
        <v>-2422500</v>
      </c>
      <c r="J228" s="1" t="s">
        <v>853</v>
      </c>
    </row>
    <row r="229" spans="1:10" ht="12.75">
      <c r="A229">
        <v>5</v>
      </c>
      <c r="B229" s="1" t="s">
        <v>48</v>
      </c>
      <c r="C229" s="1" t="s">
        <v>992</v>
      </c>
      <c r="D229" s="1">
        <v>23700813</v>
      </c>
      <c r="E229" t="s">
        <v>554</v>
      </c>
      <c r="F229" s="26">
        <v>-1749999.6766666665</v>
      </c>
      <c r="G229" s="28">
        <v>1</v>
      </c>
      <c r="H229" s="26">
        <f t="shared" si="3"/>
        <v>-1749999.6766666665</v>
      </c>
      <c r="J229" s="1" t="s">
        <v>853</v>
      </c>
    </row>
    <row r="230" spans="1:10" ht="12.75">
      <c r="A230">
        <v>5</v>
      </c>
      <c r="B230" s="1" t="s">
        <v>48</v>
      </c>
      <c r="C230" s="1" t="s">
        <v>992</v>
      </c>
      <c r="D230" s="1">
        <v>23700823</v>
      </c>
      <c r="E230" t="s">
        <v>557</v>
      </c>
      <c r="F230" s="26">
        <v>-3369999.6933333334</v>
      </c>
      <c r="G230" s="28">
        <v>1</v>
      </c>
      <c r="H230" s="26">
        <f t="shared" si="3"/>
        <v>-3369999.6933333334</v>
      </c>
      <c r="J230" s="1" t="s">
        <v>853</v>
      </c>
    </row>
    <row r="231" spans="1:10" ht="12.75">
      <c r="A231">
        <v>5</v>
      </c>
      <c r="B231" s="1" t="s">
        <v>48</v>
      </c>
      <c r="C231" s="1" t="s">
        <v>992</v>
      </c>
      <c r="D231" s="1">
        <v>23700833</v>
      </c>
      <c r="E231" t="s">
        <v>558</v>
      </c>
      <c r="F231" s="26">
        <v>0</v>
      </c>
      <c r="G231" s="28">
        <v>1</v>
      </c>
      <c r="H231" s="26">
        <f t="shared" si="3"/>
        <v>0</v>
      </c>
      <c r="J231" s="1" t="s">
        <v>853</v>
      </c>
    </row>
    <row r="232" spans="1:10" ht="12.75">
      <c r="A232">
        <v>5</v>
      </c>
      <c r="B232" s="1" t="s">
        <v>48</v>
      </c>
      <c r="C232" s="1" t="s">
        <v>992</v>
      </c>
      <c r="D232" s="1">
        <v>23700843</v>
      </c>
      <c r="E232" t="s">
        <v>560</v>
      </c>
      <c r="F232" s="26">
        <v>-4477500</v>
      </c>
      <c r="G232" s="28">
        <v>1</v>
      </c>
      <c r="H232" s="26">
        <f t="shared" si="3"/>
        <v>-4477500</v>
      </c>
      <c r="J232" s="1" t="s">
        <v>853</v>
      </c>
    </row>
    <row r="233" spans="1:10" ht="12.75">
      <c r="A233">
        <v>5</v>
      </c>
      <c r="B233" s="1" t="s">
        <v>48</v>
      </c>
      <c r="C233" s="1" t="s">
        <v>992</v>
      </c>
      <c r="D233" s="1">
        <v>23700853</v>
      </c>
      <c r="E233" t="s">
        <v>561</v>
      </c>
      <c r="F233" s="26">
        <v>-475625.1533333334</v>
      </c>
      <c r="G233" s="28">
        <v>1</v>
      </c>
      <c r="H233" s="26">
        <f t="shared" si="3"/>
        <v>-475625.1533333334</v>
      </c>
      <c r="J233" s="1" t="s">
        <v>853</v>
      </c>
    </row>
    <row r="234" spans="1:10" ht="12.75">
      <c r="A234">
        <v>5</v>
      </c>
      <c r="B234" s="1" t="s">
        <v>48</v>
      </c>
      <c r="C234" s="1" t="s">
        <v>992</v>
      </c>
      <c r="D234" s="1">
        <v>23700873</v>
      </c>
      <c r="E234" t="s">
        <v>562</v>
      </c>
      <c r="F234" s="26">
        <v>-5265000</v>
      </c>
      <c r="G234" s="28">
        <v>1</v>
      </c>
      <c r="H234" s="26">
        <f t="shared" si="3"/>
        <v>-5265000</v>
      </c>
      <c r="J234" s="1" t="s">
        <v>853</v>
      </c>
    </row>
    <row r="235" spans="1:10" ht="12.75">
      <c r="A235">
        <v>5</v>
      </c>
      <c r="B235" s="1" t="s">
        <v>48</v>
      </c>
      <c r="C235" s="1" t="s">
        <v>992</v>
      </c>
      <c r="D235" s="1">
        <v>23700893</v>
      </c>
      <c r="E235" t="s">
        <v>563</v>
      </c>
      <c r="F235" s="26">
        <v>-4998500.16</v>
      </c>
      <c r="G235" s="28">
        <v>1</v>
      </c>
      <c r="H235" s="26">
        <f t="shared" si="3"/>
        <v>-4998500.16</v>
      </c>
      <c r="J235" s="1" t="s">
        <v>853</v>
      </c>
    </row>
    <row r="236" spans="1:10" ht="12.75">
      <c r="A236">
        <v>5</v>
      </c>
      <c r="B236" s="1" t="s">
        <v>48</v>
      </c>
      <c r="C236" s="1" t="s">
        <v>992</v>
      </c>
      <c r="D236" s="1">
        <v>23700913</v>
      </c>
      <c r="E236" t="s">
        <v>564</v>
      </c>
      <c r="F236" s="26">
        <v>0</v>
      </c>
      <c r="G236" s="28">
        <v>1</v>
      </c>
      <c r="H236" s="26">
        <f t="shared" si="3"/>
        <v>0</v>
      </c>
      <c r="J236" s="1" t="s">
        <v>853</v>
      </c>
    </row>
    <row r="237" spans="1:10" ht="12.75">
      <c r="A237">
        <v>5</v>
      </c>
      <c r="B237" s="1" t="s">
        <v>48</v>
      </c>
      <c r="C237" s="1" t="s">
        <v>992</v>
      </c>
      <c r="D237" s="1">
        <v>23700933</v>
      </c>
      <c r="E237" t="s">
        <v>565</v>
      </c>
      <c r="F237" s="26">
        <v>-2019208.4966666661</v>
      </c>
      <c r="G237" s="28">
        <v>1</v>
      </c>
      <c r="H237" s="26">
        <f t="shared" si="3"/>
        <v>-2019208.4966666661</v>
      </c>
      <c r="J237" s="1" t="s">
        <v>853</v>
      </c>
    </row>
    <row r="238" spans="1:10" ht="12.75">
      <c r="A238">
        <v>5</v>
      </c>
      <c r="B238" s="1" t="s">
        <v>48</v>
      </c>
      <c r="C238" s="1" t="s">
        <v>992</v>
      </c>
      <c r="D238" s="1">
        <v>23700943</v>
      </c>
      <c r="E238" t="s">
        <v>566</v>
      </c>
      <c r="F238" s="26">
        <v>-348075</v>
      </c>
      <c r="G238" s="28">
        <v>1</v>
      </c>
      <c r="H238" s="26">
        <f t="shared" si="3"/>
        <v>-348075</v>
      </c>
      <c r="J238" s="1" t="s">
        <v>853</v>
      </c>
    </row>
    <row r="239" spans="1:10" ht="12.75">
      <c r="A239">
        <v>5</v>
      </c>
      <c r="B239" s="1" t="s">
        <v>48</v>
      </c>
      <c r="C239" s="1" t="s">
        <v>992</v>
      </c>
      <c r="D239" s="1">
        <v>23700953</v>
      </c>
      <c r="E239" t="s">
        <v>567</v>
      </c>
      <c r="F239" s="26">
        <v>0</v>
      </c>
      <c r="G239" s="28">
        <v>1</v>
      </c>
      <c r="H239" s="26">
        <f t="shared" si="3"/>
        <v>0</v>
      </c>
      <c r="J239" s="1" t="s">
        <v>853</v>
      </c>
    </row>
    <row r="240" spans="1:10" ht="12.75">
      <c r="A240">
        <v>5</v>
      </c>
      <c r="B240" s="1" t="s">
        <v>48</v>
      </c>
      <c r="C240" s="1" t="s">
        <v>992</v>
      </c>
      <c r="D240" s="1">
        <v>23700963</v>
      </c>
      <c r="E240" t="s">
        <v>568</v>
      </c>
      <c r="F240" s="26">
        <v>-4036097.2566666664</v>
      </c>
      <c r="G240" s="28">
        <v>1</v>
      </c>
      <c r="H240" s="26">
        <f t="shared" si="3"/>
        <v>-4036097.2566666664</v>
      </c>
      <c r="J240" s="1" t="s">
        <v>853</v>
      </c>
    </row>
    <row r="241" spans="1:10" ht="12.75">
      <c r="A241">
        <v>5</v>
      </c>
      <c r="B241" s="1" t="s">
        <v>48</v>
      </c>
      <c r="C241" s="1" t="s">
        <v>992</v>
      </c>
      <c r="D241" s="1">
        <v>23700993</v>
      </c>
      <c r="E241" t="s">
        <v>569</v>
      </c>
      <c r="F241" s="26">
        <v>-2273687.56</v>
      </c>
      <c r="G241" s="28">
        <v>1</v>
      </c>
      <c r="H241" s="26">
        <f t="shared" si="3"/>
        <v>-2273687.56</v>
      </c>
      <c r="J241" s="1" t="s">
        <v>853</v>
      </c>
    </row>
    <row r="242" spans="1:10" ht="12.75">
      <c r="A242">
        <v>5</v>
      </c>
      <c r="B242" s="1" t="s">
        <v>48</v>
      </c>
      <c r="C242" s="1" t="s">
        <v>992</v>
      </c>
      <c r="D242" s="1">
        <v>23701003</v>
      </c>
      <c r="E242" t="s">
        <v>571</v>
      </c>
      <c r="F242" s="26">
        <v>-1471312.5</v>
      </c>
      <c r="G242" s="28">
        <v>1</v>
      </c>
      <c r="H242" s="26">
        <f t="shared" si="3"/>
        <v>-1471312.5</v>
      </c>
      <c r="J242" s="1" t="s">
        <v>853</v>
      </c>
    </row>
    <row r="243" spans="1:10" ht="12.75">
      <c r="A243">
        <v>5</v>
      </c>
      <c r="B243" s="1" t="s">
        <v>48</v>
      </c>
      <c r="C243" s="1" t="s">
        <v>992</v>
      </c>
      <c r="D243" s="1">
        <v>23701013</v>
      </c>
      <c r="E243" t="s">
        <v>572</v>
      </c>
      <c r="F243" s="26">
        <v>-114122.96250000001</v>
      </c>
      <c r="G243" s="28">
        <v>1</v>
      </c>
      <c r="H243" s="26">
        <f t="shared" si="3"/>
        <v>-114122.96250000001</v>
      </c>
      <c r="J243" s="1" t="s">
        <v>853</v>
      </c>
    </row>
    <row r="244" spans="1:10" ht="12.75">
      <c r="A244">
        <v>5</v>
      </c>
      <c r="B244" s="1" t="s">
        <v>48</v>
      </c>
      <c r="C244" s="1" t="s">
        <v>992</v>
      </c>
      <c r="D244" s="1">
        <v>23701023</v>
      </c>
      <c r="E244" t="s">
        <v>573</v>
      </c>
      <c r="F244" s="26">
        <v>-4102634.6337500005</v>
      </c>
      <c r="G244" s="28">
        <v>1</v>
      </c>
      <c r="H244" s="26">
        <f t="shared" si="3"/>
        <v>-4102634.6337500005</v>
      </c>
      <c r="J244" s="1" t="s">
        <v>853</v>
      </c>
    </row>
    <row r="245" spans="1:10" ht="12.75">
      <c r="A245">
        <v>5</v>
      </c>
      <c r="B245" s="1" t="s">
        <v>48</v>
      </c>
      <c r="C245" s="1" t="s">
        <v>992</v>
      </c>
      <c r="D245" s="1">
        <v>23701033</v>
      </c>
      <c r="E245" t="s">
        <v>574</v>
      </c>
      <c r="F245" s="26">
        <v>-4685893.746666665</v>
      </c>
      <c r="G245" s="28">
        <v>1</v>
      </c>
      <c r="H245" s="26">
        <f t="shared" si="3"/>
        <v>-4685893.746666665</v>
      </c>
      <c r="J245" s="1" t="s">
        <v>853</v>
      </c>
    </row>
    <row r="246" spans="1:10" ht="12.75">
      <c r="A246">
        <v>5</v>
      </c>
      <c r="B246" s="1" t="s">
        <v>48</v>
      </c>
      <c r="C246" s="1" t="s">
        <v>992</v>
      </c>
      <c r="D246" s="1">
        <v>23701043</v>
      </c>
      <c r="E246" t="s">
        <v>336</v>
      </c>
      <c r="F246" s="26">
        <v>-108968.75</v>
      </c>
      <c r="G246" s="28">
        <v>1</v>
      </c>
      <c r="H246" s="26">
        <f t="shared" si="3"/>
        <v>-108968.75</v>
      </c>
      <c r="J246" s="1" t="s">
        <v>853</v>
      </c>
    </row>
    <row r="247" spans="1:10" ht="12.75">
      <c r="A247">
        <v>5</v>
      </c>
      <c r="B247" s="1" t="s">
        <v>48</v>
      </c>
      <c r="C247" s="1" t="s">
        <v>992</v>
      </c>
      <c r="D247" s="1" t="s">
        <v>575</v>
      </c>
      <c r="E247" t="s">
        <v>1444</v>
      </c>
      <c r="F247" s="26">
        <v>-817265.6262500001</v>
      </c>
      <c r="G247" s="28">
        <v>1</v>
      </c>
      <c r="H247" s="26">
        <f t="shared" si="3"/>
        <v>-817265.6262500001</v>
      </c>
      <c r="J247" s="1" t="s">
        <v>853</v>
      </c>
    </row>
    <row r="248" spans="1:10" ht="12.75">
      <c r="A248">
        <v>5</v>
      </c>
      <c r="B248" s="1" t="s">
        <v>48</v>
      </c>
      <c r="C248" s="1" t="s">
        <v>992</v>
      </c>
      <c r="D248" s="1">
        <v>24100013</v>
      </c>
      <c r="E248" t="s">
        <v>576</v>
      </c>
      <c r="F248" s="26">
        <v>12237.151666666667</v>
      </c>
      <c r="G248" s="28">
        <v>1</v>
      </c>
      <c r="H248" s="26">
        <f t="shared" si="3"/>
        <v>12237.151666666667</v>
      </c>
      <c r="J248" s="1" t="s">
        <v>853</v>
      </c>
    </row>
    <row r="249" spans="1:10" ht="12.75">
      <c r="A249">
        <v>5</v>
      </c>
      <c r="B249" s="1" t="s">
        <v>48</v>
      </c>
      <c r="C249" s="1" t="s">
        <v>992</v>
      </c>
      <c r="D249" s="1">
        <v>24100043</v>
      </c>
      <c r="E249" t="s">
        <v>577</v>
      </c>
      <c r="F249" s="26">
        <v>-153526.43333333332</v>
      </c>
      <c r="G249" s="28">
        <v>1</v>
      </c>
      <c r="H249" s="26">
        <f t="shared" si="3"/>
        <v>-153526.43333333332</v>
      </c>
      <c r="J249" s="1" t="s">
        <v>853</v>
      </c>
    </row>
    <row r="250" spans="1:10" ht="12.75">
      <c r="A250">
        <v>5</v>
      </c>
      <c r="B250" s="1" t="s">
        <v>48</v>
      </c>
      <c r="C250" s="1" t="s">
        <v>992</v>
      </c>
      <c r="D250" s="1">
        <v>24100063</v>
      </c>
      <c r="E250" t="s">
        <v>578</v>
      </c>
      <c r="F250" s="26">
        <v>-51912.94333333333</v>
      </c>
      <c r="G250" s="28">
        <v>1</v>
      </c>
      <c r="H250" s="26">
        <f t="shared" si="3"/>
        <v>-51912.94333333333</v>
      </c>
      <c r="J250" s="1" t="s">
        <v>853</v>
      </c>
    </row>
    <row r="251" spans="1:10" ht="12.75">
      <c r="A251">
        <v>5</v>
      </c>
      <c r="B251" s="1" t="s">
        <v>48</v>
      </c>
      <c r="C251" s="1" t="s">
        <v>992</v>
      </c>
      <c r="D251" s="1">
        <v>24100143</v>
      </c>
      <c r="E251" t="s">
        <v>576</v>
      </c>
      <c r="F251" s="26">
        <v>-294308.4329166667</v>
      </c>
      <c r="G251" s="28">
        <v>1</v>
      </c>
      <c r="H251" s="26">
        <f t="shared" si="3"/>
        <v>-294308.4329166667</v>
      </c>
      <c r="J251" s="1" t="s">
        <v>853</v>
      </c>
    </row>
    <row r="252" spans="1:10" ht="12.75">
      <c r="A252">
        <v>5</v>
      </c>
      <c r="B252" s="1" t="s">
        <v>48</v>
      </c>
      <c r="C252" s="1" t="s">
        <v>992</v>
      </c>
      <c r="D252" s="1">
        <v>24200063</v>
      </c>
      <c r="E252" t="s">
        <v>586</v>
      </c>
      <c r="F252" s="26">
        <v>0</v>
      </c>
      <c r="G252" s="28">
        <v>1</v>
      </c>
      <c r="H252" s="26">
        <f t="shared" si="3"/>
        <v>0</v>
      </c>
      <c r="J252" s="1" t="s">
        <v>853</v>
      </c>
    </row>
    <row r="253" spans="1:10" ht="12.75">
      <c r="A253">
        <v>5</v>
      </c>
      <c r="B253" s="1" t="s">
        <v>48</v>
      </c>
      <c r="C253" s="1" t="s">
        <v>992</v>
      </c>
      <c r="D253" s="1">
        <v>24200453</v>
      </c>
      <c r="E253" t="s">
        <v>587</v>
      </c>
      <c r="F253" s="26">
        <v>0</v>
      </c>
      <c r="G253" s="28">
        <v>1</v>
      </c>
      <c r="H253" s="26">
        <f t="shared" si="3"/>
        <v>0</v>
      </c>
      <c r="J253" s="1" t="s">
        <v>853</v>
      </c>
    </row>
    <row r="254" spans="1:10" ht="12.75">
      <c r="A254">
        <v>5</v>
      </c>
      <c r="B254" s="1" t="s">
        <v>48</v>
      </c>
      <c r="C254" s="1" t="s">
        <v>992</v>
      </c>
      <c r="D254" s="1">
        <v>24200593</v>
      </c>
      <c r="E254" t="s">
        <v>596</v>
      </c>
      <c r="F254" s="26">
        <v>-2128336.7733333334</v>
      </c>
      <c r="G254" s="28">
        <v>1</v>
      </c>
      <c r="H254" s="26">
        <f t="shared" si="3"/>
        <v>-2128336.7733333334</v>
      </c>
      <c r="J254" s="1" t="s">
        <v>853</v>
      </c>
    </row>
    <row r="255" spans="1:10" ht="12.75">
      <c r="A255">
        <v>5</v>
      </c>
      <c r="B255" s="1" t="s">
        <v>48</v>
      </c>
      <c r="C255" s="1" t="s">
        <v>992</v>
      </c>
      <c r="D255" s="1">
        <v>24200633</v>
      </c>
      <c r="E255" t="s">
        <v>602</v>
      </c>
      <c r="F255" s="26">
        <v>-730043.2258333332</v>
      </c>
      <c r="G255" s="28">
        <v>1</v>
      </c>
      <c r="H255" s="26">
        <f t="shared" si="3"/>
        <v>-730043.2258333332</v>
      </c>
      <c r="J255" s="1" t="s">
        <v>853</v>
      </c>
    </row>
    <row r="256" spans="1:10" ht="12.75">
      <c r="A256">
        <v>5</v>
      </c>
      <c r="B256" s="1" t="s">
        <v>48</v>
      </c>
      <c r="C256" s="1" t="s">
        <v>992</v>
      </c>
      <c r="D256" s="1">
        <v>24200643</v>
      </c>
      <c r="E256" t="s">
        <v>605</v>
      </c>
      <c r="F256" s="26">
        <v>-547024.10375</v>
      </c>
      <c r="G256" s="28">
        <v>1</v>
      </c>
      <c r="H256" s="26">
        <f t="shared" si="3"/>
        <v>-547024.10375</v>
      </c>
      <c r="J256" s="1" t="s">
        <v>853</v>
      </c>
    </row>
    <row r="257" spans="1:10" ht="12.75">
      <c r="A257">
        <v>5</v>
      </c>
      <c r="B257" s="1" t="s">
        <v>48</v>
      </c>
      <c r="C257" s="1" t="s">
        <v>992</v>
      </c>
      <c r="D257" s="1">
        <v>24200653</v>
      </c>
      <c r="E257" t="s">
        <v>606</v>
      </c>
      <c r="F257" s="26">
        <v>-428063.7158333334</v>
      </c>
      <c r="G257" s="28">
        <v>1</v>
      </c>
      <c r="H257" s="26">
        <f t="shared" si="3"/>
        <v>-428063.7158333334</v>
      </c>
      <c r="J257" s="1" t="s">
        <v>853</v>
      </c>
    </row>
    <row r="258" spans="1:10" ht="12.75">
      <c r="A258">
        <v>5</v>
      </c>
      <c r="B258" s="1" t="s">
        <v>48</v>
      </c>
      <c r="C258" s="1" t="s">
        <v>992</v>
      </c>
      <c r="D258" s="1">
        <v>24200723</v>
      </c>
      <c r="E258" t="s">
        <v>608</v>
      </c>
      <c r="F258" s="26">
        <v>-3890.5295833333334</v>
      </c>
      <c r="G258" s="28">
        <v>1</v>
      </c>
      <c r="H258" s="26">
        <f t="shared" si="3"/>
        <v>-3890.5295833333334</v>
      </c>
      <c r="J258" s="1" t="s">
        <v>853</v>
      </c>
    </row>
    <row r="259" spans="1:10" ht="12.75">
      <c r="A259">
        <v>5</v>
      </c>
      <c r="B259" s="1" t="s">
        <v>48</v>
      </c>
      <c r="C259" s="1" t="s">
        <v>992</v>
      </c>
      <c r="D259" s="1">
        <v>25300033</v>
      </c>
      <c r="E259" t="s">
        <v>646</v>
      </c>
      <c r="F259" s="26">
        <v>-35838672.496249996</v>
      </c>
      <c r="G259" s="28">
        <v>1</v>
      </c>
      <c r="H259" s="26">
        <f t="shared" si="3"/>
        <v>-35838672.496249996</v>
      </c>
      <c r="J259" s="1" t="s">
        <v>853</v>
      </c>
    </row>
    <row r="260" spans="1:10" ht="12.75">
      <c r="A260">
        <v>5</v>
      </c>
      <c r="B260" s="1" t="s">
        <v>48</v>
      </c>
      <c r="C260" s="1" t="s">
        <v>992</v>
      </c>
      <c r="D260" s="1">
        <v>25300143</v>
      </c>
      <c r="E260" t="s">
        <v>649</v>
      </c>
      <c r="F260" s="26">
        <v>-9319783.660416666</v>
      </c>
      <c r="G260" s="28">
        <v>1</v>
      </c>
      <c r="H260" s="26">
        <f t="shared" si="3"/>
        <v>-9319783.660416666</v>
      </c>
      <c r="J260" s="1" t="s">
        <v>853</v>
      </c>
    </row>
    <row r="261" spans="1:10" ht="12.75">
      <c r="A261">
        <v>5</v>
      </c>
      <c r="B261" s="1" t="s">
        <v>48</v>
      </c>
      <c r="C261" s="1" t="s">
        <v>992</v>
      </c>
      <c r="D261" s="1">
        <v>25300303</v>
      </c>
      <c r="E261" t="s">
        <v>658</v>
      </c>
      <c r="F261" s="26">
        <v>-28.980833333333333</v>
      </c>
      <c r="G261" s="28">
        <v>1</v>
      </c>
      <c r="H261" s="26">
        <f t="shared" si="3"/>
        <v>-28.980833333333333</v>
      </c>
      <c r="J261" s="1" t="s">
        <v>853</v>
      </c>
    </row>
    <row r="262" spans="1:10" ht="12.75">
      <c r="A262">
        <v>5</v>
      </c>
      <c r="B262" s="1" t="s">
        <v>48</v>
      </c>
      <c r="C262" s="1" t="s">
        <v>992</v>
      </c>
      <c r="D262" s="1">
        <v>25300323</v>
      </c>
      <c r="E262" t="s">
        <v>659</v>
      </c>
      <c r="F262" s="26">
        <v>-174684.47</v>
      </c>
      <c r="G262" s="28">
        <v>1</v>
      </c>
      <c r="H262" s="26">
        <f aca="true" t="shared" si="4" ref="H262:H325">F262*G262</f>
        <v>-174684.47</v>
      </c>
      <c r="J262" s="1" t="s">
        <v>853</v>
      </c>
    </row>
    <row r="263" spans="1:10" ht="12.75">
      <c r="A263">
        <v>5</v>
      </c>
      <c r="B263" s="1" t="s">
        <v>48</v>
      </c>
      <c r="C263" s="1" t="s">
        <v>992</v>
      </c>
      <c r="D263" s="1">
        <v>25300393</v>
      </c>
      <c r="E263" t="s">
        <v>664</v>
      </c>
      <c r="F263" s="26">
        <v>-771960.68</v>
      </c>
      <c r="G263" s="28">
        <v>1</v>
      </c>
      <c r="H263" s="26">
        <f t="shared" si="4"/>
        <v>-771960.68</v>
      </c>
      <c r="J263" s="1" t="s">
        <v>853</v>
      </c>
    </row>
    <row r="264" spans="1:10" ht="12.75">
      <c r="A264">
        <v>5</v>
      </c>
      <c r="B264" s="1" t="s">
        <v>48</v>
      </c>
      <c r="C264" s="1" t="s">
        <v>992</v>
      </c>
      <c r="D264" s="1">
        <v>25300423</v>
      </c>
      <c r="E264" t="s">
        <v>665</v>
      </c>
      <c r="F264" s="26">
        <v>-7682146</v>
      </c>
      <c r="G264" s="28">
        <v>1</v>
      </c>
      <c r="H264" s="26">
        <f t="shared" si="4"/>
        <v>-7682146</v>
      </c>
      <c r="J264" s="1" t="s">
        <v>853</v>
      </c>
    </row>
    <row r="265" spans="1:10" ht="12.75">
      <c r="A265">
        <v>5</v>
      </c>
      <c r="B265" s="1" t="s">
        <v>48</v>
      </c>
      <c r="C265" s="1" t="s">
        <v>992</v>
      </c>
      <c r="D265" s="1">
        <v>25300433</v>
      </c>
      <c r="E265" t="s">
        <v>666</v>
      </c>
      <c r="F265" s="26">
        <v>0</v>
      </c>
      <c r="G265" s="28">
        <v>1</v>
      </c>
      <c r="H265" s="26">
        <f t="shared" si="4"/>
        <v>0</v>
      </c>
      <c r="J265" s="1" t="s">
        <v>853</v>
      </c>
    </row>
    <row r="266" spans="1:10" ht="12.75">
      <c r="A266">
        <v>5</v>
      </c>
      <c r="B266" s="1" t="s">
        <v>48</v>
      </c>
      <c r="C266" s="1" t="s">
        <v>992</v>
      </c>
      <c r="D266" s="1">
        <v>25300503</v>
      </c>
      <c r="E266" t="s">
        <v>667</v>
      </c>
      <c r="F266" s="26">
        <v>-35997.63125</v>
      </c>
      <c r="G266" s="28">
        <v>1</v>
      </c>
      <c r="H266" s="26">
        <f t="shared" si="4"/>
        <v>-35997.63125</v>
      </c>
      <c r="J266" s="1" t="s">
        <v>853</v>
      </c>
    </row>
    <row r="267" spans="1:10" ht="12.75">
      <c r="A267">
        <v>5</v>
      </c>
      <c r="B267" s="1" t="s">
        <v>48</v>
      </c>
      <c r="C267" s="1" t="s">
        <v>992</v>
      </c>
      <c r="D267" s="1">
        <v>25300513</v>
      </c>
      <c r="E267" t="s">
        <v>668</v>
      </c>
      <c r="F267" s="26">
        <v>1094.3079166666664</v>
      </c>
      <c r="G267" s="28">
        <v>1</v>
      </c>
      <c r="H267" s="26">
        <f t="shared" si="4"/>
        <v>1094.3079166666664</v>
      </c>
      <c r="J267" s="1" t="s">
        <v>853</v>
      </c>
    </row>
    <row r="268" spans="1:10" ht="12.75">
      <c r="A268">
        <v>5</v>
      </c>
      <c r="B268" s="1" t="s">
        <v>48</v>
      </c>
      <c r="C268" s="1" t="s">
        <v>992</v>
      </c>
      <c r="D268" s="1">
        <v>25300543</v>
      </c>
      <c r="E268" t="s">
        <v>671</v>
      </c>
      <c r="F268" s="26">
        <v>0</v>
      </c>
      <c r="G268" s="28">
        <v>1</v>
      </c>
      <c r="H268" s="26">
        <f t="shared" si="4"/>
        <v>0</v>
      </c>
      <c r="J268" s="1" t="s">
        <v>853</v>
      </c>
    </row>
    <row r="269" spans="1:10" ht="12.75">
      <c r="A269">
        <v>5</v>
      </c>
      <c r="B269" s="1" t="s">
        <v>48</v>
      </c>
      <c r="C269" s="1" t="s">
        <v>992</v>
      </c>
      <c r="D269" s="1">
        <v>25300553</v>
      </c>
      <c r="E269" t="s">
        <v>672</v>
      </c>
      <c r="F269" s="26">
        <v>0</v>
      </c>
      <c r="G269" s="28">
        <v>1</v>
      </c>
      <c r="H269" s="26">
        <f t="shared" si="4"/>
        <v>0</v>
      </c>
      <c r="J269" s="1" t="s">
        <v>853</v>
      </c>
    </row>
    <row r="270" spans="1:10" ht="12.75">
      <c r="A270">
        <v>5</v>
      </c>
      <c r="B270" s="1" t="s">
        <v>48</v>
      </c>
      <c r="C270" s="1" t="s">
        <v>992</v>
      </c>
      <c r="D270" s="1">
        <v>25300573</v>
      </c>
      <c r="E270" t="s">
        <v>676</v>
      </c>
      <c r="F270" s="26">
        <v>-12866.72</v>
      </c>
      <c r="G270" s="28">
        <v>1</v>
      </c>
      <c r="H270" s="26">
        <f t="shared" si="4"/>
        <v>-12866.72</v>
      </c>
      <c r="J270" s="1" t="s">
        <v>853</v>
      </c>
    </row>
    <row r="271" spans="1:10" ht="12.75">
      <c r="A271">
        <v>5</v>
      </c>
      <c r="B271" s="1" t="s">
        <v>48</v>
      </c>
      <c r="C271" s="1" t="s">
        <v>992</v>
      </c>
      <c r="D271" s="1">
        <v>25300633</v>
      </c>
      <c r="E271" t="s">
        <v>677</v>
      </c>
      <c r="F271" s="26">
        <v>-36666417.060833335</v>
      </c>
      <c r="G271" s="28">
        <v>1</v>
      </c>
      <c r="H271" s="26">
        <f t="shared" si="4"/>
        <v>-36666417.060833335</v>
      </c>
      <c r="J271" s="1" t="s">
        <v>853</v>
      </c>
    </row>
    <row r="272" spans="1:10" ht="12.75">
      <c r="A272">
        <v>5</v>
      </c>
      <c r="B272" s="1" t="s">
        <v>48</v>
      </c>
      <c r="C272" s="1" t="s">
        <v>992</v>
      </c>
      <c r="D272" s="1">
        <v>25300803</v>
      </c>
      <c r="E272" t="s">
        <v>683</v>
      </c>
      <c r="F272" s="26">
        <v>-5513084.836666667</v>
      </c>
      <c r="G272" s="28">
        <v>1</v>
      </c>
      <c r="H272" s="26">
        <f t="shared" si="4"/>
        <v>-5513084.836666667</v>
      </c>
      <c r="J272" s="1" t="s">
        <v>853</v>
      </c>
    </row>
    <row r="273" spans="1:10" ht="12.75">
      <c r="A273">
        <v>5</v>
      </c>
      <c r="B273" s="1" t="s">
        <v>48</v>
      </c>
      <c r="C273" s="1" t="s">
        <v>992</v>
      </c>
      <c r="D273" s="1">
        <v>25300973</v>
      </c>
      <c r="E273" t="s">
        <v>684</v>
      </c>
      <c r="F273" s="26">
        <v>0</v>
      </c>
      <c r="G273" s="28">
        <v>1</v>
      </c>
      <c r="H273" s="26">
        <f t="shared" si="4"/>
        <v>0</v>
      </c>
      <c r="J273" s="1" t="s">
        <v>853</v>
      </c>
    </row>
    <row r="274" spans="1:10" ht="12.75">
      <c r="A274">
        <v>5</v>
      </c>
      <c r="B274" s="1" t="s">
        <v>48</v>
      </c>
      <c r="C274" s="1" t="s">
        <v>992</v>
      </c>
      <c r="D274" s="1">
        <v>25300983</v>
      </c>
      <c r="E274" t="s">
        <v>685</v>
      </c>
      <c r="F274" s="26">
        <v>0</v>
      </c>
      <c r="G274" s="28">
        <v>1</v>
      </c>
      <c r="H274" s="26">
        <f t="shared" si="4"/>
        <v>0</v>
      </c>
      <c r="J274" s="1" t="s">
        <v>853</v>
      </c>
    </row>
    <row r="275" spans="1:10" ht="12.75">
      <c r="A275">
        <v>5</v>
      </c>
      <c r="B275" s="1" t="s">
        <v>48</v>
      </c>
      <c r="C275" s="1" t="s">
        <v>992</v>
      </c>
      <c r="D275" s="1">
        <v>25300993</v>
      </c>
      <c r="E275" t="s">
        <v>686</v>
      </c>
      <c r="F275" s="26">
        <v>0</v>
      </c>
      <c r="G275" s="28">
        <v>1</v>
      </c>
      <c r="H275" s="26">
        <f t="shared" si="4"/>
        <v>0</v>
      </c>
      <c r="J275" s="1" t="s">
        <v>853</v>
      </c>
    </row>
    <row r="276" spans="1:10" ht="12.75">
      <c r="A276">
        <v>5</v>
      </c>
      <c r="B276" s="1" t="s">
        <v>48</v>
      </c>
      <c r="C276" s="1" t="s">
        <v>992</v>
      </c>
      <c r="D276" s="1">
        <v>25301003</v>
      </c>
      <c r="E276" t="s">
        <v>687</v>
      </c>
      <c r="F276" s="26">
        <v>0</v>
      </c>
      <c r="G276" s="28">
        <v>1</v>
      </c>
      <c r="H276" s="26">
        <f t="shared" si="4"/>
        <v>0</v>
      </c>
      <c r="J276" s="1" t="s">
        <v>853</v>
      </c>
    </row>
    <row r="277" spans="1:10" ht="12.75">
      <c r="A277">
        <v>5</v>
      </c>
      <c r="B277" s="1" t="s">
        <v>48</v>
      </c>
      <c r="C277" s="1" t="s">
        <v>992</v>
      </c>
      <c r="D277" s="1">
        <v>25301013</v>
      </c>
      <c r="E277" t="s">
        <v>688</v>
      </c>
      <c r="F277" s="26">
        <v>0</v>
      </c>
      <c r="G277" s="28">
        <v>1</v>
      </c>
      <c r="H277" s="26">
        <f t="shared" si="4"/>
        <v>0</v>
      </c>
      <c r="J277" s="1" t="s">
        <v>853</v>
      </c>
    </row>
    <row r="278" spans="1:10" ht="12.75">
      <c r="A278">
        <v>5</v>
      </c>
      <c r="B278" s="1" t="s">
        <v>48</v>
      </c>
      <c r="C278" s="1" t="s">
        <v>992</v>
      </c>
      <c r="D278" s="1">
        <v>25301023</v>
      </c>
      <c r="E278" t="s">
        <v>689</v>
      </c>
      <c r="F278" s="26">
        <v>-36.510416666666664</v>
      </c>
      <c r="G278" s="28">
        <v>1</v>
      </c>
      <c r="H278" s="26">
        <f t="shared" si="4"/>
        <v>-36.510416666666664</v>
      </c>
      <c r="J278" s="1" t="s">
        <v>853</v>
      </c>
    </row>
    <row r="279" spans="1:10" ht="12.75">
      <c r="A279">
        <v>5</v>
      </c>
      <c r="B279" s="1" t="s">
        <v>48</v>
      </c>
      <c r="C279" s="1" t="s">
        <v>992</v>
      </c>
      <c r="D279" s="1">
        <v>25301033</v>
      </c>
      <c r="E279" t="s">
        <v>690</v>
      </c>
      <c r="F279" s="26">
        <v>-321.24375</v>
      </c>
      <c r="G279" s="28">
        <v>1</v>
      </c>
      <c r="H279" s="26">
        <f t="shared" si="4"/>
        <v>-321.24375</v>
      </c>
      <c r="J279" s="1" t="s">
        <v>853</v>
      </c>
    </row>
    <row r="280" spans="1:10" ht="12.75">
      <c r="A280">
        <v>5</v>
      </c>
      <c r="B280" s="1" t="s">
        <v>48</v>
      </c>
      <c r="C280" s="1" t="s">
        <v>992</v>
      </c>
      <c r="D280" s="1">
        <v>25301043</v>
      </c>
      <c r="E280" t="s">
        <v>691</v>
      </c>
      <c r="F280" s="26">
        <v>-745.8412500000001</v>
      </c>
      <c r="G280" s="28">
        <v>1</v>
      </c>
      <c r="H280" s="26">
        <f t="shared" si="4"/>
        <v>-745.8412500000001</v>
      </c>
      <c r="J280" s="1" t="s">
        <v>853</v>
      </c>
    </row>
    <row r="281" spans="1:10" ht="12.75">
      <c r="A281">
        <v>5</v>
      </c>
      <c r="B281" s="1" t="s">
        <v>48</v>
      </c>
      <c r="C281" s="1" t="s">
        <v>992</v>
      </c>
      <c r="D281" s="1">
        <v>25301053</v>
      </c>
      <c r="E281" t="s">
        <v>692</v>
      </c>
      <c r="F281" s="26">
        <v>-841.2687500000001</v>
      </c>
      <c r="G281" s="28">
        <v>1</v>
      </c>
      <c r="H281" s="26">
        <f t="shared" si="4"/>
        <v>-841.2687500000001</v>
      </c>
      <c r="J281" s="1" t="s">
        <v>853</v>
      </c>
    </row>
    <row r="282" spans="1:10" ht="12.75">
      <c r="A282">
        <v>5</v>
      </c>
      <c r="B282" s="1" t="s">
        <v>48</v>
      </c>
      <c r="C282" s="1" t="s">
        <v>992</v>
      </c>
      <c r="D282" s="1">
        <v>25301063</v>
      </c>
      <c r="E282" t="s">
        <v>693</v>
      </c>
      <c r="F282" s="26">
        <v>-554.2495833333331</v>
      </c>
      <c r="G282" s="28">
        <v>1</v>
      </c>
      <c r="H282" s="26">
        <f t="shared" si="4"/>
        <v>-554.2495833333331</v>
      </c>
      <c r="J282" s="1" t="s">
        <v>853</v>
      </c>
    </row>
    <row r="283" spans="1:10" ht="12.75">
      <c r="A283">
        <v>5</v>
      </c>
      <c r="B283" s="1" t="s">
        <v>48</v>
      </c>
      <c r="C283" s="1" t="s">
        <v>992</v>
      </c>
      <c r="D283" s="1">
        <v>25301073</v>
      </c>
      <c r="E283" t="s">
        <v>694</v>
      </c>
      <c r="F283" s="26">
        <v>-465.74708333333325</v>
      </c>
      <c r="G283" s="28">
        <v>1</v>
      </c>
      <c r="H283" s="26">
        <f t="shared" si="4"/>
        <v>-465.74708333333325</v>
      </c>
      <c r="J283" s="1" t="s">
        <v>853</v>
      </c>
    </row>
    <row r="284" spans="1:10" ht="12.75">
      <c r="A284">
        <v>5</v>
      </c>
      <c r="B284" s="1" t="s">
        <v>48</v>
      </c>
      <c r="C284" s="1" t="s">
        <v>992</v>
      </c>
      <c r="D284" s="1">
        <v>25301993</v>
      </c>
      <c r="E284" t="s">
        <v>695</v>
      </c>
      <c r="F284" s="26">
        <v>0</v>
      </c>
      <c r="G284" s="28">
        <v>1</v>
      </c>
      <c r="H284" s="26">
        <f t="shared" si="4"/>
        <v>0</v>
      </c>
      <c r="J284" s="1" t="s">
        <v>853</v>
      </c>
    </row>
    <row r="285" spans="1:10" ht="12.75">
      <c r="A285">
        <v>5</v>
      </c>
      <c r="B285" s="1" t="s">
        <v>48</v>
      </c>
      <c r="C285" s="1" t="s">
        <v>992</v>
      </c>
      <c r="D285" s="1">
        <v>25302003</v>
      </c>
      <c r="E285" t="s">
        <v>696</v>
      </c>
      <c r="F285" s="26">
        <v>0</v>
      </c>
      <c r="G285" s="28">
        <v>1</v>
      </c>
      <c r="H285" s="26">
        <f t="shared" si="4"/>
        <v>0</v>
      </c>
      <c r="J285" s="1" t="s">
        <v>853</v>
      </c>
    </row>
    <row r="286" spans="1:10" ht="12.75">
      <c r="A286">
        <v>5</v>
      </c>
      <c r="B286" s="1" t="s">
        <v>48</v>
      </c>
      <c r="C286" s="1" t="s">
        <v>992</v>
      </c>
      <c r="D286" s="1">
        <v>25302013</v>
      </c>
      <c r="E286" t="s">
        <v>697</v>
      </c>
      <c r="F286" s="26">
        <v>0</v>
      </c>
      <c r="G286" s="28">
        <v>1</v>
      </c>
      <c r="H286" s="26">
        <f t="shared" si="4"/>
        <v>0</v>
      </c>
      <c r="J286" s="1" t="s">
        <v>853</v>
      </c>
    </row>
    <row r="287" spans="1:10" ht="12.75">
      <c r="A287">
        <v>5</v>
      </c>
      <c r="B287" s="1" t="s">
        <v>48</v>
      </c>
      <c r="C287" s="1" t="s">
        <v>992</v>
      </c>
      <c r="D287" s="1">
        <v>25302023</v>
      </c>
      <c r="E287" t="s">
        <v>698</v>
      </c>
      <c r="F287" s="26">
        <v>-5.132083333333333</v>
      </c>
      <c r="G287" s="28">
        <v>1</v>
      </c>
      <c r="H287" s="26">
        <f t="shared" si="4"/>
        <v>-5.132083333333333</v>
      </c>
      <c r="J287" s="1" t="s">
        <v>853</v>
      </c>
    </row>
    <row r="288" spans="1:10" ht="12.75">
      <c r="A288">
        <v>5</v>
      </c>
      <c r="B288" s="1" t="s">
        <v>48</v>
      </c>
      <c r="C288" s="1" t="s">
        <v>992</v>
      </c>
      <c r="D288" s="1">
        <v>25302033</v>
      </c>
      <c r="E288" t="s">
        <v>699</v>
      </c>
      <c r="F288" s="26">
        <v>-502.6525</v>
      </c>
      <c r="G288" s="28">
        <v>1</v>
      </c>
      <c r="H288" s="26">
        <f t="shared" si="4"/>
        <v>-502.6525</v>
      </c>
      <c r="J288" s="1" t="s">
        <v>853</v>
      </c>
    </row>
    <row r="289" spans="1:10" ht="12.75">
      <c r="A289">
        <v>5</v>
      </c>
      <c r="B289" s="1" t="s">
        <v>48</v>
      </c>
      <c r="C289" s="1" t="s">
        <v>992</v>
      </c>
      <c r="D289" s="1">
        <v>25302043</v>
      </c>
      <c r="E289" t="s">
        <v>700</v>
      </c>
      <c r="F289" s="26">
        <v>-871.9375</v>
      </c>
      <c r="G289" s="28">
        <v>1</v>
      </c>
      <c r="H289" s="26">
        <f t="shared" si="4"/>
        <v>-871.9375</v>
      </c>
      <c r="J289" s="1" t="s">
        <v>853</v>
      </c>
    </row>
    <row r="290" spans="1:10" ht="12.75">
      <c r="A290">
        <v>5</v>
      </c>
      <c r="B290" s="1" t="s">
        <v>48</v>
      </c>
      <c r="C290" s="1" t="s">
        <v>992</v>
      </c>
      <c r="D290" s="1">
        <v>25302053</v>
      </c>
      <c r="E290" t="s">
        <v>701</v>
      </c>
      <c r="F290" s="26">
        <v>-96.64375</v>
      </c>
      <c r="G290" s="28">
        <v>1</v>
      </c>
      <c r="H290" s="26">
        <f t="shared" si="4"/>
        <v>-96.64375</v>
      </c>
      <c r="J290" s="1" t="s">
        <v>853</v>
      </c>
    </row>
    <row r="291" spans="1:10" ht="12.75">
      <c r="A291">
        <v>5</v>
      </c>
      <c r="B291" s="1" t="s">
        <v>48</v>
      </c>
      <c r="C291" s="1" t="s">
        <v>992</v>
      </c>
      <c r="D291" s="1">
        <v>25302063</v>
      </c>
      <c r="E291" t="s">
        <v>702</v>
      </c>
      <c r="F291" s="26">
        <v>-186.61041666666665</v>
      </c>
      <c r="G291" s="28">
        <v>1</v>
      </c>
      <c r="H291" s="26">
        <f t="shared" si="4"/>
        <v>-186.61041666666665</v>
      </c>
      <c r="J291" s="1" t="s">
        <v>853</v>
      </c>
    </row>
    <row r="292" spans="1:10" ht="12.75">
      <c r="A292">
        <v>5</v>
      </c>
      <c r="B292" s="1" t="s">
        <v>48</v>
      </c>
      <c r="C292" s="1" t="s">
        <v>992</v>
      </c>
      <c r="D292" s="1">
        <v>25302073</v>
      </c>
      <c r="E292" t="s">
        <v>703</v>
      </c>
      <c r="F292" s="26">
        <v>-0.945</v>
      </c>
      <c r="G292" s="28">
        <v>1</v>
      </c>
      <c r="H292" s="26">
        <f t="shared" si="4"/>
        <v>-0.945</v>
      </c>
      <c r="J292" s="1" t="s">
        <v>853</v>
      </c>
    </row>
    <row r="293" spans="1:10" ht="12.75">
      <c r="A293">
        <v>5</v>
      </c>
      <c r="B293" s="1" t="s">
        <v>48</v>
      </c>
      <c r="C293" s="1" t="s">
        <v>992</v>
      </c>
      <c r="D293" s="1">
        <v>25400033</v>
      </c>
      <c r="E293" t="s">
        <v>712</v>
      </c>
      <c r="F293" s="26">
        <v>-2086686.7904166665</v>
      </c>
      <c r="G293" s="28">
        <v>1</v>
      </c>
      <c r="H293" s="26">
        <f t="shared" si="4"/>
        <v>-2086686.7904166665</v>
      </c>
      <c r="J293" s="1" t="s">
        <v>853</v>
      </c>
    </row>
    <row r="294" spans="1:10" ht="12.75">
      <c r="A294">
        <v>5</v>
      </c>
      <c r="B294" s="1" t="s">
        <v>48</v>
      </c>
      <c r="C294" s="1" t="s">
        <v>992</v>
      </c>
      <c r="D294" s="1">
        <v>25400043</v>
      </c>
      <c r="E294" t="s">
        <v>714</v>
      </c>
      <c r="F294" s="26">
        <v>-297642.4141666667</v>
      </c>
      <c r="G294" s="28">
        <v>1</v>
      </c>
      <c r="H294" s="26">
        <f t="shared" si="4"/>
        <v>-297642.4141666667</v>
      </c>
      <c r="J294" s="1" t="s">
        <v>853</v>
      </c>
    </row>
    <row r="295" spans="1:8" ht="12.75">
      <c r="A295">
        <v>5</v>
      </c>
      <c r="B295" s="1" t="s">
        <v>48</v>
      </c>
      <c r="C295" s="1" t="s">
        <v>992</v>
      </c>
      <c r="D295" s="1">
        <v>13400012</v>
      </c>
      <c r="E295" t="s">
        <v>1141</v>
      </c>
      <c r="F295" s="26">
        <v>2083.3333333333335</v>
      </c>
      <c r="G295" s="28">
        <v>1</v>
      </c>
      <c r="H295" s="26">
        <f t="shared" si="4"/>
        <v>2083.3333333333335</v>
      </c>
    </row>
    <row r="296" spans="1:8" ht="12.75">
      <c r="A296">
        <v>5</v>
      </c>
      <c r="B296" s="1" t="s">
        <v>48</v>
      </c>
      <c r="C296" s="1" t="s">
        <v>992</v>
      </c>
      <c r="D296" s="1">
        <v>13500142</v>
      </c>
      <c r="E296" t="s">
        <v>1159</v>
      </c>
      <c r="F296" s="26">
        <v>0</v>
      </c>
      <c r="G296" s="28">
        <v>1</v>
      </c>
      <c r="H296" s="26">
        <f t="shared" si="4"/>
        <v>0</v>
      </c>
    </row>
    <row r="297" spans="1:8" ht="12.75">
      <c r="A297">
        <v>5</v>
      </c>
      <c r="B297" s="1" t="s">
        <v>48</v>
      </c>
      <c r="C297" s="1" t="s">
        <v>992</v>
      </c>
      <c r="D297" s="1">
        <v>13500172</v>
      </c>
      <c r="E297" t="s">
        <v>1162</v>
      </c>
      <c r="F297" s="26">
        <v>0</v>
      </c>
      <c r="G297" s="28">
        <v>1</v>
      </c>
      <c r="H297" s="26">
        <f t="shared" si="4"/>
        <v>0</v>
      </c>
    </row>
    <row r="298" spans="1:8" ht="12.75">
      <c r="A298">
        <v>5</v>
      </c>
      <c r="B298" s="1" t="s">
        <v>48</v>
      </c>
      <c r="C298" s="1" t="s">
        <v>992</v>
      </c>
      <c r="D298" s="1">
        <v>14200012</v>
      </c>
      <c r="E298" t="s">
        <v>1173</v>
      </c>
      <c r="F298" s="26">
        <v>12187.5</v>
      </c>
      <c r="G298" s="28">
        <v>1</v>
      </c>
      <c r="H298" s="26">
        <f t="shared" si="4"/>
        <v>12187.5</v>
      </c>
    </row>
    <row r="299" spans="1:8" ht="12.75">
      <c r="A299">
        <v>5</v>
      </c>
      <c r="B299" s="1" t="s">
        <v>48</v>
      </c>
      <c r="C299" s="1" t="s">
        <v>992</v>
      </c>
      <c r="D299" s="1">
        <v>14200052</v>
      </c>
      <c r="E299" t="s">
        <v>1175</v>
      </c>
      <c r="F299" s="26">
        <v>89399875.15249999</v>
      </c>
      <c r="G299" s="28">
        <v>1</v>
      </c>
      <c r="H299" s="26">
        <f t="shared" si="4"/>
        <v>89399875.15249999</v>
      </c>
    </row>
    <row r="300" spans="1:8" ht="12.75">
      <c r="A300">
        <v>5</v>
      </c>
      <c r="B300" s="1" t="s">
        <v>48</v>
      </c>
      <c r="C300" s="1" t="s">
        <v>992</v>
      </c>
      <c r="D300" s="1">
        <v>14300062</v>
      </c>
      <c r="E300" t="s">
        <v>1185</v>
      </c>
      <c r="F300" s="26">
        <v>25973746.118750002</v>
      </c>
      <c r="G300" s="28">
        <v>1</v>
      </c>
      <c r="H300" s="26">
        <f t="shared" si="4"/>
        <v>25973746.118750002</v>
      </c>
    </row>
    <row r="301" spans="1:8" ht="12.75">
      <c r="A301">
        <v>5</v>
      </c>
      <c r="B301" s="1" t="s">
        <v>48</v>
      </c>
      <c r="C301" s="1" t="s">
        <v>992</v>
      </c>
      <c r="D301" s="1">
        <v>14300072</v>
      </c>
      <c r="E301" t="s">
        <v>1187</v>
      </c>
      <c r="F301" s="26">
        <v>576945.7020833334</v>
      </c>
      <c r="G301" s="28">
        <v>1</v>
      </c>
      <c r="H301" s="26">
        <f t="shared" si="4"/>
        <v>576945.7020833334</v>
      </c>
    </row>
    <row r="302" spans="1:8" ht="12.75">
      <c r="A302">
        <v>5</v>
      </c>
      <c r="B302" s="1" t="s">
        <v>48</v>
      </c>
      <c r="C302" s="1" t="s">
        <v>992</v>
      </c>
      <c r="D302" s="1">
        <v>14300082</v>
      </c>
      <c r="E302" t="s">
        <v>1188</v>
      </c>
      <c r="F302" s="26">
        <v>546031.7616666667</v>
      </c>
      <c r="G302" s="28">
        <v>1</v>
      </c>
      <c r="H302" s="26">
        <f t="shared" si="4"/>
        <v>546031.7616666667</v>
      </c>
    </row>
    <row r="303" spans="1:8" ht="12.75">
      <c r="A303">
        <v>5</v>
      </c>
      <c r="B303" s="1" t="s">
        <v>48</v>
      </c>
      <c r="C303" s="1" t="s">
        <v>992</v>
      </c>
      <c r="D303" s="1">
        <v>14301022</v>
      </c>
      <c r="E303" t="s">
        <v>1216</v>
      </c>
      <c r="F303" s="26">
        <v>3768704.064166667</v>
      </c>
      <c r="G303" s="28">
        <v>1</v>
      </c>
      <c r="H303" s="26">
        <f t="shared" si="4"/>
        <v>3768704.064166667</v>
      </c>
    </row>
    <row r="304" spans="1:8" ht="12.75">
      <c r="A304">
        <v>5</v>
      </c>
      <c r="B304" s="1" t="s">
        <v>48</v>
      </c>
      <c r="C304" s="1" t="s">
        <v>992</v>
      </c>
      <c r="D304" s="1">
        <v>14400032</v>
      </c>
      <c r="E304" t="s">
        <v>1218</v>
      </c>
      <c r="F304" s="26">
        <v>-487785.5908333334</v>
      </c>
      <c r="G304" s="28">
        <v>1</v>
      </c>
      <c r="H304" s="26">
        <f t="shared" si="4"/>
        <v>-487785.5908333334</v>
      </c>
    </row>
    <row r="305" spans="1:8" ht="12.75">
      <c r="A305">
        <v>5</v>
      </c>
      <c r="B305" s="1" t="s">
        <v>48</v>
      </c>
      <c r="C305" s="1" t="s">
        <v>992</v>
      </c>
      <c r="D305" s="1">
        <v>15100122</v>
      </c>
      <c r="E305" t="s">
        <v>1239</v>
      </c>
      <c r="F305" s="26">
        <v>295023.1287500001</v>
      </c>
      <c r="G305" s="28">
        <v>1</v>
      </c>
      <c r="H305" s="26">
        <f t="shared" si="4"/>
        <v>295023.1287500001</v>
      </c>
    </row>
    <row r="306" spans="1:8" ht="12.75">
      <c r="A306">
        <v>5</v>
      </c>
      <c r="B306" s="1" t="s">
        <v>48</v>
      </c>
      <c r="C306" s="1" t="s">
        <v>992</v>
      </c>
      <c r="D306" s="1">
        <v>15400102</v>
      </c>
      <c r="E306" t="s">
        <v>1256</v>
      </c>
      <c r="F306" s="26">
        <v>7163573.185416668</v>
      </c>
      <c r="G306" s="28">
        <v>1</v>
      </c>
      <c r="H306" s="26">
        <f t="shared" si="4"/>
        <v>7163573.185416668</v>
      </c>
    </row>
    <row r="307" spans="1:8" ht="12.75">
      <c r="A307">
        <v>5</v>
      </c>
      <c r="B307" s="1" t="s">
        <v>48</v>
      </c>
      <c r="C307" s="1" t="s">
        <v>992</v>
      </c>
      <c r="D307" s="1">
        <v>16410002</v>
      </c>
      <c r="E307" t="s">
        <v>1267</v>
      </c>
      <c r="F307" s="26">
        <v>29617682.139583334</v>
      </c>
      <c r="G307" s="28">
        <v>1</v>
      </c>
      <c r="H307" s="26">
        <f t="shared" si="4"/>
        <v>29617682.139583334</v>
      </c>
    </row>
    <row r="308" spans="1:8" ht="12.75">
      <c r="A308">
        <v>5</v>
      </c>
      <c r="B308" s="1" t="s">
        <v>48</v>
      </c>
      <c r="C308" s="1" t="s">
        <v>992</v>
      </c>
      <c r="D308" s="1">
        <v>16410012</v>
      </c>
      <c r="E308" t="s">
        <v>1268</v>
      </c>
      <c r="F308" s="26">
        <v>6589180.330416665</v>
      </c>
      <c r="G308" s="28">
        <v>1</v>
      </c>
      <c r="H308" s="26">
        <f t="shared" si="4"/>
        <v>6589180.330416665</v>
      </c>
    </row>
    <row r="309" spans="1:8" ht="12.75">
      <c r="A309">
        <v>5</v>
      </c>
      <c r="B309" s="1" t="s">
        <v>48</v>
      </c>
      <c r="C309" s="1" t="s">
        <v>992</v>
      </c>
      <c r="D309" s="1">
        <v>16410022</v>
      </c>
      <c r="E309" t="s">
        <v>1269</v>
      </c>
      <c r="F309" s="26">
        <v>45144929.56541667</v>
      </c>
      <c r="G309" s="28">
        <v>1</v>
      </c>
      <c r="H309" s="26">
        <f t="shared" si="4"/>
        <v>45144929.56541667</v>
      </c>
    </row>
    <row r="310" spans="1:8" ht="12.75">
      <c r="A310">
        <v>5</v>
      </c>
      <c r="B310" s="1" t="s">
        <v>48</v>
      </c>
      <c r="C310" s="1" t="s">
        <v>992</v>
      </c>
      <c r="D310" s="1">
        <v>16410042</v>
      </c>
      <c r="E310" t="s">
        <v>1270</v>
      </c>
      <c r="F310" s="26">
        <v>6295722.738333333</v>
      </c>
      <c r="G310" s="28">
        <v>1</v>
      </c>
      <c r="H310" s="26">
        <f t="shared" si="4"/>
        <v>6295722.738333333</v>
      </c>
    </row>
    <row r="311" spans="1:8" ht="12.75">
      <c r="A311">
        <v>5</v>
      </c>
      <c r="B311" s="1" t="s">
        <v>48</v>
      </c>
      <c r="C311" s="1" t="s">
        <v>992</v>
      </c>
      <c r="D311" s="1">
        <v>16420002</v>
      </c>
      <c r="E311" t="s">
        <v>1271</v>
      </c>
      <c r="F311" s="26">
        <v>576201.3</v>
      </c>
      <c r="G311" s="28">
        <v>1</v>
      </c>
      <c r="H311" s="26">
        <f t="shared" si="4"/>
        <v>576201.3</v>
      </c>
    </row>
    <row r="312" spans="1:8" ht="12.75">
      <c r="A312">
        <v>5</v>
      </c>
      <c r="B312" s="1" t="s">
        <v>48</v>
      </c>
      <c r="C312" s="1" t="s">
        <v>992</v>
      </c>
      <c r="D312" s="1">
        <v>16420012</v>
      </c>
      <c r="E312" t="s">
        <v>1272</v>
      </c>
      <c r="F312" s="26">
        <v>77678.55041666665</v>
      </c>
      <c r="G312" s="28">
        <v>1</v>
      </c>
      <c r="H312" s="26">
        <f t="shared" si="4"/>
        <v>77678.55041666665</v>
      </c>
    </row>
    <row r="313" spans="1:8" ht="12.75">
      <c r="A313">
        <v>5</v>
      </c>
      <c r="B313" s="1" t="s">
        <v>48</v>
      </c>
      <c r="C313" s="1" t="s">
        <v>992</v>
      </c>
      <c r="D313" s="1">
        <v>16500002</v>
      </c>
      <c r="E313" t="s">
        <v>1273</v>
      </c>
      <c r="F313" s="26">
        <v>14312.239583333334</v>
      </c>
      <c r="G313" s="28">
        <v>1</v>
      </c>
      <c r="H313" s="26">
        <f t="shared" si="4"/>
        <v>14312.239583333334</v>
      </c>
    </row>
    <row r="314" spans="1:8" ht="12.75">
      <c r="A314">
        <v>5</v>
      </c>
      <c r="B314" s="1" t="s">
        <v>48</v>
      </c>
      <c r="C314" s="1" t="s">
        <v>992</v>
      </c>
      <c r="D314" s="1">
        <v>16500282</v>
      </c>
      <c r="E314" t="s">
        <v>1291</v>
      </c>
      <c r="F314" s="26">
        <v>0</v>
      </c>
      <c r="G314" s="28">
        <v>1</v>
      </c>
      <c r="H314" s="26">
        <f t="shared" si="4"/>
        <v>0</v>
      </c>
    </row>
    <row r="315" spans="1:8" ht="12.75">
      <c r="A315">
        <v>5</v>
      </c>
      <c r="B315" s="1" t="s">
        <v>48</v>
      </c>
      <c r="C315" s="1" t="s">
        <v>992</v>
      </c>
      <c r="D315" s="1">
        <v>16500582</v>
      </c>
      <c r="E315" t="s">
        <v>1311</v>
      </c>
      <c r="F315" s="26">
        <v>17164.759583333336</v>
      </c>
      <c r="G315" s="28">
        <v>1</v>
      </c>
      <c r="H315" s="26">
        <f t="shared" si="4"/>
        <v>17164.759583333336</v>
      </c>
    </row>
    <row r="316" spans="1:8" ht="12.75">
      <c r="A316">
        <v>5</v>
      </c>
      <c r="B316" s="1" t="s">
        <v>48</v>
      </c>
      <c r="C316" s="1" t="s">
        <v>992</v>
      </c>
      <c r="D316" s="1">
        <v>16500612</v>
      </c>
      <c r="E316" t="s">
        <v>1313</v>
      </c>
      <c r="F316" s="26">
        <v>148338.2375</v>
      </c>
      <c r="G316" s="28">
        <v>1</v>
      </c>
      <c r="H316" s="26">
        <f t="shared" si="4"/>
        <v>148338.2375</v>
      </c>
    </row>
    <row r="317" spans="1:8" ht="12.75">
      <c r="A317">
        <v>5</v>
      </c>
      <c r="B317" s="1" t="s">
        <v>48</v>
      </c>
      <c r="C317" s="1" t="s">
        <v>992</v>
      </c>
      <c r="D317" s="1">
        <v>16500622</v>
      </c>
      <c r="E317" t="s">
        <v>1314</v>
      </c>
      <c r="F317" s="26">
        <v>13460.959583333331</v>
      </c>
      <c r="G317" s="28">
        <v>1</v>
      </c>
      <c r="H317" s="26">
        <f t="shared" si="4"/>
        <v>13460.959583333331</v>
      </c>
    </row>
    <row r="318" spans="1:8" ht="12.75">
      <c r="A318">
        <v>5</v>
      </c>
      <c r="B318" s="1" t="s">
        <v>48</v>
      </c>
      <c r="C318" s="1" t="s">
        <v>992</v>
      </c>
      <c r="D318" s="1">
        <v>17300002</v>
      </c>
      <c r="E318" t="s">
        <v>1329</v>
      </c>
      <c r="F318" s="26">
        <v>56318935.15291666</v>
      </c>
      <c r="G318" s="28">
        <v>1</v>
      </c>
      <c r="H318" s="26">
        <f t="shared" si="4"/>
        <v>56318935.15291666</v>
      </c>
    </row>
    <row r="319" spans="1:9" ht="12.75">
      <c r="A319">
        <v>5</v>
      </c>
      <c r="B319" s="1" t="s">
        <v>48</v>
      </c>
      <c r="C319" s="1" t="s">
        <v>992</v>
      </c>
      <c r="D319" s="1">
        <v>18239002</v>
      </c>
      <c r="E319" t="s">
        <v>28</v>
      </c>
      <c r="F319" s="26">
        <v>7305663.042083333</v>
      </c>
      <c r="G319" s="28">
        <v>1</v>
      </c>
      <c r="H319" s="26">
        <f t="shared" si="4"/>
        <v>7305663.042083333</v>
      </c>
      <c r="I319" s="1" t="s">
        <v>880</v>
      </c>
    </row>
    <row r="320" spans="1:9" ht="12.75">
      <c r="A320">
        <v>5</v>
      </c>
      <c r="B320" s="1" t="s">
        <v>48</v>
      </c>
      <c r="C320" s="1" t="s">
        <v>992</v>
      </c>
      <c r="D320" s="1">
        <v>18239012</v>
      </c>
      <c r="E320" t="s">
        <v>30</v>
      </c>
      <c r="F320" s="26">
        <v>381469.28250000003</v>
      </c>
      <c r="G320" s="28">
        <v>1</v>
      </c>
      <c r="H320" s="26">
        <f t="shared" si="4"/>
        <v>381469.28250000003</v>
      </c>
      <c r="I320" s="1" t="s">
        <v>880</v>
      </c>
    </row>
    <row r="321" spans="1:9" ht="12.75">
      <c r="A321">
        <v>5</v>
      </c>
      <c r="B321" s="1" t="s">
        <v>48</v>
      </c>
      <c r="C321" s="1" t="s">
        <v>992</v>
      </c>
      <c r="D321" s="1">
        <v>18239022</v>
      </c>
      <c r="E321" t="s">
        <v>32</v>
      </c>
      <c r="F321" s="26">
        <v>2269038.21</v>
      </c>
      <c r="G321" s="28">
        <v>1</v>
      </c>
      <c r="H321" s="26">
        <f t="shared" si="4"/>
        <v>2269038.21</v>
      </c>
      <c r="I321" s="1" t="s">
        <v>880</v>
      </c>
    </row>
    <row r="322" spans="1:9" ht="12.75">
      <c r="A322">
        <v>5</v>
      </c>
      <c r="B322" s="1" t="s">
        <v>48</v>
      </c>
      <c r="C322" s="1" t="s">
        <v>992</v>
      </c>
      <c r="D322" s="1">
        <v>18239032</v>
      </c>
      <c r="E322" t="s">
        <v>34</v>
      </c>
      <c r="F322" s="26">
        <v>-9956170.534583332</v>
      </c>
      <c r="G322" s="28">
        <v>1</v>
      </c>
      <c r="H322" s="26">
        <f t="shared" si="4"/>
        <v>-9956170.534583332</v>
      </c>
      <c r="I322" s="1" t="s">
        <v>880</v>
      </c>
    </row>
    <row r="323" spans="1:8" ht="12.75">
      <c r="A323">
        <v>5</v>
      </c>
      <c r="B323" s="1" t="s">
        <v>48</v>
      </c>
      <c r="C323" s="1" t="s">
        <v>992</v>
      </c>
      <c r="D323" s="1">
        <v>18700002</v>
      </c>
      <c r="E323" t="s">
        <v>130</v>
      </c>
      <c r="F323" s="26">
        <v>184152.25166666668</v>
      </c>
      <c r="G323" s="28">
        <v>1</v>
      </c>
      <c r="H323" s="26">
        <f t="shared" si="4"/>
        <v>184152.25166666668</v>
      </c>
    </row>
    <row r="324" spans="1:8" ht="12.75">
      <c r="A324">
        <v>5</v>
      </c>
      <c r="B324" s="1" t="s">
        <v>48</v>
      </c>
      <c r="C324" s="1" t="s">
        <v>992</v>
      </c>
      <c r="D324" s="1">
        <v>18700012</v>
      </c>
      <c r="E324" t="s">
        <v>132</v>
      </c>
      <c r="F324" s="26">
        <v>379352.6295833333</v>
      </c>
      <c r="G324" s="28">
        <v>1</v>
      </c>
      <c r="H324" s="26">
        <f t="shared" si="4"/>
        <v>379352.6295833333</v>
      </c>
    </row>
    <row r="325" spans="1:8" ht="12.75">
      <c r="A325">
        <v>5</v>
      </c>
      <c r="B325" s="1" t="s">
        <v>48</v>
      </c>
      <c r="C325" s="1" t="s">
        <v>992</v>
      </c>
      <c r="D325" s="1">
        <v>18700022</v>
      </c>
      <c r="E325" t="s">
        <v>133</v>
      </c>
      <c r="F325" s="26">
        <v>-9485.652916666666</v>
      </c>
      <c r="G325" s="28">
        <v>1</v>
      </c>
      <c r="H325" s="26">
        <f t="shared" si="4"/>
        <v>-9485.652916666666</v>
      </c>
    </row>
    <row r="326" spans="1:8" ht="12.75">
      <c r="A326">
        <v>5</v>
      </c>
      <c r="B326" s="1" t="s">
        <v>48</v>
      </c>
      <c r="C326" s="1" t="s">
        <v>992</v>
      </c>
      <c r="D326" s="1">
        <v>19000562</v>
      </c>
      <c r="E326" t="s">
        <v>165</v>
      </c>
      <c r="F326" s="26">
        <v>1270717.4583333333</v>
      </c>
      <c r="G326" s="28">
        <v>1</v>
      </c>
      <c r="H326" s="26">
        <f aca="true" t="shared" si="5" ref="H326:H389">F326*G326</f>
        <v>1270717.4583333333</v>
      </c>
    </row>
    <row r="327" spans="1:8" ht="12.75">
      <c r="A327">
        <v>5</v>
      </c>
      <c r="B327" s="1" t="s">
        <v>48</v>
      </c>
      <c r="C327" s="1" t="s">
        <v>992</v>
      </c>
      <c r="D327" s="1">
        <v>19000572</v>
      </c>
      <c r="E327" t="s">
        <v>166</v>
      </c>
      <c r="F327" s="26">
        <v>179522.125</v>
      </c>
      <c r="G327" s="28">
        <v>1</v>
      </c>
      <c r="H327" s="26">
        <f t="shared" si="5"/>
        <v>179522.125</v>
      </c>
    </row>
    <row r="328" spans="1:8" ht="12.75">
      <c r="A328">
        <v>5</v>
      </c>
      <c r="B328" s="1" t="s">
        <v>48</v>
      </c>
      <c r="C328" s="1" t="s">
        <v>992</v>
      </c>
      <c r="D328" s="1">
        <v>19000062</v>
      </c>
      <c r="E328" t="s">
        <v>192</v>
      </c>
      <c r="F328" s="26">
        <v>14581041.666666666</v>
      </c>
      <c r="G328" s="28">
        <v>1</v>
      </c>
      <c r="H328" s="26">
        <f t="shared" si="5"/>
        <v>14581041.666666666</v>
      </c>
    </row>
    <row r="329" spans="1:8" ht="12.75">
      <c r="A329">
        <v>5</v>
      </c>
      <c r="B329" s="1" t="s">
        <v>48</v>
      </c>
      <c r="C329" s="1" t="s">
        <v>992</v>
      </c>
      <c r="D329" s="1">
        <v>19000341</v>
      </c>
      <c r="E329" t="s">
        <v>219</v>
      </c>
      <c r="F329" s="26">
        <v>0</v>
      </c>
      <c r="G329" s="28">
        <v>1</v>
      </c>
      <c r="H329" s="26">
        <f t="shared" si="5"/>
        <v>0</v>
      </c>
    </row>
    <row r="330" spans="1:8" ht="12.75">
      <c r="A330">
        <v>5</v>
      </c>
      <c r="B330" s="1" t="s">
        <v>48</v>
      </c>
      <c r="C330" s="1" t="s">
        <v>992</v>
      </c>
      <c r="D330" s="1">
        <v>19000602</v>
      </c>
      <c r="E330" t="s">
        <v>244</v>
      </c>
      <c r="F330" s="26">
        <v>0</v>
      </c>
      <c r="G330" s="28">
        <v>1</v>
      </c>
      <c r="H330" s="26">
        <f t="shared" si="5"/>
        <v>0</v>
      </c>
    </row>
    <row r="331" spans="1:8" ht="12.75">
      <c r="A331">
        <v>5</v>
      </c>
      <c r="B331" s="1" t="s">
        <v>48</v>
      </c>
      <c r="C331" s="1" t="s">
        <v>992</v>
      </c>
      <c r="D331" s="1">
        <v>19000692</v>
      </c>
      <c r="E331" t="s">
        <v>252</v>
      </c>
      <c r="F331" s="26">
        <v>0</v>
      </c>
      <c r="G331" s="28">
        <v>1</v>
      </c>
      <c r="H331" s="26">
        <f t="shared" si="5"/>
        <v>0</v>
      </c>
    </row>
    <row r="332" spans="1:8" ht="12.75">
      <c r="A332">
        <v>5</v>
      </c>
      <c r="B332" s="1" t="s">
        <v>48</v>
      </c>
      <c r="C332" s="1" t="s">
        <v>992</v>
      </c>
      <c r="D332" s="1">
        <v>22100691</v>
      </c>
      <c r="E332" t="s">
        <v>322</v>
      </c>
      <c r="F332" s="26">
        <v>0</v>
      </c>
      <c r="G332" s="28">
        <v>1</v>
      </c>
      <c r="H332" s="26">
        <f t="shared" si="5"/>
        <v>0</v>
      </c>
    </row>
    <row r="333" spans="1:8" ht="12.75">
      <c r="A333">
        <v>5</v>
      </c>
      <c r="B333" s="1" t="s">
        <v>48</v>
      </c>
      <c r="C333" s="1" t="s">
        <v>992</v>
      </c>
      <c r="D333" s="1">
        <v>22820012</v>
      </c>
      <c r="E333" t="s">
        <v>344</v>
      </c>
      <c r="F333" s="26">
        <v>0</v>
      </c>
      <c r="G333" s="28">
        <v>1</v>
      </c>
      <c r="H333" s="26">
        <f t="shared" si="5"/>
        <v>0</v>
      </c>
    </row>
    <row r="334" spans="1:8" ht="12.75">
      <c r="A334">
        <v>5</v>
      </c>
      <c r="B334" s="1" t="s">
        <v>48</v>
      </c>
      <c r="C334" s="1" t="s">
        <v>992</v>
      </c>
      <c r="D334" s="1">
        <v>23200202</v>
      </c>
      <c r="E334" t="s">
        <v>418</v>
      </c>
      <c r="F334" s="26">
        <v>-336.3333333333333</v>
      </c>
      <c r="G334" s="28">
        <v>1</v>
      </c>
      <c r="H334" s="26">
        <f t="shared" si="5"/>
        <v>-336.3333333333333</v>
      </c>
    </row>
    <row r="335" spans="1:8" ht="12.75">
      <c r="A335">
        <v>5</v>
      </c>
      <c r="B335" s="1" t="s">
        <v>48</v>
      </c>
      <c r="C335" s="1" t="s">
        <v>992</v>
      </c>
      <c r="D335" s="1">
        <v>23200212</v>
      </c>
      <c r="E335" t="s">
        <v>419</v>
      </c>
      <c r="F335" s="26">
        <v>0</v>
      </c>
      <c r="G335" s="28">
        <v>1</v>
      </c>
      <c r="H335" s="26">
        <f t="shared" si="5"/>
        <v>0</v>
      </c>
    </row>
    <row r="336" spans="1:8" ht="12.75">
      <c r="A336">
        <v>5</v>
      </c>
      <c r="B336" s="1" t="s">
        <v>48</v>
      </c>
      <c r="C336" s="1" t="s">
        <v>992</v>
      </c>
      <c r="D336" s="1">
        <v>23200222</v>
      </c>
      <c r="E336" t="s">
        <v>420</v>
      </c>
      <c r="F336" s="26">
        <v>-7948963.109583333</v>
      </c>
      <c r="G336" s="28">
        <v>1</v>
      </c>
      <c r="H336" s="26">
        <f t="shared" si="5"/>
        <v>-7948963.109583333</v>
      </c>
    </row>
    <row r="337" spans="1:8" ht="12.75">
      <c r="A337">
        <v>5</v>
      </c>
      <c r="B337" s="1" t="s">
        <v>48</v>
      </c>
      <c r="C337" s="1" t="s">
        <v>992</v>
      </c>
      <c r="D337" s="1">
        <v>23200242</v>
      </c>
      <c r="E337" t="s">
        <v>422</v>
      </c>
      <c r="F337" s="26">
        <v>-66275495.85291668</v>
      </c>
      <c r="G337" s="28">
        <v>1</v>
      </c>
      <c r="H337" s="26">
        <f t="shared" si="5"/>
        <v>-66275495.85291668</v>
      </c>
    </row>
    <row r="338" spans="1:8" ht="12.75">
      <c r="A338">
        <v>5</v>
      </c>
      <c r="B338" s="1" t="s">
        <v>48</v>
      </c>
      <c r="C338" s="1" t="s">
        <v>992</v>
      </c>
      <c r="D338" s="1">
        <v>23200282</v>
      </c>
      <c r="E338" t="s">
        <v>425</v>
      </c>
      <c r="F338" s="26">
        <v>-1509.8775000000003</v>
      </c>
      <c r="G338" s="28">
        <v>1</v>
      </c>
      <c r="H338" s="26">
        <f t="shared" si="5"/>
        <v>-1509.8775000000003</v>
      </c>
    </row>
    <row r="339" spans="1:8" ht="12.75">
      <c r="A339">
        <v>5</v>
      </c>
      <c r="B339" s="1" t="s">
        <v>48</v>
      </c>
      <c r="C339" s="1" t="s">
        <v>992</v>
      </c>
      <c r="D339" s="1">
        <v>23200292</v>
      </c>
      <c r="E339" t="s">
        <v>426</v>
      </c>
      <c r="F339" s="26">
        <v>0</v>
      </c>
      <c r="G339" s="28">
        <v>1</v>
      </c>
      <c r="H339" s="26">
        <f t="shared" si="5"/>
        <v>0</v>
      </c>
    </row>
    <row r="340" spans="1:8" ht="12.75">
      <c r="A340">
        <v>5</v>
      </c>
      <c r="B340" s="1" t="s">
        <v>48</v>
      </c>
      <c r="C340" s="1" t="s">
        <v>992</v>
      </c>
      <c r="D340" s="1">
        <v>23500012</v>
      </c>
      <c r="E340" t="s">
        <v>478</v>
      </c>
      <c r="F340" s="26">
        <v>0</v>
      </c>
      <c r="G340" s="28">
        <v>1</v>
      </c>
      <c r="H340" s="26">
        <f t="shared" si="5"/>
        <v>0</v>
      </c>
    </row>
    <row r="341" spans="1:8" ht="12.75">
      <c r="A341">
        <v>5</v>
      </c>
      <c r="B341" s="1" t="s">
        <v>48</v>
      </c>
      <c r="C341" s="1" t="s">
        <v>992</v>
      </c>
      <c r="D341" s="1">
        <v>23500112</v>
      </c>
      <c r="E341" t="s">
        <v>480</v>
      </c>
      <c r="F341" s="26">
        <v>-6542162.416666665</v>
      </c>
      <c r="G341" s="28">
        <v>1</v>
      </c>
      <c r="H341" s="26">
        <f t="shared" si="5"/>
        <v>-6542162.416666665</v>
      </c>
    </row>
    <row r="342" spans="1:8" ht="12.75">
      <c r="A342">
        <v>5</v>
      </c>
      <c r="B342" s="1" t="s">
        <v>48</v>
      </c>
      <c r="C342" s="1" t="s">
        <v>992</v>
      </c>
      <c r="D342" s="1">
        <v>23600022</v>
      </c>
      <c r="E342" t="s">
        <v>485</v>
      </c>
      <c r="F342" s="26">
        <v>-2161341.490416667</v>
      </c>
      <c r="G342" s="28">
        <v>1</v>
      </c>
      <c r="H342" s="26">
        <f t="shared" si="5"/>
        <v>-2161341.490416667</v>
      </c>
    </row>
    <row r="343" spans="1:8" ht="12.75">
      <c r="A343">
        <v>5</v>
      </c>
      <c r="B343" s="1" t="s">
        <v>48</v>
      </c>
      <c r="C343" s="1" t="s">
        <v>992</v>
      </c>
      <c r="D343" s="1">
        <v>23600232</v>
      </c>
      <c r="E343" t="s">
        <v>500</v>
      </c>
      <c r="F343" s="26">
        <v>-10156546.241666665</v>
      </c>
      <c r="G343" s="28">
        <v>1</v>
      </c>
      <c r="H343" s="26">
        <f t="shared" si="5"/>
        <v>-10156546.241666665</v>
      </c>
    </row>
    <row r="344" spans="1:8" ht="12.75">
      <c r="A344">
        <v>5</v>
      </c>
      <c r="B344" s="1" t="s">
        <v>48</v>
      </c>
      <c r="C344" s="1" t="s">
        <v>992</v>
      </c>
      <c r="D344" s="1">
        <v>23600552</v>
      </c>
      <c r="E344" t="s">
        <v>508</v>
      </c>
      <c r="F344" s="26">
        <v>-3890257.612083333</v>
      </c>
      <c r="G344" s="28">
        <v>1</v>
      </c>
      <c r="H344" s="26">
        <f t="shared" si="5"/>
        <v>-3890257.612083333</v>
      </c>
    </row>
    <row r="345" spans="1:8" ht="12.75">
      <c r="A345">
        <v>5</v>
      </c>
      <c r="B345" s="1" t="s">
        <v>48</v>
      </c>
      <c r="C345" s="1" t="s">
        <v>992</v>
      </c>
      <c r="D345" s="1">
        <v>23600602</v>
      </c>
      <c r="E345" t="s">
        <v>509</v>
      </c>
      <c r="F345" s="26">
        <v>-4727440.909583333</v>
      </c>
      <c r="G345" s="28">
        <v>1</v>
      </c>
      <c r="H345" s="26">
        <f t="shared" si="5"/>
        <v>-4727440.909583333</v>
      </c>
    </row>
    <row r="346" spans="1:8" ht="12.75">
      <c r="A346">
        <v>5</v>
      </c>
      <c r="B346" s="1" t="s">
        <v>48</v>
      </c>
      <c r="C346" s="1" t="s">
        <v>992</v>
      </c>
      <c r="D346" s="1">
        <v>23600622</v>
      </c>
      <c r="E346" t="s">
        <v>510</v>
      </c>
      <c r="F346" s="26">
        <v>0</v>
      </c>
      <c r="G346" s="28">
        <v>1</v>
      </c>
      <c r="H346" s="26">
        <f t="shared" si="5"/>
        <v>0</v>
      </c>
    </row>
    <row r="347" spans="1:8" ht="12.75">
      <c r="A347">
        <v>5</v>
      </c>
      <c r="B347" s="1" t="s">
        <v>48</v>
      </c>
      <c r="C347" s="1" t="s">
        <v>992</v>
      </c>
      <c r="D347" s="1">
        <v>23700822</v>
      </c>
      <c r="E347" t="s">
        <v>556</v>
      </c>
      <c r="F347" s="26">
        <v>-153072.3908333333</v>
      </c>
      <c r="G347" s="28">
        <v>1</v>
      </c>
      <c r="H347" s="26">
        <f t="shared" si="5"/>
        <v>-153072.3908333333</v>
      </c>
    </row>
    <row r="348" spans="1:8" ht="12.75">
      <c r="A348">
        <v>5</v>
      </c>
      <c r="B348" s="1" t="s">
        <v>48</v>
      </c>
      <c r="C348" s="1" t="s">
        <v>992</v>
      </c>
      <c r="D348" s="1">
        <v>23701002</v>
      </c>
      <c r="E348" t="s">
        <v>570</v>
      </c>
      <c r="F348" s="26">
        <v>0</v>
      </c>
      <c r="G348" s="28">
        <v>1</v>
      </c>
      <c r="H348" s="26">
        <f t="shared" si="5"/>
        <v>0</v>
      </c>
    </row>
    <row r="349" spans="1:8" ht="12.75">
      <c r="A349">
        <v>5</v>
      </c>
      <c r="B349" s="1" t="s">
        <v>48</v>
      </c>
      <c r="C349" s="1" t="s">
        <v>992</v>
      </c>
      <c r="D349" s="1">
        <v>24100212</v>
      </c>
      <c r="E349" t="s">
        <v>581</v>
      </c>
      <c r="F349" s="26">
        <v>-2086334.8095833333</v>
      </c>
      <c r="G349" s="28">
        <v>1</v>
      </c>
      <c r="H349" s="26">
        <f t="shared" si="5"/>
        <v>-2086334.8095833333</v>
      </c>
    </row>
    <row r="350" spans="1:8" ht="12.75">
      <c r="A350">
        <v>5</v>
      </c>
      <c r="B350" s="1" t="s">
        <v>48</v>
      </c>
      <c r="C350" s="1" t="s">
        <v>992</v>
      </c>
      <c r="D350" s="1">
        <v>24200622</v>
      </c>
      <c r="E350" t="s">
        <v>600</v>
      </c>
      <c r="F350" s="26">
        <v>-1910589.1650000003</v>
      </c>
      <c r="G350" s="28">
        <v>1</v>
      </c>
      <c r="H350" s="26">
        <f t="shared" si="5"/>
        <v>-1910589.1650000003</v>
      </c>
    </row>
    <row r="351" spans="1:8" ht="12.75">
      <c r="A351">
        <v>5</v>
      </c>
      <c r="B351" s="1" t="s">
        <v>48</v>
      </c>
      <c r="C351" s="1" t="s">
        <v>992</v>
      </c>
      <c r="D351" s="1">
        <v>25300022</v>
      </c>
      <c r="E351" t="s">
        <v>643</v>
      </c>
      <c r="F351" s="26">
        <v>0</v>
      </c>
      <c r="G351" s="28">
        <v>1</v>
      </c>
      <c r="H351" s="26">
        <f t="shared" si="5"/>
        <v>0</v>
      </c>
    </row>
    <row r="352" spans="1:8" ht="12.75">
      <c r="A352">
        <v>5</v>
      </c>
      <c r="B352" s="1" t="s">
        <v>48</v>
      </c>
      <c r="C352" s="1" t="s">
        <v>992</v>
      </c>
      <c r="D352" s="1">
        <v>25302222</v>
      </c>
      <c r="E352" t="s">
        <v>706</v>
      </c>
      <c r="F352" s="26">
        <v>-822613.1537500002</v>
      </c>
      <c r="G352" s="28">
        <v>1</v>
      </c>
      <c r="H352" s="26">
        <f t="shared" si="5"/>
        <v>-822613.1537500002</v>
      </c>
    </row>
    <row r="353" spans="1:9" ht="12.75">
      <c r="A353">
        <v>5</v>
      </c>
      <c r="B353" s="1" t="s">
        <v>48</v>
      </c>
      <c r="C353" s="1" t="s">
        <v>992</v>
      </c>
      <c r="D353" s="1">
        <v>25302232</v>
      </c>
      <c r="E353" t="s">
        <v>34</v>
      </c>
      <c r="F353" s="26">
        <v>0</v>
      </c>
      <c r="G353" s="28">
        <v>1</v>
      </c>
      <c r="H353" s="26">
        <f t="shared" si="5"/>
        <v>0</v>
      </c>
      <c r="I353" s="1" t="s">
        <v>48</v>
      </c>
    </row>
    <row r="354" spans="1:8" ht="12.75">
      <c r="A354">
        <v>5</v>
      </c>
      <c r="B354" s="1" t="s">
        <v>48</v>
      </c>
      <c r="C354" s="1" t="s">
        <v>992</v>
      </c>
      <c r="D354" s="1">
        <v>25400142</v>
      </c>
      <c r="E354" t="s">
        <v>718</v>
      </c>
      <c r="F354" s="26">
        <v>-1590935.7466666664</v>
      </c>
      <c r="G354" s="28">
        <v>1</v>
      </c>
      <c r="H354" s="26">
        <f t="shared" si="5"/>
        <v>-1590935.7466666664</v>
      </c>
    </row>
    <row r="355" spans="1:8" ht="12.75">
      <c r="A355">
        <v>5</v>
      </c>
      <c r="B355" s="1" t="s">
        <v>48</v>
      </c>
      <c r="C355" s="1" t="s">
        <v>992</v>
      </c>
      <c r="D355" s="1">
        <v>25400152</v>
      </c>
      <c r="E355" t="s">
        <v>720</v>
      </c>
      <c r="F355" s="26">
        <v>-226915.1579166667</v>
      </c>
      <c r="G355" s="28">
        <v>1</v>
      </c>
      <c r="H355" s="26">
        <f t="shared" si="5"/>
        <v>-226915.1579166667</v>
      </c>
    </row>
    <row r="356" spans="1:8" ht="12.75">
      <c r="A356">
        <v>5</v>
      </c>
      <c r="B356" s="1" t="s">
        <v>48</v>
      </c>
      <c r="C356" s="1" t="s">
        <v>992</v>
      </c>
      <c r="D356" s="1">
        <v>25400202</v>
      </c>
      <c r="E356" t="s">
        <v>722</v>
      </c>
      <c r="F356" s="26">
        <v>-32009278.524999995</v>
      </c>
      <c r="G356" s="28">
        <v>1</v>
      </c>
      <c r="H356" s="26">
        <f t="shared" si="5"/>
        <v>-32009278.524999995</v>
      </c>
    </row>
    <row r="357" spans="1:8" ht="12.75">
      <c r="A357">
        <v>5</v>
      </c>
      <c r="B357" s="1" t="s">
        <v>48</v>
      </c>
      <c r="C357" s="1" t="s">
        <v>992</v>
      </c>
      <c r="D357" s="1">
        <v>25400212</v>
      </c>
      <c r="E357" t="s">
        <v>745</v>
      </c>
      <c r="F357" s="26">
        <v>-5444121.87</v>
      </c>
      <c r="G357" s="28">
        <v>1</v>
      </c>
      <c r="H357" s="26">
        <f t="shared" si="5"/>
        <v>-5444121.87</v>
      </c>
    </row>
    <row r="358" spans="1:8" ht="12.75">
      <c r="A358">
        <v>5</v>
      </c>
      <c r="B358" s="1" t="s">
        <v>48</v>
      </c>
      <c r="C358" s="1" t="s">
        <v>992</v>
      </c>
      <c r="D358" s="1">
        <v>25400222</v>
      </c>
      <c r="E358" t="s">
        <v>746</v>
      </c>
      <c r="F358" s="26">
        <v>-4202033.041666667</v>
      </c>
      <c r="G358" s="28">
        <v>1</v>
      </c>
      <c r="H358" s="26">
        <f t="shared" si="5"/>
        <v>-4202033.041666667</v>
      </c>
    </row>
    <row r="359" spans="1:8" ht="12.75">
      <c r="A359">
        <v>5</v>
      </c>
      <c r="B359" s="1" t="s">
        <v>48</v>
      </c>
      <c r="C359" s="1" t="s">
        <v>992</v>
      </c>
      <c r="D359" s="1">
        <v>25600052</v>
      </c>
      <c r="E359" t="s">
        <v>750</v>
      </c>
      <c r="F359" s="26">
        <v>-564.19</v>
      </c>
      <c r="G359" s="28">
        <v>1</v>
      </c>
      <c r="H359" s="26">
        <f t="shared" si="5"/>
        <v>-564.19</v>
      </c>
    </row>
    <row r="360" spans="1:8" ht="12.75">
      <c r="A360">
        <v>5</v>
      </c>
      <c r="B360" s="1" t="s">
        <v>48</v>
      </c>
      <c r="C360" s="1" t="s">
        <v>992</v>
      </c>
      <c r="D360" s="1">
        <v>28300172</v>
      </c>
      <c r="E360" t="s">
        <v>788</v>
      </c>
      <c r="F360" s="26">
        <v>-1375000</v>
      </c>
      <c r="G360" s="28">
        <v>1</v>
      </c>
      <c r="H360" s="26">
        <f t="shared" si="5"/>
        <v>-1375000</v>
      </c>
    </row>
    <row r="361" spans="1:8" ht="12.75">
      <c r="A361">
        <v>5</v>
      </c>
      <c r="B361" s="1" t="s">
        <v>48</v>
      </c>
      <c r="C361" s="1" t="s">
        <v>992</v>
      </c>
      <c r="D361" s="1">
        <v>28300452</v>
      </c>
      <c r="E361" t="s">
        <v>809</v>
      </c>
      <c r="F361" s="26">
        <v>0</v>
      </c>
      <c r="G361" s="28">
        <v>1</v>
      </c>
      <c r="H361" s="26">
        <f t="shared" si="5"/>
        <v>0</v>
      </c>
    </row>
    <row r="362" spans="1:8" ht="12.75">
      <c r="A362">
        <v>5</v>
      </c>
      <c r="B362" s="1" t="s">
        <v>48</v>
      </c>
      <c r="C362" s="1" t="s">
        <v>992</v>
      </c>
      <c r="D362" s="1">
        <v>28300462</v>
      </c>
      <c r="E362" t="s">
        <v>811</v>
      </c>
      <c r="F362" s="26">
        <v>0</v>
      </c>
      <c r="G362" s="28">
        <v>1</v>
      </c>
      <c r="H362" s="26">
        <f t="shared" si="5"/>
        <v>0</v>
      </c>
    </row>
    <row r="363" spans="1:10" ht="12.75">
      <c r="A363">
        <v>5</v>
      </c>
      <c r="B363" s="1" t="s">
        <v>48</v>
      </c>
      <c r="C363" s="1" t="s">
        <v>992</v>
      </c>
      <c r="D363" s="1">
        <v>19000433</v>
      </c>
      <c r="E363" t="s">
        <v>229</v>
      </c>
      <c r="F363" s="26">
        <v>2235293.4166666665</v>
      </c>
      <c r="G363" s="28">
        <v>1</v>
      </c>
      <c r="H363" s="26">
        <f t="shared" si="5"/>
        <v>2235293.4166666665</v>
      </c>
      <c r="J363" s="1" t="s">
        <v>903</v>
      </c>
    </row>
    <row r="364" spans="1:10" ht="12.75">
      <c r="A364">
        <v>5</v>
      </c>
      <c r="B364" s="1" t="s">
        <v>48</v>
      </c>
      <c r="C364" s="1" t="s">
        <v>992</v>
      </c>
      <c r="D364" s="1">
        <v>23600023</v>
      </c>
      <c r="E364" t="s">
        <v>486</v>
      </c>
      <c r="F364" s="26">
        <v>-32844</v>
      </c>
      <c r="G364" s="28">
        <v>1</v>
      </c>
      <c r="H364" s="26">
        <f t="shared" si="5"/>
        <v>-32844</v>
      </c>
      <c r="J364" s="1" t="s">
        <v>903</v>
      </c>
    </row>
    <row r="365" spans="1:10" ht="12.75">
      <c r="A365">
        <v>5</v>
      </c>
      <c r="B365" s="1" t="s">
        <v>48</v>
      </c>
      <c r="C365" s="1" t="s">
        <v>992</v>
      </c>
      <c r="D365" s="1">
        <v>23600033</v>
      </c>
      <c r="E365" t="s">
        <v>487</v>
      </c>
      <c r="F365" s="26">
        <v>10145245.31</v>
      </c>
      <c r="G365" s="28">
        <v>1</v>
      </c>
      <c r="H365" s="26">
        <f t="shared" si="5"/>
        <v>10145245.31</v>
      </c>
      <c r="J365" s="1" t="s">
        <v>903</v>
      </c>
    </row>
    <row r="366" spans="1:10" ht="12.75">
      <c r="A366">
        <v>5</v>
      </c>
      <c r="B366" s="1" t="s">
        <v>48</v>
      </c>
      <c r="C366" s="1" t="s">
        <v>992</v>
      </c>
      <c r="D366" s="1">
        <v>23600043</v>
      </c>
      <c r="E366" t="s">
        <v>490</v>
      </c>
      <c r="F366" s="26">
        <v>0</v>
      </c>
      <c r="G366" s="28">
        <v>1</v>
      </c>
      <c r="H366" s="26">
        <f t="shared" si="5"/>
        <v>0</v>
      </c>
      <c r="J366" s="1" t="s">
        <v>903</v>
      </c>
    </row>
    <row r="367" spans="1:10" ht="12.75">
      <c r="A367">
        <v>5</v>
      </c>
      <c r="B367" s="1" t="s">
        <v>48</v>
      </c>
      <c r="C367" s="1" t="s">
        <v>992</v>
      </c>
      <c r="D367" s="1">
        <v>23600000</v>
      </c>
      <c r="E367" t="s">
        <v>482</v>
      </c>
      <c r="F367" s="26">
        <v>1447742.2004166667</v>
      </c>
      <c r="G367" s="28">
        <v>1</v>
      </c>
      <c r="H367" s="26">
        <f t="shared" si="5"/>
        <v>1447742.2004166667</v>
      </c>
      <c r="J367" s="1" t="s">
        <v>853</v>
      </c>
    </row>
    <row r="368" spans="1:12" ht="12.75">
      <c r="A368">
        <v>5</v>
      </c>
      <c r="B368" s="1" t="s">
        <v>48</v>
      </c>
      <c r="C368" s="1" t="s">
        <v>992</v>
      </c>
      <c r="D368" s="1">
        <v>28300513</v>
      </c>
      <c r="E368" t="s">
        <v>817</v>
      </c>
      <c r="F368" s="26">
        <v>0</v>
      </c>
      <c r="G368" s="28">
        <v>1</v>
      </c>
      <c r="H368" s="26">
        <f t="shared" si="5"/>
        <v>0</v>
      </c>
      <c r="I368" s="1" t="s">
        <v>925</v>
      </c>
      <c r="J368" s="1" t="s">
        <v>926</v>
      </c>
      <c r="K368" s="1" t="s">
        <v>927</v>
      </c>
      <c r="L368" s="1">
        <v>22</v>
      </c>
    </row>
    <row r="369" spans="1:10" ht="12.75">
      <c r="A369">
        <v>5</v>
      </c>
      <c r="B369" s="1" t="s">
        <v>48</v>
      </c>
      <c r="C369" s="1" t="s">
        <v>992</v>
      </c>
      <c r="D369" s="1">
        <v>13100771</v>
      </c>
      <c r="E369" t="s">
        <v>1119</v>
      </c>
      <c r="F369" s="26">
        <v>0</v>
      </c>
      <c r="G369" s="28">
        <v>1</v>
      </c>
      <c r="H369" s="26">
        <f t="shared" si="5"/>
        <v>0</v>
      </c>
      <c r="J369" s="1" t="s">
        <v>854</v>
      </c>
    </row>
    <row r="370" spans="1:10" ht="12.75">
      <c r="A370">
        <v>5</v>
      </c>
      <c r="C370" s="1" t="s">
        <v>992</v>
      </c>
      <c r="D370" s="1">
        <v>13400011</v>
      </c>
      <c r="E370" t="s">
        <v>1140</v>
      </c>
      <c r="F370" s="26">
        <v>8662.5</v>
      </c>
      <c r="G370" s="28">
        <v>1</v>
      </c>
      <c r="H370" s="26">
        <f t="shared" si="5"/>
        <v>8662.5</v>
      </c>
      <c r="J370" s="1" t="s">
        <v>854</v>
      </c>
    </row>
    <row r="371" spans="1:10" ht="12.75">
      <c r="A371">
        <v>5</v>
      </c>
      <c r="C371" s="1" t="s">
        <v>992</v>
      </c>
      <c r="D371" s="1">
        <v>13400021</v>
      </c>
      <c r="E371" t="s">
        <v>1142</v>
      </c>
      <c r="F371" s="26">
        <v>424996.5</v>
      </c>
      <c r="G371" s="28">
        <v>1</v>
      </c>
      <c r="H371" s="26">
        <f t="shared" si="5"/>
        <v>424996.5</v>
      </c>
      <c r="J371" s="1" t="s">
        <v>854</v>
      </c>
    </row>
    <row r="372" spans="1:10" ht="12.75">
      <c r="A372">
        <v>5</v>
      </c>
      <c r="C372" s="1" t="s">
        <v>992</v>
      </c>
      <c r="D372" s="1">
        <v>13400031</v>
      </c>
      <c r="E372" t="s">
        <v>1143</v>
      </c>
      <c r="F372" s="26">
        <v>-424996.5</v>
      </c>
      <c r="G372" s="28">
        <v>1</v>
      </c>
      <c r="H372" s="26">
        <f t="shared" si="5"/>
        <v>-424996.5</v>
      </c>
      <c r="J372" s="1" t="s">
        <v>854</v>
      </c>
    </row>
    <row r="373" spans="1:10" ht="12.75">
      <c r="A373">
        <v>5</v>
      </c>
      <c r="C373" s="1" t="s">
        <v>992</v>
      </c>
      <c r="D373" s="1">
        <v>13400041</v>
      </c>
      <c r="E373" t="s">
        <v>1144</v>
      </c>
      <c r="F373" s="26">
        <v>35466.666666666664</v>
      </c>
      <c r="G373" s="28">
        <v>1</v>
      </c>
      <c r="H373" s="26">
        <f t="shared" si="5"/>
        <v>35466.666666666664</v>
      </c>
      <c r="J373" s="1" t="s">
        <v>854</v>
      </c>
    </row>
    <row r="374" spans="1:10" ht="12.75">
      <c r="A374">
        <v>5</v>
      </c>
      <c r="C374" s="1" t="s">
        <v>992</v>
      </c>
      <c r="D374" s="1">
        <v>13400051</v>
      </c>
      <c r="E374" t="s">
        <v>1145</v>
      </c>
      <c r="F374" s="26">
        <v>0</v>
      </c>
      <c r="G374" s="28">
        <v>1</v>
      </c>
      <c r="H374" s="26">
        <f t="shared" si="5"/>
        <v>0</v>
      </c>
      <c r="J374" s="1" t="s">
        <v>854</v>
      </c>
    </row>
    <row r="375" spans="1:10" ht="12.75">
      <c r="A375">
        <v>5</v>
      </c>
      <c r="C375" s="1" t="s">
        <v>992</v>
      </c>
      <c r="D375" s="1">
        <v>13400061</v>
      </c>
      <c r="E375" t="s">
        <v>1146</v>
      </c>
      <c r="F375" s="26">
        <v>2314</v>
      </c>
      <c r="G375" s="28">
        <v>1</v>
      </c>
      <c r="H375" s="26">
        <f t="shared" si="5"/>
        <v>2314</v>
      </c>
      <c r="J375" s="1" t="s">
        <v>854</v>
      </c>
    </row>
    <row r="376" spans="1:10" ht="12.75">
      <c r="A376">
        <v>5</v>
      </c>
      <c r="C376" s="1" t="s">
        <v>992</v>
      </c>
      <c r="D376" s="1">
        <v>13400071</v>
      </c>
      <c r="E376" t="s">
        <v>1147</v>
      </c>
      <c r="F376" s="26">
        <v>8512</v>
      </c>
      <c r="G376" s="28">
        <v>1</v>
      </c>
      <c r="H376" s="26">
        <f t="shared" si="5"/>
        <v>8512</v>
      </c>
      <c r="J376" s="1" t="s">
        <v>854</v>
      </c>
    </row>
    <row r="377" spans="1:10" ht="12.75">
      <c r="A377">
        <v>5</v>
      </c>
      <c r="C377" s="1" t="s">
        <v>992</v>
      </c>
      <c r="D377" s="1">
        <v>13400081</v>
      </c>
      <c r="E377" t="s">
        <v>1149</v>
      </c>
      <c r="F377" s="26">
        <v>3800</v>
      </c>
      <c r="G377" s="28">
        <v>1</v>
      </c>
      <c r="H377" s="26">
        <f t="shared" si="5"/>
        <v>3800</v>
      </c>
      <c r="J377" s="1" t="s">
        <v>854</v>
      </c>
    </row>
    <row r="378" spans="1:10" ht="12.75">
      <c r="A378">
        <v>5</v>
      </c>
      <c r="C378" s="1" t="s">
        <v>992</v>
      </c>
      <c r="D378" s="1">
        <v>13500041</v>
      </c>
      <c r="E378" t="s">
        <v>1153</v>
      </c>
      <c r="F378" s="26">
        <v>224664.84541666668</v>
      </c>
      <c r="G378" s="28">
        <v>1</v>
      </c>
      <c r="H378" s="26">
        <f t="shared" si="5"/>
        <v>224664.84541666668</v>
      </c>
      <c r="J378" s="1" t="s">
        <v>854</v>
      </c>
    </row>
    <row r="379" spans="1:10" ht="12.75">
      <c r="A379">
        <v>5</v>
      </c>
      <c r="C379" s="1" t="s">
        <v>992</v>
      </c>
      <c r="D379" s="1">
        <v>13500051</v>
      </c>
      <c r="E379" t="s">
        <v>1154</v>
      </c>
      <c r="F379" s="26">
        <v>73353</v>
      </c>
      <c r="G379" s="28">
        <v>1</v>
      </c>
      <c r="H379" s="26">
        <f t="shared" si="5"/>
        <v>73353</v>
      </c>
      <c r="J379" s="1" t="s">
        <v>854</v>
      </c>
    </row>
    <row r="380" spans="1:10" ht="12.75">
      <c r="A380">
        <v>5</v>
      </c>
      <c r="C380" s="1" t="s">
        <v>992</v>
      </c>
      <c r="D380" s="1">
        <v>13500061</v>
      </c>
      <c r="E380" t="s">
        <v>1155</v>
      </c>
      <c r="F380" s="26">
        <v>1160548.125</v>
      </c>
      <c r="G380" s="28">
        <v>1</v>
      </c>
      <c r="H380" s="26">
        <f t="shared" si="5"/>
        <v>1160548.125</v>
      </c>
      <c r="J380" s="1" t="s">
        <v>854</v>
      </c>
    </row>
    <row r="381" spans="1:10" ht="12.75">
      <c r="A381">
        <v>5</v>
      </c>
      <c r="C381" s="1" t="s">
        <v>992</v>
      </c>
      <c r="D381" s="1">
        <v>13500071</v>
      </c>
      <c r="E381" t="s">
        <v>1156</v>
      </c>
      <c r="F381" s="26">
        <v>892820.75</v>
      </c>
      <c r="G381" s="28">
        <v>1</v>
      </c>
      <c r="H381" s="26">
        <f t="shared" si="5"/>
        <v>892820.75</v>
      </c>
      <c r="J381" s="1" t="s">
        <v>854</v>
      </c>
    </row>
    <row r="382" spans="1:10" ht="12.75">
      <c r="A382">
        <v>5</v>
      </c>
      <c r="C382" s="1" t="s">
        <v>992</v>
      </c>
      <c r="D382" s="1">
        <v>13500081</v>
      </c>
      <c r="E382" t="s">
        <v>1158</v>
      </c>
      <c r="F382" s="26">
        <v>0</v>
      </c>
      <c r="G382" s="28">
        <v>1</v>
      </c>
      <c r="H382" s="26">
        <f t="shared" si="5"/>
        <v>0</v>
      </c>
      <c r="J382" s="1" t="s">
        <v>854</v>
      </c>
    </row>
    <row r="383" spans="1:10" ht="12.75">
      <c r="A383">
        <v>5</v>
      </c>
      <c r="C383" s="1" t="s">
        <v>992</v>
      </c>
      <c r="D383" s="1">
        <v>13501001</v>
      </c>
      <c r="E383" t="s">
        <v>1164</v>
      </c>
      <c r="F383" s="26">
        <v>0</v>
      </c>
      <c r="G383" s="28">
        <v>1</v>
      </c>
      <c r="H383" s="26">
        <f t="shared" si="5"/>
        <v>0</v>
      </c>
      <c r="J383" s="1" t="s">
        <v>854</v>
      </c>
    </row>
    <row r="384" spans="1:10" ht="12.75">
      <c r="A384">
        <v>5</v>
      </c>
      <c r="C384" s="1" t="s">
        <v>992</v>
      </c>
      <c r="D384" s="1">
        <v>14200011</v>
      </c>
      <c r="E384" t="s">
        <v>1172</v>
      </c>
      <c r="F384" s="26">
        <v>128150069.58</v>
      </c>
      <c r="G384" s="28">
        <v>1</v>
      </c>
      <c r="H384" s="26">
        <f t="shared" si="5"/>
        <v>128150069.58</v>
      </c>
      <c r="J384" s="1" t="s">
        <v>854</v>
      </c>
    </row>
    <row r="385" spans="1:10" ht="12.75">
      <c r="A385">
        <v>5</v>
      </c>
      <c r="C385" s="1" t="s">
        <v>992</v>
      </c>
      <c r="D385" s="1">
        <v>14300141</v>
      </c>
      <c r="E385" t="s">
        <v>1190</v>
      </c>
      <c r="F385" s="26">
        <v>14364209.47166667</v>
      </c>
      <c r="G385" s="28">
        <v>1</v>
      </c>
      <c r="H385" s="26">
        <f t="shared" si="5"/>
        <v>14364209.47166667</v>
      </c>
      <c r="J385" s="1" t="s">
        <v>854</v>
      </c>
    </row>
    <row r="386" spans="1:10" ht="12.75">
      <c r="A386">
        <v>5</v>
      </c>
      <c r="C386" s="1" t="s">
        <v>992</v>
      </c>
      <c r="D386" s="1">
        <v>14300151</v>
      </c>
      <c r="E386" t="s">
        <v>1191</v>
      </c>
      <c r="F386" s="26">
        <v>914960.0750000001</v>
      </c>
      <c r="G386" s="28">
        <v>1</v>
      </c>
      <c r="H386" s="26">
        <f t="shared" si="5"/>
        <v>914960.0750000001</v>
      </c>
      <c r="J386" s="1" t="s">
        <v>854</v>
      </c>
    </row>
    <row r="387" spans="1:10" ht="12.75">
      <c r="A387">
        <v>5</v>
      </c>
      <c r="C387" s="1" t="s">
        <v>992</v>
      </c>
      <c r="D387" s="1">
        <v>14300171</v>
      </c>
      <c r="E387" t="s">
        <v>1192</v>
      </c>
      <c r="F387" s="26">
        <v>6727672.899999999</v>
      </c>
      <c r="G387" s="28">
        <v>1</v>
      </c>
      <c r="H387" s="26">
        <f t="shared" si="5"/>
        <v>6727672.899999999</v>
      </c>
      <c r="J387" s="1" t="s">
        <v>854</v>
      </c>
    </row>
    <row r="388" spans="1:10" ht="12.75">
      <c r="A388">
        <v>5</v>
      </c>
      <c r="C388" s="1" t="s">
        <v>992</v>
      </c>
      <c r="D388" s="1">
        <v>14300211</v>
      </c>
      <c r="E388" t="s">
        <v>1193</v>
      </c>
      <c r="F388" s="26">
        <v>8859284.48875</v>
      </c>
      <c r="G388" s="28">
        <v>1</v>
      </c>
      <c r="H388" s="26">
        <f t="shared" si="5"/>
        <v>8859284.48875</v>
      </c>
      <c r="J388" s="1" t="s">
        <v>854</v>
      </c>
    </row>
    <row r="389" spans="1:10" ht="12.75">
      <c r="A389">
        <v>5</v>
      </c>
      <c r="C389" s="1" t="s">
        <v>992</v>
      </c>
      <c r="D389" s="1">
        <v>14300411</v>
      </c>
      <c r="E389" t="s">
        <v>1203</v>
      </c>
      <c r="F389" s="26">
        <v>0</v>
      </c>
      <c r="G389" s="28">
        <v>1</v>
      </c>
      <c r="H389" s="26">
        <f t="shared" si="5"/>
        <v>0</v>
      </c>
      <c r="J389" s="1" t="s">
        <v>854</v>
      </c>
    </row>
    <row r="390" spans="1:10" ht="12.75">
      <c r="A390">
        <v>5</v>
      </c>
      <c r="C390" s="1" t="s">
        <v>992</v>
      </c>
      <c r="D390" s="1">
        <v>14300441</v>
      </c>
      <c r="E390" t="s">
        <v>1204</v>
      </c>
      <c r="F390" s="26">
        <v>1918912.1991666667</v>
      </c>
      <c r="G390" s="28">
        <v>1</v>
      </c>
      <c r="H390" s="26">
        <f aca="true" t="shared" si="6" ref="H390:H453">F390*G390</f>
        <v>1918912.1991666667</v>
      </c>
      <c r="J390" s="1" t="s">
        <v>854</v>
      </c>
    </row>
    <row r="391" spans="1:10" ht="12.75">
      <c r="A391">
        <v>5</v>
      </c>
      <c r="C391" s="1" t="s">
        <v>992</v>
      </c>
      <c r="D391" s="1">
        <v>14300451</v>
      </c>
      <c r="E391" t="s">
        <v>1205</v>
      </c>
      <c r="F391" s="26">
        <v>418750</v>
      </c>
      <c r="G391" s="28">
        <v>1</v>
      </c>
      <c r="H391" s="26">
        <f t="shared" si="6"/>
        <v>418750</v>
      </c>
      <c r="J391" s="1" t="s">
        <v>854</v>
      </c>
    </row>
    <row r="392" spans="1:10" ht="12.75">
      <c r="A392">
        <v>5</v>
      </c>
      <c r="C392" s="1" t="s">
        <v>992</v>
      </c>
      <c r="D392" s="1">
        <v>14300701</v>
      </c>
      <c r="E392" t="s">
        <v>1211</v>
      </c>
      <c r="F392" s="26">
        <v>416520.13833333337</v>
      </c>
      <c r="G392" s="28">
        <v>1</v>
      </c>
      <c r="H392" s="26">
        <f t="shared" si="6"/>
        <v>416520.13833333337</v>
      </c>
      <c r="J392" s="1" t="s">
        <v>854</v>
      </c>
    </row>
    <row r="393" spans="1:10" ht="12.75">
      <c r="A393">
        <v>5</v>
      </c>
      <c r="C393" s="1" t="s">
        <v>992</v>
      </c>
      <c r="D393" s="1">
        <v>14300901</v>
      </c>
      <c r="E393" t="s">
        <v>1212</v>
      </c>
      <c r="F393" s="26">
        <v>465002.20041666663</v>
      </c>
      <c r="G393" s="28">
        <v>1</v>
      </c>
      <c r="H393" s="26">
        <f t="shared" si="6"/>
        <v>465002.20041666663</v>
      </c>
      <c r="J393" s="1" t="s">
        <v>854</v>
      </c>
    </row>
    <row r="394" spans="1:10" ht="12.75">
      <c r="A394">
        <v>5</v>
      </c>
      <c r="C394" s="1" t="s">
        <v>992</v>
      </c>
      <c r="D394" s="1">
        <v>14301001</v>
      </c>
      <c r="E394" t="s">
        <v>1213</v>
      </c>
      <c r="F394" s="26">
        <v>0</v>
      </c>
      <c r="G394" s="28">
        <v>1</v>
      </c>
      <c r="H394" s="26">
        <f t="shared" si="6"/>
        <v>0</v>
      </c>
      <c r="J394" s="1" t="s">
        <v>854</v>
      </c>
    </row>
    <row r="395" spans="1:8" ht="12.75">
      <c r="A395">
        <v>5</v>
      </c>
      <c r="C395" s="1" t="s">
        <v>992</v>
      </c>
      <c r="D395" s="1" t="s">
        <v>1214</v>
      </c>
      <c r="E395" t="s">
        <v>1215</v>
      </c>
      <c r="F395" s="26">
        <v>0</v>
      </c>
      <c r="G395" s="28">
        <v>1</v>
      </c>
      <c r="H395" s="26">
        <f t="shared" si="6"/>
        <v>0</v>
      </c>
    </row>
    <row r="396" spans="1:10" ht="12.75">
      <c r="A396">
        <v>5</v>
      </c>
      <c r="C396" s="1" t="s">
        <v>992</v>
      </c>
      <c r="D396" s="1">
        <v>14400011</v>
      </c>
      <c r="E396" t="s">
        <v>1217</v>
      </c>
      <c r="F396" s="26">
        <v>-801618.8891666668</v>
      </c>
      <c r="G396" s="28">
        <v>1</v>
      </c>
      <c r="H396" s="26">
        <f t="shared" si="6"/>
        <v>-801618.8891666668</v>
      </c>
      <c r="J396" s="1" t="s">
        <v>854</v>
      </c>
    </row>
    <row r="397" spans="1:10" ht="12.75">
      <c r="A397">
        <v>5</v>
      </c>
      <c r="C397" s="1" t="s">
        <v>992</v>
      </c>
      <c r="D397" s="1">
        <v>14400071</v>
      </c>
      <c r="E397" t="s">
        <v>1222</v>
      </c>
      <c r="F397" s="26">
        <v>-158520.81791666665</v>
      </c>
      <c r="G397" s="28">
        <v>1</v>
      </c>
      <c r="H397" s="26">
        <f t="shared" si="6"/>
        <v>-158520.81791666665</v>
      </c>
      <c r="J397" s="1" t="s">
        <v>854</v>
      </c>
    </row>
    <row r="398" spans="1:10" ht="12.75">
      <c r="A398">
        <v>5</v>
      </c>
      <c r="C398" s="1" t="s">
        <v>992</v>
      </c>
      <c r="D398" s="1">
        <v>15100021</v>
      </c>
      <c r="E398" t="s">
        <v>1232</v>
      </c>
      <c r="F398" s="26">
        <v>1089609.9249999998</v>
      </c>
      <c r="G398" s="28">
        <v>1</v>
      </c>
      <c r="H398" s="26">
        <f t="shared" si="6"/>
        <v>1089609.9249999998</v>
      </c>
      <c r="J398" s="1" t="s">
        <v>854</v>
      </c>
    </row>
    <row r="399" spans="1:10" ht="12.75">
      <c r="A399">
        <v>5</v>
      </c>
      <c r="C399" s="1" t="s">
        <v>992</v>
      </c>
      <c r="D399" s="1">
        <v>15100031</v>
      </c>
      <c r="E399" t="s">
        <v>1233</v>
      </c>
      <c r="F399" s="26">
        <v>1299972.2170833333</v>
      </c>
      <c r="G399" s="28">
        <v>1</v>
      </c>
      <c r="H399" s="26">
        <f t="shared" si="6"/>
        <v>1299972.2170833333</v>
      </c>
      <c r="J399" s="1" t="s">
        <v>854</v>
      </c>
    </row>
    <row r="400" spans="1:10" ht="12.75">
      <c r="A400">
        <v>5</v>
      </c>
      <c r="C400" s="1" t="s">
        <v>992</v>
      </c>
      <c r="D400" s="1">
        <v>15100041</v>
      </c>
      <c r="E400" t="s">
        <v>1234</v>
      </c>
      <c r="F400" s="26">
        <v>285549.78166666673</v>
      </c>
      <c r="G400" s="28">
        <v>1</v>
      </c>
      <c r="H400" s="26">
        <f t="shared" si="6"/>
        <v>285549.78166666673</v>
      </c>
      <c r="J400" s="1" t="s">
        <v>854</v>
      </c>
    </row>
    <row r="401" spans="1:10" ht="12.75">
      <c r="A401">
        <v>5</v>
      </c>
      <c r="C401" s="1" t="s">
        <v>992</v>
      </c>
      <c r="D401" s="1">
        <v>15100061</v>
      </c>
      <c r="E401" t="s">
        <v>1235</v>
      </c>
      <c r="F401" s="26">
        <v>33523.09458333333</v>
      </c>
      <c r="G401" s="28">
        <v>1</v>
      </c>
      <c r="H401" s="26">
        <f t="shared" si="6"/>
        <v>33523.09458333333</v>
      </c>
      <c r="J401" s="1" t="s">
        <v>854</v>
      </c>
    </row>
    <row r="402" spans="1:10" ht="12.75">
      <c r="A402">
        <v>5</v>
      </c>
      <c r="C402" s="1" t="s">
        <v>992</v>
      </c>
      <c r="D402" s="1">
        <v>15100081</v>
      </c>
      <c r="E402" t="s">
        <v>1236</v>
      </c>
      <c r="F402" s="26">
        <v>925602.0275</v>
      </c>
      <c r="G402" s="28">
        <v>1</v>
      </c>
      <c r="H402" s="26">
        <f t="shared" si="6"/>
        <v>925602.0275</v>
      </c>
      <c r="J402" s="1" t="s">
        <v>854</v>
      </c>
    </row>
    <row r="403" spans="1:10" ht="12.75">
      <c r="A403">
        <v>5</v>
      </c>
      <c r="C403" s="1" t="s">
        <v>992</v>
      </c>
      <c r="D403" s="1">
        <v>15100091</v>
      </c>
      <c r="E403" t="s">
        <v>1237</v>
      </c>
      <c r="F403" s="26">
        <v>737852.0479166665</v>
      </c>
      <c r="G403" s="28">
        <v>1</v>
      </c>
      <c r="H403" s="26">
        <f t="shared" si="6"/>
        <v>737852.0479166665</v>
      </c>
      <c r="J403" s="1" t="s">
        <v>854</v>
      </c>
    </row>
    <row r="404" spans="1:10" ht="12.75">
      <c r="A404">
        <v>5</v>
      </c>
      <c r="C404" s="1" t="s">
        <v>992</v>
      </c>
      <c r="D404" s="1">
        <v>15100101</v>
      </c>
      <c r="E404" t="s">
        <v>1238</v>
      </c>
      <c r="F404" s="26">
        <v>1026070.3374999999</v>
      </c>
      <c r="G404" s="28">
        <v>1</v>
      </c>
      <c r="H404" s="26">
        <f t="shared" si="6"/>
        <v>1026070.3374999999</v>
      </c>
      <c r="J404" s="1" t="s">
        <v>854</v>
      </c>
    </row>
    <row r="405" spans="1:10" ht="12.75">
      <c r="A405">
        <v>5</v>
      </c>
      <c r="C405" s="1" t="s">
        <v>992</v>
      </c>
      <c r="D405" s="1">
        <v>15100121</v>
      </c>
      <c r="E405" t="s">
        <v>1237</v>
      </c>
      <c r="F405" s="26">
        <v>-369.47833333333347</v>
      </c>
      <c r="G405" s="28">
        <v>1</v>
      </c>
      <c r="H405" s="26">
        <f t="shared" si="6"/>
        <v>-369.47833333333347</v>
      </c>
      <c r="J405" s="1" t="s">
        <v>854</v>
      </c>
    </row>
    <row r="406" spans="1:10" ht="12.75">
      <c r="A406">
        <v>5</v>
      </c>
      <c r="C406" s="1" t="s">
        <v>992</v>
      </c>
      <c r="D406" s="1">
        <v>15100151</v>
      </c>
      <c r="E406" t="s">
        <v>1240</v>
      </c>
      <c r="F406" s="26">
        <v>5983.892916666667</v>
      </c>
      <c r="G406" s="28">
        <v>1</v>
      </c>
      <c r="H406" s="26">
        <f t="shared" si="6"/>
        <v>5983.892916666667</v>
      </c>
      <c r="J406" s="1" t="s">
        <v>854</v>
      </c>
    </row>
    <row r="407" spans="1:10" ht="12.75">
      <c r="A407">
        <v>5</v>
      </c>
      <c r="C407" s="1" t="s">
        <v>992</v>
      </c>
      <c r="D407" s="1">
        <v>15100161</v>
      </c>
      <c r="E407" t="s">
        <v>1241</v>
      </c>
      <c r="F407" s="26">
        <v>-501.39708333333334</v>
      </c>
      <c r="G407" s="28">
        <v>1</v>
      </c>
      <c r="H407" s="26">
        <f t="shared" si="6"/>
        <v>-501.39708333333334</v>
      </c>
      <c r="J407" s="1" t="s">
        <v>854</v>
      </c>
    </row>
    <row r="408" spans="1:10" ht="12.75">
      <c r="A408">
        <v>5</v>
      </c>
      <c r="C408" s="1" t="s">
        <v>992</v>
      </c>
      <c r="D408" s="1">
        <v>15100171</v>
      </c>
      <c r="E408" t="s">
        <v>1242</v>
      </c>
      <c r="F408" s="26">
        <v>-360.9241666666667</v>
      </c>
      <c r="G408" s="28">
        <v>1</v>
      </c>
      <c r="H408" s="26">
        <f t="shared" si="6"/>
        <v>-360.9241666666667</v>
      </c>
      <c r="J408" s="1" t="s">
        <v>854</v>
      </c>
    </row>
    <row r="409" spans="1:10" ht="12.75">
      <c r="A409">
        <v>5</v>
      </c>
      <c r="C409" s="1" t="s">
        <v>992</v>
      </c>
      <c r="D409" s="1">
        <v>15100181</v>
      </c>
      <c r="E409" t="s">
        <v>1243</v>
      </c>
      <c r="F409" s="26">
        <v>151830.2766666666</v>
      </c>
      <c r="G409" s="28">
        <v>1</v>
      </c>
      <c r="H409" s="26">
        <f t="shared" si="6"/>
        <v>151830.2766666666</v>
      </c>
      <c r="J409" s="1" t="s">
        <v>854</v>
      </c>
    </row>
    <row r="410" spans="1:10" ht="12.75">
      <c r="A410">
        <v>5</v>
      </c>
      <c r="C410" s="1" t="s">
        <v>992</v>
      </c>
      <c r="D410" s="1">
        <v>15100201</v>
      </c>
      <c r="E410" t="s">
        <v>1244</v>
      </c>
      <c r="F410" s="26">
        <v>1317600.4991666665</v>
      </c>
      <c r="G410" s="28">
        <v>1</v>
      </c>
      <c r="H410" s="26">
        <f t="shared" si="6"/>
        <v>1317600.4991666665</v>
      </c>
      <c r="J410" s="1" t="s">
        <v>854</v>
      </c>
    </row>
    <row r="411" spans="1:10" ht="12.75">
      <c r="A411">
        <v>5</v>
      </c>
      <c r="C411" s="1" t="s">
        <v>992</v>
      </c>
      <c r="D411" s="1">
        <v>15100211</v>
      </c>
      <c r="E411" t="s">
        <v>1245</v>
      </c>
      <c r="F411" s="26">
        <v>89375.17333333334</v>
      </c>
      <c r="G411" s="28">
        <v>1</v>
      </c>
      <c r="H411" s="26">
        <f t="shared" si="6"/>
        <v>89375.17333333334</v>
      </c>
      <c r="J411" s="1" t="s">
        <v>854</v>
      </c>
    </row>
    <row r="412" spans="1:10" ht="12.75">
      <c r="A412">
        <v>5</v>
      </c>
      <c r="C412" s="1" t="s">
        <v>992</v>
      </c>
      <c r="D412" s="1">
        <v>15101001</v>
      </c>
      <c r="E412" t="s">
        <v>1246</v>
      </c>
      <c r="F412" s="26">
        <v>0</v>
      </c>
      <c r="G412" s="28">
        <v>1</v>
      </c>
      <c r="H412" s="26">
        <f t="shared" si="6"/>
        <v>0</v>
      </c>
      <c r="J412" s="1" t="s">
        <v>854</v>
      </c>
    </row>
    <row r="413" spans="1:10" ht="12.75">
      <c r="A413">
        <v>5</v>
      </c>
      <c r="C413" s="1" t="s">
        <v>992</v>
      </c>
      <c r="D413" s="1">
        <v>15101011</v>
      </c>
      <c r="E413" t="s">
        <v>1247</v>
      </c>
      <c r="F413" s="26">
        <v>0</v>
      </c>
      <c r="G413" s="28">
        <v>1</v>
      </c>
      <c r="H413" s="26">
        <f t="shared" si="6"/>
        <v>0</v>
      </c>
      <c r="J413" s="1" t="s">
        <v>854</v>
      </c>
    </row>
    <row r="414" spans="1:10" ht="12.75">
      <c r="A414">
        <v>5</v>
      </c>
      <c r="C414" s="1" t="s">
        <v>992</v>
      </c>
      <c r="D414" s="1">
        <v>15111001</v>
      </c>
      <c r="E414" t="s">
        <v>1246</v>
      </c>
      <c r="F414" s="26">
        <v>470986.6870833333</v>
      </c>
      <c r="G414" s="28">
        <v>1</v>
      </c>
      <c r="H414" s="26">
        <f t="shared" si="6"/>
        <v>470986.6870833333</v>
      </c>
      <c r="J414" s="1" t="s">
        <v>854</v>
      </c>
    </row>
    <row r="415" spans="1:10" ht="12.75">
      <c r="A415">
        <v>5</v>
      </c>
      <c r="C415" s="1" t="s">
        <v>992</v>
      </c>
      <c r="D415" s="1">
        <v>15111011</v>
      </c>
      <c r="E415" t="s">
        <v>1247</v>
      </c>
      <c r="F415" s="26">
        <v>3103.1525</v>
      </c>
      <c r="G415" s="28">
        <v>1</v>
      </c>
      <c r="H415" s="26">
        <f t="shared" si="6"/>
        <v>3103.1525</v>
      </c>
      <c r="J415" s="1" t="s">
        <v>854</v>
      </c>
    </row>
    <row r="416" spans="1:10" ht="12.75">
      <c r="A416">
        <v>5</v>
      </c>
      <c r="C416" s="1" t="s">
        <v>992</v>
      </c>
      <c r="D416" s="1">
        <v>15400031</v>
      </c>
      <c r="E416" t="s">
        <v>1249</v>
      </c>
      <c r="F416" s="26">
        <v>3271504.62</v>
      </c>
      <c r="G416" s="28">
        <v>1</v>
      </c>
      <c r="H416" s="26">
        <f t="shared" si="6"/>
        <v>3271504.62</v>
      </c>
      <c r="J416" s="1" t="s">
        <v>854</v>
      </c>
    </row>
    <row r="417" spans="1:10" ht="12.75">
      <c r="A417">
        <v>5</v>
      </c>
      <c r="C417" s="1" t="s">
        <v>992</v>
      </c>
      <c r="D417" s="1">
        <v>15400041</v>
      </c>
      <c r="E417" t="s">
        <v>1251</v>
      </c>
      <c r="F417" s="26">
        <v>2518649.1233333326</v>
      </c>
      <c r="G417" s="28">
        <v>1</v>
      </c>
      <c r="H417" s="26">
        <f t="shared" si="6"/>
        <v>2518649.1233333326</v>
      </c>
      <c r="J417" s="1" t="s">
        <v>854</v>
      </c>
    </row>
    <row r="418" spans="1:10" ht="12.75">
      <c r="A418">
        <v>5</v>
      </c>
      <c r="C418" s="1" t="s">
        <v>992</v>
      </c>
      <c r="D418" s="1">
        <v>15400061</v>
      </c>
      <c r="E418" t="s">
        <v>1252</v>
      </c>
      <c r="F418" s="26">
        <v>1457422.0216666667</v>
      </c>
      <c r="G418" s="28">
        <v>1</v>
      </c>
      <c r="H418" s="26">
        <f t="shared" si="6"/>
        <v>1457422.0216666667</v>
      </c>
      <c r="J418" s="1" t="s">
        <v>854</v>
      </c>
    </row>
    <row r="419" spans="1:10" ht="12.75">
      <c r="A419">
        <v>5</v>
      </c>
      <c r="C419" s="1" t="s">
        <v>992</v>
      </c>
      <c r="D419" s="1">
        <v>15400071</v>
      </c>
      <c r="E419" t="s">
        <v>1253</v>
      </c>
      <c r="F419" s="26">
        <v>72776.16666666667</v>
      </c>
      <c r="G419" s="28">
        <v>1</v>
      </c>
      <c r="H419" s="26">
        <f t="shared" si="6"/>
        <v>72776.16666666667</v>
      </c>
      <c r="J419" s="1" t="s">
        <v>854</v>
      </c>
    </row>
    <row r="420" spans="1:10" ht="12.75">
      <c r="A420">
        <v>5</v>
      </c>
      <c r="C420" s="1" t="s">
        <v>992</v>
      </c>
      <c r="D420" s="1">
        <v>15400081</v>
      </c>
      <c r="E420" t="s">
        <v>1254</v>
      </c>
      <c r="F420" s="26">
        <v>85667.04166666667</v>
      </c>
      <c r="G420" s="28">
        <v>1</v>
      </c>
      <c r="H420" s="26">
        <f t="shared" si="6"/>
        <v>85667.04166666667</v>
      </c>
      <c r="J420" s="1" t="s">
        <v>854</v>
      </c>
    </row>
    <row r="421" spans="1:10" ht="12.75">
      <c r="A421">
        <v>5</v>
      </c>
      <c r="C421" s="1" t="s">
        <v>992</v>
      </c>
      <c r="D421" s="1">
        <v>15400101</v>
      </c>
      <c r="E421" t="s">
        <v>1255</v>
      </c>
      <c r="F421" s="26">
        <v>29303970.265</v>
      </c>
      <c r="G421" s="28">
        <v>1</v>
      </c>
      <c r="H421" s="26">
        <f t="shared" si="6"/>
        <v>29303970.265</v>
      </c>
      <c r="J421" s="1" t="s">
        <v>854</v>
      </c>
    </row>
    <row r="422" spans="1:10" ht="12.75">
      <c r="A422">
        <v>5</v>
      </c>
      <c r="C422" s="1" t="s">
        <v>992</v>
      </c>
      <c r="D422" s="1">
        <v>15400111</v>
      </c>
      <c r="E422" t="s">
        <v>1258</v>
      </c>
      <c r="F422" s="26">
        <v>182698</v>
      </c>
      <c r="G422" s="28">
        <v>1</v>
      </c>
      <c r="H422" s="26">
        <f t="shared" si="6"/>
        <v>182698</v>
      </c>
      <c r="J422" s="1" t="s">
        <v>854</v>
      </c>
    </row>
    <row r="423" spans="1:10" ht="12.75">
      <c r="A423">
        <v>5</v>
      </c>
      <c r="C423" s="1" t="s">
        <v>992</v>
      </c>
      <c r="D423" s="1">
        <v>15400121</v>
      </c>
      <c r="E423" t="s">
        <v>1259</v>
      </c>
      <c r="F423" s="26">
        <v>1079147.1295833332</v>
      </c>
      <c r="G423" s="28">
        <v>1</v>
      </c>
      <c r="H423" s="26">
        <f t="shared" si="6"/>
        <v>1079147.1295833332</v>
      </c>
      <c r="J423" s="1" t="s">
        <v>854</v>
      </c>
    </row>
    <row r="424" spans="1:10" ht="12.75">
      <c r="A424">
        <v>5</v>
      </c>
      <c r="C424" s="1" t="s">
        <v>992</v>
      </c>
      <c r="D424" s="1">
        <v>15400131</v>
      </c>
      <c r="E424" t="s">
        <v>1260</v>
      </c>
      <c r="F424" s="26">
        <v>188678.2354166667</v>
      </c>
      <c r="G424" s="28">
        <v>1</v>
      </c>
      <c r="H424" s="26">
        <f t="shared" si="6"/>
        <v>188678.2354166667</v>
      </c>
      <c r="J424" s="1" t="s">
        <v>854</v>
      </c>
    </row>
    <row r="425" spans="1:10" ht="12.75">
      <c r="A425">
        <v>5</v>
      </c>
      <c r="C425" s="1" t="s">
        <v>992</v>
      </c>
      <c r="D425" s="1">
        <v>15400141</v>
      </c>
      <c r="E425" t="s">
        <v>1261</v>
      </c>
      <c r="F425" s="26">
        <v>577068.9166666666</v>
      </c>
      <c r="G425" s="28">
        <v>1</v>
      </c>
      <c r="H425" s="26">
        <f t="shared" si="6"/>
        <v>577068.9166666666</v>
      </c>
      <c r="J425" s="1" t="s">
        <v>854</v>
      </c>
    </row>
    <row r="426" spans="1:10" ht="12.75">
      <c r="A426">
        <v>5</v>
      </c>
      <c r="C426" s="1" t="s">
        <v>992</v>
      </c>
      <c r="D426" s="1">
        <v>15400201</v>
      </c>
      <c r="E426" t="s">
        <v>1262</v>
      </c>
      <c r="F426" s="26">
        <v>253999.9895833334</v>
      </c>
      <c r="G426" s="28">
        <v>1</v>
      </c>
      <c r="H426" s="26">
        <f t="shared" si="6"/>
        <v>253999.9895833334</v>
      </c>
      <c r="J426" s="1" t="s">
        <v>854</v>
      </c>
    </row>
    <row r="427" spans="1:10" ht="12.75">
      <c r="A427">
        <v>5</v>
      </c>
      <c r="C427" s="1" t="s">
        <v>992</v>
      </c>
      <c r="D427" s="1">
        <v>16500011</v>
      </c>
      <c r="E427" t="s">
        <v>1275</v>
      </c>
      <c r="F427" s="26">
        <v>0</v>
      </c>
      <c r="G427" s="28">
        <v>1</v>
      </c>
      <c r="H427" s="26">
        <f t="shared" si="6"/>
        <v>0</v>
      </c>
      <c r="J427" s="1" t="s">
        <v>854</v>
      </c>
    </row>
    <row r="428" spans="1:10" ht="12.75">
      <c r="A428">
        <v>5</v>
      </c>
      <c r="C428" s="1" t="s">
        <v>992</v>
      </c>
      <c r="D428" s="1">
        <v>16500021</v>
      </c>
      <c r="E428" t="s">
        <v>1276</v>
      </c>
      <c r="F428" s="26">
        <v>32425.84</v>
      </c>
      <c r="G428" s="28">
        <v>1</v>
      </c>
      <c r="H428" s="26">
        <f t="shared" si="6"/>
        <v>32425.84</v>
      </c>
      <c r="J428" s="1" t="s">
        <v>854</v>
      </c>
    </row>
    <row r="429" spans="1:10" ht="12.75">
      <c r="A429">
        <v>5</v>
      </c>
      <c r="C429" s="1" t="s">
        <v>992</v>
      </c>
      <c r="D429" s="1">
        <v>16500031</v>
      </c>
      <c r="E429" t="s">
        <v>1277</v>
      </c>
      <c r="F429" s="26">
        <v>0</v>
      </c>
      <c r="G429" s="28">
        <v>1</v>
      </c>
      <c r="H429" s="26">
        <f t="shared" si="6"/>
        <v>0</v>
      </c>
      <c r="J429" s="1" t="s">
        <v>854</v>
      </c>
    </row>
    <row r="430" spans="1:10" ht="12.75">
      <c r="A430">
        <v>5</v>
      </c>
      <c r="C430" s="1" t="s">
        <v>992</v>
      </c>
      <c r="D430" s="1">
        <v>16500051</v>
      </c>
      <c r="E430" t="s">
        <v>1280</v>
      </c>
      <c r="F430" s="26">
        <v>23229.95375</v>
      </c>
      <c r="G430" s="28">
        <v>1</v>
      </c>
      <c r="H430" s="26">
        <f t="shared" si="6"/>
        <v>23229.95375</v>
      </c>
      <c r="J430" s="1" t="s">
        <v>854</v>
      </c>
    </row>
    <row r="431" spans="1:10" ht="12.75">
      <c r="A431">
        <v>5</v>
      </c>
      <c r="C431" s="1" t="s">
        <v>992</v>
      </c>
      <c r="D431" s="1">
        <v>16500241</v>
      </c>
      <c r="E431" t="s">
        <v>1288</v>
      </c>
      <c r="F431" s="26">
        <v>0</v>
      </c>
      <c r="G431" s="28">
        <v>1</v>
      </c>
      <c r="H431" s="26">
        <f t="shared" si="6"/>
        <v>0</v>
      </c>
      <c r="J431" s="1" t="s">
        <v>854</v>
      </c>
    </row>
    <row r="432" spans="1:10" ht="12.75">
      <c r="A432">
        <v>5</v>
      </c>
      <c r="C432" s="1" t="s">
        <v>992</v>
      </c>
      <c r="D432" s="1">
        <v>16500341</v>
      </c>
      <c r="E432" t="s">
        <v>1295</v>
      </c>
      <c r="F432" s="26">
        <v>0</v>
      </c>
      <c r="G432" s="28">
        <v>1</v>
      </c>
      <c r="H432" s="26">
        <f t="shared" si="6"/>
        <v>0</v>
      </c>
      <c r="J432" s="1" t="s">
        <v>854</v>
      </c>
    </row>
    <row r="433" spans="1:10" ht="12.75">
      <c r="A433">
        <v>5</v>
      </c>
      <c r="C433" s="1" t="s">
        <v>992</v>
      </c>
      <c r="D433" s="1">
        <v>16500361</v>
      </c>
      <c r="E433" t="s">
        <v>1297</v>
      </c>
      <c r="F433" s="26">
        <v>1041.6666666666667</v>
      </c>
      <c r="G433" s="28">
        <v>1</v>
      </c>
      <c r="H433" s="26">
        <f t="shared" si="6"/>
        <v>1041.6666666666667</v>
      </c>
      <c r="J433" s="1" t="s">
        <v>854</v>
      </c>
    </row>
    <row r="434" spans="1:10" ht="12.75">
      <c r="A434">
        <v>5</v>
      </c>
      <c r="C434" s="1" t="s">
        <v>992</v>
      </c>
      <c r="D434" s="1">
        <v>16500401</v>
      </c>
      <c r="E434" t="s">
        <v>1301</v>
      </c>
      <c r="F434" s="26">
        <v>48536.29208333334</v>
      </c>
      <c r="G434" s="28">
        <v>1</v>
      </c>
      <c r="H434" s="26">
        <f t="shared" si="6"/>
        <v>48536.29208333334</v>
      </c>
      <c r="J434" s="1" t="s">
        <v>854</v>
      </c>
    </row>
    <row r="435" spans="1:10" ht="12.75">
      <c r="A435">
        <v>5</v>
      </c>
      <c r="C435" s="1" t="s">
        <v>992</v>
      </c>
      <c r="D435" s="1">
        <v>16500411</v>
      </c>
      <c r="E435" t="s">
        <v>1302</v>
      </c>
      <c r="F435" s="26">
        <v>48536.305</v>
      </c>
      <c r="G435" s="28">
        <v>1</v>
      </c>
      <c r="H435" s="26">
        <f t="shared" si="6"/>
        <v>48536.305</v>
      </c>
      <c r="J435" s="1" t="s">
        <v>854</v>
      </c>
    </row>
    <row r="436" spans="1:10" ht="12.75">
      <c r="A436">
        <v>5</v>
      </c>
      <c r="C436" s="1" t="s">
        <v>992</v>
      </c>
      <c r="D436" s="1">
        <v>16500461</v>
      </c>
      <c r="E436" t="s">
        <v>1303</v>
      </c>
      <c r="F436" s="26">
        <v>105553.37</v>
      </c>
      <c r="G436" s="28">
        <v>1</v>
      </c>
      <c r="H436" s="26">
        <f t="shared" si="6"/>
        <v>105553.37</v>
      </c>
      <c r="J436" s="1" t="s">
        <v>854</v>
      </c>
    </row>
    <row r="437" spans="1:10" ht="12.75">
      <c r="A437">
        <v>5</v>
      </c>
      <c r="C437" s="1" t="s">
        <v>992</v>
      </c>
      <c r="D437" s="1">
        <v>16500471</v>
      </c>
      <c r="E437" t="s">
        <v>1304</v>
      </c>
      <c r="F437" s="26">
        <v>2324434</v>
      </c>
      <c r="G437" s="28">
        <v>1</v>
      </c>
      <c r="H437" s="26">
        <f t="shared" si="6"/>
        <v>2324434</v>
      </c>
      <c r="J437" s="1" t="s">
        <v>854</v>
      </c>
    </row>
    <row r="438" spans="1:10" ht="12.75">
      <c r="A438">
        <v>5</v>
      </c>
      <c r="C438" s="1" t="s">
        <v>992</v>
      </c>
      <c r="D438" s="1">
        <v>16500501</v>
      </c>
      <c r="E438" t="s">
        <v>1305</v>
      </c>
      <c r="F438" s="26">
        <v>0</v>
      </c>
      <c r="G438" s="28">
        <v>1</v>
      </c>
      <c r="H438" s="26">
        <f t="shared" si="6"/>
        <v>0</v>
      </c>
      <c r="J438" s="1" t="s">
        <v>854</v>
      </c>
    </row>
    <row r="439" spans="1:10" ht="12.75">
      <c r="A439">
        <v>5</v>
      </c>
      <c r="C439" s="1" t="s">
        <v>992</v>
      </c>
      <c r="D439" s="1">
        <v>16500551</v>
      </c>
      <c r="E439" t="s">
        <v>1306</v>
      </c>
      <c r="F439" s="26">
        <v>0</v>
      </c>
      <c r="G439" s="28">
        <v>1</v>
      </c>
      <c r="H439" s="26">
        <f t="shared" si="6"/>
        <v>0</v>
      </c>
      <c r="J439" s="1" t="s">
        <v>854</v>
      </c>
    </row>
    <row r="440" spans="1:10" ht="12.75">
      <c r="A440">
        <v>5</v>
      </c>
      <c r="C440" s="1" t="s">
        <v>992</v>
      </c>
      <c r="D440" s="1">
        <v>16500581</v>
      </c>
      <c r="E440" t="s">
        <v>1310</v>
      </c>
      <c r="F440" s="26">
        <v>27177.39</v>
      </c>
      <c r="G440" s="28">
        <v>1</v>
      </c>
      <c r="H440" s="26">
        <f t="shared" si="6"/>
        <v>27177.39</v>
      </c>
      <c r="J440" s="1" t="s">
        <v>854</v>
      </c>
    </row>
    <row r="441" spans="1:10" ht="12.75">
      <c r="A441">
        <v>5</v>
      </c>
      <c r="C441" s="1" t="s">
        <v>992</v>
      </c>
      <c r="D441" s="1">
        <v>16500611</v>
      </c>
      <c r="E441" t="s">
        <v>1312</v>
      </c>
      <c r="F441" s="26">
        <v>222159.83833333335</v>
      </c>
      <c r="G441" s="28">
        <v>1</v>
      </c>
      <c r="H441" s="26">
        <f t="shared" si="6"/>
        <v>222159.83833333335</v>
      </c>
      <c r="J441" s="1" t="s">
        <v>854</v>
      </c>
    </row>
    <row r="442" spans="1:10" ht="12.75">
      <c r="A442">
        <v>5</v>
      </c>
      <c r="C442" s="1" t="s">
        <v>992</v>
      </c>
      <c r="D442" s="1">
        <v>16500641</v>
      </c>
      <c r="E442" t="s">
        <v>1317</v>
      </c>
      <c r="F442" s="26">
        <v>24085.5825</v>
      </c>
      <c r="G442" s="28">
        <v>1</v>
      </c>
      <c r="H442" s="26">
        <f t="shared" si="6"/>
        <v>24085.5825</v>
      </c>
      <c r="J442" s="1" t="s">
        <v>854</v>
      </c>
    </row>
    <row r="443" spans="1:10" ht="12.75">
      <c r="A443">
        <v>5</v>
      </c>
      <c r="C443" s="1" t="s">
        <v>992</v>
      </c>
      <c r="D443" s="1">
        <v>16501011</v>
      </c>
      <c r="E443" t="s">
        <v>1320</v>
      </c>
      <c r="F443" s="26">
        <v>290283.60625</v>
      </c>
      <c r="G443" s="28">
        <v>1</v>
      </c>
      <c r="H443" s="26">
        <f t="shared" si="6"/>
        <v>290283.60625</v>
      </c>
      <c r="J443" s="1" t="s">
        <v>854</v>
      </c>
    </row>
    <row r="444" spans="1:10" ht="12.75">
      <c r="A444">
        <v>5</v>
      </c>
      <c r="C444" s="1" t="s">
        <v>992</v>
      </c>
      <c r="D444" s="1">
        <v>16599011</v>
      </c>
      <c r="E444" t="s">
        <v>1322</v>
      </c>
      <c r="F444" s="26">
        <v>2708333.3333333335</v>
      </c>
      <c r="G444" s="28">
        <v>1</v>
      </c>
      <c r="H444" s="26">
        <f t="shared" si="6"/>
        <v>2708333.3333333335</v>
      </c>
      <c r="J444" s="1" t="s">
        <v>854</v>
      </c>
    </row>
    <row r="445" spans="1:10" ht="12.75">
      <c r="A445">
        <v>5</v>
      </c>
      <c r="C445" s="1" t="s">
        <v>992</v>
      </c>
      <c r="D445" s="1">
        <v>17300001</v>
      </c>
      <c r="E445" t="s">
        <v>1328</v>
      </c>
      <c r="F445" s="26">
        <v>82927419.70833333</v>
      </c>
      <c r="G445" s="28">
        <v>1</v>
      </c>
      <c r="H445" s="26">
        <f t="shared" si="6"/>
        <v>82927419.70833333</v>
      </c>
      <c r="J445" s="1" t="s">
        <v>854</v>
      </c>
    </row>
    <row r="446" spans="1:10" ht="12.75">
      <c r="A446">
        <v>5</v>
      </c>
      <c r="C446" s="1" t="s">
        <v>992</v>
      </c>
      <c r="D446" s="1">
        <v>17300011</v>
      </c>
      <c r="E446" t="s">
        <v>1330</v>
      </c>
      <c r="F446" s="26">
        <v>804039.44125</v>
      </c>
      <c r="G446" s="28">
        <v>1</v>
      </c>
      <c r="H446" s="26">
        <f t="shared" si="6"/>
        <v>804039.44125</v>
      </c>
      <c r="J446" s="1" t="s">
        <v>854</v>
      </c>
    </row>
    <row r="447" spans="1:10" ht="12.75">
      <c r="A447">
        <v>5</v>
      </c>
      <c r="C447" s="1" t="s">
        <v>992</v>
      </c>
      <c r="D447" s="1">
        <v>17400001</v>
      </c>
      <c r="E447" t="s">
        <v>1333</v>
      </c>
      <c r="F447" s="26">
        <v>3894021.9116666666</v>
      </c>
      <c r="G447" s="28">
        <v>1</v>
      </c>
      <c r="H447" s="26">
        <f t="shared" si="6"/>
        <v>3894021.9116666666</v>
      </c>
      <c r="J447" s="1" t="s">
        <v>854</v>
      </c>
    </row>
    <row r="448" spans="1:10" ht="12.75">
      <c r="A448">
        <v>5</v>
      </c>
      <c r="C448" s="1" t="s">
        <v>992</v>
      </c>
      <c r="D448" s="1">
        <v>18210051</v>
      </c>
      <c r="E448" t="s">
        <v>1445</v>
      </c>
      <c r="F448" s="26">
        <v>0</v>
      </c>
      <c r="G448" s="28">
        <v>1</v>
      </c>
      <c r="H448" s="26">
        <f t="shared" si="6"/>
        <v>0</v>
      </c>
      <c r="J448" s="1" t="s">
        <v>854</v>
      </c>
    </row>
    <row r="449" spans="1:10" ht="12.75">
      <c r="A449">
        <v>5</v>
      </c>
      <c r="C449" s="1" t="s">
        <v>992</v>
      </c>
      <c r="D449" s="1">
        <v>18210171</v>
      </c>
      <c r="E449" t="s">
        <v>1446</v>
      </c>
      <c r="F449" s="26">
        <v>0</v>
      </c>
      <c r="G449" s="28">
        <v>1</v>
      </c>
      <c r="H449" s="26">
        <f t="shared" si="6"/>
        <v>0</v>
      </c>
      <c r="J449" s="1" t="s">
        <v>854</v>
      </c>
    </row>
    <row r="450" spans="1:10" ht="12.75">
      <c r="A450">
        <v>5</v>
      </c>
      <c r="C450" s="1" t="s">
        <v>992</v>
      </c>
      <c r="D450" s="1">
        <v>18210181</v>
      </c>
      <c r="E450" t="s">
        <v>1447</v>
      </c>
      <c r="F450" s="26">
        <v>0</v>
      </c>
      <c r="G450" s="28">
        <v>1</v>
      </c>
      <c r="H450" s="26">
        <f t="shared" si="6"/>
        <v>0</v>
      </c>
      <c r="J450" s="1" t="s">
        <v>854</v>
      </c>
    </row>
    <row r="451" spans="1:10" ht="12.75">
      <c r="A451">
        <v>5</v>
      </c>
      <c r="C451" s="1" t="s">
        <v>992</v>
      </c>
      <c r="D451" s="1">
        <v>18210191</v>
      </c>
      <c r="E451" t="s">
        <v>1448</v>
      </c>
      <c r="F451" s="26">
        <v>8084554.798333335</v>
      </c>
      <c r="G451" s="28">
        <v>1</v>
      </c>
      <c r="H451" s="26">
        <f t="shared" si="6"/>
        <v>8084554.798333335</v>
      </c>
      <c r="J451" s="1" t="s">
        <v>854</v>
      </c>
    </row>
    <row r="452" spans="1:10" ht="12.75">
      <c r="A452">
        <v>5</v>
      </c>
      <c r="C452" s="1" t="s">
        <v>992</v>
      </c>
      <c r="D452" s="1">
        <v>18210201</v>
      </c>
      <c r="E452" t="s">
        <v>1449</v>
      </c>
      <c r="F452" s="26">
        <v>85995204.72541668</v>
      </c>
      <c r="G452" s="28">
        <v>1</v>
      </c>
      <c r="H452" s="26">
        <f t="shared" si="6"/>
        <v>85995204.72541668</v>
      </c>
      <c r="J452" s="1" t="s">
        <v>854</v>
      </c>
    </row>
    <row r="453" spans="1:10" ht="12.75">
      <c r="A453">
        <v>5</v>
      </c>
      <c r="C453" s="1" t="s">
        <v>992</v>
      </c>
      <c r="D453" s="1">
        <v>18210211</v>
      </c>
      <c r="E453" t="s">
        <v>1450</v>
      </c>
      <c r="F453" s="26">
        <v>398358.67041666666</v>
      </c>
      <c r="G453" s="28">
        <v>1</v>
      </c>
      <c r="H453" s="26">
        <f t="shared" si="6"/>
        <v>398358.67041666666</v>
      </c>
      <c r="J453" s="1" t="s">
        <v>854</v>
      </c>
    </row>
    <row r="454" spans="1:10" ht="12.75">
      <c r="A454">
        <v>5</v>
      </c>
      <c r="C454" s="1" t="s">
        <v>992</v>
      </c>
      <c r="D454" s="1">
        <v>18230131</v>
      </c>
      <c r="E454" t="s">
        <v>1468</v>
      </c>
      <c r="F454" s="26">
        <v>1276556</v>
      </c>
      <c r="G454" s="28">
        <v>1</v>
      </c>
      <c r="H454" s="26">
        <f aca="true" t="shared" si="7" ref="H454:H517">F454*G454</f>
        <v>1276556</v>
      </c>
      <c r="J454" s="1" t="s">
        <v>854</v>
      </c>
    </row>
    <row r="455" spans="1:10" ht="12.75">
      <c r="A455">
        <v>5</v>
      </c>
      <c r="C455" s="1" t="s">
        <v>992</v>
      </c>
      <c r="D455" s="1">
        <v>18230241</v>
      </c>
      <c r="E455" t="s">
        <v>1473</v>
      </c>
      <c r="F455" s="26">
        <v>0</v>
      </c>
      <c r="G455" s="28">
        <v>1</v>
      </c>
      <c r="H455" s="26">
        <f t="shared" si="7"/>
        <v>0</v>
      </c>
      <c r="J455" s="1" t="s">
        <v>854</v>
      </c>
    </row>
    <row r="456" spans="1:10" ht="12.75">
      <c r="A456">
        <v>5</v>
      </c>
      <c r="C456" s="1" t="s">
        <v>992</v>
      </c>
      <c r="D456" s="1">
        <v>18230311</v>
      </c>
      <c r="E456" t="s">
        <v>1478</v>
      </c>
      <c r="F456" s="26">
        <v>15000</v>
      </c>
      <c r="G456" s="28">
        <v>1</v>
      </c>
      <c r="H456" s="26">
        <f t="shared" si="7"/>
        <v>15000</v>
      </c>
      <c r="J456" s="1" t="s">
        <v>854</v>
      </c>
    </row>
    <row r="457" spans="1:10" ht="12.75">
      <c r="A457">
        <v>5</v>
      </c>
      <c r="C457" s="1" t="s">
        <v>992</v>
      </c>
      <c r="D457" s="1">
        <v>18230321</v>
      </c>
      <c r="E457" t="s">
        <v>1479</v>
      </c>
      <c r="F457" s="26">
        <v>52471.63</v>
      </c>
      <c r="G457" s="28">
        <v>1</v>
      </c>
      <c r="H457" s="26">
        <f t="shared" si="7"/>
        <v>52471.63</v>
      </c>
      <c r="J457" s="1" t="s">
        <v>854</v>
      </c>
    </row>
    <row r="458" spans="1:10" ht="12.75">
      <c r="A458">
        <v>5</v>
      </c>
      <c r="C458" s="1" t="s">
        <v>992</v>
      </c>
      <c r="D458" s="1">
        <v>18230331</v>
      </c>
      <c r="E458" t="s">
        <v>1480</v>
      </c>
      <c r="F458" s="26">
        <v>0</v>
      </c>
      <c r="G458" s="28">
        <v>1</v>
      </c>
      <c r="H458" s="26">
        <f t="shared" si="7"/>
        <v>0</v>
      </c>
      <c r="J458" s="1" t="s">
        <v>854</v>
      </c>
    </row>
    <row r="459" spans="1:10" ht="12.75">
      <c r="A459">
        <v>5</v>
      </c>
      <c r="C459" s="1" t="s">
        <v>992</v>
      </c>
      <c r="D459" s="1">
        <v>18230471</v>
      </c>
      <c r="E459" t="s">
        <v>1490</v>
      </c>
      <c r="F459" s="26">
        <v>118146.43166666669</v>
      </c>
      <c r="G459" s="28">
        <v>1</v>
      </c>
      <c r="H459" s="26">
        <f t="shared" si="7"/>
        <v>118146.43166666669</v>
      </c>
      <c r="J459" s="1" t="s">
        <v>854</v>
      </c>
    </row>
    <row r="460" spans="1:10" ht="12.75">
      <c r="A460">
        <v>5</v>
      </c>
      <c r="C460" s="1" t="s">
        <v>992</v>
      </c>
      <c r="D460" s="1">
        <v>18230921</v>
      </c>
      <c r="E460" t="s">
        <v>1510</v>
      </c>
      <c r="F460" s="26">
        <v>18649747.22</v>
      </c>
      <c r="G460" s="28">
        <v>1</v>
      </c>
      <c r="H460" s="26">
        <f t="shared" si="7"/>
        <v>18649747.22</v>
      </c>
      <c r="J460" s="1" t="s">
        <v>854</v>
      </c>
    </row>
    <row r="461" spans="1:10" ht="12.75">
      <c r="A461">
        <v>5</v>
      </c>
      <c r="C461" s="1" t="s">
        <v>992</v>
      </c>
      <c r="D461" s="1">
        <v>18232221</v>
      </c>
      <c r="E461" t="s">
        <v>1515</v>
      </c>
      <c r="F461" s="26">
        <v>978825.8195833332</v>
      </c>
      <c r="G461" s="28">
        <v>1</v>
      </c>
      <c r="H461" s="26">
        <f t="shared" si="7"/>
        <v>978825.8195833332</v>
      </c>
      <c r="J461" s="1" t="s">
        <v>854</v>
      </c>
    </row>
    <row r="462" spans="1:10" ht="12.75">
      <c r="A462">
        <v>5</v>
      </c>
      <c r="C462" s="1" t="s">
        <v>992</v>
      </c>
      <c r="D462" s="1">
        <v>18232241</v>
      </c>
      <c r="E462" t="s">
        <v>1516</v>
      </c>
      <c r="F462" s="26">
        <v>0</v>
      </c>
      <c r="G462" s="28">
        <v>1</v>
      </c>
      <c r="H462" s="26">
        <f t="shared" si="7"/>
        <v>0</v>
      </c>
      <c r="J462" s="1" t="s">
        <v>854</v>
      </c>
    </row>
    <row r="463" spans="1:10" ht="12.75">
      <c r="A463">
        <v>5</v>
      </c>
      <c r="C463" s="1" t="s">
        <v>992</v>
      </c>
      <c r="D463" s="1">
        <v>18232251</v>
      </c>
      <c r="E463" t="s">
        <v>0</v>
      </c>
      <c r="F463" s="26">
        <v>531807.7029166667</v>
      </c>
      <c r="G463" s="28">
        <v>1</v>
      </c>
      <c r="H463" s="26">
        <f t="shared" si="7"/>
        <v>531807.7029166667</v>
      </c>
      <c r="J463" s="1" t="s">
        <v>854</v>
      </c>
    </row>
    <row r="464" spans="1:10" ht="12.75">
      <c r="A464">
        <v>5</v>
      </c>
      <c r="C464" s="1" t="s">
        <v>992</v>
      </c>
      <c r="D464" s="1">
        <v>18232271</v>
      </c>
      <c r="E464" t="s">
        <v>1</v>
      </c>
      <c r="F464" s="26">
        <v>56800.68</v>
      </c>
      <c r="G464" s="28">
        <v>1</v>
      </c>
      <c r="H464" s="26">
        <f t="shared" si="7"/>
        <v>56800.68</v>
      </c>
      <c r="J464" s="1" t="s">
        <v>854</v>
      </c>
    </row>
    <row r="465" spans="1:10" ht="12.75">
      <c r="A465">
        <v>5</v>
      </c>
      <c r="C465" s="1" t="s">
        <v>992</v>
      </c>
      <c r="D465" s="1">
        <v>18232281</v>
      </c>
      <c r="E465" t="s">
        <v>2</v>
      </c>
      <c r="F465" s="26">
        <v>0</v>
      </c>
      <c r="G465" s="28">
        <v>1</v>
      </c>
      <c r="H465" s="26">
        <f t="shared" si="7"/>
        <v>0</v>
      </c>
      <c r="J465" s="1" t="s">
        <v>854</v>
      </c>
    </row>
    <row r="466" spans="1:10" ht="12.75">
      <c r="A466">
        <v>5</v>
      </c>
      <c r="C466" s="1" t="s">
        <v>992</v>
      </c>
      <c r="D466" s="1">
        <v>18232291</v>
      </c>
      <c r="E466" t="s">
        <v>3</v>
      </c>
      <c r="F466" s="26">
        <v>0</v>
      </c>
      <c r="G466" s="28">
        <v>1</v>
      </c>
      <c r="H466" s="26">
        <f t="shared" si="7"/>
        <v>0</v>
      </c>
      <c r="J466" s="1" t="s">
        <v>854</v>
      </c>
    </row>
    <row r="467" spans="1:10" ht="12.75">
      <c r="A467">
        <v>5</v>
      </c>
      <c r="C467" s="1" t="s">
        <v>992</v>
      </c>
      <c r="D467" s="1">
        <v>18233051</v>
      </c>
      <c r="E467" t="s">
        <v>4</v>
      </c>
      <c r="F467" s="26">
        <v>0</v>
      </c>
      <c r="G467" s="28">
        <v>1</v>
      </c>
      <c r="H467" s="26">
        <f t="shared" si="7"/>
        <v>0</v>
      </c>
      <c r="J467" s="1" t="s">
        <v>854</v>
      </c>
    </row>
    <row r="468" spans="1:10" ht="12.75">
      <c r="A468">
        <v>5</v>
      </c>
      <c r="C468" s="1" t="s">
        <v>992</v>
      </c>
      <c r="D468" s="1">
        <v>18233061</v>
      </c>
      <c r="E468" t="s">
        <v>5</v>
      </c>
      <c r="F468" s="26">
        <v>10000</v>
      </c>
      <c r="G468" s="28">
        <v>1</v>
      </c>
      <c r="H468" s="26">
        <f t="shared" si="7"/>
        <v>10000</v>
      </c>
      <c r="J468" s="1" t="s">
        <v>854</v>
      </c>
    </row>
    <row r="469" spans="1:10" ht="12.75">
      <c r="A469">
        <v>5</v>
      </c>
      <c r="C469" s="1" t="s">
        <v>992</v>
      </c>
      <c r="D469" s="1">
        <v>18233071</v>
      </c>
      <c r="E469" t="s">
        <v>6</v>
      </c>
      <c r="F469" s="26">
        <v>0</v>
      </c>
      <c r="G469" s="28">
        <v>1</v>
      </c>
      <c r="H469" s="26">
        <f t="shared" si="7"/>
        <v>0</v>
      </c>
      <c r="J469" s="1" t="s">
        <v>854</v>
      </c>
    </row>
    <row r="470" spans="1:10" ht="12.75">
      <c r="A470">
        <v>5</v>
      </c>
      <c r="C470" s="1" t="s">
        <v>992</v>
      </c>
      <c r="D470" s="1">
        <v>18233081</v>
      </c>
      <c r="E470" t="s">
        <v>7</v>
      </c>
      <c r="F470" s="26">
        <v>0</v>
      </c>
      <c r="G470" s="28">
        <v>1</v>
      </c>
      <c r="H470" s="26">
        <f t="shared" si="7"/>
        <v>0</v>
      </c>
      <c r="J470" s="1" t="s">
        <v>854</v>
      </c>
    </row>
    <row r="471" spans="1:10" ht="12.75">
      <c r="A471">
        <v>5</v>
      </c>
      <c r="C471" s="1" t="s">
        <v>992</v>
      </c>
      <c r="D471" s="1">
        <v>18233091</v>
      </c>
      <c r="E471" t="s">
        <v>8</v>
      </c>
      <c r="F471" s="26">
        <v>22528.37</v>
      </c>
      <c r="G471" s="28">
        <v>1</v>
      </c>
      <c r="H471" s="26">
        <f t="shared" si="7"/>
        <v>22528.37</v>
      </c>
      <c r="J471" s="1" t="s">
        <v>854</v>
      </c>
    </row>
    <row r="472" spans="1:10" ht="12.75">
      <c r="A472">
        <v>5</v>
      </c>
      <c r="C472" s="1" t="s">
        <v>992</v>
      </c>
      <c r="D472" s="1">
        <v>18233101</v>
      </c>
      <c r="E472" t="s">
        <v>9</v>
      </c>
      <c r="F472" s="26">
        <v>33850.926666666666</v>
      </c>
      <c r="G472" s="28">
        <v>1</v>
      </c>
      <c r="H472" s="26">
        <f t="shared" si="7"/>
        <v>33850.926666666666</v>
      </c>
      <c r="J472" s="1" t="s">
        <v>854</v>
      </c>
    </row>
    <row r="473" spans="1:10" ht="12.75">
      <c r="A473">
        <v>5</v>
      </c>
      <c r="C473" s="1" t="s">
        <v>992</v>
      </c>
      <c r="D473" s="1">
        <v>18233121</v>
      </c>
      <c r="E473" t="s">
        <v>10</v>
      </c>
      <c r="F473" s="26">
        <v>28417.5175</v>
      </c>
      <c r="G473" s="28">
        <v>1</v>
      </c>
      <c r="H473" s="26">
        <f t="shared" si="7"/>
        <v>28417.5175</v>
      </c>
      <c r="J473" s="1" t="s">
        <v>854</v>
      </c>
    </row>
    <row r="474" spans="1:10" ht="12.75">
      <c r="A474">
        <v>5</v>
      </c>
      <c r="C474" s="1" t="s">
        <v>992</v>
      </c>
      <c r="D474" s="1">
        <v>18238011</v>
      </c>
      <c r="E474" t="s">
        <v>25</v>
      </c>
      <c r="F474" s="26">
        <v>0</v>
      </c>
      <c r="G474" s="28">
        <v>1</v>
      </c>
      <c r="H474" s="26">
        <f t="shared" si="7"/>
        <v>0</v>
      </c>
      <c r="J474" s="1">
        <v>57</v>
      </c>
    </row>
    <row r="475" spans="1:10" ht="12.75">
      <c r="A475">
        <v>5</v>
      </c>
      <c r="C475" s="1" t="s">
        <v>992</v>
      </c>
      <c r="D475" s="1">
        <v>18238021</v>
      </c>
      <c r="E475" t="s">
        <v>26</v>
      </c>
      <c r="F475" s="26">
        <v>0</v>
      </c>
      <c r="G475" s="28">
        <v>1</v>
      </c>
      <c r="H475" s="26">
        <f t="shared" si="7"/>
        <v>0</v>
      </c>
      <c r="J475" s="1">
        <v>57</v>
      </c>
    </row>
    <row r="476" spans="1:10" ht="12.75">
      <c r="A476">
        <v>5</v>
      </c>
      <c r="C476" s="1" t="s">
        <v>992</v>
      </c>
      <c r="D476" s="1">
        <v>18239001</v>
      </c>
      <c r="E476" t="s">
        <v>27</v>
      </c>
      <c r="F476" s="26">
        <v>20175187.13625</v>
      </c>
      <c r="G476" s="28">
        <v>1</v>
      </c>
      <c r="H476" s="26">
        <f t="shared" si="7"/>
        <v>20175187.13625</v>
      </c>
      <c r="J476" s="1" t="s">
        <v>854</v>
      </c>
    </row>
    <row r="477" spans="1:10" ht="12.75">
      <c r="A477">
        <v>5</v>
      </c>
      <c r="C477" s="1" t="s">
        <v>992</v>
      </c>
      <c r="D477" s="1">
        <v>18239011</v>
      </c>
      <c r="E477" t="s">
        <v>29</v>
      </c>
      <c r="F477" s="26">
        <v>765817.9545833332</v>
      </c>
      <c r="G477" s="28">
        <v>1</v>
      </c>
      <c r="H477" s="26">
        <f t="shared" si="7"/>
        <v>765817.9545833332</v>
      </c>
      <c r="J477" s="1" t="s">
        <v>854</v>
      </c>
    </row>
    <row r="478" spans="1:10" ht="12.75">
      <c r="A478">
        <v>5</v>
      </c>
      <c r="C478" s="1" t="s">
        <v>992</v>
      </c>
      <c r="D478" s="1">
        <v>18239021</v>
      </c>
      <c r="E478" t="s">
        <v>31</v>
      </c>
      <c r="F478" s="26">
        <v>4601406.2716666665</v>
      </c>
      <c r="G478" s="28">
        <v>1</v>
      </c>
      <c r="H478" s="26">
        <f t="shared" si="7"/>
        <v>4601406.2716666665</v>
      </c>
      <c r="J478" s="1" t="s">
        <v>854</v>
      </c>
    </row>
    <row r="479" spans="1:10" ht="12.75">
      <c r="A479">
        <v>5</v>
      </c>
      <c r="C479" s="1" t="s">
        <v>992</v>
      </c>
      <c r="D479" s="1">
        <v>18239031</v>
      </c>
      <c r="E479" t="s">
        <v>33</v>
      </c>
      <c r="F479" s="26">
        <v>-25542411.362499997</v>
      </c>
      <c r="G479" s="28">
        <v>1</v>
      </c>
      <c r="H479" s="26">
        <f t="shared" si="7"/>
        <v>-25542411.362499997</v>
      </c>
      <c r="J479" s="1" t="s">
        <v>854</v>
      </c>
    </row>
    <row r="480" spans="1:10" ht="12.75">
      <c r="A480">
        <v>5</v>
      </c>
      <c r="C480" s="1" t="s">
        <v>992</v>
      </c>
      <c r="D480" s="1">
        <v>18239041</v>
      </c>
      <c r="E480" t="s">
        <v>35</v>
      </c>
      <c r="F480" s="26">
        <v>14767136.33875</v>
      </c>
      <c r="G480" s="28">
        <v>1</v>
      </c>
      <c r="H480" s="26">
        <f t="shared" si="7"/>
        <v>14767136.33875</v>
      </c>
      <c r="J480" s="1" t="s">
        <v>854</v>
      </c>
    </row>
    <row r="481" spans="1:10" ht="12.75">
      <c r="A481">
        <v>5</v>
      </c>
      <c r="C481" s="1" t="s">
        <v>992</v>
      </c>
      <c r="D481" s="1">
        <v>18239051</v>
      </c>
      <c r="E481" t="s">
        <v>36</v>
      </c>
      <c r="F481" s="26">
        <v>-14541958.863333335</v>
      </c>
      <c r="G481" s="28">
        <v>1</v>
      </c>
      <c r="H481" s="26">
        <f t="shared" si="7"/>
        <v>-14541958.863333335</v>
      </c>
      <c r="J481" s="1" t="s">
        <v>854</v>
      </c>
    </row>
    <row r="482" spans="1:10" ht="12.75">
      <c r="A482">
        <v>5</v>
      </c>
      <c r="C482" s="1" t="s">
        <v>992</v>
      </c>
      <c r="D482" s="1">
        <v>18600161</v>
      </c>
      <c r="E482" t="s">
        <v>71</v>
      </c>
      <c r="F482" s="26">
        <v>191333.29</v>
      </c>
      <c r="G482" s="28">
        <v>1</v>
      </c>
      <c r="H482" s="26">
        <f t="shared" si="7"/>
        <v>191333.29</v>
      </c>
      <c r="J482" s="1" t="s">
        <v>854</v>
      </c>
    </row>
    <row r="483" spans="1:10" ht="12.75">
      <c r="A483">
        <v>5</v>
      </c>
      <c r="C483" s="1" t="s">
        <v>992</v>
      </c>
      <c r="D483" s="1">
        <v>18600441</v>
      </c>
      <c r="E483" t="s">
        <v>81</v>
      </c>
      <c r="F483" s="26">
        <v>131770.17</v>
      </c>
      <c r="G483" s="28">
        <v>1</v>
      </c>
      <c r="H483" s="26">
        <f t="shared" si="7"/>
        <v>131770.17</v>
      </c>
      <c r="J483" s="1" t="s">
        <v>854</v>
      </c>
    </row>
    <row r="484" spans="1:10" ht="12.75">
      <c r="A484">
        <v>5</v>
      </c>
      <c r="C484" s="1" t="s">
        <v>992</v>
      </c>
      <c r="D484" s="1">
        <v>18700001</v>
      </c>
      <c r="E484" t="s">
        <v>129</v>
      </c>
      <c r="F484" s="26">
        <v>468696.1075</v>
      </c>
      <c r="G484" s="28">
        <v>1</v>
      </c>
      <c r="H484" s="26">
        <f t="shared" si="7"/>
        <v>468696.1075</v>
      </c>
      <c r="J484" s="1" t="s">
        <v>854</v>
      </c>
    </row>
    <row r="485" spans="1:10" ht="12.75">
      <c r="A485">
        <v>5</v>
      </c>
      <c r="C485" s="1" t="s">
        <v>992</v>
      </c>
      <c r="D485" s="1">
        <v>18700011</v>
      </c>
      <c r="E485" t="s">
        <v>131</v>
      </c>
      <c r="F485" s="26">
        <v>682070.4970833333</v>
      </c>
      <c r="G485" s="28">
        <v>1</v>
      </c>
      <c r="H485" s="26">
        <f t="shared" si="7"/>
        <v>682070.4970833333</v>
      </c>
      <c r="J485" s="1" t="s">
        <v>854</v>
      </c>
    </row>
    <row r="486" spans="1:10" ht="12.75">
      <c r="A486">
        <v>5</v>
      </c>
      <c r="C486" s="1" t="s">
        <v>992</v>
      </c>
      <c r="D486" s="1">
        <v>18700021</v>
      </c>
      <c r="E486" t="s">
        <v>133</v>
      </c>
      <c r="F486" s="26">
        <v>20654.940833333334</v>
      </c>
      <c r="G486" s="28">
        <v>1</v>
      </c>
      <c r="H486" s="26">
        <f t="shared" si="7"/>
        <v>20654.940833333334</v>
      </c>
      <c r="J486" s="1" t="s">
        <v>854</v>
      </c>
    </row>
    <row r="487" spans="1:10" ht="12.75">
      <c r="A487">
        <v>5</v>
      </c>
      <c r="C487" s="1" t="s">
        <v>992</v>
      </c>
      <c r="D487" s="1">
        <v>19000111</v>
      </c>
      <c r="E487" t="s">
        <v>196</v>
      </c>
      <c r="F487" s="26">
        <v>510889.6666666667</v>
      </c>
      <c r="G487" s="28">
        <v>1</v>
      </c>
      <c r="H487" s="26">
        <f t="shared" si="7"/>
        <v>510889.6666666667</v>
      </c>
      <c r="J487" s="1" t="s">
        <v>854</v>
      </c>
    </row>
    <row r="488" spans="1:10" ht="12.75">
      <c r="A488">
        <v>5</v>
      </c>
      <c r="C488" s="1" t="s">
        <v>992</v>
      </c>
      <c r="D488" s="1">
        <v>19000141</v>
      </c>
      <c r="E488" t="s">
        <v>201</v>
      </c>
      <c r="F488" s="26">
        <v>68625</v>
      </c>
      <c r="G488" s="28">
        <v>1</v>
      </c>
      <c r="H488" s="26">
        <f t="shared" si="7"/>
        <v>68625</v>
      </c>
      <c r="J488" s="1" t="s">
        <v>854</v>
      </c>
    </row>
    <row r="489" spans="1:10" ht="12.75">
      <c r="A489">
        <v>5</v>
      </c>
      <c r="C489" s="1" t="s">
        <v>992</v>
      </c>
      <c r="D489" s="1">
        <v>19000161</v>
      </c>
      <c r="E489" t="s">
        <v>203</v>
      </c>
      <c r="F489" s="26">
        <v>0</v>
      </c>
      <c r="G489" s="28">
        <v>1</v>
      </c>
      <c r="H489" s="26">
        <f t="shared" si="7"/>
        <v>0</v>
      </c>
      <c r="J489" s="1" t="s">
        <v>854</v>
      </c>
    </row>
    <row r="490" spans="1:10" ht="12.75">
      <c r="A490">
        <v>5</v>
      </c>
      <c r="C490" s="1" t="s">
        <v>992</v>
      </c>
      <c r="D490" s="1">
        <v>19000181</v>
      </c>
      <c r="E490" t="s">
        <v>206</v>
      </c>
      <c r="F490" s="26">
        <v>984000</v>
      </c>
      <c r="G490" s="28">
        <v>1</v>
      </c>
      <c r="H490" s="26">
        <f t="shared" si="7"/>
        <v>984000</v>
      </c>
      <c r="J490" s="1" t="s">
        <v>854</v>
      </c>
    </row>
    <row r="491" spans="1:10" ht="12.75">
      <c r="A491">
        <v>5</v>
      </c>
      <c r="C491" s="1" t="s">
        <v>992</v>
      </c>
      <c r="D491" s="1">
        <v>19000221</v>
      </c>
      <c r="E491" t="s">
        <v>207</v>
      </c>
      <c r="F491" s="26">
        <v>0</v>
      </c>
      <c r="G491" s="28">
        <v>1</v>
      </c>
      <c r="H491" s="26">
        <f t="shared" si="7"/>
        <v>0</v>
      </c>
      <c r="J491" s="1" t="s">
        <v>854</v>
      </c>
    </row>
    <row r="492" spans="1:10" ht="12.75">
      <c r="A492">
        <v>5</v>
      </c>
      <c r="C492" s="1" t="s">
        <v>992</v>
      </c>
      <c r="D492" s="1">
        <v>19000251</v>
      </c>
      <c r="E492" t="s">
        <v>210</v>
      </c>
      <c r="F492" s="26">
        <v>590829.9166666666</v>
      </c>
      <c r="G492" s="28">
        <v>1</v>
      </c>
      <c r="H492" s="26">
        <f t="shared" si="7"/>
        <v>590829.9166666666</v>
      </c>
      <c r="J492" s="1" t="s">
        <v>854</v>
      </c>
    </row>
    <row r="493" spans="1:10" ht="12.75">
      <c r="A493">
        <v>5</v>
      </c>
      <c r="C493" s="1" t="s">
        <v>992</v>
      </c>
      <c r="D493" s="1">
        <v>19000261</v>
      </c>
      <c r="E493" t="s">
        <v>211</v>
      </c>
      <c r="F493" s="26">
        <v>0</v>
      </c>
      <c r="G493" s="28">
        <v>1</v>
      </c>
      <c r="H493" s="26">
        <f t="shared" si="7"/>
        <v>0</v>
      </c>
      <c r="J493" s="1" t="s">
        <v>854</v>
      </c>
    </row>
    <row r="494" spans="1:10" ht="12.75">
      <c r="A494">
        <v>5</v>
      </c>
      <c r="C494" s="1" t="s">
        <v>992</v>
      </c>
      <c r="D494" s="1">
        <v>19000281</v>
      </c>
      <c r="E494" t="s">
        <v>212</v>
      </c>
      <c r="F494" s="26">
        <v>0</v>
      </c>
      <c r="G494" s="28">
        <v>1</v>
      </c>
      <c r="H494" s="26">
        <f t="shared" si="7"/>
        <v>0</v>
      </c>
      <c r="J494" s="1" t="s">
        <v>854</v>
      </c>
    </row>
    <row r="495" spans="1:10" ht="12.75">
      <c r="A495">
        <v>5</v>
      </c>
      <c r="C495" s="1" t="s">
        <v>992</v>
      </c>
      <c r="D495" s="1">
        <v>19000301</v>
      </c>
      <c r="E495" t="s">
        <v>215</v>
      </c>
      <c r="F495" s="26">
        <v>-161383</v>
      </c>
      <c r="G495" s="28">
        <v>1</v>
      </c>
      <c r="H495" s="26">
        <f t="shared" si="7"/>
        <v>-161383</v>
      </c>
      <c r="J495" s="1" t="s">
        <v>854</v>
      </c>
    </row>
    <row r="496" spans="1:10" ht="12.75">
      <c r="A496">
        <v>5</v>
      </c>
      <c r="C496" s="1" t="s">
        <v>992</v>
      </c>
      <c r="D496" s="1">
        <v>19000321</v>
      </c>
      <c r="E496" t="s">
        <v>218</v>
      </c>
      <c r="F496" s="26">
        <v>0</v>
      </c>
      <c r="G496" s="28">
        <v>1</v>
      </c>
      <c r="H496" s="26">
        <f t="shared" si="7"/>
        <v>0</v>
      </c>
      <c r="J496" s="1" t="s">
        <v>854</v>
      </c>
    </row>
    <row r="497" spans="1:10" ht="12.75">
      <c r="A497">
        <v>5</v>
      </c>
      <c r="C497" s="1" t="s">
        <v>992</v>
      </c>
      <c r="D497" s="1">
        <v>19000371</v>
      </c>
      <c r="E497" t="s">
        <v>221</v>
      </c>
      <c r="F497" s="26">
        <v>718877.6666666666</v>
      </c>
      <c r="G497" s="28">
        <v>1</v>
      </c>
      <c r="H497" s="26">
        <f t="shared" si="7"/>
        <v>718877.6666666666</v>
      </c>
      <c r="J497" s="1" t="s">
        <v>854</v>
      </c>
    </row>
    <row r="498" spans="1:10" ht="12.75">
      <c r="A498">
        <v>5</v>
      </c>
      <c r="C498" s="1" t="s">
        <v>992</v>
      </c>
      <c r="D498" s="1">
        <v>19000381</v>
      </c>
      <c r="E498" t="s">
        <v>222</v>
      </c>
      <c r="F498" s="26">
        <v>0</v>
      </c>
      <c r="G498" s="28">
        <v>1</v>
      </c>
      <c r="H498" s="26">
        <f t="shared" si="7"/>
        <v>0</v>
      </c>
      <c r="J498" s="1" t="s">
        <v>854</v>
      </c>
    </row>
    <row r="499" spans="1:10" ht="12.75">
      <c r="A499">
        <v>5</v>
      </c>
      <c r="C499" s="1" t="s">
        <v>992</v>
      </c>
      <c r="D499" s="1">
        <v>19000411</v>
      </c>
      <c r="E499" t="s">
        <v>226</v>
      </c>
      <c r="F499" s="26">
        <v>0</v>
      </c>
      <c r="G499" s="28">
        <v>1</v>
      </c>
      <c r="H499" s="26">
        <f t="shared" si="7"/>
        <v>0</v>
      </c>
      <c r="J499" s="1" t="s">
        <v>854</v>
      </c>
    </row>
    <row r="500" spans="1:10" ht="12.75">
      <c r="A500">
        <v>5</v>
      </c>
      <c r="C500" s="1" t="s">
        <v>992</v>
      </c>
      <c r="D500" s="1">
        <v>19000441</v>
      </c>
      <c r="E500" t="s">
        <v>230</v>
      </c>
      <c r="F500" s="26">
        <v>675893.3333333334</v>
      </c>
      <c r="G500" s="28">
        <v>1</v>
      </c>
      <c r="H500" s="26">
        <f t="shared" si="7"/>
        <v>675893.3333333334</v>
      </c>
      <c r="J500" s="1" t="s">
        <v>854</v>
      </c>
    </row>
    <row r="501" spans="1:10" ht="12.75">
      <c r="A501">
        <v>5</v>
      </c>
      <c r="C501" s="1" t="s">
        <v>992</v>
      </c>
      <c r="D501" s="1">
        <v>19000471</v>
      </c>
      <c r="E501" t="s">
        <v>236</v>
      </c>
      <c r="F501" s="26">
        <v>188678.04166666666</v>
      </c>
      <c r="G501" s="28">
        <v>1</v>
      </c>
      <c r="H501" s="26">
        <f t="shared" si="7"/>
        <v>188678.04166666666</v>
      </c>
      <c r="J501" s="1" t="s">
        <v>854</v>
      </c>
    </row>
    <row r="502" spans="1:10" ht="12.75">
      <c r="A502">
        <v>5</v>
      </c>
      <c r="C502" s="1" t="s">
        <v>992</v>
      </c>
      <c r="D502" s="1">
        <v>19000521</v>
      </c>
      <c r="E502" t="s">
        <v>237</v>
      </c>
      <c r="F502" s="26">
        <v>-4123424</v>
      </c>
      <c r="G502" s="28">
        <v>1</v>
      </c>
      <c r="H502" s="26">
        <f t="shared" si="7"/>
        <v>-4123424</v>
      </c>
      <c r="J502" s="1" t="s">
        <v>854</v>
      </c>
    </row>
    <row r="503" spans="1:10" ht="12.75">
      <c r="A503">
        <v>5</v>
      </c>
      <c r="C503" s="1" t="s">
        <v>992</v>
      </c>
      <c r="D503" s="1">
        <v>19000531</v>
      </c>
      <c r="E503" t="s">
        <v>238</v>
      </c>
      <c r="F503" s="26">
        <v>0</v>
      </c>
      <c r="G503" s="28">
        <v>1</v>
      </c>
      <c r="H503" s="26">
        <f t="shared" si="7"/>
        <v>0</v>
      </c>
      <c r="J503" s="1" t="s">
        <v>854</v>
      </c>
    </row>
    <row r="504" spans="1:10" ht="12.75">
      <c r="A504">
        <v>5</v>
      </c>
      <c r="C504" s="1" t="s">
        <v>992</v>
      </c>
      <c r="D504" s="1">
        <v>19000541</v>
      </c>
      <c r="E504" t="s">
        <v>239</v>
      </c>
      <c r="F504" s="26">
        <v>82152</v>
      </c>
      <c r="G504" s="28">
        <v>1</v>
      </c>
      <c r="H504" s="26">
        <f t="shared" si="7"/>
        <v>82152</v>
      </c>
      <c r="J504" s="1" t="s">
        <v>854</v>
      </c>
    </row>
    <row r="505" spans="1:10" ht="12.75">
      <c r="A505">
        <v>5</v>
      </c>
      <c r="C505" s="1" t="s">
        <v>992</v>
      </c>
      <c r="D505" s="1">
        <v>22820011</v>
      </c>
      <c r="E505" t="s">
        <v>343</v>
      </c>
      <c r="F505" s="26">
        <v>-1028552.8354166667</v>
      </c>
      <c r="G505" s="28">
        <v>1</v>
      </c>
      <c r="H505" s="26">
        <f t="shared" si="7"/>
        <v>-1028552.8354166667</v>
      </c>
      <c r="J505" s="1" t="s">
        <v>854</v>
      </c>
    </row>
    <row r="506" spans="1:10" ht="12.75">
      <c r="A506">
        <v>5</v>
      </c>
      <c r="C506" s="1" t="s">
        <v>992</v>
      </c>
      <c r="D506" s="1">
        <v>22840011</v>
      </c>
      <c r="E506" t="s">
        <v>346</v>
      </c>
      <c r="F506" s="26">
        <v>289.75</v>
      </c>
      <c r="G506" s="28">
        <v>1</v>
      </c>
      <c r="H506" s="26">
        <f t="shared" si="7"/>
        <v>289.75</v>
      </c>
      <c r="J506" s="1" t="s">
        <v>854</v>
      </c>
    </row>
    <row r="507" spans="1:10" ht="12.75">
      <c r="A507">
        <v>5</v>
      </c>
      <c r="C507" s="1" t="s">
        <v>992</v>
      </c>
      <c r="D507" s="1">
        <v>22840021</v>
      </c>
      <c r="E507" t="s">
        <v>347</v>
      </c>
      <c r="F507" s="26">
        <v>-978825.8195833332</v>
      </c>
      <c r="G507" s="28">
        <v>1</v>
      </c>
      <c r="H507" s="26">
        <f t="shared" si="7"/>
        <v>-978825.8195833332</v>
      </c>
      <c r="J507" s="1" t="s">
        <v>854</v>
      </c>
    </row>
    <row r="508" spans="1:10" ht="12.75">
      <c r="A508">
        <v>5</v>
      </c>
      <c r="C508" s="1" t="s">
        <v>992</v>
      </c>
      <c r="D508" s="1">
        <v>22840031</v>
      </c>
      <c r="E508" t="s">
        <v>348</v>
      </c>
      <c r="F508" s="26">
        <v>-129471.05</v>
      </c>
      <c r="G508" s="28">
        <v>1</v>
      </c>
      <c r="H508" s="26">
        <f t="shared" si="7"/>
        <v>-129471.05</v>
      </c>
      <c r="J508" s="1" t="s">
        <v>854</v>
      </c>
    </row>
    <row r="509" spans="1:10" ht="12.75">
      <c r="A509">
        <v>5</v>
      </c>
      <c r="C509" s="1" t="s">
        <v>992</v>
      </c>
      <c r="D509" s="1">
        <v>22840041</v>
      </c>
      <c r="E509" t="s">
        <v>349</v>
      </c>
      <c r="F509" s="26">
        <v>-29534.430416666666</v>
      </c>
      <c r="G509" s="28">
        <v>1</v>
      </c>
      <c r="H509" s="26">
        <f t="shared" si="7"/>
        <v>-29534.430416666666</v>
      </c>
      <c r="J509" s="1" t="s">
        <v>854</v>
      </c>
    </row>
    <row r="510" spans="1:10" ht="12.75">
      <c r="A510">
        <v>5</v>
      </c>
      <c r="C510" s="1" t="s">
        <v>992</v>
      </c>
      <c r="D510" s="1">
        <v>22840051</v>
      </c>
      <c r="E510" t="s">
        <v>350</v>
      </c>
      <c r="F510" s="26">
        <v>-15000</v>
      </c>
      <c r="G510" s="28">
        <v>1</v>
      </c>
      <c r="H510" s="26">
        <f t="shared" si="7"/>
        <v>-15000</v>
      </c>
      <c r="J510" s="1" t="s">
        <v>854</v>
      </c>
    </row>
    <row r="511" spans="1:10" ht="12.75">
      <c r="A511">
        <v>5</v>
      </c>
      <c r="C511" s="1" t="s">
        <v>992</v>
      </c>
      <c r="D511" s="1">
        <v>22840061</v>
      </c>
      <c r="E511" t="s">
        <v>351</v>
      </c>
      <c r="F511" s="26">
        <v>-52471.63</v>
      </c>
      <c r="G511" s="28">
        <v>1</v>
      </c>
      <c r="H511" s="26">
        <f t="shared" si="7"/>
        <v>-52471.63</v>
      </c>
      <c r="J511" s="1" t="s">
        <v>854</v>
      </c>
    </row>
    <row r="512" spans="1:10" ht="12.75">
      <c r="A512">
        <v>5</v>
      </c>
      <c r="C512" s="1" t="s">
        <v>992</v>
      </c>
      <c r="D512" s="1">
        <v>22840071</v>
      </c>
      <c r="E512" t="s">
        <v>352</v>
      </c>
      <c r="F512" s="26">
        <v>-48851.86666666665</v>
      </c>
      <c r="G512" s="28">
        <v>1</v>
      </c>
      <c r="H512" s="26">
        <f t="shared" si="7"/>
        <v>-48851.86666666665</v>
      </c>
      <c r="J512" s="1" t="s">
        <v>854</v>
      </c>
    </row>
    <row r="513" spans="1:10" ht="12.75">
      <c r="A513">
        <v>5</v>
      </c>
      <c r="C513" s="1" t="s">
        <v>992</v>
      </c>
      <c r="D513" s="1">
        <v>22840081</v>
      </c>
      <c r="E513" t="s">
        <v>353</v>
      </c>
      <c r="F513" s="26">
        <v>-453028.42</v>
      </c>
      <c r="G513" s="28">
        <v>1</v>
      </c>
      <c r="H513" s="26">
        <f t="shared" si="7"/>
        <v>-453028.42</v>
      </c>
      <c r="J513" s="1" t="s">
        <v>854</v>
      </c>
    </row>
    <row r="514" spans="1:10" ht="12.75">
      <c r="A514">
        <v>5</v>
      </c>
      <c r="C514" s="1" t="s">
        <v>992</v>
      </c>
      <c r="D514" s="1">
        <v>22840091</v>
      </c>
      <c r="E514" t="s">
        <v>354</v>
      </c>
      <c r="F514" s="26">
        <v>0</v>
      </c>
      <c r="G514" s="28">
        <v>1</v>
      </c>
      <c r="H514" s="26">
        <f t="shared" si="7"/>
        <v>0</v>
      </c>
      <c r="J514" s="1" t="s">
        <v>854</v>
      </c>
    </row>
    <row r="515" spans="1:10" ht="12.75">
      <c r="A515">
        <v>5</v>
      </c>
      <c r="C515" s="1" t="s">
        <v>992</v>
      </c>
      <c r="D515" s="1">
        <v>22840101</v>
      </c>
      <c r="E515" t="s">
        <v>355</v>
      </c>
      <c r="F515" s="26">
        <v>0</v>
      </c>
      <c r="G515" s="28">
        <v>1</v>
      </c>
      <c r="H515" s="26">
        <f t="shared" si="7"/>
        <v>0</v>
      </c>
      <c r="J515" s="1" t="s">
        <v>854</v>
      </c>
    </row>
    <row r="516" spans="1:10" ht="12.75">
      <c r="A516">
        <v>5</v>
      </c>
      <c r="C516" s="1" t="s">
        <v>992</v>
      </c>
      <c r="D516" s="1">
        <v>22840111</v>
      </c>
      <c r="E516" t="s">
        <v>356</v>
      </c>
      <c r="F516" s="26">
        <v>-10000</v>
      </c>
      <c r="G516" s="28">
        <v>1</v>
      </c>
      <c r="H516" s="26">
        <f t="shared" si="7"/>
        <v>-10000</v>
      </c>
      <c r="J516" s="1" t="s">
        <v>854</v>
      </c>
    </row>
    <row r="517" spans="1:10" ht="12.75">
      <c r="A517">
        <v>5</v>
      </c>
      <c r="C517" s="1" t="s">
        <v>992</v>
      </c>
      <c r="D517" s="1">
        <v>22840121</v>
      </c>
      <c r="E517" t="s">
        <v>357</v>
      </c>
      <c r="F517" s="26">
        <v>0</v>
      </c>
      <c r="G517" s="28">
        <v>1</v>
      </c>
      <c r="H517" s="26">
        <f t="shared" si="7"/>
        <v>0</v>
      </c>
      <c r="J517" s="1" t="s">
        <v>854</v>
      </c>
    </row>
    <row r="518" spans="1:10" ht="12.75">
      <c r="A518">
        <v>5</v>
      </c>
      <c r="C518" s="1" t="s">
        <v>992</v>
      </c>
      <c r="D518" s="1">
        <v>22840411</v>
      </c>
      <c r="E518" t="s">
        <v>358</v>
      </c>
      <c r="F518" s="26">
        <v>-23656.118749999998</v>
      </c>
      <c r="G518" s="28">
        <v>1</v>
      </c>
      <c r="H518" s="26">
        <f aca="true" t="shared" si="8" ref="H518:H581">F518*G518</f>
        <v>-23656.118749999998</v>
      </c>
      <c r="J518" s="1" t="s">
        <v>854</v>
      </c>
    </row>
    <row r="519" spans="1:10" ht="12.75">
      <c r="A519">
        <v>5</v>
      </c>
      <c r="C519" s="1" t="s">
        <v>992</v>
      </c>
      <c r="D519" s="1">
        <v>22841001</v>
      </c>
      <c r="E519" t="s">
        <v>359</v>
      </c>
      <c r="F519" s="26">
        <v>-889955.5558333333</v>
      </c>
      <c r="G519" s="28">
        <v>1</v>
      </c>
      <c r="H519" s="26">
        <f t="shared" si="8"/>
        <v>-889955.5558333333</v>
      </c>
      <c r="J519" s="1" t="s">
        <v>854</v>
      </c>
    </row>
    <row r="520" spans="1:10" ht="12.75">
      <c r="A520">
        <v>5</v>
      </c>
      <c r="C520" s="1" t="s">
        <v>992</v>
      </c>
      <c r="D520" s="1">
        <v>22840131</v>
      </c>
      <c r="E520" t="s">
        <v>360</v>
      </c>
      <c r="F520" s="26">
        <v>-2483738.4083333337</v>
      </c>
      <c r="G520" s="28">
        <v>1</v>
      </c>
      <c r="H520" s="26">
        <f t="shared" si="8"/>
        <v>-2483738.4083333337</v>
      </c>
      <c r="J520" s="1" t="s">
        <v>854</v>
      </c>
    </row>
    <row r="521" spans="1:10" ht="12.75">
      <c r="A521">
        <v>5</v>
      </c>
      <c r="C521" s="1" t="s">
        <v>992</v>
      </c>
      <c r="D521" s="1">
        <v>23200011</v>
      </c>
      <c r="E521" t="s">
        <v>397</v>
      </c>
      <c r="F521" s="26">
        <v>-5252636.1725</v>
      </c>
      <c r="G521" s="28">
        <v>1</v>
      </c>
      <c r="H521" s="26">
        <f t="shared" si="8"/>
        <v>-5252636.1725</v>
      </c>
      <c r="J521" s="1" t="s">
        <v>854</v>
      </c>
    </row>
    <row r="522" spans="1:10" ht="12.75">
      <c r="A522">
        <v>5</v>
      </c>
      <c r="C522" s="1" t="s">
        <v>992</v>
      </c>
      <c r="D522" s="1">
        <v>23200031</v>
      </c>
      <c r="E522" t="s">
        <v>398</v>
      </c>
      <c r="F522" s="26">
        <v>-15363779.438749999</v>
      </c>
      <c r="G522" s="28">
        <v>1</v>
      </c>
      <c r="H522" s="26">
        <f t="shared" si="8"/>
        <v>-15363779.438749999</v>
      </c>
      <c r="J522" s="1" t="s">
        <v>854</v>
      </c>
    </row>
    <row r="523" spans="1:10" ht="12.75">
      <c r="A523">
        <v>5</v>
      </c>
      <c r="C523" s="1" t="s">
        <v>992</v>
      </c>
      <c r="D523" s="1">
        <v>23200041</v>
      </c>
      <c r="E523" t="s">
        <v>400</v>
      </c>
      <c r="F523" s="26">
        <v>-5307608.5</v>
      </c>
      <c r="G523" s="28">
        <v>1</v>
      </c>
      <c r="H523" s="26">
        <f t="shared" si="8"/>
        <v>-5307608.5</v>
      </c>
      <c r="J523" s="1" t="s">
        <v>854</v>
      </c>
    </row>
    <row r="524" spans="1:10" ht="12.75">
      <c r="A524">
        <v>5</v>
      </c>
      <c r="C524" s="1" t="s">
        <v>992</v>
      </c>
      <c r="D524" s="1">
        <v>23200051</v>
      </c>
      <c r="E524" t="s">
        <v>401</v>
      </c>
      <c r="F524" s="26">
        <v>-7027676.699583333</v>
      </c>
      <c r="G524" s="28">
        <v>1</v>
      </c>
      <c r="H524" s="26">
        <f t="shared" si="8"/>
        <v>-7027676.699583333</v>
      </c>
      <c r="J524" s="1" t="s">
        <v>854</v>
      </c>
    </row>
    <row r="525" spans="1:10" ht="12.75">
      <c r="A525">
        <v>5</v>
      </c>
      <c r="C525" s="1" t="s">
        <v>992</v>
      </c>
      <c r="D525" s="1">
        <v>23200061</v>
      </c>
      <c r="E525" t="s">
        <v>402</v>
      </c>
      <c r="F525" s="26">
        <v>-30831778.0275</v>
      </c>
      <c r="G525" s="28">
        <v>1</v>
      </c>
      <c r="H525" s="26">
        <f t="shared" si="8"/>
        <v>-30831778.0275</v>
      </c>
      <c r="J525" s="1" t="s">
        <v>854</v>
      </c>
    </row>
    <row r="526" spans="1:10" ht="12.75">
      <c r="A526">
        <v>5</v>
      </c>
      <c r="C526" s="1" t="s">
        <v>992</v>
      </c>
      <c r="D526" s="1">
        <v>23200071</v>
      </c>
      <c r="E526" t="s">
        <v>404</v>
      </c>
      <c r="F526" s="26">
        <v>-20435926.24291667</v>
      </c>
      <c r="G526" s="28">
        <v>1</v>
      </c>
      <c r="H526" s="26">
        <f t="shared" si="8"/>
        <v>-20435926.24291667</v>
      </c>
      <c r="J526" s="1" t="s">
        <v>854</v>
      </c>
    </row>
    <row r="527" spans="1:10" ht="12.75">
      <c r="A527">
        <v>5</v>
      </c>
      <c r="C527" s="1" t="s">
        <v>992</v>
      </c>
      <c r="D527" s="1">
        <v>23200081</v>
      </c>
      <c r="E527" t="s">
        <v>405</v>
      </c>
      <c r="F527" s="26">
        <v>-1456799.835416667</v>
      </c>
      <c r="G527" s="28">
        <v>1</v>
      </c>
      <c r="H527" s="26">
        <f t="shared" si="8"/>
        <v>-1456799.835416667</v>
      </c>
      <c r="J527" s="1" t="s">
        <v>854</v>
      </c>
    </row>
    <row r="528" spans="1:10" ht="12.75">
      <c r="A528">
        <v>5</v>
      </c>
      <c r="C528" s="1" t="s">
        <v>992</v>
      </c>
      <c r="D528" s="1">
        <v>23200091</v>
      </c>
      <c r="E528" t="s">
        <v>407</v>
      </c>
      <c r="F528" s="26">
        <v>-51235.96708333333</v>
      </c>
      <c r="G528" s="28">
        <v>1</v>
      </c>
      <c r="H528" s="26">
        <f t="shared" si="8"/>
        <v>-51235.96708333333</v>
      </c>
      <c r="J528" s="1" t="s">
        <v>854</v>
      </c>
    </row>
    <row r="529" spans="1:10" ht="12.75">
      <c r="A529">
        <v>5</v>
      </c>
      <c r="C529" s="1" t="s">
        <v>992</v>
      </c>
      <c r="D529" s="1">
        <v>23200101</v>
      </c>
      <c r="E529" t="s">
        <v>409</v>
      </c>
      <c r="F529" s="26">
        <v>-5137.5</v>
      </c>
      <c r="G529" s="28">
        <v>1</v>
      </c>
      <c r="H529" s="26">
        <f t="shared" si="8"/>
        <v>-5137.5</v>
      </c>
      <c r="J529" s="1" t="s">
        <v>854</v>
      </c>
    </row>
    <row r="530" spans="1:10" ht="12.75">
      <c r="A530">
        <v>5</v>
      </c>
      <c r="C530" s="1" t="s">
        <v>992</v>
      </c>
      <c r="D530" s="1">
        <v>23200111</v>
      </c>
      <c r="E530" t="s">
        <v>411</v>
      </c>
      <c r="F530" s="26">
        <v>-79230.05875000001</v>
      </c>
      <c r="G530" s="28">
        <v>1</v>
      </c>
      <c r="H530" s="26">
        <f t="shared" si="8"/>
        <v>-79230.05875000001</v>
      </c>
      <c r="J530" s="1" t="s">
        <v>854</v>
      </c>
    </row>
    <row r="531" spans="1:10" ht="12.75">
      <c r="A531">
        <v>5</v>
      </c>
      <c r="C531" s="1" t="s">
        <v>992</v>
      </c>
      <c r="D531" s="1">
        <v>23200121</v>
      </c>
      <c r="E531" t="s">
        <v>413</v>
      </c>
      <c r="F531" s="26">
        <v>-522218.80458333326</v>
      </c>
      <c r="G531" s="28">
        <v>1</v>
      </c>
      <c r="H531" s="26">
        <f t="shared" si="8"/>
        <v>-522218.80458333326</v>
      </c>
      <c r="J531" s="1" t="s">
        <v>854</v>
      </c>
    </row>
    <row r="532" spans="1:10" ht="12.75">
      <c r="A532">
        <v>5</v>
      </c>
      <c r="C532" s="1" t="s">
        <v>992</v>
      </c>
      <c r="D532" s="1">
        <v>23200131</v>
      </c>
      <c r="E532" t="s">
        <v>414</v>
      </c>
      <c r="F532" s="26">
        <v>0</v>
      </c>
      <c r="G532" s="28">
        <v>1</v>
      </c>
      <c r="H532" s="26">
        <f t="shared" si="8"/>
        <v>0</v>
      </c>
      <c r="J532" s="1" t="s">
        <v>854</v>
      </c>
    </row>
    <row r="533" spans="1:10" ht="12.75">
      <c r="A533">
        <v>5</v>
      </c>
      <c r="C533" s="1" t="s">
        <v>992</v>
      </c>
      <c r="D533" s="1">
        <v>23200241</v>
      </c>
      <c r="E533" t="s">
        <v>421</v>
      </c>
      <c r="F533" s="26">
        <v>-201935.91666666666</v>
      </c>
      <c r="G533" s="28">
        <v>1</v>
      </c>
      <c r="H533" s="26">
        <f t="shared" si="8"/>
        <v>-201935.91666666666</v>
      </c>
      <c r="J533" s="1" t="s">
        <v>854</v>
      </c>
    </row>
    <row r="534" spans="1:10" ht="12.75">
      <c r="A534">
        <v>5</v>
      </c>
      <c r="C534" s="1" t="s">
        <v>992</v>
      </c>
      <c r="D534" s="1">
        <v>23200281</v>
      </c>
      <c r="E534" t="s">
        <v>424</v>
      </c>
      <c r="F534" s="26">
        <v>-77.71166666666666</v>
      </c>
      <c r="G534" s="28">
        <v>1</v>
      </c>
      <c r="H534" s="26">
        <f t="shared" si="8"/>
        <v>-77.71166666666666</v>
      </c>
      <c r="J534" s="1" t="s">
        <v>854</v>
      </c>
    </row>
    <row r="535" spans="1:10" ht="12.75">
      <c r="A535">
        <v>5</v>
      </c>
      <c r="C535" s="1" t="s">
        <v>992</v>
      </c>
      <c r="D535" s="1">
        <v>23201001</v>
      </c>
      <c r="E535" t="s">
        <v>452</v>
      </c>
      <c r="F535" s="26">
        <v>0</v>
      </c>
      <c r="G535" s="28">
        <v>1</v>
      </c>
      <c r="H535" s="26">
        <f t="shared" si="8"/>
        <v>0</v>
      </c>
      <c r="J535" s="1" t="s">
        <v>854</v>
      </c>
    </row>
    <row r="536" spans="1:10" ht="12.75">
      <c r="A536">
        <v>5</v>
      </c>
      <c r="C536" s="1" t="s">
        <v>992</v>
      </c>
      <c r="D536" s="1">
        <v>23201011</v>
      </c>
      <c r="E536" t="s">
        <v>454</v>
      </c>
      <c r="F536" s="26">
        <v>0</v>
      </c>
      <c r="G536" s="28">
        <v>1</v>
      </c>
      <c r="H536" s="26">
        <f t="shared" si="8"/>
        <v>0</v>
      </c>
      <c r="J536" s="1" t="s">
        <v>854</v>
      </c>
    </row>
    <row r="537" spans="1:10" ht="12.75">
      <c r="A537">
        <v>5</v>
      </c>
      <c r="C537" s="1" t="s">
        <v>992</v>
      </c>
      <c r="D537" s="1">
        <v>23600011</v>
      </c>
      <c r="E537" t="s">
        <v>483</v>
      </c>
      <c r="F537" s="26">
        <v>-343907.2916666667</v>
      </c>
      <c r="G537" s="28">
        <v>1</v>
      </c>
      <c r="H537" s="26">
        <f t="shared" si="8"/>
        <v>-343907.2916666667</v>
      </c>
      <c r="J537" s="1" t="s">
        <v>854</v>
      </c>
    </row>
    <row r="538" spans="1:10" ht="12.75">
      <c r="A538">
        <v>5</v>
      </c>
      <c r="C538" s="1" t="s">
        <v>992</v>
      </c>
      <c r="D538" s="1">
        <v>23600021</v>
      </c>
      <c r="E538" t="s">
        <v>484</v>
      </c>
      <c r="F538" s="26">
        <v>-3250341.739166667</v>
      </c>
      <c r="G538" s="28">
        <v>1</v>
      </c>
      <c r="H538" s="26">
        <f t="shared" si="8"/>
        <v>-3250341.739166667</v>
      </c>
      <c r="J538" s="1" t="s">
        <v>854</v>
      </c>
    </row>
    <row r="539" spans="1:10" ht="12.75">
      <c r="A539">
        <v>5</v>
      </c>
      <c r="C539" s="1" t="s">
        <v>992</v>
      </c>
      <c r="D539" s="1">
        <v>23600201</v>
      </c>
      <c r="E539" t="s">
        <v>496</v>
      </c>
      <c r="F539" s="26">
        <v>-23526559.79916667</v>
      </c>
      <c r="G539" s="28">
        <v>1</v>
      </c>
      <c r="H539" s="26">
        <f t="shared" si="8"/>
        <v>-23526559.79916667</v>
      </c>
      <c r="J539" s="1" t="s">
        <v>854</v>
      </c>
    </row>
    <row r="540" spans="1:10" ht="12.75">
      <c r="A540">
        <v>5</v>
      </c>
      <c r="C540" s="1" t="s">
        <v>992</v>
      </c>
      <c r="D540" s="1">
        <v>23600211</v>
      </c>
      <c r="E540" t="s">
        <v>497</v>
      </c>
      <c r="F540" s="26">
        <v>-6010448.638750001</v>
      </c>
      <c r="G540" s="28">
        <v>1</v>
      </c>
      <c r="H540" s="26">
        <f t="shared" si="8"/>
        <v>-6010448.638750001</v>
      </c>
      <c r="J540" s="1" t="s">
        <v>854</v>
      </c>
    </row>
    <row r="541" spans="1:10" ht="12.75">
      <c r="A541">
        <v>5</v>
      </c>
      <c r="C541" s="1" t="s">
        <v>992</v>
      </c>
      <c r="D541" s="1">
        <v>23600221</v>
      </c>
      <c r="E541" t="s">
        <v>499</v>
      </c>
      <c r="F541" s="26">
        <v>91476.07333333336</v>
      </c>
      <c r="G541" s="28">
        <v>1</v>
      </c>
      <c r="H541" s="26">
        <f t="shared" si="8"/>
        <v>91476.07333333336</v>
      </c>
      <c r="J541" s="1" t="s">
        <v>854</v>
      </c>
    </row>
    <row r="542" spans="1:10" ht="12.75">
      <c r="A542">
        <v>5</v>
      </c>
      <c r="C542" s="1" t="s">
        <v>992</v>
      </c>
      <c r="D542" s="1">
        <v>23600301</v>
      </c>
      <c r="E542" t="s">
        <v>501</v>
      </c>
      <c r="F542" s="26">
        <v>0</v>
      </c>
      <c r="G542" s="28">
        <v>1</v>
      </c>
      <c r="H542" s="26">
        <f t="shared" si="8"/>
        <v>0</v>
      </c>
      <c r="J542" s="1" t="s">
        <v>854</v>
      </c>
    </row>
    <row r="543" spans="1:10" ht="12.75">
      <c r="A543">
        <v>5</v>
      </c>
      <c r="C543" s="1" t="s">
        <v>992</v>
      </c>
      <c r="D543" s="1">
        <v>23600351</v>
      </c>
      <c r="E543" t="s">
        <v>502</v>
      </c>
      <c r="F543" s="26">
        <v>-6204704.779583334</v>
      </c>
      <c r="G543" s="28">
        <v>1</v>
      </c>
      <c r="H543" s="26">
        <f t="shared" si="8"/>
        <v>-6204704.779583334</v>
      </c>
      <c r="J543" s="1" t="s">
        <v>854</v>
      </c>
    </row>
    <row r="544" spans="1:10" ht="12.75">
      <c r="A544">
        <v>5</v>
      </c>
      <c r="C544" s="1" t="s">
        <v>992</v>
      </c>
      <c r="D544" s="1">
        <v>23600381</v>
      </c>
      <c r="E544" t="s">
        <v>503</v>
      </c>
      <c r="F544" s="26">
        <v>0</v>
      </c>
      <c r="G544" s="28">
        <v>1</v>
      </c>
      <c r="H544" s="26">
        <f t="shared" si="8"/>
        <v>0</v>
      </c>
      <c r="J544" s="1" t="s">
        <v>854</v>
      </c>
    </row>
    <row r="545" spans="1:10" ht="12.75">
      <c r="A545">
        <v>5</v>
      </c>
      <c r="C545" s="1" t="s">
        <v>992</v>
      </c>
      <c r="D545" s="1">
        <v>23600391</v>
      </c>
      <c r="E545" t="s">
        <v>504</v>
      </c>
      <c r="F545" s="26">
        <v>-298596.06958333333</v>
      </c>
      <c r="G545" s="28">
        <v>1</v>
      </c>
      <c r="H545" s="26">
        <f t="shared" si="8"/>
        <v>-298596.06958333333</v>
      </c>
      <c r="J545" s="1" t="s">
        <v>854</v>
      </c>
    </row>
    <row r="546" spans="1:10" ht="12.75">
      <c r="A546">
        <v>5</v>
      </c>
      <c r="C546" s="1" t="s">
        <v>992</v>
      </c>
      <c r="D546" s="1">
        <v>23600421</v>
      </c>
      <c r="E546" t="s">
        <v>505</v>
      </c>
      <c r="F546" s="26">
        <v>-15.9575</v>
      </c>
      <c r="G546" s="28">
        <v>1</v>
      </c>
      <c r="H546" s="26">
        <f t="shared" si="8"/>
        <v>-15.9575</v>
      </c>
      <c r="J546" s="1" t="s">
        <v>854</v>
      </c>
    </row>
    <row r="547" spans="1:10" ht="12.75">
      <c r="A547">
        <v>5</v>
      </c>
      <c r="C547" s="1" t="s">
        <v>992</v>
      </c>
      <c r="D547" s="1">
        <v>23600451</v>
      </c>
      <c r="E547" t="s">
        <v>506</v>
      </c>
      <c r="F547" s="26">
        <v>186313.66666666666</v>
      </c>
      <c r="G547" s="28">
        <v>1</v>
      </c>
      <c r="H547" s="26">
        <f t="shared" si="8"/>
        <v>186313.66666666666</v>
      </c>
      <c r="J547" s="1" t="s">
        <v>854</v>
      </c>
    </row>
    <row r="548" spans="1:10" ht="12.75">
      <c r="A548">
        <v>5</v>
      </c>
      <c r="C548" s="1" t="s">
        <v>992</v>
      </c>
      <c r="D548" s="1">
        <v>23600471</v>
      </c>
      <c r="E548" t="s">
        <v>507</v>
      </c>
      <c r="F548" s="26">
        <v>-5730729.2</v>
      </c>
      <c r="G548" s="28">
        <v>1</v>
      </c>
      <c r="H548" s="26">
        <f t="shared" si="8"/>
        <v>-5730729.2</v>
      </c>
      <c r="J548" s="1" t="s">
        <v>854</v>
      </c>
    </row>
    <row r="549" spans="1:10" ht="12.75">
      <c r="A549">
        <v>5</v>
      </c>
      <c r="C549" s="1" t="s">
        <v>992</v>
      </c>
      <c r="D549" s="1">
        <v>23601001</v>
      </c>
      <c r="E549" t="s">
        <v>511</v>
      </c>
      <c r="F549" s="26">
        <v>0</v>
      </c>
      <c r="G549" s="28">
        <v>1</v>
      </c>
      <c r="H549" s="26">
        <f t="shared" si="8"/>
        <v>0</v>
      </c>
      <c r="J549" s="1" t="s">
        <v>854</v>
      </c>
    </row>
    <row r="550" spans="1:10" ht="12.75">
      <c r="A550">
        <v>5</v>
      </c>
      <c r="C550" s="1" t="s">
        <v>992</v>
      </c>
      <c r="D550" s="1">
        <v>23601011</v>
      </c>
      <c r="E550" t="s">
        <v>513</v>
      </c>
      <c r="F550" s="26">
        <v>0</v>
      </c>
      <c r="G550" s="28">
        <v>1</v>
      </c>
      <c r="H550" s="26">
        <f t="shared" si="8"/>
        <v>0</v>
      </c>
      <c r="J550" s="1" t="s">
        <v>854</v>
      </c>
    </row>
    <row r="551" spans="1:10" ht="12.75">
      <c r="A551">
        <v>5</v>
      </c>
      <c r="C551" s="1" t="s">
        <v>992</v>
      </c>
      <c r="D551" s="1">
        <v>23601021</v>
      </c>
      <c r="E551" t="s">
        <v>515</v>
      </c>
      <c r="F551" s="26">
        <v>0</v>
      </c>
      <c r="G551" s="28">
        <v>1</v>
      </c>
      <c r="H551" s="26">
        <f t="shared" si="8"/>
        <v>0</v>
      </c>
      <c r="J551" s="1" t="s">
        <v>854</v>
      </c>
    </row>
    <row r="552" spans="1:10" ht="12.75">
      <c r="A552">
        <v>5</v>
      </c>
      <c r="C552" s="1" t="s">
        <v>992</v>
      </c>
      <c r="D552" s="1">
        <v>23601031</v>
      </c>
      <c r="E552" t="s">
        <v>517</v>
      </c>
      <c r="F552" s="26">
        <v>0</v>
      </c>
      <c r="G552" s="28">
        <v>1</v>
      </c>
      <c r="H552" s="26">
        <f t="shared" si="8"/>
        <v>0</v>
      </c>
      <c r="J552" s="1" t="s">
        <v>854</v>
      </c>
    </row>
    <row r="553" spans="1:10" ht="12.75">
      <c r="A553">
        <v>5</v>
      </c>
      <c r="C553" s="1" t="s">
        <v>992</v>
      </c>
      <c r="D553" s="1">
        <v>23700001</v>
      </c>
      <c r="E553" t="s">
        <v>520</v>
      </c>
      <c r="F553" s="26">
        <v>-222393.7866666667</v>
      </c>
      <c r="G553" s="28">
        <v>1</v>
      </c>
      <c r="H553" s="26">
        <f t="shared" si="8"/>
        <v>-222393.7866666667</v>
      </c>
      <c r="J553" s="1" t="s">
        <v>854</v>
      </c>
    </row>
    <row r="554" spans="1:10" ht="12.75">
      <c r="A554">
        <v>5</v>
      </c>
      <c r="C554" s="1" t="s">
        <v>992</v>
      </c>
      <c r="D554" s="1">
        <v>23700771</v>
      </c>
      <c r="E554" t="s">
        <v>549</v>
      </c>
      <c r="F554" s="26">
        <v>0</v>
      </c>
      <c r="G554" s="28">
        <v>1</v>
      </c>
      <c r="H554" s="26">
        <f t="shared" si="8"/>
        <v>0</v>
      </c>
      <c r="J554" s="1" t="s">
        <v>854</v>
      </c>
    </row>
    <row r="555" spans="1:10" ht="12.75">
      <c r="A555">
        <v>5</v>
      </c>
      <c r="C555" s="1" t="s">
        <v>992</v>
      </c>
      <c r="D555" s="1">
        <v>23700821</v>
      </c>
      <c r="E555" t="s">
        <v>555</v>
      </c>
      <c r="F555" s="26">
        <v>-197407.4475</v>
      </c>
      <c r="G555" s="28">
        <v>1</v>
      </c>
      <c r="H555" s="26">
        <f t="shared" si="8"/>
        <v>-197407.4475</v>
      </c>
      <c r="J555" s="1" t="s">
        <v>854</v>
      </c>
    </row>
    <row r="556" spans="1:10" ht="12.75">
      <c r="A556">
        <v>5</v>
      </c>
      <c r="C556" s="1" t="s">
        <v>992</v>
      </c>
      <c r="D556" s="1">
        <v>23700841</v>
      </c>
      <c r="E556" t="s">
        <v>559</v>
      </c>
      <c r="F556" s="26">
        <v>-151716.76875</v>
      </c>
      <c r="G556" s="28">
        <v>1</v>
      </c>
      <c r="H556" s="26">
        <f t="shared" si="8"/>
        <v>-151716.76875</v>
      </c>
      <c r="J556" s="1" t="s">
        <v>854</v>
      </c>
    </row>
    <row r="557" spans="1:10" ht="12.75">
      <c r="A557">
        <v>5</v>
      </c>
      <c r="C557" s="1" t="s">
        <v>992</v>
      </c>
      <c r="D557" s="1">
        <v>24100101</v>
      </c>
      <c r="E557" t="s">
        <v>579</v>
      </c>
      <c r="F557" s="26">
        <v>0</v>
      </c>
      <c r="G557" s="28">
        <v>1</v>
      </c>
      <c r="H557" s="26">
        <f t="shared" si="8"/>
        <v>0</v>
      </c>
      <c r="J557" s="1" t="s">
        <v>854</v>
      </c>
    </row>
    <row r="558" spans="1:10" ht="12.75">
      <c r="A558">
        <v>5</v>
      </c>
      <c r="C558" s="1" t="s">
        <v>992</v>
      </c>
      <c r="D558" s="1">
        <v>24100111</v>
      </c>
      <c r="E558" t="s">
        <v>580</v>
      </c>
      <c r="F558" s="26">
        <v>-108.33333333333333</v>
      </c>
      <c r="G558" s="28">
        <v>1</v>
      </c>
      <c r="H558" s="26">
        <f t="shared" si="8"/>
        <v>-108.33333333333333</v>
      </c>
      <c r="J558" s="1" t="s">
        <v>854</v>
      </c>
    </row>
    <row r="559" spans="1:10" ht="12.75">
      <c r="A559">
        <v>5</v>
      </c>
      <c r="C559" s="1" t="s">
        <v>992</v>
      </c>
      <c r="D559" s="1">
        <v>24100153</v>
      </c>
      <c r="E559" t="s">
        <v>579</v>
      </c>
      <c r="F559" s="26">
        <v>0</v>
      </c>
      <c r="G559" s="28">
        <v>1</v>
      </c>
      <c r="H559" s="26">
        <f t="shared" si="8"/>
        <v>0</v>
      </c>
      <c r="J559" s="1" t="s">
        <v>854</v>
      </c>
    </row>
    <row r="560" spans="1:10" ht="12.75">
      <c r="A560">
        <v>5</v>
      </c>
      <c r="C560" s="1" t="s">
        <v>992</v>
      </c>
      <c r="D560" s="1">
        <v>24200021</v>
      </c>
      <c r="E560" t="s">
        <v>584</v>
      </c>
      <c r="F560" s="26">
        <v>-239343.89</v>
      </c>
      <c r="G560" s="28">
        <v>1</v>
      </c>
      <c r="H560" s="26">
        <f t="shared" si="8"/>
        <v>-239343.89</v>
      </c>
      <c r="J560" s="1" t="s">
        <v>854</v>
      </c>
    </row>
    <row r="561" spans="1:10" ht="12.75">
      <c r="A561">
        <v>5</v>
      </c>
      <c r="C561" s="1" t="s">
        <v>992</v>
      </c>
      <c r="D561" s="1">
        <v>24200031</v>
      </c>
      <c r="E561" t="s">
        <v>585</v>
      </c>
      <c r="F561" s="26">
        <v>0</v>
      </c>
      <c r="G561" s="28">
        <v>1</v>
      </c>
      <c r="H561" s="26">
        <f t="shared" si="8"/>
        <v>0</v>
      </c>
      <c r="J561" s="1" t="s">
        <v>854</v>
      </c>
    </row>
    <row r="562" spans="1:10" ht="12.75">
      <c r="A562">
        <v>5</v>
      </c>
      <c r="C562" s="1" t="s">
        <v>992</v>
      </c>
      <c r="D562" s="1">
        <v>24200541</v>
      </c>
      <c r="E562" t="s">
        <v>591</v>
      </c>
      <c r="F562" s="26">
        <v>-87836.12833333334</v>
      </c>
      <c r="G562" s="28">
        <v>1</v>
      </c>
      <c r="H562" s="26">
        <f t="shared" si="8"/>
        <v>-87836.12833333334</v>
      </c>
      <c r="J562" s="1" t="s">
        <v>854</v>
      </c>
    </row>
    <row r="563" spans="1:10" ht="12.75">
      <c r="A563">
        <v>5</v>
      </c>
      <c r="C563" s="1" t="s">
        <v>992</v>
      </c>
      <c r="D563" s="1">
        <v>24200551</v>
      </c>
      <c r="E563" t="s">
        <v>592</v>
      </c>
      <c r="F563" s="26">
        <v>-87836.12833333334</v>
      </c>
      <c r="G563" s="28">
        <v>1</v>
      </c>
      <c r="H563" s="26">
        <f t="shared" si="8"/>
        <v>-87836.12833333334</v>
      </c>
      <c r="J563" s="1" t="s">
        <v>854</v>
      </c>
    </row>
    <row r="564" spans="1:10" ht="12.75">
      <c r="A564">
        <v>5</v>
      </c>
      <c r="C564" s="1" t="s">
        <v>992</v>
      </c>
      <c r="D564" s="1">
        <v>24200561</v>
      </c>
      <c r="E564" t="s">
        <v>593</v>
      </c>
      <c r="F564" s="26">
        <v>-24018.234166666665</v>
      </c>
      <c r="G564" s="28">
        <v>1</v>
      </c>
      <c r="H564" s="26">
        <f t="shared" si="8"/>
        <v>-24018.234166666665</v>
      </c>
      <c r="J564" s="1" t="s">
        <v>854</v>
      </c>
    </row>
    <row r="565" spans="1:10" ht="12.75">
      <c r="A565">
        <v>5</v>
      </c>
      <c r="C565" s="1" t="s">
        <v>992</v>
      </c>
      <c r="D565" s="1">
        <v>24200571</v>
      </c>
      <c r="E565" t="s">
        <v>594</v>
      </c>
      <c r="F565" s="26">
        <v>-24018.170833333334</v>
      </c>
      <c r="G565" s="28">
        <v>1</v>
      </c>
      <c r="H565" s="26">
        <f t="shared" si="8"/>
        <v>-24018.170833333334</v>
      </c>
      <c r="J565" s="1" t="s">
        <v>854</v>
      </c>
    </row>
    <row r="566" spans="1:10" ht="12.75">
      <c r="A566">
        <v>5</v>
      </c>
      <c r="C566" s="1" t="s">
        <v>992</v>
      </c>
      <c r="D566" s="1">
        <v>24200581</v>
      </c>
      <c r="E566" t="s">
        <v>595</v>
      </c>
      <c r="F566" s="26">
        <v>0</v>
      </c>
      <c r="G566" s="28">
        <v>1</v>
      </c>
      <c r="H566" s="26">
        <f t="shared" si="8"/>
        <v>0</v>
      </c>
      <c r="J566" s="1" t="s">
        <v>854</v>
      </c>
    </row>
    <row r="567" spans="1:10" ht="12.75">
      <c r="A567">
        <v>5</v>
      </c>
      <c r="C567" s="1" t="s">
        <v>992</v>
      </c>
      <c r="D567" s="1">
        <v>24200611</v>
      </c>
      <c r="E567" t="s">
        <v>598</v>
      </c>
      <c r="F567" s="26">
        <v>-141466.875</v>
      </c>
      <c r="G567" s="28">
        <v>1</v>
      </c>
      <c r="H567" s="26">
        <f t="shared" si="8"/>
        <v>-141466.875</v>
      </c>
      <c r="J567" s="1" t="s">
        <v>854</v>
      </c>
    </row>
    <row r="568" spans="1:10" ht="12.75">
      <c r="A568">
        <v>5</v>
      </c>
      <c r="C568" s="1" t="s">
        <v>992</v>
      </c>
      <c r="D568" s="1">
        <v>24200621</v>
      </c>
      <c r="E568" t="s">
        <v>599</v>
      </c>
      <c r="F568" s="26">
        <v>-153590.91416666668</v>
      </c>
      <c r="G568" s="28">
        <v>1</v>
      </c>
      <c r="H568" s="26">
        <f t="shared" si="8"/>
        <v>-153590.91416666668</v>
      </c>
      <c r="J568" s="1" t="s">
        <v>854</v>
      </c>
    </row>
    <row r="569" spans="1:10" ht="12.75">
      <c r="A569">
        <v>5</v>
      </c>
      <c r="C569" s="1" t="s">
        <v>992</v>
      </c>
      <c r="D569" s="1">
        <v>24200631</v>
      </c>
      <c r="E569" t="s">
        <v>603</v>
      </c>
      <c r="F569" s="26">
        <v>0</v>
      </c>
      <c r="G569" s="28">
        <v>1</v>
      </c>
      <c r="H569" s="26">
        <f t="shared" si="8"/>
        <v>0</v>
      </c>
      <c r="J569" s="1" t="s">
        <v>854</v>
      </c>
    </row>
    <row r="570" spans="1:10" ht="12.75">
      <c r="A570">
        <v>5</v>
      </c>
      <c r="C570" s="1" t="s">
        <v>992</v>
      </c>
      <c r="D570" s="1">
        <v>25300001</v>
      </c>
      <c r="E570" t="s">
        <v>640</v>
      </c>
      <c r="F570" s="26">
        <v>-120870.99166666668</v>
      </c>
      <c r="G570" s="28">
        <v>1</v>
      </c>
      <c r="H570" s="26">
        <f t="shared" si="8"/>
        <v>-120870.99166666668</v>
      </c>
      <c r="J570" s="1" t="s">
        <v>854</v>
      </c>
    </row>
    <row r="571" spans="1:10" ht="12.75">
      <c r="A571">
        <v>5</v>
      </c>
      <c r="C571" s="1" t="s">
        <v>992</v>
      </c>
      <c r="D571" s="1">
        <v>25300011</v>
      </c>
      <c r="E571" t="s">
        <v>642</v>
      </c>
      <c r="F571" s="26">
        <v>-5000</v>
      </c>
      <c r="G571" s="28">
        <v>1</v>
      </c>
      <c r="H571" s="26">
        <f t="shared" si="8"/>
        <v>-5000</v>
      </c>
      <c r="J571" s="1" t="s">
        <v>854</v>
      </c>
    </row>
    <row r="572" spans="1:10" ht="12.75">
      <c r="A572">
        <v>5</v>
      </c>
      <c r="C572" s="1" t="s">
        <v>992</v>
      </c>
      <c r="D572" s="1">
        <v>25300031</v>
      </c>
      <c r="E572" t="s">
        <v>644</v>
      </c>
      <c r="F572" s="26">
        <v>-1885159.7916666667</v>
      </c>
      <c r="G572" s="28">
        <v>1</v>
      </c>
      <c r="H572" s="26">
        <f t="shared" si="8"/>
        <v>-1885159.7916666667</v>
      </c>
      <c r="J572" s="1" t="s">
        <v>854</v>
      </c>
    </row>
    <row r="573" spans="1:10" ht="12.75">
      <c r="A573">
        <v>5</v>
      </c>
      <c r="C573" s="1" t="s">
        <v>992</v>
      </c>
      <c r="D573" s="1">
        <v>25300131</v>
      </c>
      <c r="E573" t="s">
        <v>647</v>
      </c>
      <c r="F573" s="26">
        <v>0</v>
      </c>
      <c r="G573" s="28">
        <v>1</v>
      </c>
      <c r="H573" s="26">
        <f t="shared" si="8"/>
        <v>0</v>
      </c>
      <c r="J573" s="1" t="s">
        <v>854</v>
      </c>
    </row>
    <row r="574" spans="1:10" ht="12.75">
      <c r="A574">
        <v>5</v>
      </c>
      <c r="C574" s="1" t="s">
        <v>992</v>
      </c>
      <c r="D574" s="1">
        <v>25300141</v>
      </c>
      <c r="E574" t="s">
        <v>648</v>
      </c>
      <c r="F574" s="26">
        <v>-1941092.3858333332</v>
      </c>
      <c r="G574" s="28">
        <v>1</v>
      </c>
      <c r="H574" s="26">
        <f t="shared" si="8"/>
        <v>-1941092.3858333332</v>
      </c>
      <c r="J574" s="1" t="s">
        <v>854</v>
      </c>
    </row>
    <row r="575" spans="1:10" ht="12.75">
      <c r="A575">
        <v>5</v>
      </c>
      <c r="C575" s="1" t="s">
        <v>992</v>
      </c>
      <c r="D575" s="1">
        <v>25300151</v>
      </c>
      <c r="E575" t="s">
        <v>650</v>
      </c>
      <c r="F575" s="26">
        <v>-3116895.5308333333</v>
      </c>
      <c r="G575" s="28">
        <v>1</v>
      </c>
      <c r="H575" s="26">
        <f t="shared" si="8"/>
        <v>-3116895.5308333333</v>
      </c>
      <c r="J575" s="1" t="s">
        <v>854</v>
      </c>
    </row>
    <row r="576" spans="1:10" ht="12.75">
      <c r="A576">
        <v>5</v>
      </c>
      <c r="C576" s="1" t="s">
        <v>992</v>
      </c>
      <c r="D576" s="1">
        <v>25300161</v>
      </c>
      <c r="E576" t="s">
        <v>651</v>
      </c>
      <c r="F576" s="26">
        <v>-641297.0166666667</v>
      </c>
      <c r="G576" s="28">
        <v>1</v>
      </c>
      <c r="H576" s="26">
        <f t="shared" si="8"/>
        <v>-641297.0166666667</v>
      </c>
      <c r="J576" s="1" t="s">
        <v>854</v>
      </c>
    </row>
    <row r="577" spans="1:10" ht="12.75">
      <c r="A577">
        <v>5</v>
      </c>
      <c r="C577" s="1" t="s">
        <v>992</v>
      </c>
      <c r="D577" s="1">
        <v>25300371</v>
      </c>
      <c r="E577" t="s">
        <v>662</v>
      </c>
      <c r="F577" s="26">
        <v>-4037878.304166667</v>
      </c>
      <c r="G577" s="28">
        <v>1</v>
      </c>
      <c r="H577" s="26">
        <f t="shared" si="8"/>
        <v>-4037878.304166667</v>
      </c>
      <c r="J577" s="1" t="s">
        <v>854</v>
      </c>
    </row>
    <row r="578" spans="1:10" ht="12.75">
      <c r="A578">
        <v>5</v>
      </c>
      <c r="C578" s="1" t="s">
        <v>992</v>
      </c>
      <c r="D578" s="1">
        <v>25300521</v>
      </c>
      <c r="E578" t="s">
        <v>669</v>
      </c>
      <c r="F578" s="26">
        <v>0</v>
      </c>
      <c r="G578" s="28">
        <v>1</v>
      </c>
      <c r="H578" s="26">
        <f t="shared" si="8"/>
        <v>0</v>
      </c>
      <c r="J578" s="1" t="s">
        <v>854</v>
      </c>
    </row>
    <row r="579" spans="1:10" ht="12.75">
      <c r="A579">
        <v>5</v>
      </c>
      <c r="C579" s="1" t="s">
        <v>992</v>
      </c>
      <c r="D579" s="1">
        <v>25300551</v>
      </c>
      <c r="E579" t="s">
        <v>674</v>
      </c>
      <c r="F579" s="26">
        <v>0</v>
      </c>
      <c r="G579" s="28">
        <v>1</v>
      </c>
      <c r="H579" s="26">
        <f t="shared" si="8"/>
        <v>0</v>
      </c>
      <c r="J579" s="1" t="s">
        <v>854</v>
      </c>
    </row>
    <row r="580" spans="1:10" ht="12.75">
      <c r="A580">
        <v>5</v>
      </c>
      <c r="C580" s="1" t="s">
        <v>992</v>
      </c>
      <c r="D580" s="1">
        <v>25300561</v>
      </c>
      <c r="E580" t="s">
        <v>675</v>
      </c>
      <c r="F580" s="26">
        <v>-2050639.3333333333</v>
      </c>
      <c r="G580" s="28">
        <v>1</v>
      </c>
      <c r="H580" s="26">
        <f t="shared" si="8"/>
        <v>-2050639.3333333333</v>
      </c>
      <c r="J580" s="1" t="s">
        <v>854</v>
      </c>
    </row>
    <row r="581" spans="1:10" ht="12.75">
      <c r="A581">
        <v>5</v>
      </c>
      <c r="C581" s="1" t="s">
        <v>992</v>
      </c>
      <c r="D581" s="1">
        <v>25302221</v>
      </c>
      <c r="E581" t="s">
        <v>705</v>
      </c>
      <c r="F581" s="26">
        <v>-838007.0033333334</v>
      </c>
      <c r="G581" s="28">
        <v>1</v>
      </c>
      <c r="H581" s="26">
        <f t="shared" si="8"/>
        <v>-838007.0033333334</v>
      </c>
      <c r="J581" s="1" t="s">
        <v>854</v>
      </c>
    </row>
    <row r="582" spans="1:10" ht="12.75">
      <c r="A582">
        <v>5</v>
      </c>
      <c r="C582" s="1" t="s">
        <v>992</v>
      </c>
      <c r="D582" s="1">
        <v>25302231</v>
      </c>
      <c r="E582" t="s">
        <v>33</v>
      </c>
      <c r="F582" s="26">
        <v>0</v>
      </c>
      <c r="G582" s="28">
        <v>1</v>
      </c>
      <c r="H582" s="26">
        <f aca="true" t="shared" si="9" ref="H582:H605">F582*G582</f>
        <v>0</v>
      </c>
      <c r="J582" s="1" t="s">
        <v>854</v>
      </c>
    </row>
    <row r="583" spans="1:10" ht="12.75">
      <c r="A583">
        <v>5</v>
      </c>
      <c r="C583" s="1" t="s">
        <v>992</v>
      </c>
      <c r="D583" s="1">
        <v>25400031</v>
      </c>
      <c r="E583" t="s">
        <v>711</v>
      </c>
      <c r="F583" s="26">
        <v>-911266.78</v>
      </c>
      <c r="G583" s="28">
        <v>1</v>
      </c>
      <c r="H583" s="26">
        <f t="shared" si="9"/>
        <v>-911266.78</v>
      </c>
      <c r="J583" s="1" t="s">
        <v>854</v>
      </c>
    </row>
    <row r="584" spans="1:10" ht="12.75">
      <c r="A584">
        <v>5</v>
      </c>
      <c r="C584" s="1" t="s">
        <v>992</v>
      </c>
      <c r="D584" s="1">
        <v>25400041</v>
      </c>
      <c r="E584" t="s">
        <v>713</v>
      </c>
      <c r="F584" s="26">
        <v>0</v>
      </c>
      <c r="G584" s="28">
        <v>1</v>
      </c>
      <c r="H584" s="26">
        <f t="shared" si="9"/>
        <v>0</v>
      </c>
      <c r="J584" s="1" t="s">
        <v>854</v>
      </c>
    </row>
    <row r="585" spans="1:10" ht="12.75">
      <c r="A585">
        <v>5</v>
      </c>
      <c r="C585" s="1" t="s">
        <v>992</v>
      </c>
      <c r="D585" s="1">
        <v>25400061</v>
      </c>
      <c r="E585" t="s">
        <v>715</v>
      </c>
      <c r="F585" s="26">
        <v>-15310.91125</v>
      </c>
      <c r="G585" s="28">
        <v>1</v>
      </c>
      <c r="H585" s="26">
        <f t="shared" si="9"/>
        <v>-15310.91125</v>
      </c>
      <c r="J585" s="1" t="s">
        <v>854</v>
      </c>
    </row>
    <row r="586" spans="1:10" ht="12.75">
      <c r="A586">
        <v>5</v>
      </c>
      <c r="C586" s="1" t="s">
        <v>992</v>
      </c>
      <c r="D586" s="1">
        <v>25400101</v>
      </c>
      <c r="E586" t="s">
        <v>716</v>
      </c>
      <c r="F586" s="26">
        <v>-1674673.5195833335</v>
      </c>
      <c r="G586" s="28">
        <v>1</v>
      </c>
      <c r="H586" s="26">
        <f t="shared" si="9"/>
        <v>-1674673.5195833335</v>
      </c>
      <c r="J586" s="1" t="s">
        <v>854</v>
      </c>
    </row>
    <row r="587" spans="1:10" ht="12.75">
      <c r="A587">
        <v>5</v>
      </c>
      <c r="C587" s="1" t="s">
        <v>992</v>
      </c>
      <c r="D587" s="1">
        <v>25400111</v>
      </c>
      <c r="E587" t="s">
        <v>716</v>
      </c>
      <c r="F587" s="26">
        <v>-73633.22916666667</v>
      </c>
      <c r="G587" s="28">
        <v>1</v>
      </c>
      <c r="H587" s="26">
        <f t="shared" si="9"/>
        <v>-73633.22916666667</v>
      </c>
      <c r="J587" s="1" t="s">
        <v>854</v>
      </c>
    </row>
    <row r="588" spans="1:10" ht="12.75">
      <c r="A588">
        <v>5</v>
      </c>
      <c r="C588" s="1" t="s">
        <v>992</v>
      </c>
      <c r="D588" s="1">
        <v>25400131</v>
      </c>
      <c r="E588" t="s">
        <v>717</v>
      </c>
      <c r="F588" s="26">
        <v>-48730.52</v>
      </c>
      <c r="G588" s="28">
        <v>1</v>
      </c>
      <c r="H588" s="26">
        <f t="shared" si="9"/>
        <v>-48730.52</v>
      </c>
      <c r="J588" s="1" t="s">
        <v>854</v>
      </c>
    </row>
    <row r="589" spans="1:10" ht="12.75">
      <c r="A589">
        <v>5</v>
      </c>
      <c r="C589" s="1" t="s">
        <v>992</v>
      </c>
      <c r="D589" s="1">
        <v>25400141</v>
      </c>
      <c r="E589" t="s">
        <v>718</v>
      </c>
      <c r="F589" s="26">
        <v>-2860479.372916667</v>
      </c>
      <c r="G589" s="28">
        <v>1</v>
      </c>
      <c r="H589" s="26">
        <f t="shared" si="9"/>
        <v>-2860479.372916667</v>
      </c>
      <c r="J589" s="1" t="s">
        <v>854</v>
      </c>
    </row>
    <row r="590" spans="1:10" ht="12.75">
      <c r="A590">
        <v>5</v>
      </c>
      <c r="C590" s="1" t="s">
        <v>992</v>
      </c>
      <c r="D590" s="1">
        <v>25400151</v>
      </c>
      <c r="E590" t="s">
        <v>719</v>
      </c>
      <c r="F590" s="26">
        <v>-407990.115</v>
      </c>
      <c r="G590" s="28">
        <v>1</v>
      </c>
      <c r="H590" s="26">
        <f t="shared" si="9"/>
        <v>-407990.115</v>
      </c>
      <c r="J590" s="1" t="s">
        <v>854</v>
      </c>
    </row>
    <row r="591" spans="1:10" ht="12.75">
      <c r="A591">
        <v>5</v>
      </c>
      <c r="C591" s="1" t="s">
        <v>992</v>
      </c>
      <c r="D591" s="1">
        <v>25400161</v>
      </c>
      <c r="E591" t="s">
        <v>721</v>
      </c>
      <c r="F591" s="26">
        <v>-531515.15</v>
      </c>
      <c r="G591" s="28">
        <v>1</v>
      </c>
      <c r="H591" s="26">
        <f t="shared" si="9"/>
        <v>-531515.15</v>
      </c>
      <c r="J591" s="1" t="s">
        <v>854</v>
      </c>
    </row>
    <row r="592" spans="1:10" ht="12.75">
      <c r="A592">
        <v>5</v>
      </c>
      <c r="C592" s="1" t="s">
        <v>992</v>
      </c>
      <c r="D592" s="1">
        <v>25600031</v>
      </c>
      <c r="E592" t="s">
        <v>748</v>
      </c>
      <c r="F592" s="26">
        <v>-1993531.4345833336</v>
      </c>
      <c r="G592" s="28">
        <v>1</v>
      </c>
      <c r="H592" s="26">
        <f t="shared" si="9"/>
        <v>-1993531.4345833336</v>
      </c>
      <c r="J592" s="1" t="s">
        <v>854</v>
      </c>
    </row>
    <row r="593" spans="1:10" ht="12.75">
      <c r="A593">
        <v>5</v>
      </c>
      <c r="C593" s="1" t="s">
        <v>992</v>
      </c>
      <c r="D593" s="1">
        <v>25600051</v>
      </c>
      <c r="E593" t="s">
        <v>749</v>
      </c>
      <c r="F593" s="26">
        <v>-473533.3804166666</v>
      </c>
      <c r="G593" s="28">
        <v>1</v>
      </c>
      <c r="H593" s="26">
        <f t="shared" si="9"/>
        <v>-473533.3804166666</v>
      </c>
      <c r="J593" s="1" t="s">
        <v>854</v>
      </c>
    </row>
    <row r="594" spans="1:10" ht="12.75">
      <c r="A594">
        <v>5</v>
      </c>
      <c r="C594" s="1" t="s">
        <v>992</v>
      </c>
      <c r="D594" s="1">
        <v>25600061</v>
      </c>
      <c r="E594" t="s">
        <v>751</v>
      </c>
      <c r="F594" s="26">
        <v>-318698.83875</v>
      </c>
      <c r="G594" s="28">
        <v>1</v>
      </c>
      <c r="H594" s="26">
        <f t="shared" si="9"/>
        <v>-318698.83875</v>
      </c>
      <c r="J594" s="1" t="s">
        <v>854</v>
      </c>
    </row>
    <row r="595" spans="1:10" ht="12.75">
      <c r="A595">
        <v>5</v>
      </c>
      <c r="C595" s="1" t="s">
        <v>992</v>
      </c>
      <c r="D595" s="1">
        <v>28300021</v>
      </c>
      <c r="E595" t="s">
        <v>767</v>
      </c>
      <c r="F595" s="26">
        <v>0</v>
      </c>
      <c r="G595" s="28">
        <v>1</v>
      </c>
      <c r="H595" s="26">
        <f t="shared" si="9"/>
        <v>0</v>
      </c>
      <c r="J595" s="1" t="s">
        <v>854</v>
      </c>
    </row>
    <row r="596" spans="1:10" ht="12.75">
      <c r="A596">
        <v>5</v>
      </c>
      <c r="C596" s="1" t="s">
        <v>992</v>
      </c>
      <c r="D596" s="1">
        <v>28300191</v>
      </c>
      <c r="E596" t="s">
        <v>790</v>
      </c>
      <c r="F596" s="26">
        <v>0</v>
      </c>
      <c r="G596" s="28">
        <v>1</v>
      </c>
      <c r="H596" s="26">
        <f t="shared" si="9"/>
        <v>0</v>
      </c>
      <c r="J596" s="1" t="s">
        <v>854</v>
      </c>
    </row>
    <row r="597" spans="1:10" ht="12.75">
      <c r="A597">
        <v>5</v>
      </c>
      <c r="C597" s="1" t="s">
        <v>992</v>
      </c>
      <c r="D597" s="1">
        <v>28300211</v>
      </c>
      <c r="E597" t="s">
        <v>792</v>
      </c>
      <c r="F597" s="26">
        <v>-30112625</v>
      </c>
      <c r="G597" s="28">
        <v>1</v>
      </c>
      <c r="H597" s="26">
        <f t="shared" si="9"/>
        <v>-30112625</v>
      </c>
      <c r="J597" s="1" t="s">
        <v>854</v>
      </c>
    </row>
    <row r="598" spans="1:10" ht="12.75">
      <c r="A598">
        <v>5</v>
      </c>
      <c r="C598" s="1" t="s">
        <v>992</v>
      </c>
      <c r="D598" s="1">
        <v>28300241</v>
      </c>
      <c r="E598" t="s">
        <v>794</v>
      </c>
      <c r="F598" s="26">
        <v>-3333.3333333333335</v>
      </c>
      <c r="G598" s="28">
        <v>1</v>
      </c>
      <c r="H598" s="26">
        <f t="shared" si="9"/>
        <v>-3333.3333333333335</v>
      </c>
      <c r="J598" s="1" t="s">
        <v>854</v>
      </c>
    </row>
    <row r="599" spans="1:10" ht="12.75">
      <c r="A599">
        <v>5</v>
      </c>
      <c r="C599" s="1" t="s">
        <v>992</v>
      </c>
      <c r="D599" s="1">
        <v>28300251</v>
      </c>
      <c r="E599" t="s">
        <v>795</v>
      </c>
      <c r="F599" s="26">
        <v>208.33333333333334</v>
      </c>
      <c r="G599" s="28">
        <v>1</v>
      </c>
      <c r="H599" s="26">
        <f t="shared" si="9"/>
        <v>208.33333333333334</v>
      </c>
      <c r="J599" s="1" t="s">
        <v>854</v>
      </c>
    </row>
    <row r="600" spans="1:10" ht="12.75">
      <c r="A600">
        <v>5</v>
      </c>
      <c r="C600" s="1" t="s">
        <v>992</v>
      </c>
      <c r="D600" s="1">
        <v>28300301</v>
      </c>
      <c r="E600" t="s">
        <v>797</v>
      </c>
      <c r="F600" s="26">
        <v>-2830569.75</v>
      </c>
      <c r="G600" s="28">
        <v>1</v>
      </c>
      <c r="H600" s="26">
        <f t="shared" si="9"/>
        <v>-2830569.75</v>
      </c>
      <c r="J600" s="1" t="s">
        <v>854</v>
      </c>
    </row>
    <row r="601" spans="1:10" ht="12.75">
      <c r="A601">
        <v>5</v>
      </c>
      <c r="C601" s="1" t="s">
        <v>992</v>
      </c>
      <c r="D601" s="1">
        <v>28300371</v>
      </c>
      <c r="E601" t="s">
        <v>803</v>
      </c>
      <c r="F601" s="26">
        <v>0</v>
      </c>
      <c r="G601" s="28">
        <v>1</v>
      </c>
      <c r="H601" s="26">
        <f t="shared" si="9"/>
        <v>0</v>
      </c>
      <c r="J601" s="1" t="s">
        <v>854</v>
      </c>
    </row>
    <row r="602" spans="1:10" ht="12.75">
      <c r="A602">
        <v>5</v>
      </c>
      <c r="C602" s="1" t="s">
        <v>992</v>
      </c>
      <c r="D602" s="1">
        <v>28300401</v>
      </c>
      <c r="E602" t="s">
        <v>804</v>
      </c>
      <c r="F602" s="26">
        <v>0</v>
      </c>
      <c r="G602" s="28">
        <v>1</v>
      </c>
      <c r="H602" s="26">
        <f t="shared" si="9"/>
        <v>0</v>
      </c>
      <c r="J602" s="1" t="s">
        <v>854</v>
      </c>
    </row>
    <row r="603" spans="1:10" ht="12.75">
      <c r="A603">
        <v>5</v>
      </c>
      <c r="C603" s="1" t="s">
        <v>992</v>
      </c>
      <c r="D603" s="1">
        <v>28300411</v>
      </c>
      <c r="E603" t="s">
        <v>805</v>
      </c>
      <c r="F603" s="26">
        <v>0</v>
      </c>
      <c r="G603" s="28">
        <v>1</v>
      </c>
      <c r="H603" s="26">
        <f t="shared" si="9"/>
        <v>0</v>
      </c>
      <c r="J603" s="1" t="s">
        <v>854</v>
      </c>
    </row>
    <row r="604" spans="1:10" ht="12.75">
      <c r="A604">
        <v>5</v>
      </c>
      <c r="C604" s="1" t="s">
        <v>992</v>
      </c>
      <c r="D604" s="1">
        <v>28300471</v>
      </c>
      <c r="E604" t="s">
        <v>812</v>
      </c>
      <c r="F604" s="26">
        <v>-6893750</v>
      </c>
      <c r="G604" s="28">
        <v>1</v>
      </c>
      <c r="H604" s="26">
        <f t="shared" si="9"/>
        <v>-6893750</v>
      </c>
      <c r="J604" s="1" t="s">
        <v>854</v>
      </c>
    </row>
    <row r="605" spans="1:10" ht="12.75">
      <c r="A605">
        <v>5</v>
      </c>
      <c r="C605" s="1" t="s">
        <v>992</v>
      </c>
      <c r="D605" s="1">
        <v>28300531</v>
      </c>
      <c r="E605" t="s">
        <v>818</v>
      </c>
      <c r="F605" s="26">
        <v>-139500</v>
      </c>
      <c r="G605" s="28">
        <v>1</v>
      </c>
      <c r="H605" s="26">
        <f t="shared" si="9"/>
        <v>-139500</v>
      </c>
      <c r="J605" s="1" t="s">
        <v>854</v>
      </c>
    </row>
    <row r="606" spans="2:8" ht="12.75">
      <c r="B606" s="3" t="s">
        <v>1022</v>
      </c>
      <c r="C606" s="3"/>
      <c r="H606" s="26">
        <f>SUM(H6:H605)</f>
        <v>144824989.64291668</v>
      </c>
    </row>
    <row r="607" spans="2:8" ht="12.75">
      <c r="B607" s="12" t="s">
        <v>991</v>
      </c>
      <c r="C607" s="12"/>
      <c r="H607" s="26">
        <v>-79890</v>
      </c>
    </row>
    <row r="608" ht="12.75">
      <c r="H608" s="26">
        <f>H606+H607</f>
        <v>144745099.64291668</v>
      </c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 xml:space="preserve">&amp;C&amp;"Arial,Bold"&amp;14Working Capital Accounts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1356"/>
  <sheetViews>
    <sheetView zoomScalePageLayoutView="0" workbookViewId="0" topLeftCell="A1">
      <pane xSplit="4" ySplit="7" topLeftCell="E38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400" sqref="C400"/>
    </sheetView>
  </sheetViews>
  <sheetFormatPr defaultColWidth="9.140625" defaultRowHeight="12.75" outlineLevelRow="2"/>
  <cols>
    <col min="2" max="2" width="9.140625" style="1" customWidth="1"/>
    <col min="3" max="3" width="22.00390625" style="1" customWidth="1"/>
    <col min="4" max="4" width="16.00390625" style="1" customWidth="1"/>
    <col min="5" max="5" width="26.421875" style="0" customWidth="1"/>
    <col min="6" max="6" width="17.28125" style="2" bestFit="1" customWidth="1"/>
    <col min="7" max="8" width="17.28125" style="2" customWidth="1"/>
    <col min="9" max="10" width="9.140625" style="1" customWidth="1"/>
    <col min="11" max="11" width="8.421875" style="1" customWidth="1"/>
    <col min="12" max="12" width="9.140625" style="1" customWidth="1"/>
  </cols>
  <sheetData>
    <row r="3" spans="1:4" ht="12.75">
      <c r="A3" t="s">
        <v>983</v>
      </c>
      <c r="B3" s="1" t="s">
        <v>984</v>
      </c>
      <c r="D3" s="1" t="s">
        <v>985</v>
      </c>
    </row>
    <row r="4" spans="1:4" ht="12.75">
      <c r="A4" t="s">
        <v>986</v>
      </c>
      <c r="B4" s="9">
        <v>0.6515</v>
      </c>
      <c r="C4" s="9"/>
      <c r="D4" s="9">
        <v>0.8282</v>
      </c>
    </row>
    <row r="5" spans="1:4" ht="12.75">
      <c r="A5" t="s">
        <v>826</v>
      </c>
      <c r="B5" s="9">
        <v>0.3485</v>
      </c>
      <c r="C5" s="9"/>
      <c r="D5" s="9">
        <v>0.1718</v>
      </c>
    </row>
    <row r="6" ht="12.75">
      <c r="H6" s="25" t="s">
        <v>408</v>
      </c>
    </row>
    <row r="7" spans="1:12" ht="12.75">
      <c r="A7" t="s">
        <v>981</v>
      </c>
      <c r="B7" s="1" t="s">
        <v>928</v>
      </c>
      <c r="D7" s="1" t="s">
        <v>1024</v>
      </c>
      <c r="E7" t="s">
        <v>1025</v>
      </c>
      <c r="F7" s="2" t="s">
        <v>827</v>
      </c>
      <c r="G7" s="2" t="s">
        <v>974</v>
      </c>
      <c r="H7" s="25" t="s">
        <v>1021</v>
      </c>
      <c r="I7" s="1" t="s">
        <v>929</v>
      </c>
      <c r="J7" s="1" t="s">
        <v>930</v>
      </c>
      <c r="K7" s="1" t="s">
        <v>931</v>
      </c>
      <c r="L7" s="1" t="s">
        <v>828</v>
      </c>
    </row>
    <row r="9" ht="12.75">
      <c r="A9" s="8" t="s">
        <v>982</v>
      </c>
    </row>
    <row r="10" spans="5:7" ht="12.75">
      <c r="E10" s="8"/>
      <c r="F10" s="1"/>
      <c r="G10" s="1"/>
    </row>
    <row r="11" spans="1:12" ht="12.75" outlineLevel="2">
      <c r="A11">
        <v>1</v>
      </c>
      <c r="B11" s="1">
        <f>L11</f>
        <v>2</v>
      </c>
      <c r="C11" s="1" t="str">
        <f>VLOOKUP(B11,Sheet3!$A$2:$B$106,2)</f>
        <v>   Common Stock</v>
      </c>
      <c r="D11" s="1">
        <v>20100013</v>
      </c>
      <c r="E11" t="s">
        <v>255</v>
      </c>
      <c r="F11" s="2">
        <v>-859037900</v>
      </c>
      <c r="G11" s="10">
        <v>1</v>
      </c>
      <c r="H11" s="2">
        <f>-1*F11</f>
        <v>859037900</v>
      </c>
      <c r="J11" s="1" t="s">
        <v>875</v>
      </c>
      <c r="L11" s="1">
        <v>2</v>
      </c>
    </row>
    <row r="12" spans="2:12" ht="12.75" outlineLevel="1">
      <c r="B12" s="3" t="s">
        <v>932</v>
      </c>
      <c r="C12" s="3" t="str">
        <f>C11</f>
        <v>   Common Stock</v>
      </c>
      <c r="H12" s="2">
        <f>SUBTOTAL(9,H11:H11)</f>
        <v>859037900</v>
      </c>
      <c r="L12" s="1">
        <f>SUBTOTAL(9,L11:L11)</f>
        <v>2</v>
      </c>
    </row>
    <row r="13" spans="1:12" ht="12.75" outlineLevel="2">
      <c r="A13">
        <v>1</v>
      </c>
      <c r="B13" s="1" t="str">
        <f>L13</f>
        <v>4</v>
      </c>
      <c r="C13" s="1" t="str">
        <f>VLOOKUP(B13,Sheet3!$A$2:$B$93,2)</f>
        <v>Investment in Associated Companies-Rainier Receivables</v>
      </c>
      <c r="D13" s="1">
        <v>18600713</v>
      </c>
      <c r="E13" t="s">
        <v>90</v>
      </c>
      <c r="F13" s="2">
        <v>0</v>
      </c>
      <c r="G13" s="10">
        <v>1</v>
      </c>
      <c r="H13" s="2">
        <f aca="true" t="shared" si="0" ref="H13:H78">-1*F13</f>
        <v>0</v>
      </c>
      <c r="J13" s="1" t="s">
        <v>888</v>
      </c>
      <c r="L13" s="1" t="s">
        <v>887</v>
      </c>
    </row>
    <row r="14" spans="1:12" ht="12.75" outlineLevel="2">
      <c r="A14">
        <v>1</v>
      </c>
      <c r="B14" s="1">
        <f aca="true" t="shared" si="1" ref="B14:B22">L14</f>
        <v>4</v>
      </c>
      <c r="C14" s="1" t="str">
        <f>VLOOKUP(B14,Sheet3!$A$2:$B$93,2)</f>
        <v>   Additional Paid in Capital</v>
      </c>
      <c r="D14" s="1">
        <v>20700003</v>
      </c>
      <c r="E14" t="s">
        <v>257</v>
      </c>
      <c r="F14" s="2">
        <v>-122847945.22000001</v>
      </c>
      <c r="G14" s="10">
        <v>1</v>
      </c>
      <c r="H14" s="2">
        <f t="shared" si="0"/>
        <v>122847945.22000001</v>
      </c>
      <c r="J14" s="1" t="s">
        <v>888</v>
      </c>
      <c r="L14" s="1">
        <v>4</v>
      </c>
    </row>
    <row r="15" spans="1:12" ht="12.75" outlineLevel="2">
      <c r="A15">
        <v>1</v>
      </c>
      <c r="B15" s="1">
        <f t="shared" si="1"/>
        <v>4</v>
      </c>
      <c r="C15" s="1" t="str">
        <f>VLOOKUP(B15,Sheet3!$A$2:$B$93,2)</f>
        <v>   Additional Paid in Capital</v>
      </c>
      <c r="D15" s="1">
        <v>20700013</v>
      </c>
      <c r="E15" t="s">
        <v>258</v>
      </c>
      <c r="F15" s="2">
        <v>-338395484.31</v>
      </c>
      <c r="G15" s="10">
        <v>1</v>
      </c>
      <c r="H15" s="2">
        <f t="shared" si="0"/>
        <v>338395484.31</v>
      </c>
      <c r="J15" s="1" t="s">
        <v>888</v>
      </c>
      <c r="L15" s="1">
        <v>4</v>
      </c>
    </row>
    <row r="16" spans="1:12" ht="12.75" outlineLevel="2">
      <c r="A16">
        <v>1</v>
      </c>
      <c r="B16" s="1">
        <f t="shared" si="1"/>
        <v>4</v>
      </c>
      <c r="C16" s="1" t="str">
        <f>VLOOKUP(B16,Sheet3!$A$2:$B$93,2)</f>
        <v>   Additional Paid in Capital</v>
      </c>
      <c r="D16" s="1">
        <v>20700023</v>
      </c>
      <c r="E16" t="s">
        <v>259</v>
      </c>
      <c r="F16" s="2">
        <v>-16901820.34</v>
      </c>
      <c r="G16" s="10">
        <v>1</v>
      </c>
      <c r="H16" s="2">
        <f t="shared" si="0"/>
        <v>16901820.34</v>
      </c>
      <c r="J16" s="1" t="s">
        <v>888</v>
      </c>
      <c r="L16" s="1">
        <v>4</v>
      </c>
    </row>
    <row r="17" spans="1:12" ht="12.75" outlineLevel="2">
      <c r="A17">
        <v>1</v>
      </c>
      <c r="B17" s="1">
        <f t="shared" si="1"/>
        <v>4</v>
      </c>
      <c r="C17" s="1" t="str">
        <f>VLOOKUP(B17,Sheet3!$A$2:$B$93,2)</f>
        <v>   Additional Paid in Capital</v>
      </c>
      <c r="D17" s="1">
        <v>21000033</v>
      </c>
      <c r="E17" t="s">
        <v>260</v>
      </c>
      <c r="F17" s="2">
        <v>-337.5</v>
      </c>
      <c r="G17" s="10">
        <v>1</v>
      </c>
      <c r="H17" s="2">
        <f t="shared" si="0"/>
        <v>337.5</v>
      </c>
      <c r="J17" s="1" t="s">
        <v>888</v>
      </c>
      <c r="L17" s="1">
        <v>4</v>
      </c>
    </row>
    <row r="18" spans="1:12" ht="12.75" outlineLevel="2">
      <c r="A18">
        <v>1</v>
      </c>
      <c r="B18" s="1">
        <f t="shared" si="1"/>
        <v>4</v>
      </c>
      <c r="C18" s="1" t="str">
        <f>VLOOKUP(B18,Sheet3!$A$2:$B$93,2)</f>
        <v>   Additional Paid in Capital</v>
      </c>
      <c r="D18" s="1">
        <v>21100003</v>
      </c>
      <c r="E18" t="s">
        <v>261</v>
      </c>
      <c r="F18" s="2">
        <v>-524532602.3458333</v>
      </c>
      <c r="G18" s="10">
        <v>1</v>
      </c>
      <c r="H18" s="2">
        <f t="shared" si="0"/>
        <v>524532602.3458333</v>
      </c>
      <c r="J18" s="1" t="s">
        <v>888</v>
      </c>
      <c r="L18" s="1">
        <v>4</v>
      </c>
    </row>
    <row r="19" spans="1:12" ht="12.75" outlineLevel="2">
      <c r="A19">
        <v>1</v>
      </c>
      <c r="B19" s="1">
        <f t="shared" si="1"/>
        <v>4</v>
      </c>
      <c r="C19" s="1" t="str">
        <f>VLOOKUP(B19,Sheet3!$A$2:$B$93,2)</f>
        <v>   Additional Paid in Capital</v>
      </c>
      <c r="D19" s="1">
        <v>21400013</v>
      </c>
      <c r="E19" t="s">
        <v>266</v>
      </c>
      <c r="F19" s="2">
        <v>2148854.72</v>
      </c>
      <c r="G19" s="10">
        <v>1</v>
      </c>
      <c r="H19" s="2">
        <f t="shared" si="0"/>
        <v>-2148854.72</v>
      </c>
      <c r="J19" s="1" t="s">
        <v>888</v>
      </c>
      <c r="L19" s="1">
        <v>4</v>
      </c>
    </row>
    <row r="20" spans="1:12" ht="12.75" outlineLevel="2">
      <c r="A20">
        <v>1</v>
      </c>
      <c r="B20" s="1">
        <f t="shared" si="1"/>
        <v>4</v>
      </c>
      <c r="C20" s="1" t="str">
        <f>VLOOKUP(B20,Sheet3!$A$2:$B$93,2)</f>
        <v>   Additional Paid in Capital</v>
      </c>
      <c r="D20" s="1">
        <v>21400023</v>
      </c>
      <c r="E20" t="s">
        <v>267</v>
      </c>
      <c r="F20" s="2">
        <v>0</v>
      </c>
      <c r="G20" s="10">
        <v>1</v>
      </c>
      <c r="H20" s="2">
        <f t="shared" si="0"/>
        <v>0</v>
      </c>
      <c r="J20" s="1" t="s">
        <v>888</v>
      </c>
      <c r="L20" s="1">
        <v>4</v>
      </c>
    </row>
    <row r="21" spans="1:12" ht="12.75" outlineLevel="2">
      <c r="A21">
        <v>1</v>
      </c>
      <c r="B21" s="1">
        <f t="shared" si="1"/>
        <v>4</v>
      </c>
      <c r="C21" s="1" t="str">
        <f>VLOOKUP(B21,Sheet3!$A$2:$B$93,2)</f>
        <v>   Additional Paid in Capital</v>
      </c>
      <c r="D21" s="1">
        <v>21400033</v>
      </c>
      <c r="E21" t="s">
        <v>268</v>
      </c>
      <c r="F21" s="2">
        <v>4985024.68</v>
      </c>
      <c r="G21" s="10">
        <v>1</v>
      </c>
      <c r="H21" s="2">
        <f t="shared" si="0"/>
        <v>-4985024.68</v>
      </c>
      <c r="J21" s="1" t="s">
        <v>888</v>
      </c>
      <c r="L21" s="1">
        <v>4</v>
      </c>
    </row>
    <row r="22" spans="1:12" ht="12.75" outlineLevel="2">
      <c r="A22">
        <v>1</v>
      </c>
      <c r="B22" s="1">
        <f t="shared" si="1"/>
        <v>4</v>
      </c>
      <c r="C22" s="1" t="str">
        <f>VLOOKUP(B22,Sheet3!$A$2:$B$93,2)</f>
        <v>   Additional Paid in Capital</v>
      </c>
      <c r="D22" s="1">
        <v>21400043</v>
      </c>
      <c r="E22" t="s">
        <v>269</v>
      </c>
      <c r="F22" s="2">
        <v>0</v>
      </c>
      <c r="G22" s="10">
        <v>1</v>
      </c>
      <c r="H22" s="2">
        <f t="shared" si="0"/>
        <v>0</v>
      </c>
      <c r="J22" s="1" t="s">
        <v>888</v>
      </c>
      <c r="L22" s="1">
        <v>4</v>
      </c>
    </row>
    <row r="23" spans="2:12" ht="12.75" outlineLevel="1">
      <c r="B23" s="3" t="s">
        <v>933</v>
      </c>
      <c r="C23" s="3" t="str">
        <f>C22</f>
        <v>   Additional Paid in Capital</v>
      </c>
      <c r="H23" s="2">
        <f>SUBTOTAL(9,H13:H22)</f>
        <v>995544310.3158333</v>
      </c>
      <c r="L23" s="1">
        <f>SUBTOTAL(9,L13:L22)</f>
        <v>36</v>
      </c>
    </row>
    <row r="24" spans="1:12" ht="12.75" outlineLevel="2">
      <c r="A24">
        <v>1</v>
      </c>
      <c r="B24" s="1">
        <f>L24</f>
        <v>5</v>
      </c>
      <c r="C24" s="1" t="str">
        <f>VLOOKUP(B24,Sheet3!$A$2:$B$93,2)</f>
        <v>   Unamortized Debt Expense</v>
      </c>
      <c r="D24" s="1">
        <v>18100003</v>
      </c>
      <c r="E24" t="s">
        <v>1408</v>
      </c>
      <c r="F24" s="2">
        <v>1131246.72</v>
      </c>
      <c r="G24" s="10">
        <v>1</v>
      </c>
      <c r="H24" s="2">
        <f t="shared" si="0"/>
        <v>-1131246.72</v>
      </c>
      <c r="J24" s="1">
        <v>2</v>
      </c>
      <c r="L24" s="1">
        <v>5</v>
      </c>
    </row>
    <row r="25" spans="1:12" ht="12.75" outlineLevel="2">
      <c r="A25">
        <v>1</v>
      </c>
      <c r="B25" s="1">
        <f aca="true" t="shared" si="2" ref="B25:B64">L25</f>
        <v>5</v>
      </c>
      <c r="C25" s="1" t="str">
        <f>VLOOKUP(B25,Sheet3!$A$2:$B$93,2)</f>
        <v>   Unamortized Debt Expense</v>
      </c>
      <c r="D25" s="1">
        <v>18100063</v>
      </c>
      <c r="E25" t="s">
        <v>1409</v>
      </c>
      <c r="F25" s="2">
        <v>67298</v>
      </c>
      <c r="G25" s="10">
        <v>1</v>
      </c>
      <c r="H25" s="2">
        <f t="shared" si="0"/>
        <v>-67298</v>
      </c>
      <c r="J25" s="1">
        <v>2</v>
      </c>
      <c r="L25" s="1">
        <v>5</v>
      </c>
    </row>
    <row r="26" spans="1:12" ht="12.75" outlineLevel="2">
      <c r="A26">
        <v>1</v>
      </c>
      <c r="B26" s="1">
        <f t="shared" si="2"/>
        <v>5</v>
      </c>
      <c r="C26" s="1" t="str">
        <f>VLOOKUP(B26,Sheet3!$A$2:$B$93,2)</f>
        <v>   Unamortized Debt Expense</v>
      </c>
      <c r="D26" s="1">
        <v>18100083</v>
      </c>
      <c r="E26" t="s">
        <v>1410</v>
      </c>
      <c r="F26" s="2">
        <v>53936.19</v>
      </c>
      <c r="G26" s="10">
        <v>1</v>
      </c>
      <c r="H26" s="2">
        <f t="shared" si="0"/>
        <v>-53936.19</v>
      </c>
      <c r="J26" s="1">
        <v>2</v>
      </c>
      <c r="L26" s="1">
        <v>5</v>
      </c>
    </row>
    <row r="27" spans="1:12" ht="12.75" outlineLevel="2">
      <c r="A27">
        <v>1</v>
      </c>
      <c r="B27" s="1">
        <f t="shared" si="2"/>
        <v>5</v>
      </c>
      <c r="C27" s="1" t="str">
        <f>VLOOKUP(B27,Sheet3!$A$2:$B$93,2)</f>
        <v>   Unamortized Debt Expense</v>
      </c>
      <c r="D27" s="1">
        <v>18100093</v>
      </c>
      <c r="E27" t="s">
        <v>1411</v>
      </c>
      <c r="F27" s="2">
        <v>178321.3383333333</v>
      </c>
      <c r="G27" s="10">
        <v>1</v>
      </c>
      <c r="H27" s="2">
        <f t="shared" si="0"/>
        <v>-178321.3383333333</v>
      </c>
      <c r="J27" s="1">
        <v>2</v>
      </c>
      <c r="L27" s="1">
        <v>5</v>
      </c>
    </row>
    <row r="28" spans="1:12" ht="12.75" outlineLevel="2">
      <c r="A28">
        <v>1</v>
      </c>
      <c r="B28" s="1">
        <f t="shared" si="2"/>
        <v>5</v>
      </c>
      <c r="C28" s="1" t="str">
        <f>VLOOKUP(B28,Sheet3!$A$2:$B$93,2)</f>
        <v>   Unamortized Debt Expense</v>
      </c>
      <c r="D28" s="1">
        <v>18100153</v>
      </c>
      <c r="E28" t="s">
        <v>1412</v>
      </c>
      <c r="F28" s="2">
        <v>191.665</v>
      </c>
      <c r="G28" s="10">
        <v>1</v>
      </c>
      <c r="H28" s="2">
        <f t="shared" si="0"/>
        <v>-191.665</v>
      </c>
      <c r="J28" s="1">
        <v>2</v>
      </c>
      <c r="L28" s="1">
        <v>5</v>
      </c>
    </row>
    <row r="29" spans="1:12" ht="12.75" outlineLevel="2">
      <c r="A29">
        <v>1</v>
      </c>
      <c r="B29" s="1">
        <f t="shared" si="2"/>
        <v>5</v>
      </c>
      <c r="C29" s="1" t="str">
        <f>VLOOKUP(B29,Sheet3!$A$2:$B$93,2)</f>
        <v>   Unamortized Debt Expense</v>
      </c>
      <c r="D29" s="1">
        <v>18100163</v>
      </c>
      <c r="E29" t="s">
        <v>1413</v>
      </c>
      <c r="F29" s="2">
        <v>3106.8025</v>
      </c>
      <c r="G29" s="10">
        <v>1</v>
      </c>
      <c r="H29" s="2">
        <f t="shared" si="0"/>
        <v>-3106.8025</v>
      </c>
      <c r="J29" s="1">
        <v>2</v>
      </c>
      <c r="L29" s="1">
        <v>5</v>
      </c>
    </row>
    <row r="30" spans="1:12" ht="12.75" outlineLevel="2">
      <c r="A30">
        <v>1</v>
      </c>
      <c r="B30" s="1">
        <f t="shared" si="2"/>
        <v>5</v>
      </c>
      <c r="C30" s="1" t="str">
        <f>VLOOKUP(B30,Sheet3!$A$2:$B$93,2)</f>
        <v>   Unamortized Debt Expense</v>
      </c>
      <c r="D30" s="1">
        <v>18100193</v>
      </c>
      <c r="E30" t="s">
        <v>1414</v>
      </c>
      <c r="F30" s="2">
        <v>0</v>
      </c>
      <c r="G30" s="10">
        <v>1</v>
      </c>
      <c r="H30" s="2">
        <f t="shared" si="0"/>
        <v>0</v>
      </c>
      <c r="J30" s="1">
        <v>2</v>
      </c>
      <c r="L30" s="1">
        <v>5</v>
      </c>
    </row>
    <row r="31" spans="1:12" ht="12.75" outlineLevel="2">
      <c r="A31">
        <v>1</v>
      </c>
      <c r="B31" s="1">
        <f t="shared" si="2"/>
        <v>5</v>
      </c>
      <c r="C31" s="1" t="str">
        <f>VLOOKUP(B31,Sheet3!$A$2:$B$93,2)</f>
        <v>   Unamortized Debt Expense</v>
      </c>
      <c r="D31" s="1">
        <v>18100203</v>
      </c>
      <c r="E31" t="s">
        <v>1415</v>
      </c>
      <c r="F31" s="2">
        <v>2310144.05</v>
      </c>
      <c r="G31" s="10">
        <v>1</v>
      </c>
      <c r="H31" s="2">
        <f t="shared" si="0"/>
        <v>-2310144.05</v>
      </c>
      <c r="J31" s="1">
        <v>2</v>
      </c>
      <c r="L31" s="1">
        <v>5</v>
      </c>
    </row>
    <row r="32" spans="1:12" ht="12.75" outlineLevel="2">
      <c r="A32">
        <v>1</v>
      </c>
      <c r="B32" s="1">
        <f t="shared" si="2"/>
        <v>5</v>
      </c>
      <c r="C32" s="1" t="str">
        <f>VLOOKUP(B32,Sheet3!$A$2:$B$93,2)</f>
        <v>   Unamortized Debt Expense</v>
      </c>
      <c r="D32" s="1">
        <v>18100231</v>
      </c>
      <c r="E32" t="s">
        <v>1416</v>
      </c>
      <c r="F32" s="2">
        <v>0</v>
      </c>
      <c r="G32" s="10">
        <v>1</v>
      </c>
      <c r="H32" s="2">
        <f t="shared" si="0"/>
        <v>0</v>
      </c>
      <c r="J32" s="1">
        <v>2</v>
      </c>
      <c r="L32" s="1">
        <v>5</v>
      </c>
    </row>
    <row r="33" spans="1:12" ht="12.75" outlineLevel="2">
      <c r="A33">
        <v>1</v>
      </c>
      <c r="B33" s="1">
        <f t="shared" si="2"/>
        <v>5</v>
      </c>
      <c r="C33" s="1" t="str">
        <f>VLOOKUP(B33,Sheet3!$A$2:$B$93,2)</f>
        <v>   Unamortized Debt Expense</v>
      </c>
      <c r="D33" s="1">
        <v>18100253</v>
      </c>
      <c r="E33" t="s">
        <v>1417</v>
      </c>
      <c r="F33" s="2">
        <v>0</v>
      </c>
      <c r="G33" s="10">
        <v>1</v>
      </c>
      <c r="H33" s="2">
        <f t="shared" si="0"/>
        <v>0</v>
      </c>
      <c r="J33" s="1">
        <v>2</v>
      </c>
      <c r="L33" s="1">
        <v>5</v>
      </c>
    </row>
    <row r="34" spans="1:12" ht="12.75" outlineLevel="2">
      <c r="A34">
        <v>1</v>
      </c>
      <c r="B34" s="1">
        <f t="shared" si="2"/>
        <v>5</v>
      </c>
      <c r="C34" s="1" t="str">
        <f>VLOOKUP(B34,Sheet3!$A$2:$B$93,2)</f>
        <v>   Unamortized Debt Expense</v>
      </c>
      <c r="D34" s="1">
        <v>18100333</v>
      </c>
      <c r="E34" t="s">
        <v>1418</v>
      </c>
      <c r="F34" s="2">
        <v>0</v>
      </c>
      <c r="G34" s="10">
        <v>1</v>
      </c>
      <c r="H34" s="2">
        <f t="shared" si="0"/>
        <v>0</v>
      </c>
      <c r="J34" s="1">
        <v>2</v>
      </c>
      <c r="L34" s="1">
        <v>5</v>
      </c>
    </row>
    <row r="35" spans="1:12" ht="12.75" outlineLevel="2">
      <c r="A35">
        <v>1</v>
      </c>
      <c r="B35" s="1">
        <f t="shared" si="2"/>
        <v>5</v>
      </c>
      <c r="C35" s="1" t="str">
        <f>VLOOKUP(B35,Sheet3!$A$2:$B$93,2)</f>
        <v>   Unamortized Debt Expense</v>
      </c>
      <c r="D35" s="1">
        <v>18100400</v>
      </c>
      <c r="E35" t="s">
        <v>1419</v>
      </c>
      <c r="F35" s="2">
        <v>253928.6466666667</v>
      </c>
      <c r="G35" s="10">
        <v>1</v>
      </c>
      <c r="H35" s="2">
        <f t="shared" si="0"/>
        <v>-253928.6466666667</v>
      </c>
      <c r="J35" s="1">
        <v>2</v>
      </c>
      <c r="L35" s="1">
        <v>5</v>
      </c>
    </row>
    <row r="36" spans="1:12" ht="12.75" outlineLevel="2">
      <c r="A36">
        <v>1</v>
      </c>
      <c r="B36" s="1">
        <f t="shared" si="2"/>
        <v>5</v>
      </c>
      <c r="C36" s="1" t="str">
        <f>VLOOKUP(B36,Sheet3!$A$2:$B$93,2)</f>
        <v>   Unamortized Debt Expense</v>
      </c>
      <c r="D36" s="1">
        <v>18100423</v>
      </c>
      <c r="E36" t="s">
        <v>1420</v>
      </c>
      <c r="F36" s="2">
        <v>0</v>
      </c>
      <c r="G36" s="10">
        <v>1</v>
      </c>
      <c r="H36" s="2">
        <f t="shared" si="0"/>
        <v>0</v>
      </c>
      <c r="J36" s="1">
        <v>2</v>
      </c>
      <c r="L36" s="1">
        <v>5</v>
      </c>
    </row>
    <row r="37" spans="1:12" ht="12.75" outlineLevel="2">
      <c r="A37">
        <v>1</v>
      </c>
      <c r="B37" s="1">
        <f t="shared" si="2"/>
        <v>5</v>
      </c>
      <c r="C37" s="1" t="str">
        <f>VLOOKUP(B37,Sheet3!$A$2:$B$93,2)</f>
        <v>   Unamortized Debt Expense</v>
      </c>
      <c r="D37" s="1">
        <v>18100433</v>
      </c>
      <c r="E37" t="s">
        <v>1421</v>
      </c>
      <c r="F37" s="2">
        <v>0</v>
      </c>
      <c r="G37" s="10">
        <v>1</v>
      </c>
      <c r="H37" s="2">
        <f t="shared" si="0"/>
        <v>0</v>
      </c>
      <c r="J37" s="1">
        <v>2</v>
      </c>
      <c r="L37" s="1">
        <v>5</v>
      </c>
    </row>
    <row r="38" spans="1:12" ht="12.75" outlineLevel="2">
      <c r="A38">
        <v>1</v>
      </c>
      <c r="B38" s="1">
        <f t="shared" si="2"/>
        <v>5</v>
      </c>
      <c r="C38" s="1" t="str">
        <f>VLOOKUP(B38,Sheet3!$A$2:$B$93,2)</f>
        <v>   Unamortized Debt Expense</v>
      </c>
      <c r="D38" s="1">
        <v>18100463</v>
      </c>
      <c r="E38" t="s">
        <v>1422</v>
      </c>
      <c r="F38" s="2">
        <v>255948.19375</v>
      </c>
      <c r="G38" s="10">
        <v>1</v>
      </c>
      <c r="H38" s="2">
        <f t="shared" si="0"/>
        <v>-255948.19375</v>
      </c>
      <c r="J38" s="1">
        <v>2</v>
      </c>
      <c r="L38" s="1">
        <v>5</v>
      </c>
    </row>
    <row r="39" spans="1:12" ht="12.75" outlineLevel="2">
      <c r="A39">
        <v>1</v>
      </c>
      <c r="B39" s="1">
        <f t="shared" si="2"/>
        <v>5</v>
      </c>
      <c r="C39" s="1" t="str">
        <f>VLOOKUP(B39,Sheet3!$A$2:$B$93,2)</f>
        <v>   Unamortized Debt Expense</v>
      </c>
      <c r="D39" s="1">
        <v>18100473</v>
      </c>
      <c r="E39" t="s">
        <v>1423</v>
      </c>
      <c r="F39" s="2">
        <v>2090966.4</v>
      </c>
      <c r="G39" s="10">
        <v>1</v>
      </c>
      <c r="H39" s="2">
        <f t="shared" si="0"/>
        <v>-2090966.4</v>
      </c>
      <c r="J39" s="1">
        <v>2</v>
      </c>
      <c r="L39" s="1">
        <v>5</v>
      </c>
    </row>
    <row r="40" spans="1:12" ht="12.75" outlineLevel="2">
      <c r="A40">
        <v>1</v>
      </c>
      <c r="B40" s="1">
        <f t="shared" si="2"/>
        <v>5</v>
      </c>
      <c r="C40" s="1" t="str">
        <f>VLOOKUP(B40,Sheet3!$A$2:$B$93,2)</f>
        <v>   Unamortized Debt Expense</v>
      </c>
      <c r="D40" s="1">
        <v>18100483</v>
      </c>
      <c r="E40" t="s">
        <v>1424</v>
      </c>
      <c r="F40" s="2">
        <v>212911.32291666672</v>
      </c>
      <c r="G40" s="10">
        <v>1</v>
      </c>
      <c r="H40" s="2">
        <f t="shared" si="0"/>
        <v>-212911.32291666672</v>
      </c>
      <c r="J40" s="1">
        <v>2</v>
      </c>
      <c r="L40" s="1">
        <v>5</v>
      </c>
    </row>
    <row r="41" spans="1:12" ht="12.75" outlineLevel="2">
      <c r="A41">
        <v>1</v>
      </c>
      <c r="B41" s="1">
        <f t="shared" si="2"/>
        <v>5</v>
      </c>
      <c r="C41" s="1" t="str">
        <f>VLOOKUP(B41,Sheet3!$A$2:$B$93,2)</f>
        <v>   Unamortized Debt Expense</v>
      </c>
      <c r="D41" s="1">
        <v>18100493</v>
      </c>
      <c r="E41" t="s">
        <v>1425</v>
      </c>
      <c r="F41" s="2">
        <v>698501.12</v>
      </c>
      <c r="G41" s="10">
        <v>1</v>
      </c>
      <c r="H41" s="2">
        <f t="shared" si="0"/>
        <v>-698501.12</v>
      </c>
      <c r="J41" s="1">
        <v>2</v>
      </c>
      <c r="L41" s="1">
        <v>5</v>
      </c>
    </row>
    <row r="42" spans="1:12" ht="12.75" outlineLevel="2">
      <c r="A42">
        <v>1</v>
      </c>
      <c r="B42" s="1">
        <f t="shared" si="2"/>
        <v>5</v>
      </c>
      <c r="C42" s="1" t="str">
        <f>VLOOKUP(B42,Sheet3!$A$2:$B$93,2)</f>
        <v>   Unamortized Debt Expense</v>
      </c>
      <c r="D42" s="1">
        <v>18100503</v>
      </c>
      <c r="E42" t="s">
        <v>1426</v>
      </c>
      <c r="F42" s="2">
        <v>495414.69</v>
      </c>
      <c r="G42" s="10">
        <v>1</v>
      </c>
      <c r="H42" s="2">
        <f t="shared" si="0"/>
        <v>-495414.69</v>
      </c>
      <c r="J42" s="1">
        <v>2</v>
      </c>
      <c r="L42" s="1">
        <v>5</v>
      </c>
    </row>
    <row r="43" spans="1:12" ht="12.75" outlineLevel="2">
      <c r="A43">
        <v>1</v>
      </c>
      <c r="B43" s="1">
        <f t="shared" si="2"/>
        <v>5</v>
      </c>
      <c r="C43" s="1" t="str">
        <f>VLOOKUP(B43,Sheet3!$A$2:$B$93,2)</f>
        <v>   Unamortized Debt Expense</v>
      </c>
      <c r="D43" s="1">
        <v>18100513</v>
      </c>
      <c r="E43" t="s">
        <v>1427</v>
      </c>
      <c r="F43" s="2">
        <v>35102.99041666667</v>
      </c>
      <c r="G43" s="10">
        <v>1</v>
      </c>
      <c r="H43" s="2">
        <f t="shared" si="0"/>
        <v>-35102.99041666667</v>
      </c>
      <c r="J43" s="1">
        <v>2</v>
      </c>
      <c r="L43" s="1">
        <v>5</v>
      </c>
    </row>
    <row r="44" spans="1:12" ht="12.75" outlineLevel="2">
      <c r="A44">
        <v>1</v>
      </c>
      <c r="B44" s="1">
        <f t="shared" si="2"/>
        <v>5</v>
      </c>
      <c r="C44" s="1" t="str">
        <f>VLOOKUP(B44,Sheet3!$A$2:$B$93,2)</f>
        <v>   Unamortized Debt Expense</v>
      </c>
      <c r="D44" s="1">
        <v>18100523</v>
      </c>
      <c r="E44" t="s">
        <v>1428</v>
      </c>
      <c r="F44" s="2">
        <v>700625.71</v>
      </c>
      <c r="G44" s="10">
        <v>1</v>
      </c>
      <c r="H44" s="2">
        <f t="shared" si="0"/>
        <v>-700625.71</v>
      </c>
      <c r="J44" s="1">
        <v>2</v>
      </c>
      <c r="L44" s="1">
        <v>5</v>
      </c>
    </row>
    <row r="45" spans="1:12" ht="12.75" outlineLevel="2">
      <c r="A45">
        <v>1</v>
      </c>
      <c r="B45" s="1">
        <f t="shared" si="2"/>
        <v>5</v>
      </c>
      <c r="C45" s="1" t="str">
        <f>VLOOKUP(B45,Sheet3!$A$2:$B$93,2)</f>
        <v>   Unamortized Debt Expense</v>
      </c>
      <c r="D45" s="1">
        <v>18100543</v>
      </c>
      <c r="E45" t="s">
        <v>1429</v>
      </c>
      <c r="F45" s="2">
        <v>0</v>
      </c>
      <c r="G45" s="10">
        <v>1</v>
      </c>
      <c r="H45" s="2">
        <f t="shared" si="0"/>
        <v>0</v>
      </c>
      <c r="J45" s="1">
        <v>2</v>
      </c>
      <c r="L45" s="1">
        <v>5</v>
      </c>
    </row>
    <row r="46" spans="1:12" ht="12.75" outlineLevel="2">
      <c r="A46">
        <v>1</v>
      </c>
      <c r="B46" s="1">
        <f t="shared" si="2"/>
        <v>5</v>
      </c>
      <c r="C46" s="1" t="str">
        <f>VLOOKUP(B46,Sheet3!$A$2:$B$93,2)</f>
        <v>   Unamortized Debt Expense</v>
      </c>
      <c r="D46" s="1">
        <v>18100563</v>
      </c>
      <c r="E46" t="s">
        <v>1430</v>
      </c>
      <c r="F46" s="2">
        <v>5281797.27</v>
      </c>
      <c r="G46" s="10">
        <v>1</v>
      </c>
      <c r="H46" s="2">
        <f t="shared" si="0"/>
        <v>-5281797.27</v>
      </c>
      <c r="J46" s="1">
        <v>2</v>
      </c>
      <c r="L46" s="1">
        <v>5</v>
      </c>
    </row>
    <row r="47" spans="1:12" ht="12.75" outlineLevel="2">
      <c r="A47">
        <v>1</v>
      </c>
      <c r="B47" s="1">
        <f t="shared" si="2"/>
        <v>5</v>
      </c>
      <c r="C47" s="1" t="str">
        <f>VLOOKUP(B47,Sheet3!$A$2:$B$93,2)</f>
        <v>   Unamortized Debt Expense</v>
      </c>
      <c r="D47" s="1">
        <v>18100573</v>
      </c>
      <c r="E47" t="s">
        <v>1431</v>
      </c>
      <c r="F47" s="2">
        <v>892633.54</v>
      </c>
      <c r="G47" s="10">
        <v>1</v>
      </c>
      <c r="H47" s="2">
        <f t="shared" si="0"/>
        <v>-892633.54</v>
      </c>
      <c r="J47" s="1">
        <v>2</v>
      </c>
      <c r="L47" s="1">
        <v>5</v>
      </c>
    </row>
    <row r="48" spans="1:12" ht="12.75" outlineLevel="2">
      <c r="A48">
        <v>1</v>
      </c>
      <c r="B48" s="1">
        <f t="shared" si="2"/>
        <v>5</v>
      </c>
      <c r="C48" s="1" t="str">
        <f>VLOOKUP(B48,Sheet3!$A$2:$B$93,2)</f>
        <v>   Unamortized Debt Expense</v>
      </c>
      <c r="D48" s="1">
        <v>18100583</v>
      </c>
      <c r="E48" t="s">
        <v>1432</v>
      </c>
      <c r="F48" s="2">
        <v>1187755.4908333335</v>
      </c>
      <c r="G48" s="10">
        <v>1</v>
      </c>
      <c r="H48" s="2">
        <f t="shared" si="0"/>
        <v>-1187755.4908333335</v>
      </c>
      <c r="J48" s="1">
        <v>2</v>
      </c>
      <c r="L48" s="1">
        <v>5</v>
      </c>
    </row>
    <row r="49" spans="1:12" ht="12.75" outlineLevel="2">
      <c r="A49">
        <v>1</v>
      </c>
      <c r="B49" s="1">
        <f t="shared" si="2"/>
        <v>5</v>
      </c>
      <c r="C49" s="1" t="str">
        <f>VLOOKUP(B49,Sheet3!$A$2:$B$93,2)</f>
        <v>   Unamortized Debt Expense</v>
      </c>
      <c r="D49" s="1">
        <v>18100593</v>
      </c>
      <c r="E49" t="s">
        <v>1433</v>
      </c>
      <c r="F49" s="2">
        <v>0</v>
      </c>
      <c r="G49" s="10">
        <v>1</v>
      </c>
      <c r="H49" s="2">
        <f t="shared" si="0"/>
        <v>0</v>
      </c>
      <c r="J49" s="1">
        <v>2</v>
      </c>
      <c r="L49" s="1">
        <v>5</v>
      </c>
    </row>
    <row r="50" spans="1:12" ht="12.75" outlineLevel="2">
      <c r="A50">
        <v>1</v>
      </c>
      <c r="B50" s="1">
        <f t="shared" si="2"/>
        <v>5</v>
      </c>
      <c r="C50" s="1" t="str">
        <f>VLOOKUP(B50,Sheet3!$A$2:$B$93,2)</f>
        <v>   Unamortized Debt Expense</v>
      </c>
      <c r="D50" s="1">
        <v>18100603</v>
      </c>
      <c r="E50" t="s">
        <v>1434</v>
      </c>
      <c r="F50" s="2">
        <v>0</v>
      </c>
      <c r="G50" s="10">
        <v>1</v>
      </c>
      <c r="H50" s="2">
        <f t="shared" si="0"/>
        <v>0</v>
      </c>
      <c r="J50" s="1">
        <v>2</v>
      </c>
      <c r="L50" s="1">
        <v>5</v>
      </c>
    </row>
    <row r="51" spans="1:12" ht="12.75" outlineLevel="2">
      <c r="A51">
        <v>1</v>
      </c>
      <c r="B51" s="1" t="str">
        <f t="shared" si="2"/>
        <v>5</v>
      </c>
      <c r="C51" s="1" t="str">
        <f>VLOOKUP(B51,Sheet3!$A$2:$B$93,2)</f>
        <v>Receivables and other Investments</v>
      </c>
      <c r="D51" s="1">
        <v>18100623</v>
      </c>
      <c r="E51" t="s">
        <v>1435</v>
      </c>
      <c r="F51" s="2">
        <v>0</v>
      </c>
      <c r="G51" s="10">
        <v>1</v>
      </c>
      <c r="H51" s="2">
        <f t="shared" si="0"/>
        <v>0</v>
      </c>
      <c r="J51" s="1" t="s">
        <v>868</v>
      </c>
      <c r="L51" s="1" t="s">
        <v>848</v>
      </c>
    </row>
    <row r="52" spans="1:12" ht="12.75" outlineLevel="2">
      <c r="A52">
        <v>1</v>
      </c>
      <c r="B52" s="1" t="str">
        <f t="shared" si="2"/>
        <v>5</v>
      </c>
      <c r="C52" s="1" t="str">
        <f>VLOOKUP(B52,Sheet3!$A$2:$B$93,2)</f>
        <v>Receivables and other Investments</v>
      </c>
      <c r="D52" s="1">
        <v>18100653</v>
      </c>
      <c r="E52" t="s">
        <v>1436</v>
      </c>
      <c r="F52" s="2">
        <v>369550.80916666664</v>
      </c>
      <c r="G52" s="10">
        <v>1</v>
      </c>
      <c r="H52" s="2">
        <f t="shared" si="0"/>
        <v>-369550.80916666664</v>
      </c>
      <c r="J52" s="1" t="s">
        <v>868</v>
      </c>
      <c r="L52" s="1" t="s">
        <v>848</v>
      </c>
    </row>
    <row r="53" spans="1:12" ht="12.75" outlineLevel="2">
      <c r="A53">
        <v>1</v>
      </c>
      <c r="B53" s="1">
        <f t="shared" si="2"/>
        <v>5</v>
      </c>
      <c r="C53" s="1" t="s">
        <v>1004</v>
      </c>
      <c r="D53" s="1">
        <v>18100813</v>
      </c>
      <c r="E53" t="s">
        <v>1437</v>
      </c>
      <c r="F53" s="2">
        <v>0</v>
      </c>
      <c r="G53" s="10">
        <v>1</v>
      </c>
      <c r="H53" s="2">
        <f t="shared" si="0"/>
        <v>0</v>
      </c>
      <c r="J53" s="1">
        <v>2</v>
      </c>
      <c r="L53" s="1">
        <v>5</v>
      </c>
    </row>
    <row r="54" spans="1:12" ht="12.75" outlineLevel="2">
      <c r="A54">
        <v>1</v>
      </c>
      <c r="B54" s="1">
        <f t="shared" si="2"/>
        <v>5</v>
      </c>
      <c r="C54" s="1" t="s">
        <v>1004</v>
      </c>
      <c r="D54" s="1">
        <v>18100823</v>
      </c>
      <c r="E54" t="s">
        <v>1438</v>
      </c>
      <c r="F54" s="2">
        <v>0</v>
      </c>
      <c r="G54" s="10">
        <v>1</v>
      </c>
      <c r="H54" s="2">
        <f t="shared" si="0"/>
        <v>0</v>
      </c>
      <c r="J54" s="1">
        <v>2</v>
      </c>
      <c r="L54" s="1">
        <v>5</v>
      </c>
    </row>
    <row r="55" spans="1:12" ht="12.75" outlineLevel="2">
      <c r="A55">
        <v>1</v>
      </c>
      <c r="B55" s="1">
        <f t="shared" si="2"/>
        <v>5</v>
      </c>
      <c r="C55" s="1" t="s">
        <v>1004</v>
      </c>
      <c r="D55" s="1">
        <v>18100833</v>
      </c>
      <c r="E55" t="s">
        <v>1439</v>
      </c>
      <c r="F55" s="2">
        <v>274523.63</v>
      </c>
      <c r="G55" s="10">
        <v>1</v>
      </c>
      <c r="H55" s="2">
        <f t="shared" si="0"/>
        <v>-274523.63</v>
      </c>
      <c r="J55" s="1">
        <v>2</v>
      </c>
      <c r="L55" s="1">
        <v>5</v>
      </c>
    </row>
    <row r="56" spans="1:12" ht="12.75" outlineLevel="2">
      <c r="A56">
        <v>1</v>
      </c>
      <c r="B56" s="1">
        <f t="shared" si="2"/>
        <v>5</v>
      </c>
      <c r="C56" s="1" t="s">
        <v>1004</v>
      </c>
      <c r="D56" s="1">
        <v>18100993</v>
      </c>
      <c r="E56" t="s">
        <v>1440</v>
      </c>
      <c r="F56" s="2">
        <v>1028958.94</v>
      </c>
      <c r="G56" s="10">
        <v>1</v>
      </c>
      <c r="H56" s="2">
        <f t="shared" si="0"/>
        <v>-1028958.94</v>
      </c>
      <c r="J56" s="1">
        <v>2</v>
      </c>
      <c r="L56" s="1">
        <v>5</v>
      </c>
    </row>
    <row r="57" spans="1:12" ht="12.75" outlineLevel="2">
      <c r="A57">
        <v>1</v>
      </c>
      <c r="B57" s="1" t="str">
        <f t="shared" si="2"/>
        <v>5</v>
      </c>
      <c r="C57" s="1" t="s">
        <v>1004</v>
      </c>
      <c r="D57" s="1">
        <v>18101023</v>
      </c>
      <c r="E57" t="s">
        <v>1441</v>
      </c>
      <c r="F57" s="2">
        <v>2449509.8037499995</v>
      </c>
      <c r="G57" s="10">
        <v>1</v>
      </c>
      <c r="H57" s="2">
        <f t="shared" si="0"/>
        <v>-2449509.8037499995</v>
      </c>
      <c r="J57" s="1" t="s">
        <v>868</v>
      </c>
      <c r="L57" s="1" t="s">
        <v>848</v>
      </c>
    </row>
    <row r="58" spans="1:12" ht="12.75" outlineLevel="2">
      <c r="A58">
        <v>1</v>
      </c>
      <c r="B58" s="1" t="str">
        <f t="shared" si="2"/>
        <v>5</v>
      </c>
      <c r="C58" s="1" t="str">
        <f>VLOOKUP(B58,Sheet3!$A$2:$B$93,2)</f>
        <v>Receivables and other Investments</v>
      </c>
      <c r="D58" s="1">
        <v>18101033</v>
      </c>
      <c r="E58" t="s">
        <v>1442</v>
      </c>
      <c r="F58" s="2">
        <v>2843613.2416666667</v>
      </c>
      <c r="G58" s="10">
        <v>1</v>
      </c>
      <c r="H58" s="2">
        <f t="shared" si="0"/>
        <v>-2843613.2416666667</v>
      </c>
      <c r="J58" s="1" t="s">
        <v>868</v>
      </c>
      <c r="L58" s="1" t="s">
        <v>848</v>
      </c>
    </row>
    <row r="59" spans="1:12" ht="12.75" outlineLevel="2">
      <c r="A59">
        <v>1</v>
      </c>
      <c r="B59" s="1" t="str">
        <f t="shared" si="2"/>
        <v>5</v>
      </c>
      <c r="C59" s="1" t="str">
        <f>VLOOKUP(B59,Sheet3!$A$2:$B$93,2)</f>
        <v>Receivables and other Investments</v>
      </c>
      <c r="D59" s="1">
        <v>18101043</v>
      </c>
      <c r="E59" t="s">
        <v>1443</v>
      </c>
      <c r="F59" s="2">
        <v>119375.74958333334</v>
      </c>
      <c r="G59" s="10">
        <v>1</v>
      </c>
      <c r="H59" s="2">
        <f t="shared" si="0"/>
        <v>-119375.74958333334</v>
      </c>
      <c r="J59" s="1" t="s">
        <v>868</v>
      </c>
      <c r="L59" s="1" t="s">
        <v>848</v>
      </c>
    </row>
    <row r="60" spans="1:12" ht="12.75" outlineLevel="2">
      <c r="A60">
        <v>1</v>
      </c>
      <c r="B60" s="1" t="str">
        <f t="shared" si="2"/>
        <v>5</v>
      </c>
      <c r="C60" s="1" t="str">
        <f>VLOOKUP(B60,Sheet3!$A$2:$B$93,2)</f>
        <v>Receivables and other Investments</v>
      </c>
      <c r="D60" s="1">
        <v>18101053</v>
      </c>
      <c r="E60" t="s">
        <v>1444</v>
      </c>
      <c r="F60" s="2">
        <v>869124.6945833334</v>
      </c>
      <c r="G60" s="10">
        <v>1</v>
      </c>
      <c r="H60" s="2">
        <f t="shared" si="0"/>
        <v>-869124.6945833334</v>
      </c>
      <c r="J60" s="1" t="s">
        <v>868</v>
      </c>
      <c r="L60" s="1" t="s">
        <v>848</v>
      </c>
    </row>
    <row r="61" spans="1:12" ht="12.75" outlineLevel="2">
      <c r="A61">
        <v>1</v>
      </c>
      <c r="B61" s="1" t="str">
        <f t="shared" si="2"/>
        <v>5</v>
      </c>
      <c r="C61" s="1" t="str">
        <f>VLOOKUP(B61,Sheet3!$A$2:$B$93,2)</f>
        <v>Receivables and other Investments</v>
      </c>
      <c r="D61" s="1">
        <v>18600613</v>
      </c>
      <c r="E61" t="s">
        <v>87</v>
      </c>
      <c r="F61" s="2">
        <v>0</v>
      </c>
      <c r="G61" s="10">
        <v>1</v>
      </c>
      <c r="H61" s="2">
        <f t="shared" si="0"/>
        <v>0</v>
      </c>
      <c r="J61" s="1" t="s">
        <v>868</v>
      </c>
      <c r="L61" s="1" t="s">
        <v>848</v>
      </c>
    </row>
    <row r="62" spans="1:12" ht="12.75" outlineLevel="2">
      <c r="A62">
        <v>1</v>
      </c>
      <c r="B62" s="1" t="str">
        <f t="shared" si="2"/>
        <v>5</v>
      </c>
      <c r="C62" s="1" t="str">
        <f>VLOOKUP(B62,Sheet3!$A$2:$B$93,2)</f>
        <v>Receivables and other Investments</v>
      </c>
      <c r="D62" s="1">
        <v>18600993</v>
      </c>
      <c r="E62" t="s">
        <v>95</v>
      </c>
      <c r="F62" s="2">
        <v>0</v>
      </c>
      <c r="G62" s="10">
        <v>1</v>
      </c>
      <c r="H62" s="2">
        <f t="shared" si="0"/>
        <v>0</v>
      </c>
      <c r="J62" s="1" t="s">
        <v>868</v>
      </c>
      <c r="L62" s="1" t="s">
        <v>848</v>
      </c>
    </row>
    <row r="63" spans="1:12" ht="12.75" outlineLevel="2">
      <c r="A63">
        <v>1</v>
      </c>
      <c r="B63" s="1" t="str">
        <f t="shared" si="2"/>
        <v>5</v>
      </c>
      <c r="C63" s="1" t="str">
        <f>VLOOKUP(B63,Sheet3!$A$2:$B$93,2)</f>
        <v>Receivables and other Investments</v>
      </c>
      <c r="D63" s="1">
        <v>18601033</v>
      </c>
      <c r="E63" t="s">
        <v>96</v>
      </c>
      <c r="F63" s="2">
        <v>174.4</v>
      </c>
      <c r="G63" s="10">
        <v>1</v>
      </c>
      <c r="H63" s="2">
        <f t="shared" si="0"/>
        <v>-174.4</v>
      </c>
      <c r="J63" s="1" t="s">
        <v>868</v>
      </c>
      <c r="L63" s="1" t="s">
        <v>848</v>
      </c>
    </row>
    <row r="64" spans="1:12" ht="12.75" outlineLevel="2">
      <c r="A64">
        <v>1</v>
      </c>
      <c r="B64" s="1" t="str">
        <f t="shared" si="2"/>
        <v>5</v>
      </c>
      <c r="C64" s="1" t="str">
        <f>VLOOKUP(B64,Sheet3!$A$2:$B$93,2)</f>
        <v>Receivables and other Investments</v>
      </c>
      <c r="D64" s="1">
        <v>18601003</v>
      </c>
      <c r="E64" t="s">
        <v>127</v>
      </c>
      <c r="F64" s="2">
        <v>0</v>
      </c>
      <c r="G64" s="10">
        <v>1</v>
      </c>
      <c r="H64" s="2">
        <f t="shared" si="0"/>
        <v>0</v>
      </c>
      <c r="J64" s="1" t="s">
        <v>868</v>
      </c>
      <c r="L64" s="1" t="s">
        <v>848</v>
      </c>
    </row>
    <row r="65" spans="2:12" ht="12.75" outlineLevel="1">
      <c r="B65" s="3" t="s">
        <v>934</v>
      </c>
      <c r="C65" s="3" t="str">
        <f>C64</f>
        <v>Receivables and other Investments</v>
      </c>
      <c r="H65" s="2">
        <f>SUBTOTAL(9,H24:H64)</f>
        <v>-23804661.409166668</v>
      </c>
      <c r="L65" s="1">
        <f>SUBTOTAL(9,L24:L64)</f>
        <v>155</v>
      </c>
    </row>
    <row r="66" spans="1:12" ht="12.75" outlineLevel="2">
      <c r="A66">
        <v>1</v>
      </c>
      <c r="B66" s="1">
        <f>L66</f>
        <v>6</v>
      </c>
      <c r="C66" s="1" t="str">
        <f>VLOOKUP(B66,Sheet3!$A$2:$B$93,2)</f>
        <v>   Unappropriated Retained Earnings</v>
      </c>
      <c r="D66" s="1" t="s">
        <v>178</v>
      </c>
      <c r="F66" s="2">
        <v>-110478472.41374993</v>
      </c>
      <c r="G66" s="10">
        <v>1</v>
      </c>
      <c r="H66" s="2">
        <f t="shared" si="0"/>
        <v>110478472.41374993</v>
      </c>
      <c r="J66" s="1" t="s">
        <v>896</v>
      </c>
      <c r="L66" s="1">
        <v>6</v>
      </c>
    </row>
    <row r="67" spans="1:12" ht="12.75" outlineLevel="2">
      <c r="A67">
        <v>1</v>
      </c>
      <c r="B67" s="1">
        <f aca="true" t="shared" si="3" ref="B67:B83">L67</f>
        <v>6</v>
      </c>
      <c r="C67" s="1" t="str">
        <f>VLOOKUP(B67,Sheet3!$A$2:$B$93,2)</f>
        <v>   Unappropriated Retained Earnings</v>
      </c>
      <c r="D67" s="1" t="s">
        <v>178</v>
      </c>
      <c r="E67" t="s">
        <v>179</v>
      </c>
      <c r="F67" s="2">
        <v>1760736.7062499998</v>
      </c>
      <c r="G67" s="10">
        <v>1</v>
      </c>
      <c r="H67" s="2">
        <f t="shared" si="0"/>
        <v>-1760736.7062499998</v>
      </c>
      <c r="J67" s="1" t="s">
        <v>896</v>
      </c>
      <c r="L67" s="1">
        <v>6</v>
      </c>
    </row>
    <row r="68" spans="1:12" ht="12.75" outlineLevel="2">
      <c r="A68">
        <v>1</v>
      </c>
      <c r="B68" s="1">
        <f t="shared" si="3"/>
        <v>6</v>
      </c>
      <c r="C68" s="1" t="str">
        <f>VLOOKUP(B68,Sheet3!$A$2:$B$93,2)</f>
        <v>   Unappropriated Retained Earnings</v>
      </c>
      <c r="D68" s="1">
        <v>21500023</v>
      </c>
      <c r="E68" t="s">
        <v>270</v>
      </c>
      <c r="F68" s="2">
        <v>-6446362.333333333</v>
      </c>
      <c r="G68" s="10">
        <v>1</v>
      </c>
      <c r="H68" s="2">
        <f t="shared" si="0"/>
        <v>6446362.333333333</v>
      </c>
      <c r="J68" s="1" t="s">
        <v>896</v>
      </c>
      <c r="L68" s="1">
        <v>6</v>
      </c>
    </row>
    <row r="69" spans="1:12" ht="12.75" outlineLevel="2">
      <c r="A69">
        <v>1</v>
      </c>
      <c r="B69" s="1">
        <f t="shared" si="3"/>
        <v>6</v>
      </c>
      <c r="C69" s="1" t="str">
        <f>VLOOKUP(B69,Sheet3!$A$2:$B$93,2)</f>
        <v>   Unappropriated Retained Earnings</v>
      </c>
      <c r="D69" s="1">
        <v>21500033</v>
      </c>
      <c r="E69" t="s">
        <v>271</v>
      </c>
      <c r="F69" s="2">
        <v>-1292267.5416666667</v>
      </c>
      <c r="G69" s="10">
        <v>1</v>
      </c>
      <c r="H69" s="2">
        <f t="shared" si="0"/>
        <v>1292267.5416666667</v>
      </c>
      <c r="J69" s="1" t="s">
        <v>896</v>
      </c>
      <c r="L69" s="1">
        <v>6</v>
      </c>
    </row>
    <row r="70" spans="1:12" ht="12.75" outlineLevel="2">
      <c r="A70">
        <v>1</v>
      </c>
      <c r="B70" s="1">
        <f t="shared" si="3"/>
        <v>6</v>
      </c>
      <c r="C70" s="1" t="str">
        <f>VLOOKUP(B70,Sheet3!$A$2:$B$93,2)</f>
        <v>   Unappropriated Retained Earnings</v>
      </c>
      <c r="D70" s="1">
        <v>21600003</v>
      </c>
      <c r="E70" t="s">
        <v>272</v>
      </c>
      <c r="F70" s="2">
        <v>-355722426.15375</v>
      </c>
      <c r="G70" s="10">
        <v>1</v>
      </c>
      <c r="H70" s="2">
        <f t="shared" si="0"/>
        <v>355722426.15375</v>
      </c>
      <c r="J70" s="1" t="s">
        <v>896</v>
      </c>
      <c r="L70" s="1">
        <v>6</v>
      </c>
    </row>
    <row r="71" spans="1:12" ht="12.75" outlineLevel="2">
      <c r="A71">
        <v>1</v>
      </c>
      <c r="B71" s="1">
        <f t="shared" si="3"/>
        <v>6</v>
      </c>
      <c r="C71" s="1" t="str">
        <f>VLOOKUP(B71,Sheet3!$A$2:$B$93,2)</f>
        <v>   Unappropriated Retained Earnings</v>
      </c>
      <c r="D71" s="1">
        <v>21600013</v>
      </c>
      <c r="E71" t="s">
        <v>273</v>
      </c>
      <c r="F71" s="2">
        <v>77562549.52</v>
      </c>
      <c r="G71" s="10">
        <v>1</v>
      </c>
      <c r="H71" s="2">
        <f t="shared" si="0"/>
        <v>-77562549.52</v>
      </c>
      <c r="J71" s="1" t="s">
        <v>896</v>
      </c>
      <c r="L71" s="1">
        <v>6</v>
      </c>
    </row>
    <row r="72" spans="1:12" ht="12.75" outlineLevel="2">
      <c r="A72">
        <v>1</v>
      </c>
      <c r="B72" s="1">
        <f t="shared" si="3"/>
        <v>6</v>
      </c>
      <c r="C72" s="1" t="str">
        <f>VLOOKUP(B72,Sheet3!$A$2:$B$93,2)</f>
        <v>   Unappropriated Retained Earnings</v>
      </c>
      <c r="D72" s="1">
        <v>21600023</v>
      </c>
      <c r="E72" t="s">
        <v>274</v>
      </c>
      <c r="F72" s="2">
        <v>1755001.25</v>
      </c>
      <c r="G72" s="10">
        <v>1</v>
      </c>
      <c r="H72" s="2">
        <f t="shared" si="0"/>
        <v>-1755001.25</v>
      </c>
      <c r="J72" s="1" t="s">
        <v>896</v>
      </c>
      <c r="L72" s="1">
        <v>6</v>
      </c>
    </row>
    <row r="73" spans="1:12" ht="12.75" outlineLevel="2">
      <c r="A73">
        <v>1</v>
      </c>
      <c r="B73" s="1">
        <f t="shared" si="3"/>
        <v>6</v>
      </c>
      <c r="C73" s="1" t="str">
        <f>VLOOKUP(B73,Sheet3!$A$2:$B$93,2)</f>
        <v>   Unappropriated Retained Earnings</v>
      </c>
      <c r="D73" s="1">
        <v>21600033</v>
      </c>
      <c r="E73" t="s">
        <v>275</v>
      </c>
      <c r="F73" s="2">
        <v>1471103.62</v>
      </c>
      <c r="G73" s="10">
        <v>1</v>
      </c>
      <c r="H73" s="2">
        <f t="shared" si="0"/>
        <v>-1471103.62</v>
      </c>
      <c r="J73" s="1" t="s">
        <v>896</v>
      </c>
      <c r="L73" s="1">
        <v>6</v>
      </c>
    </row>
    <row r="74" spans="1:12" ht="12.75" outlineLevel="2">
      <c r="A74">
        <v>1</v>
      </c>
      <c r="B74" s="1">
        <f t="shared" si="3"/>
        <v>6</v>
      </c>
      <c r="C74" s="1" t="str">
        <f>VLOOKUP(B74,Sheet3!$A$2:$B$93,2)</f>
        <v>   Unappropriated Retained Earnings</v>
      </c>
      <c r="D74" s="1">
        <v>21600053</v>
      </c>
      <c r="E74" t="s">
        <v>276</v>
      </c>
      <c r="F74" s="2">
        <v>16359946.110000005</v>
      </c>
      <c r="G74" s="10">
        <v>1</v>
      </c>
      <c r="H74" s="2">
        <f t="shared" si="0"/>
        <v>-16359946.110000005</v>
      </c>
      <c r="J74" s="1" t="s">
        <v>896</v>
      </c>
      <c r="L74" s="1">
        <v>6</v>
      </c>
    </row>
    <row r="75" spans="1:12" ht="12.75" outlineLevel="2">
      <c r="A75">
        <v>1</v>
      </c>
      <c r="B75" s="1" t="str">
        <f t="shared" si="3"/>
        <v>6</v>
      </c>
      <c r="C75" s="1" t="str">
        <f>VLOOKUP(B75,Sheet3!$A$2:$B$93,2)</f>
        <v>Receivables and other Investments</v>
      </c>
      <c r="D75" s="1">
        <v>21600000</v>
      </c>
      <c r="E75" t="s">
        <v>277</v>
      </c>
      <c r="F75" s="2">
        <v>1023323.0750000001</v>
      </c>
      <c r="G75" s="10">
        <v>1</v>
      </c>
      <c r="H75" s="2">
        <f t="shared" si="0"/>
        <v>-1023323.0750000001</v>
      </c>
      <c r="J75" s="1" t="s">
        <v>896</v>
      </c>
      <c r="L75" s="1" t="s">
        <v>906</v>
      </c>
    </row>
    <row r="76" spans="1:12" ht="12.75" outlineLevel="2">
      <c r="A76">
        <v>1</v>
      </c>
      <c r="B76" s="1">
        <f t="shared" si="3"/>
        <v>6</v>
      </c>
      <c r="C76" s="1" t="str">
        <f>VLOOKUP(B76,Sheet3!$A$2:$B$93,2)</f>
        <v>   Unappropriated Retained Earnings</v>
      </c>
      <c r="D76" s="1">
        <v>21600073</v>
      </c>
      <c r="E76" t="s">
        <v>278</v>
      </c>
      <c r="F76" s="2">
        <v>-69845.56666666667</v>
      </c>
      <c r="G76" s="10">
        <v>1</v>
      </c>
      <c r="H76" s="2">
        <f t="shared" si="0"/>
        <v>69845.56666666667</v>
      </c>
      <c r="J76" s="1" t="s">
        <v>896</v>
      </c>
      <c r="L76" s="1">
        <v>6</v>
      </c>
    </row>
    <row r="77" spans="1:12" ht="12.75" outlineLevel="2">
      <c r="A77">
        <v>1</v>
      </c>
      <c r="B77" s="1">
        <f t="shared" si="3"/>
        <v>6</v>
      </c>
      <c r="C77" s="1" t="str">
        <f>VLOOKUP(B77,Sheet3!$A$2:$B$93,2)</f>
        <v>   Unappropriated Retained Earnings</v>
      </c>
      <c r="D77" s="1">
        <v>21610013</v>
      </c>
      <c r="E77" t="s">
        <v>279</v>
      </c>
      <c r="F77" s="2">
        <v>-5110438.125</v>
      </c>
      <c r="G77" s="10">
        <v>1</v>
      </c>
      <c r="H77" s="2">
        <f t="shared" si="0"/>
        <v>5110438.125</v>
      </c>
      <c r="J77" s="1" t="s">
        <v>896</v>
      </c>
      <c r="L77" s="1">
        <v>6</v>
      </c>
    </row>
    <row r="78" spans="1:12" ht="12.75" outlineLevel="2">
      <c r="A78">
        <v>1</v>
      </c>
      <c r="B78" s="1">
        <f t="shared" si="3"/>
        <v>6</v>
      </c>
      <c r="C78" s="1" t="str">
        <f>VLOOKUP(B78,Sheet3!$A$2:$B$93,2)</f>
        <v>   Unappropriated Retained Earnings</v>
      </c>
      <c r="D78" s="1">
        <v>21610033</v>
      </c>
      <c r="E78" t="s">
        <v>280</v>
      </c>
      <c r="F78" s="2">
        <v>27817373.787499998</v>
      </c>
      <c r="G78" s="10">
        <v>1</v>
      </c>
      <c r="H78" s="2">
        <f t="shared" si="0"/>
        <v>-27817373.787499998</v>
      </c>
      <c r="J78" s="1" t="s">
        <v>896</v>
      </c>
      <c r="L78" s="1">
        <v>6</v>
      </c>
    </row>
    <row r="79" spans="1:12" ht="12.75" outlineLevel="2">
      <c r="A79">
        <v>1</v>
      </c>
      <c r="B79" s="1">
        <f t="shared" si="3"/>
        <v>6</v>
      </c>
      <c r="C79" s="1" t="str">
        <f>VLOOKUP(B79,Sheet3!$A$2:$B$93,2)</f>
        <v>   Unappropriated Retained Earnings</v>
      </c>
      <c r="D79" s="1">
        <v>43700003</v>
      </c>
      <c r="E79" t="s">
        <v>821</v>
      </c>
      <c r="F79" s="2">
        <v>0</v>
      </c>
      <c r="G79" s="10">
        <v>1</v>
      </c>
      <c r="H79" s="2">
        <f aca="true" t="shared" si="4" ref="H79:H144">-1*F79</f>
        <v>0</v>
      </c>
      <c r="J79" s="1" t="s">
        <v>896</v>
      </c>
      <c r="L79" s="1">
        <v>6</v>
      </c>
    </row>
    <row r="80" spans="1:12" ht="12.75" outlineLevel="2">
      <c r="A80">
        <v>1</v>
      </c>
      <c r="B80" s="1">
        <f t="shared" si="3"/>
        <v>6</v>
      </c>
      <c r="C80" s="1" t="str">
        <f>VLOOKUP(B80,Sheet3!$A$2:$B$93,2)</f>
        <v>   Unappropriated Retained Earnings</v>
      </c>
      <c r="D80" s="1">
        <v>43700013</v>
      </c>
      <c r="E80" t="s">
        <v>822</v>
      </c>
      <c r="F80" s="2">
        <v>0</v>
      </c>
      <c r="G80" s="10">
        <v>1</v>
      </c>
      <c r="H80" s="2">
        <f t="shared" si="4"/>
        <v>0</v>
      </c>
      <c r="J80" s="1" t="s">
        <v>896</v>
      </c>
      <c r="L80" s="1">
        <v>6</v>
      </c>
    </row>
    <row r="81" spans="1:12" ht="12.75" outlineLevel="2">
      <c r="A81">
        <v>1</v>
      </c>
      <c r="B81" s="1">
        <f t="shared" si="3"/>
        <v>6</v>
      </c>
      <c r="C81" s="1" t="str">
        <f>VLOOKUP(B81,Sheet3!$A$2:$B$93,2)</f>
        <v>   Unappropriated Retained Earnings</v>
      </c>
      <c r="D81" s="1">
        <v>43700023</v>
      </c>
      <c r="E81" t="s">
        <v>823</v>
      </c>
      <c r="F81" s="2">
        <v>0</v>
      </c>
      <c r="G81" s="10">
        <v>1</v>
      </c>
      <c r="H81" s="2">
        <f t="shared" si="4"/>
        <v>0</v>
      </c>
      <c r="J81" s="1" t="s">
        <v>896</v>
      </c>
      <c r="L81" s="1">
        <v>6</v>
      </c>
    </row>
    <row r="82" spans="1:12" ht="12.75" outlineLevel="2">
      <c r="A82">
        <v>1</v>
      </c>
      <c r="B82" s="1">
        <f t="shared" si="3"/>
        <v>6</v>
      </c>
      <c r="C82" s="1" t="str">
        <f>VLOOKUP(B82,Sheet3!$A$2:$B$93,2)</f>
        <v>   Unappropriated Retained Earnings</v>
      </c>
      <c r="D82" s="1">
        <v>43700043</v>
      </c>
      <c r="E82" t="s">
        <v>824</v>
      </c>
      <c r="F82" s="2">
        <v>0</v>
      </c>
      <c r="G82" s="10">
        <v>1</v>
      </c>
      <c r="H82" s="2">
        <f t="shared" si="4"/>
        <v>0</v>
      </c>
      <c r="J82" s="1" t="s">
        <v>896</v>
      </c>
      <c r="L82" s="1">
        <v>6</v>
      </c>
    </row>
    <row r="83" spans="1:12" ht="12.75" outlineLevel="2">
      <c r="A83">
        <v>1</v>
      </c>
      <c r="B83" s="1">
        <f t="shared" si="3"/>
        <v>6</v>
      </c>
      <c r="C83" s="1" t="str">
        <f>VLOOKUP(B83,Sheet3!$A$2:$B$93,2)</f>
        <v>   Unappropriated Retained Earnings</v>
      </c>
      <c r="D83" s="1">
        <v>43800003</v>
      </c>
      <c r="E83" t="s">
        <v>825</v>
      </c>
      <c r="F83" s="2">
        <v>58359909.12416667</v>
      </c>
      <c r="G83" s="10">
        <v>1</v>
      </c>
      <c r="H83" s="2">
        <f t="shared" si="4"/>
        <v>-58359909.12416667</v>
      </c>
      <c r="J83" s="1" t="s">
        <v>896</v>
      </c>
      <c r="L83" s="1">
        <v>6</v>
      </c>
    </row>
    <row r="84" spans="2:12" ht="12.75" outlineLevel="1">
      <c r="B84" s="3" t="s">
        <v>935</v>
      </c>
      <c r="C84" s="3" t="str">
        <f>C83</f>
        <v>   Unappropriated Retained Earnings</v>
      </c>
      <c r="H84" s="2">
        <f>SUBTOTAL(9,H66:H83)</f>
        <v>293009868.9412499</v>
      </c>
      <c r="L84" s="1">
        <f>SUBTOTAL(9,L66:L83)</f>
        <v>102</v>
      </c>
    </row>
    <row r="85" spans="1:12" ht="12.75" outlineLevel="2">
      <c r="A85">
        <v>1</v>
      </c>
      <c r="B85" s="1">
        <f>L85</f>
        <v>8</v>
      </c>
      <c r="C85" s="1" t="str">
        <f>VLOOKUP(B85,Sheet3!$A$2:$B$93,2)</f>
        <v>   Long Term Debt</v>
      </c>
      <c r="D85" s="1">
        <v>22100043</v>
      </c>
      <c r="E85" t="s">
        <v>298</v>
      </c>
      <c r="F85" s="2">
        <v>0</v>
      </c>
      <c r="G85" s="10">
        <v>1</v>
      </c>
      <c r="H85" s="2">
        <f t="shared" si="4"/>
        <v>0</v>
      </c>
      <c r="J85" s="1" t="s">
        <v>907</v>
      </c>
      <c r="L85" s="1">
        <v>8</v>
      </c>
    </row>
    <row r="86" spans="1:12" ht="12.75" outlineLevel="2">
      <c r="A86">
        <v>1</v>
      </c>
      <c r="B86" s="1">
        <f aca="true" t="shared" si="5" ref="B86:B150">L86</f>
        <v>8</v>
      </c>
      <c r="C86" s="1" t="str">
        <f>VLOOKUP(B86,Sheet3!$A$2:$B$93,2)</f>
        <v>   Long Term Debt</v>
      </c>
      <c r="D86" s="1">
        <v>22100063</v>
      </c>
      <c r="E86" t="s">
        <v>299</v>
      </c>
      <c r="F86" s="2">
        <v>-25000000</v>
      </c>
      <c r="G86" s="10">
        <v>1</v>
      </c>
      <c r="H86" s="2">
        <f t="shared" si="4"/>
        <v>25000000</v>
      </c>
      <c r="J86" s="1" t="s">
        <v>907</v>
      </c>
      <c r="L86" s="1">
        <v>8</v>
      </c>
    </row>
    <row r="87" spans="1:12" ht="12.75" outlineLevel="2">
      <c r="A87">
        <v>1</v>
      </c>
      <c r="B87" s="1">
        <f t="shared" si="5"/>
        <v>8</v>
      </c>
      <c r="C87" s="1" t="str">
        <f>VLOOKUP(B87,Sheet3!$A$2:$B$93,2)</f>
        <v>   Long Term Debt</v>
      </c>
      <c r="D87" s="1">
        <v>22100193</v>
      </c>
      <c r="E87" t="s">
        <v>300</v>
      </c>
      <c r="F87" s="2">
        <v>-3500000</v>
      </c>
      <c r="G87" s="10">
        <v>1</v>
      </c>
      <c r="H87" s="2">
        <f t="shared" si="4"/>
        <v>3500000</v>
      </c>
      <c r="J87" s="1" t="s">
        <v>907</v>
      </c>
      <c r="L87" s="1">
        <v>8</v>
      </c>
    </row>
    <row r="88" spans="1:12" ht="12.75" outlineLevel="2">
      <c r="A88">
        <v>1</v>
      </c>
      <c r="B88" s="1">
        <f t="shared" si="5"/>
        <v>8</v>
      </c>
      <c r="C88" s="1" t="str">
        <f>VLOOKUP(B88,Sheet3!$A$2:$B$93,2)</f>
        <v>   Long Term Debt</v>
      </c>
      <c r="D88" s="1">
        <v>22100223</v>
      </c>
      <c r="E88" t="s">
        <v>301</v>
      </c>
      <c r="F88" s="2">
        <v>-3000000</v>
      </c>
      <c r="G88" s="10">
        <v>1</v>
      </c>
      <c r="H88" s="2">
        <f t="shared" si="4"/>
        <v>3000000</v>
      </c>
      <c r="J88" s="1" t="s">
        <v>907</v>
      </c>
      <c r="L88" s="1">
        <v>8</v>
      </c>
    </row>
    <row r="89" spans="1:12" ht="12.75" outlineLevel="2">
      <c r="A89">
        <v>1</v>
      </c>
      <c r="B89" s="1">
        <f t="shared" si="5"/>
        <v>8</v>
      </c>
      <c r="C89" s="1" t="str">
        <f>VLOOKUP(B89,Sheet3!$A$2:$B$93,2)</f>
        <v>   Long Term Debt</v>
      </c>
      <c r="D89" s="1">
        <v>22100243</v>
      </c>
      <c r="E89" t="s">
        <v>302</v>
      </c>
      <c r="F89" s="2">
        <v>-1000000</v>
      </c>
      <c r="G89" s="10">
        <v>1</v>
      </c>
      <c r="H89" s="2">
        <f t="shared" si="4"/>
        <v>1000000</v>
      </c>
      <c r="J89" s="1" t="s">
        <v>907</v>
      </c>
      <c r="L89" s="1">
        <v>8</v>
      </c>
    </row>
    <row r="90" spans="1:12" ht="12.75" outlineLevel="2">
      <c r="A90">
        <v>1</v>
      </c>
      <c r="B90" s="1">
        <f t="shared" si="5"/>
        <v>8</v>
      </c>
      <c r="C90" s="1" t="str">
        <f>VLOOKUP(B90,Sheet3!$A$2:$B$93,2)</f>
        <v>   Long Term Debt</v>
      </c>
      <c r="D90" s="1">
        <v>22100263</v>
      </c>
      <c r="E90" t="s">
        <v>303</v>
      </c>
      <c r="F90" s="2">
        <v>0</v>
      </c>
      <c r="G90" s="10">
        <v>1</v>
      </c>
      <c r="H90" s="2">
        <f t="shared" si="4"/>
        <v>0</v>
      </c>
      <c r="J90" s="1" t="s">
        <v>907</v>
      </c>
      <c r="L90" s="1">
        <v>8</v>
      </c>
    </row>
    <row r="91" spans="1:12" ht="12.75" outlineLevel="2">
      <c r="A91">
        <v>1</v>
      </c>
      <c r="B91" s="1">
        <f t="shared" si="5"/>
        <v>8</v>
      </c>
      <c r="C91" s="1" t="str">
        <f>VLOOKUP(B91,Sheet3!$A$2:$B$93,2)</f>
        <v>   Long Term Debt</v>
      </c>
      <c r="D91" s="1">
        <v>22100273</v>
      </c>
      <c r="E91" t="s">
        <v>304</v>
      </c>
      <c r="F91" s="2">
        <v>0</v>
      </c>
      <c r="G91" s="10">
        <v>1</v>
      </c>
      <c r="H91" s="2">
        <f t="shared" si="4"/>
        <v>0</v>
      </c>
      <c r="J91" s="1" t="s">
        <v>907</v>
      </c>
      <c r="L91" s="1">
        <v>8</v>
      </c>
    </row>
    <row r="92" spans="1:12" ht="12.75" outlineLevel="2">
      <c r="A92">
        <v>1</v>
      </c>
      <c r="B92" s="1">
        <f t="shared" si="5"/>
        <v>8</v>
      </c>
      <c r="C92" s="1" t="str">
        <f>VLOOKUP(B92,Sheet3!$A$2:$B$93,2)</f>
        <v>   Long Term Debt</v>
      </c>
      <c r="D92" s="1">
        <v>22100283</v>
      </c>
      <c r="E92" t="s">
        <v>305</v>
      </c>
      <c r="F92" s="2">
        <v>-10000000</v>
      </c>
      <c r="G92" s="10">
        <v>1</v>
      </c>
      <c r="H92" s="2">
        <f t="shared" si="4"/>
        <v>10000000</v>
      </c>
      <c r="J92" s="1" t="s">
        <v>907</v>
      </c>
      <c r="L92" s="1">
        <v>8</v>
      </c>
    </row>
    <row r="93" spans="1:12" ht="12.75" outlineLevel="2">
      <c r="A93">
        <v>1</v>
      </c>
      <c r="B93" s="1">
        <f t="shared" si="5"/>
        <v>8</v>
      </c>
      <c r="C93" s="1" t="str">
        <f>VLOOKUP(B93,Sheet3!$A$2:$B$93,2)</f>
        <v>   Long Term Debt</v>
      </c>
      <c r="D93" s="1">
        <v>22100293</v>
      </c>
      <c r="E93" t="s">
        <v>306</v>
      </c>
      <c r="F93" s="2">
        <v>0</v>
      </c>
      <c r="G93" s="10">
        <v>1</v>
      </c>
      <c r="H93" s="2">
        <f t="shared" si="4"/>
        <v>0</v>
      </c>
      <c r="J93" s="1" t="s">
        <v>907</v>
      </c>
      <c r="L93" s="1">
        <v>8</v>
      </c>
    </row>
    <row r="94" spans="1:12" ht="12.75" outlineLevel="2">
      <c r="A94">
        <v>1</v>
      </c>
      <c r="B94" s="1">
        <f t="shared" si="5"/>
        <v>8</v>
      </c>
      <c r="C94" s="1" t="str">
        <f>VLOOKUP(B94,Sheet3!$A$2:$B$93,2)</f>
        <v>   Long Term Debt</v>
      </c>
      <c r="D94" s="1">
        <v>22100303</v>
      </c>
      <c r="E94" t="s">
        <v>306</v>
      </c>
      <c r="F94" s="2">
        <v>0</v>
      </c>
      <c r="G94" s="10">
        <v>1</v>
      </c>
      <c r="H94" s="2">
        <f t="shared" si="4"/>
        <v>0</v>
      </c>
      <c r="J94" s="1" t="s">
        <v>907</v>
      </c>
      <c r="L94" s="1">
        <v>8</v>
      </c>
    </row>
    <row r="95" spans="1:12" ht="12.75" outlineLevel="2">
      <c r="A95">
        <v>1</v>
      </c>
      <c r="B95" s="1">
        <f t="shared" si="5"/>
        <v>8</v>
      </c>
      <c r="C95" s="1" t="str">
        <f>VLOOKUP(B95,Sheet3!$A$2:$B$93,2)</f>
        <v>   Long Term Debt</v>
      </c>
      <c r="D95" s="1">
        <v>22100313</v>
      </c>
      <c r="E95" t="s">
        <v>307</v>
      </c>
      <c r="F95" s="2">
        <v>0</v>
      </c>
      <c r="G95" s="10">
        <v>1</v>
      </c>
      <c r="H95" s="2">
        <f t="shared" si="4"/>
        <v>0</v>
      </c>
      <c r="J95" s="1" t="s">
        <v>907</v>
      </c>
      <c r="L95" s="1">
        <v>8</v>
      </c>
    </row>
    <row r="96" spans="1:12" ht="12.75" outlineLevel="2">
      <c r="A96">
        <v>1</v>
      </c>
      <c r="B96" s="1">
        <f t="shared" si="5"/>
        <v>8</v>
      </c>
      <c r="C96" s="1" t="str">
        <f>VLOOKUP(B96,Sheet3!$A$2:$B$93,2)</f>
        <v>   Long Term Debt</v>
      </c>
      <c r="D96" s="1">
        <v>22100323</v>
      </c>
      <c r="E96" t="s">
        <v>308</v>
      </c>
      <c r="F96" s="2">
        <v>-19166666.666666668</v>
      </c>
      <c r="G96" s="10">
        <v>1</v>
      </c>
      <c r="H96" s="2">
        <f t="shared" si="4"/>
        <v>19166666.666666668</v>
      </c>
      <c r="J96" s="1" t="s">
        <v>907</v>
      </c>
      <c r="L96" s="1">
        <v>8</v>
      </c>
    </row>
    <row r="97" spans="1:12" ht="12.75" outlineLevel="2">
      <c r="A97">
        <v>1</v>
      </c>
      <c r="B97" s="1">
        <f t="shared" si="5"/>
        <v>8</v>
      </c>
      <c r="C97" s="1" t="str">
        <f>VLOOKUP(B97,Sheet3!$A$2:$B$93,2)</f>
        <v>   Long Term Debt</v>
      </c>
      <c r="D97" s="1">
        <v>22100333</v>
      </c>
      <c r="E97" t="s">
        <v>309</v>
      </c>
      <c r="F97" s="2">
        <v>-4791666.666666667</v>
      </c>
      <c r="G97" s="10">
        <v>1</v>
      </c>
      <c r="H97" s="2">
        <f t="shared" si="4"/>
        <v>4791666.666666667</v>
      </c>
      <c r="J97" s="1" t="s">
        <v>907</v>
      </c>
      <c r="L97" s="1">
        <v>8</v>
      </c>
    </row>
    <row r="98" spans="1:12" ht="12.75" outlineLevel="2">
      <c r="A98">
        <v>1</v>
      </c>
      <c r="B98" s="1">
        <f t="shared" si="5"/>
        <v>8</v>
      </c>
      <c r="C98" s="1" t="str">
        <f>VLOOKUP(B98,Sheet3!$A$2:$B$93,2)</f>
        <v>   Long Term Debt</v>
      </c>
      <c r="D98" s="1">
        <v>22100343</v>
      </c>
      <c r="E98" t="s">
        <v>310</v>
      </c>
      <c r="F98" s="2">
        <v>-7000000</v>
      </c>
      <c r="G98" s="10">
        <v>1</v>
      </c>
      <c r="H98" s="2">
        <f t="shared" si="4"/>
        <v>7000000</v>
      </c>
      <c r="J98" s="1" t="s">
        <v>907</v>
      </c>
      <c r="L98" s="1">
        <v>8</v>
      </c>
    </row>
    <row r="99" spans="1:12" ht="12.75" outlineLevel="2">
      <c r="A99">
        <v>1</v>
      </c>
      <c r="B99" s="1">
        <f t="shared" si="5"/>
        <v>8</v>
      </c>
      <c r="C99" s="1" t="str">
        <f>VLOOKUP(B99,Sheet3!$A$2:$B$93,2)</f>
        <v>   Long Term Debt</v>
      </c>
      <c r="D99" s="1">
        <v>22100353</v>
      </c>
      <c r="E99" t="s">
        <v>311</v>
      </c>
      <c r="F99" s="2">
        <v>-10000000</v>
      </c>
      <c r="G99" s="10">
        <v>1</v>
      </c>
      <c r="H99" s="2">
        <f t="shared" si="4"/>
        <v>10000000</v>
      </c>
      <c r="J99" s="1" t="s">
        <v>907</v>
      </c>
      <c r="L99" s="1">
        <v>8</v>
      </c>
    </row>
    <row r="100" spans="1:12" ht="12.75" outlineLevel="2">
      <c r="A100">
        <v>1</v>
      </c>
      <c r="B100" s="1">
        <f t="shared" si="5"/>
        <v>8</v>
      </c>
      <c r="C100" s="1" t="str">
        <f>VLOOKUP(B100,Sheet3!$A$2:$B$93,2)</f>
        <v>   Long Term Debt</v>
      </c>
      <c r="D100" s="1">
        <v>22100363</v>
      </c>
      <c r="E100" t="s">
        <v>312</v>
      </c>
      <c r="F100" s="2">
        <v>-2000000</v>
      </c>
      <c r="G100" s="10">
        <v>1</v>
      </c>
      <c r="H100" s="2">
        <f t="shared" si="4"/>
        <v>2000000</v>
      </c>
      <c r="J100" s="1" t="s">
        <v>907</v>
      </c>
      <c r="L100" s="1">
        <v>8</v>
      </c>
    </row>
    <row r="101" spans="1:12" ht="12.75" outlineLevel="2">
      <c r="A101">
        <v>1</v>
      </c>
      <c r="B101" s="1">
        <f t="shared" si="5"/>
        <v>8</v>
      </c>
      <c r="C101" s="1" t="str">
        <f>VLOOKUP(B101,Sheet3!$A$2:$B$93,2)</f>
        <v>   Long Term Debt</v>
      </c>
      <c r="D101" s="1">
        <v>22100373</v>
      </c>
      <c r="E101" t="s">
        <v>313</v>
      </c>
      <c r="F101" s="2">
        <v>-3000000</v>
      </c>
      <c r="G101" s="10">
        <v>1</v>
      </c>
      <c r="H101" s="2">
        <f t="shared" si="4"/>
        <v>3000000</v>
      </c>
      <c r="J101" s="1" t="s">
        <v>907</v>
      </c>
      <c r="L101" s="1">
        <v>8</v>
      </c>
    </row>
    <row r="102" spans="1:12" ht="12.75" outlineLevel="2">
      <c r="A102">
        <v>1</v>
      </c>
      <c r="B102" s="1">
        <f t="shared" si="5"/>
        <v>8</v>
      </c>
      <c r="C102" s="1" t="str">
        <f>VLOOKUP(B102,Sheet3!$A$2:$B$93,2)</f>
        <v>   Long Term Debt</v>
      </c>
      <c r="D102" s="1">
        <v>22100383</v>
      </c>
      <c r="E102" t="s">
        <v>314</v>
      </c>
      <c r="F102" s="2">
        <v>-5000000</v>
      </c>
      <c r="G102" s="10">
        <v>1</v>
      </c>
      <c r="H102" s="2">
        <f t="shared" si="4"/>
        <v>5000000</v>
      </c>
      <c r="J102" s="1" t="s">
        <v>907</v>
      </c>
      <c r="L102" s="1">
        <v>8</v>
      </c>
    </row>
    <row r="103" spans="1:12" ht="12.75" outlineLevel="2">
      <c r="A103">
        <v>1</v>
      </c>
      <c r="B103" s="1">
        <f t="shared" si="5"/>
        <v>8</v>
      </c>
      <c r="C103" s="1" t="str">
        <f>VLOOKUP(B103,Sheet3!$A$2:$B$93,2)</f>
        <v>   Long Term Debt</v>
      </c>
      <c r="D103" s="1">
        <v>22100393</v>
      </c>
      <c r="E103" t="s">
        <v>315</v>
      </c>
      <c r="F103" s="2">
        <v>-15000000</v>
      </c>
      <c r="G103" s="10">
        <v>1</v>
      </c>
      <c r="H103" s="2">
        <f t="shared" si="4"/>
        <v>15000000</v>
      </c>
      <c r="J103" s="1" t="s">
        <v>907</v>
      </c>
      <c r="L103" s="1">
        <v>8</v>
      </c>
    </row>
    <row r="104" spans="1:12" ht="12.75" outlineLevel="2">
      <c r="A104">
        <v>1</v>
      </c>
      <c r="B104" s="1">
        <f t="shared" si="5"/>
        <v>8</v>
      </c>
      <c r="C104" s="1" t="str">
        <f>VLOOKUP(B104,Sheet3!$A$2:$B$93,2)</f>
        <v>   Long Term Debt</v>
      </c>
      <c r="D104" s="1">
        <v>22100403</v>
      </c>
      <c r="E104" t="s">
        <v>316</v>
      </c>
      <c r="F104" s="2">
        <v>-2083333.3333333333</v>
      </c>
      <c r="G104" s="10">
        <v>1</v>
      </c>
      <c r="H104" s="2">
        <f t="shared" si="4"/>
        <v>2083333.3333333333</v>
      </c>
      <c r="J104" s="1" t="s">
        <v>907</v>
      </c>
      <c r="L104" s="1">
        <v>8</v>
      </c>
    </row>
    <row r="105" spans="1:12" ht="12.75" outlineLevel="2">
      <c r="A105">
        <v>1</v>
      </c>
      <c r="B105" s="1">
        <f t="shared" si="5"/>
        <v>8</v>
      </c>
      <c r="C105" s="1" t="str">
        <f>VLOOKUP(B105,Sheet3!$A$2:$B$93,2)</f>
        <v>   Long Term Debt</v>
      </c>
      <c r="D105" s="1">
        <v>22100413</v>
      </c>
      <c r="E105" t="s">
        <v>317</v>
      </c>
      <c r="F105" s="2">
        <v>-2000000</v>
      </c>
      <c r="G105" s="10">
        <v>1</v>
      </c>
      <c r="H105" s="2">
        <f t="shared" si="4"/>
        <v>2000000</v>
      </c>
      <c r="J105" s="1" t="s">
        <v>907</v>
      </c>
      <c r="L105" s="1">
        <v>8</v>
      </c>
    </row>
    <row r="106" spans="1:12" ht="12.75" outlineLevel="2">
      <c r="A106">
        <v>1</v>
      </c>
      <c r="B106" s="1">
        <f t="shared" si="5"/>
        <v>8</v>
      </c>
      <c r="C106" s="1" t="str">
        <f>VLOOKUP(B106,Sheet3!$A$2:$B$93,2)</f>
        <v>   Long Term Debt</v>
      </c>
      <c r="D106" s="1">
        <v>22100473</v>
      </c>
      <c r="E106" t="s">
        <v>318</v>
      </c>
      <c r="F106" s="2">
        <v>-3125000</v>
      </c>
      <c r="G106" s="10">
        <v>1</v>
      </c>
      <c r="H106" s="2">
        <f t="shared" si="4"/>
        <v>3125000</v>
      </c>
      <c r="J106" s="1" t="s">
        <v>907</v>
      </c>
      <c r="L106" s="1">
        <v>8</v>
      </c>
    </row>
    <row r="107" spans="1:12" ht="12.75" outlineLevel="2">
      <c r="A107">
        <v>1</v>
      </c>
      <c r="B107" s="1">
        <f t="shared" si="5"/>
        <v>8</v>
      </c>
      <c r="C107" s="1" t="str">
        <f>VLOOKUP(B107,Sheet3!$A$2:$B$93,2)</f>
        <v>   Long Term Debt</v>
      </c>
      <c r="D107" s="1">
        <v>22100483</v>
      </c>
      <c r="E107" t="s">
        <v>319</v>
      </c>
      <c r="F107" s="2">
        <v>-37500000</v>
      </c>
      <c r="G107" s="10">
        <v>1</v>
      </c>
      <c r="H107" s="2">
        <f t="shared" si="4"/>
        <v>37500000</v>
      </c>
      <c r="J107" s="1" t="s">
        <v>907</v>
      </c>
      <c r="L107" s="1">
        <v>8</v>
      </c>
    </row>
    <row r="108" spans="1:12" ht="12.75" outlineLevel="2">
      <c r="A108">
        <v>1</v>
      </c>
      <c r="B108" s="1">
        <f t="shared" si="5"/>
        <v>8</v>
      </c>
      <c r="C108" s="1" t="str">
        <f>VLOOKUP(B108,Sheet3!$A$2:$B$93,2)</f>
        <v>   Long Term Debt</v>
      </c>
      <c r="D108" s="1">
        <v>22100523</v>
      </c>
      <c r="E108" t="s">
        <v>320</v>
      </c>
      <c r="F108" s="2">
        <v>0</v>
      </c>
      <c r="G108" s="10">
        <v>1</v>
      </c>
      <c r="H108" s="2">
        <f t="shared" si="4"/>
        <v>0</v>
      </c>
      <c r="J108" s="1" t="s">
        <v>907</v>
      </c>
      <c r="L108" s="1">
        <v>8</v>
      </c>
    </row>
    <row r="109" spans="1:12" ht="12.75" outlineLevel="2">
      <c r="A109">
        <v>1</v>
      </c>
      <c r="B109" s="1">
        <f t="shared" si="5"/>
        <v>8</v>
      </c>
      <c r="C109" s="1" t="str">
        <f>VLOOKUP(B109,Sheet3!$A$2:$B$93,2)</f>
        <v>   Long Term Debt</v>
      </c>
      <c r="D109" s="1">
        <v>22100603</v>
      </c>
      <c r="E109" t="s">
        <v>321</v>
      </c>
      <c r="F109" s="2">
        <v>0</v>
      </c>
      <c r="G109" s="10">
        <v>1</v>
      </c>
      <c r="H109" s="2">
        <f t="shared" si="4"/>
        <v>0</v>
      </c>
      <c r="J109" s="1" t="s">
        <v>907</v>
      </c>
      <c r="L109" s="1">
        <v>8</v>
      </c>
    </row>
    <row r="110" spans="1:12" ht="12.75" outlineLevel="2">
      <c r="A110">
        <v>1</v>
      </c>
      <c r="B110" s="1">
        <f t="shared" si="5"/>
        <v>8</v>
      </c>
      <c r="C110" s="1" t="str">
        <f>VLOOKUP(B110,Sheet3!$A$2:$B$93,2)</f>
        <v>   Long Term Debt</v>
      </c>
      <c r="D110" s="1">
        <v>22100693</v>
      </c>
      <c r="E110" t="s">
        <v>323</v>
      </c>
      <c r="F110" s="2">
        <v>0</v>
      </c>
      <c r="G110" s="10">
        <v>1</v>
      </c>
      <c r="H110" s="2">
        <f t="shared" si="4"/>
        <v>0</v>
      </c>
      <c r="J110" s="1" t="s">
        <v>907</v>
      </c>
      <c r="L110" s="1">
        <v>8</v>
      </c>
    </row>
    <row r="111" spans="1:12" ht="12.75" outlineLevel="2">
      <c r="A111">
        <v>1</v>
      </c>
      <c r="B111" s="1">
        <f t="shared" si="5"/>
        <v>8</v>
      </c>
      <c r="C111" s="1" t="str">
        <f>VLOOKUP(B111,Sheet3!$A$2:$B$93,2)</f>
        <v>   Long Term Debt</v>
      </c>
      <c r="D111" s="1">
        <v>22100703</v>
      </c>
      <c r="E111" t="s">
        <v>324</v>
      </c>
      <c r="F111" s="2">
        <v>0</v>
      </c>
      <c r="G111" s="10">
        <v>1</v>
      </c>
      <c r="H111" s="2">
        <f t="shared" si="4"/>
        <v>0</v>
      </c>
      <c r="J111" s="1" t="s">
        <v>907</v>
      </c>
      <c r="L111" s="1">
        <v>8</v>
      </c>
    </row>
    <row r="112" spans="1:12" ht="12.75" outlineLevel="2">
      <c r="A112">
        <v>1</v>
      </c>
      <c r="B112" s="1">
        <f t="shared" si="5"/>
        <v>8</v>
      </c>
      <c r="C112" s="1" t="str">
        <f>VLOOKUP(B112,Sheet3!$A$2:$B$93,2)</f>
        <v>   Long Term Debt</v>
      </c>
      <c r="D112" s="1">
        <v>22100713</v>
      </c>
      <c r="E112" t="s">
        <v>325</v>
      </c>
      <c r="F112" s="2">
        <v>-300000000</v>
      </c>
      <c r="G112" s="10">
        <v>1</v>
      </c>
      <c r="H112" s="2">
        <f t="shared" si="4"/>
        <v>300000000</v>
      </c>
      <c r="J112" s="1" t="s">
        <v>907</v>
      </c>
      <c r="L112" s="1">
        <v>8</v>
      </c>
    </row>
    <row r="113" spans="1:12" ht="12.75" outlineLevel="2">
      <c r="A113">
        <v>1</v>
      </c>
      <c r="B113" s="1">
        <f t="shared" si="5"/>
        <v>8</v>
      </c>
      <c r="C113" s="1" t="str">
        <f>VLOOKUP(B113,Sheet3!$A$2:$B$93,2)</f>
        <v>   Long Term Debt</v>
      </c>
      <c r="D113" s="1">
        <v>22100723</v>
      </c>
      <c r="E113" t="s">
        <v>326</v>
      </c>
      <c r="F113" s="2">
        <v>-200000000</v>
      </c>
      <c r="G113" s="10">
        <v>1</v>
      </c>
      <c r="H113" s="2">
        <f t="shared" si="4"/>
        <v>200000000</v>
      </c>
      <c r="J113" s="1" t="s">
        <v>907</v>
      </c>
      <c r="L113" s="1">
        <v>8</v>
      </c>
    </row>
    <row r="114" spans="1:12" ht="12.75" outlineLevel="2">
      <c r="A114">
        <v>1</v>
      </c>
      <c r="B114" s="1">
        <f t="shared" si="5"/>
        <v>8</v>
      </c>
      <c r="C114" s="1" t="str">
        <f>VLOOKUP(B114,Sheet3!$A$2:$B$93,2)</f>
        <v>   Long Term Debt</v>
      </c>
      <c r="D114" s="1">
        <v>22100733</v>
      </c>
      <c r="E114" t="s">
        <v>327</v>
      </c>
      <c r="F114" s="2">
        <v>-150000000</v>
      </c>
      <c r="G114" s="10">
        <v>1</v>
      </c>
      <c r="H114" s="2">
        <f t="shared" si="4"/>
        <v>150000000</v>
      </c>
      <c r="J114" s="1" t="s">
        <v>907</v>
      </c>
      <c r="L114" s="1">
        <v>8</v>
      </c>
    </row>
    <row r="115" spans="1:12" ht="12.75" outlineLevel="2">
      <c r="A115">
        <v>1</v>
      </c>
      <c r="B115" s="1">
        <f t="shared" si="5"/>
        <v>8</v>
      </c>
      <c r="C115" s="1" t="str">
        <f>VLOOKUP(B115,Sheet3!$A$2:$B$93,2)</f>
        <v>   Long Term Debt</v>
      </c>
      <c r="D115" s="1">
        <v>22100743</v>
      </c>
      <c r="E115" t="s">
        <v>328</v>
      </c>
      <c r="F115" s="2">
        <v>-100000000</v>
      </c>
      <c r="G115" s="10">
        <v>1</v>
      </c>
      <c r="H115" s="2">
        <f t="shared" si="4"/>
        <v>100000000</v>
      </c>
      <c r="J115" s="1" t="s">
        <v>907</v>
      </c>
      <c r="L115" s="1">
        <v>8</v>
      </c>
    </row>
    <row r="116" spans="1:12" ht="12.75" outlineLevel="2">
      <c r="A116">
        <v>1</v>
      </c>
      <c r="B116" s="1">
        <f t="shared" si="5"/>
        <v>8</v>
      </c>
      <c r="C116" s="1" t="str">
        <f>VLOOKUP(B116,Sheet3!$A$2:$B$93,2)</f>
        <v>   Long Term Debt</v>
      </c>
      <c r="D116" s="1">
        <v>22100753</v>
      </c>
      <c r="E116" t="s">
        <v>329</v>
      </c>
      <c r="F116" s="2">
        <v>-225000000</v>
      </c>
      <c r="G116" s="10">
        <v>1</v>
      </c>
      <c r="H116" s="2">
        <f t="shared" si="4"/>
        <v>225000000</v>
      </c>
      <c r="J116" s="1" t="s">
        <v>907</v>
      </c>
      <c r="L116" s="1">
        <v>8</v>
      </c>
    </row>
    <row r="117" spans="1:12" ht="12.75" outlineLevel="2">
      <c r="A117">
        <v>1</v>
      </c>
      <c r="B117" s="1">
        <f t="shared" si="5"/>
        <v>8</v>
      </c>
      <c r="C117" s="1" t="str">
        <f>VLOOKUP(B117,Sheet3!$A$2:$B$93,2)</f>
        <v>   Long Term Debt</v>
      </c>
      <c r="D117" s="1">
        <v>22100763</v>
      </c>
      <c r="E117" t="s">
        <v>330</v>
      </c>
      <c r="F117" s="2">
        <v>-25000000</v>
      </c>
      <c r="G117" s="10">
        <v>1</v>
      </c>
      <c r="H117" s="2">
        <f t="shared" si="4"/>
        <v>25000000</v>
      </c>
      <c r="J117" s="1" t="s">
        <v>907</v>
      </c>
      <c r="L117" s="1">
        <v>8</v>
      </c>
    </row>
    <row r="118" spans="1:12" ht="12.75" outlineLevel="2">
      <c r="A118">
        <v>1</v>
      </c>
      <c r="B118" s="1">
        <f t="shared" si="5"/>
        <v>8</v>
      </c>
      <c r="C118" s="1" t="str">
        <f>VLOOKUP(B118,Sheet3!$A$2:$B$93,2)</f>
        <v>   Long Term Debt</v>
      </c>
      <c r="D118" s="1">
        <v>22100773</v>
      </c>
      <c r="E118" t="s">
        <v>331</v>
      </c>
      <c r="F118" s="2">
        <v>-260000000</v>
      </c>
      <c r="G118" s="10">
        <v>1</v>
      </c>
      <c r="H118" s="2">
        <f t="shared" si="4"/>
        <v>260000000</v>
      </c>
      <c r="J118" s="1" t="s">
        <v>907</v>
      </c>
      <c r="L118" s="1">
        <v>8</v>
      </c>
    </row>
    <row r="119" spans="1:12" ht="12.75" outlineLevel="2">
      <c r="A119">
        <v>1</v>
      </c>
      <c r="B119" s="1">
        <f t="shared" si="5"/>
        <v>8</v>
      </c>
      <c r="C119" s="1" t="str">
        <f>VLOOKUP(B119,Sheet3!$A$2:$B$93,2)</f>
        <v>   Long Term Debt</v>
      </c>
      <c r="D119" s="1">
        <v>22100793</v>
      </c>
      <c r="E119" t="s">
        <v>332</v>
      </c>
      <c r="F119" s="2">
        <v>-138460000</v>
      </c>
      <c r="G119" s="10">
        <v>1</v>
      </c>
      <c r="H119" s="2">
        <f t="shared" si="4"/>
        <v>138460000</v>
      </c>
      <c r="J119" s="1" t="s">
        <v>907</v>
      </c>
      <c r="L119" s="1">
        <v>8</v>
      </c>
    </row>
    <row r="120" spans="1:12" ht="12.75" outlineLevel="2">
      <c r="A120">
        <v>1</v>
      </c>
      <c r="B120" s="1">
        <f t="shared" si="5"/>
        <v>8</v>
      </c>
      <c r="C120" s="1" t="str">
        <f>VLOOKUP(B120,Sheet3!$A$2:$B$93,2)</f>
        <v>   Long Term Debt</v>
      </c>
      <c r="D120" s="1">
        <v>22100803</v>
      </c>
      <c r="E120" t="s">
        <v>333</v>
      </c>
      <c r="F120" s="2">
        <v>-23400000</v>
      </c>
      <c r="G120" s="10">
        <v>1</v>
      </c>
      <c r="H120" s="2">
        <f t="shared" si="4"/>
        <v>23400000</v>
      </c>
      <c r="J120" s="1" t="s">
        <v>907</v>
      </c>
      <c r="L120" s="1">
        <v>8</v>
      </c>
    </row>
    <row r="121" spans="1:12" ht="12.75" outlineLevel="2">
      <c r="A121">
        <v>1</v>
      </c>
      <c r="B121" s="1">
        <f t="shared" si="5"/>
        <v>8</v>
      </c>
      <c r="C121" s="1" t="str">
        <f>VLOOKUP(B121,Sheet3!$A$2:$B$93,2)</f>
        <v>   Long Term Debt</v>
      </c>
      <c r="D121" s="1">
        <v>22100813</v>
      </c>
      <c r="E121" t="s">
        <v>334</v>
      </c>
      <c r="F121" s="2">
        <v>-150000000</v>
      </c>
      <c r="G121" s="10">
        <v>1</v>
      </c>
      <c r="H121" s="2">
        <f t="shared" si="4"/>
        <v>150000000</v>
      </c>
      <c r="J121" s="1" t="s">
        <v>907</v>
      </c>
      <c r="L121" s="1">
        <v>8</v>
      </c>
    </row>
    <row r="122" spans="1:12" ht="12.75" outlineLevel="2">
      <c r="A122">
        <v>1</v>
      </c>
      <c r="B122" s="1">
        <f t="shared" si="5"/>
        <v>8</v>
      </c>
      <c r="C122" s="1" t="str">
        <f>VLOOKUP(B122,Sheet3!$A$2:$B$93,2)</f>
        <v>   Long Term Debt</v>
      </c>
      <c r="D122" s="1">
        <v>22100823</v>
      </c>
      <c r="E122" t="s">
        <v>1415</v>
      </c>
      <c r="F122" s="2">
        <v>-250000000</v>
      </c>
      <c r="G122" s="10">
        <v>1</v>
      </c>
      <c r="H122" s="2">
        <f t="shared" si="4"/>
        <v>250000000</v>
      </c>
      <c r="J122" s="1" t="s">
        <v>907</v>
      </c>
      <c r="L122" s="1">
        <v>8</v>
      </c>
    </row>
    <row r="123" spans="1:12" ht="12.75" outlineLevel="2">
      <c r="A123">
        <v>1</v>
      </c>
      <c r="B123" s="1">
        <f t="shared" si="5"/>
        <v>8</v>
      </c>
      <c r="C123" s="1" t="str">
        <f>VLOOKUP(B123,Sheet3!$A$2:$B$93,2)</f>
        <v>   Long Term Debt</v>
      </c>
      <c r="D123" s="1">
        <v>22100993</v>
      </c>
      <c r="E123" t="s">
        <v>95</v>
      </c>
      <c r="F123" s="2">
        <v>-150000000</v>
      </c>
      <c r="G123" s="10">
        <v>1</v>
      </c>
      <c r="H123" s="2">
        <f t="shared" si="4"/>
        <v>150000000</v>
      </c>
      <c r="J123" s="1" t="s">
        <v>907</v>
      </c>
      <c r="L123" s="1">
        <v>8</v>
      </c>
    </row>
    <row r="124" spans="1:12" ht="12.75" outlineLevel="2">
      <c r="A124">
        <v>1</v>
      </c>
      <c r="B124" s="1" t="str">
        <f t="shared" si="5"/>
        <v>8</v>
      </c>
      <c r="C124" s="1" t="s">
        <v>1348</v>
      </c>
      <c r="D124" s="1">
        <v>22101023</v>
      </c>
      <c r="E124" t="s">
        <v>335</v>
      </c>
      <c r="F124" s="2">
        <v>-250000000</v>
      </c>
      <c r="G124" s="10">
        <v>1</v>
      </c>
      <c r="H124" s="2">
        <f t="shared" si="4"/>
        <v>250000000</v>
      </c>
      <c r="J124" s="1" t="s">
        <v>907</v>
      </c>
      <c r="L124" s="1" t="s">
        <v>908</v>
      </c>
    </row>
    <row r="125" spans="1:12" ht="12.75" outlineLevel="2">
      <c r="A125">
        <v>1</v>
      </c>
      <c r="B125" s="1" t="str">
        <f t="shared" si="5"/>
        <v>8</v>
      </c>
      <c r="C125" s="1" t="s">
        <v>1348</v>
      </c>
      <c r="D125" s="1">
        <v>22101033</v>
      </c>
      <c r="E125" t="s">
        <v>96</v>
      </c>
      <c r="F125" s="2">
        <v>-300000000</v>
      </c>
      <c r="G125" s="10">
        <v>1</v>
      </c>
      <c r="H125" s="2">
        <f t="shared" si="4"/>
        <v>300000000</v>
      </c>
      <c r="J125" s="1" t="s">
        <v>907</v>
      </c>
      <c r="L125" s="1" t="s">
        <v>908</v>
      </c>
    </row>
    <row r="126" spans="1:12" ht="12.75" outlineLevel="2">
      <c r="A126">
        <v>1</v>
      </c>
      <c r="B126" s="1" t="str">
        <f t="shared" si="5"/>
        <v>8</v>
      </c>
      <c r="C126" s="1" t="s">
        <v>1348</v>
      </c>
      <c r="D126" s="1">
        <v>22101043</v>
      </c>
      <c r="E126" t="s">
        <v>336</v>
      </c>
      <c r="F126" s="2">
        <v>-20833333.333333332</v>
      </c>
      <c r="G126" s="10">
        <v>1</v>
      </c>
      <c r="H126" s="2">
        <f t="shared" si="4"/>
        <v>20833333.333333332</v>
      </c>
      <c r="J126" s="1" t="s">
        <v>907</v>
      </c>
      <c r="L126" s="1" t="s">
        <v>908</v>
      </c>
    </row>
    <row r="127" spans="1:12" ht="12.75" outlineLevel="2">
      <c r="A127">
        <v>1</v>
      </c>
      <c r="B127" s="1" t="str">
        <f t="shared" si="5"/>
        <v>8</v>
      </c>
      <c r="C127" s="1" t="s">
        <v>1348</v>
      </c>
      <c r="D127" s="1">
        <v>22101053</v>
      </c>
      <c r="E127" t="s">
        <v>1444</v>
      </c>
      <c r="F127" s="2">
        <v>-52083333.333333336</v>
      </c>
      <c r="G127" s="10">
        <v>1</v>
      </c>
      <c r="H127" s="2">
        <f t="shared" si="4"/>
        <v>52083333.333333336</v>
      </c>
      <c r="J127" s="1" t="s">
        <v>907</v>
      </c>
      <c r="L127" s="1" t="s">
        <v>908</v>
      </c>
    </row>
    <row r="128" spans="1:12" ht="12.75" outlineLevel="2">
      <c r="A128">
        <v>1</v>
      </c>
      <c r="B128" s="1">
        <f t="shared" si="5"/>
        <v>8</v>
      </c>
      <c r="C128" s="1" t="s">
        <v>1348</v>
      </c>
      <c r="D128" s="1">
        <v>22300013</v>
      </c>
      <c r="E128" t="s">
        <v>337</v>
      </c>
      <c r="F128" s="2">
        <v>-26739583.333333332</v>
      </c>
      <c r="G128" s="10">
        <v>1</v>
      </c>
      <c r="H128" s="2">
        <f t="shared" si="4"/>
        <v>26739583.333333332</v>
      </c>
      <c r="J128" s="1" t="s">
        <v>907</v>
      </c>
      <c r="L128" s="1">
        <v>8</v>
      </c>
    </row>
    <row r="129" spans="1:12" ht="12.75" outlineLevel="2">
      <c r="A129">
        <v>1</v>
      </c>
      <c r="B129" s="1">
        <f t="shared" si="5"/>
        <v>8</v>
      </c>
      <c r="C129" s="1" t="s">
        <v>1348</v>
      </c>
      <c r="D129" s="1">
        <v>22300023</v>
      </c>
      <c r="E129" t="s">
        <v>338</v>
      </c>
      <c r="F129" s="2">
        <v>0</v>
      </c>
      <c r="G129" s="10">
        <v>1</v>
      </c>
      <c r="H129" s="2">
        <f t="shared" si="4"/>
        <v>0</v>
      </c>
      <c r="J129" s="1" t="s">
        <v>907</v>
      </c>
      <c r="L129" s="1">
        <v>8</v>
      </c>
    </row>
    <row r="130" spans="1:12" ht="12.75" outlineLevel="2">
      <c r="A130">
        <v>1</v>
      </c>
      <c r="B130" s="1">
        <f t="shared" si="5"/>
        <v>8</v>
      </c>
      <c r="C130" s="1" t="str">
        <f>VLOOKUP(B130,Sheet3!$A$2:$B$93,2)</f>
        <v>   Long Term Debt</v>
      </c>
      <c r="D130" s="1">
        <v>22400013</v>
      </c>
      <c r="E130" t="s">
        <v>339</v>
      </c>
      <c r="F130" s="2">
        <v>-431100</v>
      </c>
      <c r="G130" s="10">
        <v>1</v>
      </c>
      <c r="H130" s="2">
        <f t="shared" si="4"/>
        <v>431100</v>
      </c>
      <c r="J130" s="1" t="s">
        <v>907</v>
      </c>
      <c r="L130" s="1">
        <v>8</v>
      </c>
    </row>
    <row r="131" spans="1:12" ht="12.75" outlineLevel="2">
      <c r="A131">
        <v>1</v>
      </c>
      <c r="B131" s="1">
        <f t="shared" si="5"/>
        <v>8</v>
      </c>
      <c r="C131" s="1" t="str">
        <f>VLOOKUP(B131,Sheet3!$A$2:$B$93,2)</f>
        <v>   Long Term Debt</v>
      </c>
      <c r="D131" s="1">
        <v>22400023</v>
      </c>
      <c r="E131" t="s">
        <v>340</v>
      </c>
      <c r="F131" s="2">
        <v>-1458300</v>
      </c>
      <c r="G131" s="10">
        <v>1</v>
      </c>
      <c r="H131" s="2">
        <f t="shared" si="4"/>
        <v>1458300</v>
      </c>
      <c r="J131" s="1" t="s">
        <v>907</v>
      </c>
      <c r="L131" s="1">
        <v>8</v>
      </c>
    </row>
    <row r="132" spans="1:12" ht="12.75" outlineLevel="2">
      <c r="A132">
        <v>1</v>
      </c>
      <c r="B132" s="1">
        <f t="shared" si="5"/>
        <v>8</v>
      </c>
      <c r="C132" s="1" t="str">
        <f>VLOOKUP(B132,Sheet3!$A$2:$B$93,2)</f>
        <v>   Long Term Debt</v>
      </c>
      <c r="D132" s="1">
        <v>22600043</v>
      </c>
      <c r="E132" t="s">
        <v>341</v>
      </c>
      <c r="F132" s="2">
        <v>0</v>
      </c>
      <c r="G132" s="10">
        <v>1</v>
      </c>
      <c r="H132" s="2">
        <f t="shared" si="4"/>
        <v>0</v>
      </c>
      <c r="J132" s="1" t="s">
        <v>907</v>
      </c>
      <c r="L132" s="1">
        <v>8</v>
      </c>
    </row>
    <row r="133" spans="2:12" ht="12.75" outlineLevel="1">
      <c r="B133" s="3" t="s">
        <v>936</v>
      </c>
      <c r="C133" s="3" t="str">
        <f>C132</f>
        <v>   Long Term Debt</v>
      </c>
      <c r="H133" s="2">
        <f>SUBTOTAL(9,H85:H132)</f>
        <v>2776572316.6666675</v>
      </c>
      <c r="L133" s="1">
        <f>SUBTOTAL(9,L85:L132)</f>
        <v>352</v>
      </c>
    </row>
    <row r="134" spans="1:12" ht="12.75" outlineLevel="2">
      <c r="A134">
        <v>1</v>
      </c>
      <c r="B134" s="1">
        <f t="shared" si="5"/>
        <v>9</v>
      </c>
      <c r="C134" s="1" t="str">
        <f>VLOOKUP(B134,Sheet3!$A$2:$B$93,2)</f>
        <v>   Short Term Debt</v>
      </c>
      <c r="D134" s="1">
        <v>14200073</v>
      </c>
      <c r="E134" t="s">
        <v>1179</v>
      </c>
      <c r="F134" s="2">
        <v>0</v>
      </c>
      <c r="G134" s="10">
        <v>1</v>
      </c>
      <c r="H134" s="2">
        <f t="shared" si="4"/>
        <v>0</v>
      </c>
      <c r="J134" s="1" t="s">
        <v>862</v>
      </c>
      <c r="L134" s="1">
        <v>9</v>
      </c>
    </row>
    <row r="135" spans="1:12" ht="12.75" outlineLevel="2">
      <c r="A135">
        <v>1</v>
      </c>
      <c r="B135" s="1">
        <f t="shared" si="5"/>
        <v>9</v>
      </c>
      <c r="C135" s="1" t="str">
        <f>VLOOKUP(B135,Sheet3!$A$2:$B$93,2)</f>
        <v>   Short Term Debt</v>
      </c>
      <c r="D135" s="1">
        <v>23100011</v>
      </c>
      <c r="E135" t="s">
        <v>388</v>
      </c>
      <c r="F135" s="2">
        <v>-5833.333333333333</v>
      </c>
      <c r="G135" s="10">
        <v>1</v>
      </c>
      <c r="H135" s="2">
        <f t="shared" si="4"/>
        <v>5833.333333333333</v>
      </c>
      <c r="J135" s="1" t="s">
        <v>862</v>
      </c>
      <c r="L135" s="1">
        <v>9</v>
      </c>
    </row>
    <row r="136" spans="1:12" ht="12.75" outlineLevel="2">
      <c r="A136">
        <v>1</v>
      </c>
      <c r="B136" s="1">
        <f t="shared" si="5"/>
        <v>9</v>
      </c>
      <c r="C136" s="1" t="str">
        <f>VLOOKUP(B136,Sheet3!$A$2:$B$93,2)</f>
        <v>   Short Term Debt</v>
      </c>
      <c r="D136" s="1">
        <v>23100093</v>
      </c>
      <c r="E136" t="s">
        <v>389</v>
      </c>
      <c r="F136" s="2">
        <v>-81803750</v>
      </c>
      <c r="G136" s="10">
        <v>1</v>
      </c>
      <c r="H136" s="2">
        <f t="shared" si="4"/>
        <v>81803750</v>
      </c>
      <c r="J136" s="1" t="s">
        <v>862</v>
      </c>
      <c r="L136" s="1">
        <v>9</v>
      </c>
    </row>
    <row r="137" spans="1:12" ht="12.75" outlineLevel="2">
      <c r="A137">
        <v>1</v>
      </c>
      <c r="B137" s="1">
        <f t="shared" si="5"/>
        <v>9</v>
      </c>
      <c r="C137" s="1" t="str">
        <f>VLOOKUP(B137,Sheet3!$A$2:$B$93,2)</f>
        <v>   Short Term Debt</v>
      </c>
      <c r="D137" s="1">
        <v>23100400</v>
      </c>
      <c r="E137" t="s">
        <v>390</v>
      </c>
      <c r="F137" s="2">
        <v>-50958333.333333336</v>
      </c>
      <c r="G137" s="10">
        <v>1</v>
      </c>
      <c r="H137" s="2">
        <f t="shared" si="4"/>
        <v>50958333.333333336</v>
      </c>
      <c r="J137" s="1" t="s">
        <v>862</v>
      </c>
      <c r="L137" s="1">
        <v>9</v>
      </c>
    </row>
    <row r="138" spans="1:12" ht="12.75" outlineLevel="2">
      <c r="A138">
        <v>1</v>
      </c>
      <c r="B138" s="1">
        <f t="shared" si="5"/>
        <v>9</v>
      </c>
      <c r="C138" s="1" t="str">
        <f>VLOOKUP(B138,Sheet3!$A$2:$B$93,2)</f>
        <v>   Short Term Debt</v>
      </c>
      <c r="D138" s="1">
        <v>23100410</v>
      </c>
      <c r="E138" t="s">
        <v>391</v>
      </c>
      <c r="F138" s="2">
        <v>-50958333.333333336</v>
      </c>
      <c r="G138" s="10">
        <v>1</v>
      </c>
      <c r="H138" s="2">
        <f t="shared" si="4"/>
        <v>50958333.333333336</v>
      </c>
      <c r="J138" s="1" t="s">
        <v>862</v>
      </c>
      <c r="L138" s="1">
        <v>9</v>
      </c>
    </row>
    <row r="139" spans="1:12" ht="12.75" outlineLevel="2">
      <c r="A139">
        <v>1</v>
      </c>
      <c r="B139" s="1">
        <f t="shared" si="5"/>
        <v>9</v>
      </c>
      <c r="C139" s="1" t="str">
        <f>VLOOKUP(B139,Sheet3!$A$2:$B$93,2)</f>
        <v>   Short Term Debt</v>
      </c>
      <c r="D139" s="1">
        <v>23108313</v>
      </c>
      <c r="E139" t="s">
        <v>392</v>
      </c>
      <c r="F139" s="2">
        <v>0</v>
      </c>
      <c r="G139" s="10">
        <v>1</v>
      </c>
      <c r="H139" s="2">
        <f t="shared" si="4"/>
        <v>0</v>
      </c>
      <c r="J139" s="1" t="s">
        <v>862</v>
      </c>
      <c r="L139" s="1">
        <v>9</v>
      </c>
    </row>
    <row r="140" spans="1:12" ht="12.75" outlineLevel="2">
      <c r="A140">
        <v>1</v>
      </c>
      <c r="B140" s="1">
        <f t="shared" si="5"/>
        <v>9</v>
      </c>
      <c r="C140" s="1" t="str">
        <f>VLOOKUP(B140,Sheet3!$A$2:$B$93,2)</f>
        <v>   Short Term Debt</v>
      </c>
      <c r="D140" s="1">
        <v>23108323</v>
      </c>
      <c r="E140" t="s">
        <v>393</v>
      </c>
      <c r="F140" s="2">
        <v>-48846041.666666664</v>
      </c>
      <c r="G140" s="10">
        <v>1</v>
      </c>
      <c r="H140" s="2">
        <f t="shared" si="4"/>
        <v>48846041.666666664</v>
      </c>
      <c r="J140" s="1" t="s">
        <v>862</v>
      </c>
      <c r="L140" s="1">
        <v>9</v>
      </c>
    </row>
    <row r="141" spans="1:12" ht="12.75" outlineLevel="2">
      <c r="A141">
        <v>1</v>
      </c>
      <c r="B141" s="1">
        <f t="shared" si="5"/>
        <v>9</v>
      </c>
      <c r="C141" s="1" t="str">
        <f>VLOOKUP(B141,Sheet3!$A$2:$B$93,2)</f>
        <v>   Short Term Debt</v>
      </c>
      <c r="D141" s="1">
        <v>23108363</v>
      </c>
      <c r="E141" t="s">
        <v>394</v>
      </c>
      <c r="F141" s="2">
        <v>-104277166.66666667</v>
      </c>
      <c r="G141" s="10">
        <v>1</v>
      </c>
      <c r="H141" s="2">
        <f t="shared" si="4"/>
        <v>104277166.66666667</v>
      </c>
      <c r="J141" s="1" t="s">
        <v>862</v>
      </c>
      <c r="L141" s="1">
        <v>9</v>
      </c>
    </row>
    <row r="142" spans="1:12" ht="12.75" outlineLevel="2">
      <c r="A142">
        <v>1</v>
      </c>
      <c r="B142" s="1">
        <f t="shared" si="5"/>
        <v>9</v>
      </c>
      <c r="C142" s="1" t="str">
        <f>VLOOKUP(B142,Sheet3!$A$2:$B$93,2)</f>
        <v>   Short Term Debt</v>
      </c>
      <c r="D142" s="1">
        <v>23108623</v>
      </c>
      <c r="E142" t="s">
        <v>395</v>
      </c>
      <c r="F142" s="2">
        <v>0</v>
      </c>
      <c r="G142" s="10">
        <v>1</v>
      </c>
      <c r="H142" s="2">
        <f t="shared" si="4"/>
        <v>0</v>
      </c>
      <c r="J142" s="1" t="s">
        <v>862</v>
      </c>
      <c r="L142" s="1">
        <v>9</v>
      </c>
    </row>
    <row r="143" spans="1:12" ht="12.75" outlineLevel="2">
      <c r="A143">
        <v>1</v>
      </c>
      <c r="B143" s="1" t="str">
        <f t="shared" si="5"/>
        <v>9</v>
      </c>
      <c r="C143" s="1" t="s">
        <v>1349</v>
      </c>
      <c r="D143" s="1">
        <v>23108373</v>
      </c>
      <c r="E143" t="s">
        <v>396</v>
      </c>
      <c r="F143" s="2">
        <v>-11250000</v>
      </c>
      <c r="G143" s="10">
        <v>1</v>
      </c>
      <c r="H143" s="2">
        <f t="shared" si="4"/>
        <v>11250000</v>
      </c>
      <c r="J143" s="1" t="s">
        <v>862</v>
      </c>
      <c r="L143" s="1" t="s">
        <v>909</v>
      </c>
    </row>
    <row r="144" spans="1:12" ht="12.75" outlineLevel="2">
      <c r="A144">
        <v>1</v>
      </c>
      <c r="B144" s="1" t="str">
        <f t="shared" si="5"/>
        <v>9</v>
      </c>
      <c r="C144" s="1" t="s">
        <v>1349</v>
      </c>
      <c r="D144" s="1">
        <v>23300043</v>
      </c>
      <c r="E144" t="s">
        <v>474</v>
      </c>
      <c r="F144" s="2">
        <v>-24305264.079166666</v>
      </c>
      <c r="G144" s="10">
        <v>1</v>
      </c>
      <c r="H144" s="2">
        <f t="shared" si="4"/>
        <v>24305264.079166666</v>
      </c>
      <c r="J144" s="1" t="s">
        <v>862</v>
      </c>
      <c r="L144" s="1" t="s">
        <v>909</v>
      </c>
    </row>
    <row r="145" spans="2:12" ht="12.75" outlineLevel="1">
      <c r="B145" s="3" t="s">
        <v>937</v>
      </c>
      <c r="C145" s="3" t="str">
        <f>C144</f>
        <v>   Short Term Debt</v>
      </c>
      <c r="G145" s="10"/>
      <c r="H145" s="2">
        <f>SUBTOTAL(9,H134:H144)</f>
        <v>372404722.41249996</v>
      </c>
      <c r="L145" s="1">
        <f>SUBTOTAL(9,L134:L144)</f>
        <v>81</v>
      </c>
    </row>
    <row r="146" spans="1:12" ht="12.75" outlineLevel="2">
      <c r="A146">
        <v>1</v>
      </c>
      <c r="B146" s="1">
        <f t="shared" si="5"/>
        <v>10</v>
      </c>
      <c r="C146" s="1" t="str">
        <f>VLOOKUP(B146,Sheet3!$A$2:$B$93,2)</f>
        <v>   Accumulated Deferred ITC</v>
      </c>
      <c r="D146" s="1">
        <v>25500002</v>
      </c>
      <c r="E146" t="s">
        <v>747</v>
      </c>
      <c r="F146" s="2">
        <v>-8165809</v>
      </c>
      <c r="G146" s="10">
        <v>1</v>
      </c>
      <c r="H146" s="2">
        <f aca="true" t="shared" si="6" ref="H146:H184">-1*F146</f>
        <v>8165809</v>
      </c>
      <c r="J146" s="1">
        <v>6</v>
      </c>
      <c r="L146" s="1">
        <v>10</v>
      </c>
    </row>
    <row r="147" spans="1:12" ht="12.75" outlineLevel="2">
      <c r="A147">
        <v>1</v>
      </c>
      <c r="B147" s="1">
        <f t="shared" si="5"/>
        <v>10</v>
      </c>
      <c r="C147" s="1" t="str">
        <f>VLOOKUP(B147,Sheet3!$A$2:$B$93,2)</f>
        <v>   Accumulated Deferred ITC</v>
      </c>
      <c r="D147" s="1">
        <v>25500022</v>
      </c>
      <c r="E147" t="s">
        <v>747</v>
      </c>
      <c r="F147" s="2">
        <v>6565200.291666667</v>
      </c>
      <c r="G147" s="10">
        <v>1</v>
      </c>
      <c r="H147" s="2">
        <f t="shared" si="6"/>
        <v>-6565200.291666667</v>
      </c>
      <c r="J147" s="1">
        <v>6</v>
      </c>
      <c r="L147" s="1">
        <v>10</v>
      </c>
    </row>
    <row r="148" spans="2:12" ht="12.75" outlineLevel="1">
      <c r="B148" s="3" t="s">
        <v>938</v>
      </c>
      <c r="C148" s="3" t="str">
        <f>C147</f>
        <v>   Accumulated Deferred ITC</v>
      </c>
      <c r="G148" s="10"/>
      <c r="H148" s="2">
        <f>SUBTOTAL(9,H146:H147)</f>
        <v>1600608.708333333</v>
      </c>
      <c r="L148" s="1">
        <f>SUBTOTAL(9,L146:L147)</f>
        <v>20</v>
      </c>
    </row>
    <row r="149" spans="1:12" ht="12.75" outlineLevel="2">
      <c r="A149">
        <v>1</v>
      </c>
      <c r="B149" s="1">
        <f t="shared" si="5"/>
        <v>11</v>
      </c>
      <c r="C149" s="1" t="str">
        <f>VLOOKUP(B149,Sheet3!$A$2:$B$93,2)</f>
        <v>   Deferred Debits-Other</v>
      </c>
      <c r="D149" s="1">
        <v>18600003</v>
      </c>
      <c r="E149" t="s">
        <v>53</v>
      </c>
      <c r="F149" s="2">
        <v>0</v>
      </c>
      <c r="G149" s="10">
        <v>1</v>
      </c>
      <c r="H149" s="2">
        <f t="shared" si="6"/>
        <v>0</v>
      </c>
      <c r="J149" s="1">
        <v>2</v>
      </c>
      <c r="L149" s="1">
        <v>11</v>
      </c>
    </row>
    <row r="150" spans="1:12" ht="12.75" outlineLevel="2">
      <c r="A150">
        <v>1</v>
      </c>
      <c r="B150" s="1">
        <f t="shared" si="5"/>
        <v>11</v>
      </c>
      <c r="C150" s="1" t="str">
        <f>VLOOKUP(B150,Sheet3!$A$2:$B$93,2)</f>
        <v>   Deferred Debits-Other</v>
      </c>
      <c r="D150" s="1">
        <v>18600193</v>
      </c>
      <c r="E150" t="s">
        <v>72</v>
      </c>
      <c r="F150" s="2">
        <v>-142.11666666666667</v>
      </c>
      <c r="G150" s="10">
        <v>1</v>
      </c>
      <c r="H150" s="2">
        <f t="shared" si="6"/>
        <v>142.11666666666667</v>
      </c>
      <c r="J150" s="1">
        <v>2</v>
      </c>
      <c r="L150" s="1">
        <v>11</v>
      </c>
    </row>
    <row r="151" spans="1:12" ht="12.75" outlineLevel="2">
      <c r="A151">
        <v>1</v>
      </c>
      <c r="B151" s="1">
        <f aca="true" t="shared" si="7" ref="B151:B184">L151</f>
        <v>11</v>
      </c>
      <c r="C151" s="1" t="str">
        <f>VLOOKUP(B151,Sheet3!$A$2:$B$93,2)</f>
        <v>   Deferred Debits-Other</v>
      </c>
      <c r="D151" s="1">
        <v>18600213</v>
      </c>
      <c r="E151" t="s">
        <v>74</v>
      </c>
      <c r="F151" s="2">
        <v>0</v>
      </c>
      <c r="G151" s="10">
        <v>1</v>
      </c>
      <c r="H151" s="2">
        <f t="shared" si="6"/>
        <v>0</v>
      </c>
      <c r="J151" s="1" t="s">
        <v>868</v>
      </c>
      <c r="L151" s="1">
        <v>11</v>
      </c>
    </row>
    <row r="152" spans="1:12" ht="12.75" outlineLevel="2">
      <c r="A152">
        <v>1</v>
      </c>
      <c r="B152" s="1">
        <f t="shared" si="7"/>
        <v>11</v>
      </c>
      <c r="C152" s="1" t="str">
        <f>VLOOKUP(B152,Sheet3!$A$2:$B$93,2)</f>
        <v>   Deferred Debits-Other</v>
      </c>
      <c r="D152" s="1">
        <v>18600283</v>
      </c>
      <c r="E152" t="s">
        <v>75</v>
      </c>
      <c r="F152" s="2">
        <v>34634.38708333333</v>
      </c>
      <c r="G152" s="10">
        <v>1</v>
      </c>
      <c r="H152" s="2">
        <f t="shared" si="6"/>
        <v>-34634.38708333333</v>
      </c>
      <c r="J152" s="1" t="s">
        <v>868</v>
      </c>
      <c r="L152" s="1">
        <v>11</v>
      </c>
    </row>
    <row r="153" spans="1:12" ht="12.75" outlineLevel="2">
      <c r="A153">
        <v>1</v>
      </c>
      <c r="B153" s="1">
        <f t="shared" si="7"/>
        <v>11</v>
      </c>
      <c r="C153" s="1" t="str">
        <f>VLOOKUP(B153,Sheet3!$A$2:$B$93,2)</f>
        <v>   Deferred Debits-Other</v>
      </c>
      <c r="D153" s="1">
        <v>18600323</v>
      </c>
      <c r="E153" t="s">
        <v>78</v>
      </c>
      <c r="F153" s="2">
        <v>0</v>
      </c>
      <c r="G153" s="10">
        <v>1</v>
      </c>
      <c r="H153" s="2">
        <f t="shared" si="6"/>
        <v>0</v>
      </c>
      <c r="J153" s="1">
        <v>2</v>
      </c>
      <c r="L153" s="1">
        <v>11</v>
      </c>
    </row>
    <row r="154" spans="1:12" ht="12.75" outlineLevel="2">
      <c r="A154">
        <v>1</v>
      </c>
      <c r="B154" s="1">
        <f t="shared" si="7"/>
        <v>11</v>
      </c>
      <c r="C154" s="1" t="str">
        <f>VLOOKUP(B154,Sheet3!$A$2:$B$93,2)</f>
        <v>   Deferred Debits-Other</v>
      </c>
      <c r="D154" s="1">
        <v>18600703</v>
      </c>
      <c r="E154" t="s">
        <v>89</v>
      </c>
      <c r="F154" s="2">
        <v>78030.12</v>
      </c>
      <c r="G154" s="10">
        <v>1</v>
      </c>
      <c r="H154" s="2">
        <f t="shared" si="6"/>
        <v>-78030.12</v>
      </c>
      <c r="J154" s="1">
        <v>2</v>
      </c>
      <c r="L154" s="1">
        <v>11</v>
      </c>
    </row>
    <row r="155" spans="1:12" ht="12.75" outlineLevel="2">
      <c r="A155">
        <v>1</v>
      </c>
      <c r="B155" s="1">
        <f t="shared" si="7"/>
        <v>11</v>
      </c>
      <c r="C155" s="1" t="str">
        <f>VLOOKUP(B155,Sheet3!$A$2:$B$93,2)</f>
        <v>   Deferred Debits-Other</v>
      </c>
      <c r="D155" s="1">
        <v>18600813</v>
      </c>
      <c r="E155" t="s">
        <v>91</v>
      </c>
      <c r="F155" s="2">
        <v>0</v>
      </c>
      <c r="G155" s="10">
        <v>1</v>
      </c>
      <c r="H155" s="2">
        <f t="shared" si="6"/>
        <v>0</v>
      </c>
      <c r="J155" s="1">
        <v>2</v>
      </c>
      <c r="L155" s="1">
        <v>11</v>
      </c>
    </row>
    <row r="156" spans="1:12" ht="12.75" outlineLevel="2">
      <c r="A156">
        <v>1</v>
      </c>
      <c r="B156" s="1">
        <f t="shared" si="7"/>
        <v>11</v>
      </c>
      <c r="C156" s="1" t="str">
        <f>VLOOKUP(B156,Sheet3!$A$2:$B$93,2)</f>
        <v>   Deferred Debits-Other</v>
      </c>
      <c r="D156" s="1">
        <v>18600823</v>
      </c>
      <c r="E156" t="s">
        <v>92</v>
      </c>
      <c r="F156" s="2">
        <v>0</v>
      </c>
      <c r="G156" s="10">
        <v>1</v>
      </c>
      <c r="H156" s="2">
        <f t="shared" si="6"/>
        <v>0</v>
      </c>
      <c r="J156" s="1">
        <v>2</v>
      </c>
      <c r="L156" s="1">
        <v>11</v>
      </c>
    </row>
    <row r="157" spans="1:12" ht="12.75" outlineLevel="2">
      <c r="A157">
        <v>1</v>
      </c>
      <c r="B157" s="1">
        <f t="shared" si="7"/>
        <v>11</v>
      </c>
      <c r="C157" s="1" t="str">
        <f>VLOOKUP(B157,Sheet3!$A$2:$B$93,2)</f>
        <v>   Deferred Debits-Other</v>
      </c>
      <c r="D157" s="1">
        <v>18600953</v>
      </c>
      <c r="E157" t="s">
        <v>93</v>
      </c>
      <c r="F157" s="2">
        <v>0</v>
      </c>
      <c r="G157" s="10">
        <v>1</v>
      </c>
      <c r="H157" s="2">
        <f t="shared" si="6"/>
        <v>0</v>
      </c>
      <c r="J157" s="1">
        <v>2</v>
      </c>
      <c r="L157" s="1">
        <v>11</v>
      </c>
    </row>
    <row r="158" spans="1:12" ht="12.75" outlineLevel="2">
      <c r="A158">
        <v>1</v>
      </c>
      <c r="B158" s="1">
        <f t="shared" si="7"/>
        <v>11</v>
      </c>
      <c r="C158" s="1" t="str">
        <f>VLOOKUP(B158,Sheet3!$A$2:$B$93,2)</f>
        <v>   Deferred Debits-Other</v>
      </c>
      <c r="D158" s="1">
        <v>18600983</v>
      </c>
      <c r="E158" t="s">
        <v>94</v>
      </c>
      <c r="F158" s="2">
        <v>0</v>
      </c>
      <c r="G158" s="10">
        <v>1</v>
      </c>
      <c r="H158" s="2">
        <f t="shared" si="6"/>
        <v>0</v>
      </c>
      <c r="J158" s="1">
        <v>2</v>
      </c>
      <c r="L158" s="1">
        <v>11</v>
      </c>
    </row>
    <row r="159" spans="2:12" ht="12.75" outlineLevel="1">
      <c r="B159" s="3" t="s">
        <v>939</v>
      </c>
      <c r="C159" s="3" t="str">
        <f>C158</f>
        <v>   Deferred Debits-Other</v>
      </c>
      <c r="G159" s="10"/>
      <c r="H159" s="2">
        <f>SUBTOTAL(9,H149:H158)</f>
        <v>-112522.39041666666</v>
      </c>
      <c r="L159" s="1">
        <f>SUBTOTAL(9,L149:L158)</f>
        <v>110</v>
      </c>
    </row>
    <row r="160" spans="1:12" ht="12.75" outlineLevel="2">
      <c r="A160">
        <v>1</v>
      </c>
      <c r="B160" s="1">
        <f t="shared" si="7"/>
        <v>12</v>
      </c>
      <c r="C160" s="1" t="str">
        <f>VLOOKUP(B160,Sheet3!$A$2:$B$93,2)</f>
        <v>   Unamortized Gain/Loss on Debt</v>
      </c>
      <c r="D160" s="1">
        <v>18900013</v>
      </c>
      <c r="E160" t="s">
        <v>134</v>
      </c>
      <c r="F160" s="2">
        <v>176510</v>
      </c>
      <c r="G160" s="10">
        <v>1</v>
      </c>
      <c r="H160" s="2">
        <f t="shared" si="6"/>
        <v>-176510</v>
      </c>
      <c r="J160" s="1">
        <v>2</v>
      </c>
      <c r="L160" s="1">
        <v>12</v>
      </c>
    </row>
    <row r="161" spans="1:12" ht="12.75" outlineLevel="2">
      <c r="A161">
        <v>1</v>
      </c>
      <c r="B161" s="1">
        <f t="shared" si="7"/>
        <v>12</v>
      </c>
      <c r="C161" s="1" t="str">
        <f>VLOOKUP(B161,Sheet3!$A$2:$B$93,2)</f>
        <v>   Unamortized Gain/Loss on Debt</v>
      </c>
      <c r="D161" s="1">
        <v>18900083</v>
      </c>
      <c r="E161" t="s">
        <v>135</v>
      </c>
      <c r="F161" s="2">
        <v>0</v>
      </c>
      <c r="G161" s="10">
        <v>1</v>
      </c>
      <c r="H161" s="2">
        <f t="shared" si="6"/>
        <v>0</v>
      </c>
      <c r="J161" s="1">
        <v>2</v>
      </c>
      <c r="L161" s="1">
        <v>12</v>
      </c>
    </row>
    <row r="162" spans="1:12" ht="12.75" outlineLevel="2">
      <c r="A162">
        <v>1</v>
      </c>
      <c r="B162" s="1">
        <f t="shared" si="7"/>
        <v>12</v>
      </c>
      <c r="C162" s="1" t="str">
        <f>VLOOKUP(B162,Sheet3!$A$2:$B$93,2)</f>
        <v>   Unamortized Gain/Loss on Debt</v>
      </c>
      <c r="D162" s="1">
        <v>18900153</v>
      </c>
      <c r="E162" t="s">
        <v>136</v>
      </c>
      <c r="F162" s="2">
        <v>6065.41875</v>
      </c>
      <c r="G162" s="10">
        <v>1</v>
      </c>
      <c r="H162" s="2">
        <f t="shared" si="6"/>
        <v>-6065.41875</v>
      </c>
      <c r="J162" s="1">
        <v>2</v>
      </c>
      <c r="L162" s="1">
        <v>12</v>
      </c>
    </row>
    <row r="163" spans="1:12" ht="12.75" outlineLevel="2">
      <c r="A163">
        <v>1</v>
      </c>
      <c r="B163" s="1">
        <f t="shared" si="7"/>
        <v>12</v>
      </c>
      <c r="C163" s="1" t="str">
        <f>VLOOKUP(B163,Sheet3!$A$2:$B$93,2)</f>
        <v>   Unamortized Gain/Loss on Debt</v>
      </c>
      <c r="D163" s="1">
        <v>18900173</v>
      </c>
      <c r="E163" t="s">
        <v>137</v>
      </c>
      <c r="F163" s="2">
        <v>2842815.52</v>
      </c>
      <c r="G163" s="10">
        <v>1</v>
      </c>
      <c r="H163" s="2">
        <f t="shared" si="6"/>
        <v>-2842815.52</v>
      </c>
      <c r="J163" s="1">
        <v>2</v>
      </c>
      <c r="L163" s="1">
        <v>12</v>
      </c>
    </row>
    <row r="164" spans="1:12" ht="12.75" outlineLevel="2">
      <c r="A164">
        <v>1</v>
      </c>
      <c r="B164" s="1">
        <f t="shared" si="7"/>
        <v>12</v>
      </c>
      <c r="C164" s="1" t="str">
        <f>VLOOKUP(B164,Sheet3!$A$2:$B$93,2)</f>
        <v>   Unamortized Gain/Loss on Debt</v>
      </c>
      <c r="D164" s="1">
        <v>18900183</v>
      </c>
      <c r="E164" t="s">
        <v>138</v>
      </c>
      <c r="F164" s="2">
        <v>481270.83</v>
      </c>
      <c r="G164" s="10">
        <v>1</v>
      </c>
      <c r="H164" s="2">
        <f t="shared" si="6"/>
        <v>-481270.83</v>
      </c>
      <c r="J164" s="1">
        <v>2</v>
      </c>
      <c r="L164" s="1">
        <v>12</v>
      </c>
    </row>
    <row r="165" spans="1:12" ht="12.75" outlineLevel="2">
      <c r="A165">
        <v>1</v>
      </c>
      <c r="B165" s="1">
        <f t="shared" si="7"/>
        <v>12</v>
      </c>
      <c r="C165" s="1" t="str">
        <f>VLOOKUP(B165,Sheet3!$A$2:$B$93,2)</f>
        <v>   Unamortized Gain/Loss on Debt</v>
      </c>
      <c r="D165" s="1">
        <v>18900193</v>
      </c>
      <c r="E165" t="s">
        <v>139</v>
      </c>
      <c r="F165" s="2">
        <v>4634591.870833333</v>
      </c>
      <c r="G165" s="10">
        <v>1</v>
      </c>
      <c r="H165" s="2">
        <f t="shared" si="6"/>
        <v>-4634591.870833333</v>
      </c>
      <c r="J165" s="1">
        <v>2</v>
      </c>
      <c r="L165" s="1">
        <v>12</v>
      </c>
    </row>
    <row r="166" spans="1:12" ht="12.75" outlineLevel="2">
      <c r="A166">
        <v>1</v>
      </c>
      <c r="B166" s="1">
        <f t="shared" si="7"/>
        <v>12</v>
      </c>
      <c r="C166" s="1" t="str">
        <f>VLOOKUP(B166,Sheet3!$A$2:$B$93,2)</f>
        <v>   Unamortized Gain/Loss on Debt</v>
      </c>
      <c r="D166" s="1">
        <v>18900223</v>
      </c>
      <c r="E166" t="s">
        <v>140</v>
      </c>
      <c r="F166" s="2">
        <v>0</v>
      </c>
      <c r="G166" s="10">
        <v>1</v>
      </c>
      <c r="H166" s="2">
        <f t="shared" si="6"/>
        <v>0</v>
      </c>
      <c r="J166" s="1">
        <v>2</v>
      </c>
      <c r="L166" s="1">
        <v>12</v>
      </c>
    </row>
    <row r="167" spans="1:12" ht="12.75" outlineLevel="2">
      <c r="A167">
        <v>1</v>
      </c>
      <c r="B167" s="1">
        <f t="shared" si="7"/>
        <v>12</v>
      </c>
      <c r="C167" s="1" t="str">
        <f>VLOOKUP(B167,Sheet3!$A$2:$B$93,2)</f>
        <v>   Unamortized Gain/Loss on Debt</v>
      </c>
      <c r="D167" s="1">
        <v>18900243</v>
      </c>
      <c r="E167" t="s">
        <v>141</v>
      </c>
      <c r="F167" s="2">
        <v>39361.5</v>
      </c>
      <c r="G167" s="10">
        <v>1</v>
      </c>
      <c r="H167" s="2">
        <f t="shared" si="6"/>
        <v>-39361.5</v>
      </c>
      <c r="J167" s="1">
        <v>2</v>
      </c>
      <c r="L167" s="1">
        <v>12</v>
      </c>
    </row>
    <row r="168" spans="1:12" ht="12.75" outlineLevel="2">
      <c r="A168">
        <v>1</v>
      </c>
      <c r="B168" s="1">
        <f t="shared" si="7"/>
        <v>12</v>
      </c>
      <c r="C168" s="1" t="str">
        <f>VLOOKUP(B168,Sheet3!$A$2:$B$93,2)</f>
        <v>   Unamortized Gain/Loss on Debt</v>
      </c>
      <c r="D168" s="1">
        <v>18900253</v>
      </c>
      <c r="E168" t="s">
        <v>142</v>
      </c>
      <c r="F168" s="2">
        <v>1087740.9</v>
      </c>
      <c r="G168" s="10">
        <v>1</v>
      </c>
      <c r="H168" s="2">
        <f t="shared" si="6"/>
        <v>-1087740.9</v>
      </c>
      <c r="J168" s="1">
        <v>2</v>
      </c>
      <c r="L168" s="1">
        <v>12</v>
      </c>
    </row>
    <row r="169" spans="1:12" ht="12.75" outlineLevel="2">
      <c r="A169">
        <v>1</v>
      </c>
      <c r="B169" s="1">
        <f t="shared" si="7"/>
        <v>12</v>
      </c>
      <c r="C169" s="1" t="str">
        <f>VLOOKUP(B169,Sheet3!$A$2:$B$93,2)</f>
        <v>   Unamortized Gain/Loss on Debt</v>
      </c>
      <c r="D169" s="1">
        <v>18900263</v>
      </c>
      <c r="E169" t="s">
        <v>143</v>
      </c>
      <c r="F169" s="2">
        <v>826593.53</v>
      </c>
      <c r="G169" s="10">
        <v>1</v>
      </c>
      <c r="H169" s="2">
        <f t="shared" si="6"/>
        <v>-826593.53</v>
      </c>
      <c r="J169" s="1">
        <v>2</v>
      </c>
      <c r="L169" s="1">
        <v>12</v>
      </c>
    </row>
    <row r="170" spans="1:12" ht="12.75" outlineLevel="2">
      <c r="A170">
        <v>1</v>
      </c>
      <c r="B170" s="1">
        <f t="shared" si="7"/>
        <v>12</v>
      </c>
      <c r="C170" s="1" t="str">
        <f>VLOOKUP(B170,Sheet3!$A$2:$B$93,2)</f>
        <v>   Unamortized Gain/Loss on Debt</v>
      </c>
      <c r="D170" s="1">
        <v>18900273</v>
      </c>
      <c r="E170" t="s">
        <v>144</v>
      </c>
      <c r="F170" s="2">
        <v>2530991.67</v>
      </c>
      <c r="G170" s="10">
        <v>1</v>
      </c>
      <c r="H170" s="2">
        <f t="shared" si="6"/>
        <v>-2530991.67</v>
      </c>
      <c r="J170" s="1">
        <v>2</v>
      </c>
      <c r="L170" s="1">
        <v>12</v>
      </c>
    </row>
    <row r="171" spans="1:12" ht="12.75" outlineLevel="2">
      <c r="A171">
        <v>1</v>
      </c>
      <c r="B171" s="1">
        <f t="shared" si="7"/>
        <v>12</v>
      </c>
      <c r="C171" s="1" t="str">
        <f>VLOOKUP(B171,Sheet3!$A$2:$B$93,2)</f>
        <v>   Unamortized Gain/Loss on Debt</v>
      </c>
      <c r="D171" s="1">
        <v>18900283</v>
      </c>
      <c r="E171" t="s">
        <v>145</v>
      </c>
      <c r="F171" s="2">
        <v>772456.01</v>
      </c>
      <c r="G171" s="10">
        <v>1</v>
      </c>
      <c r="H171" s="2">
        <f t="shared" si="6"/>
        <v>-772456.01</v>
      </c>
      <c r="J171" s="1">
        <v>2</v>
      </c>
      <c r="L171" s="1">
        <v>12</v>
      </c>
    </row>
    <row r="172" spans="1:12" ht="12.75" outlineLevel="2">
      <c r="A172">
        <v>1</v>
      </c>
      <c r="B172" s="1">
        <f t="shared" si="7"/>
        <v>12</v>
      </c>
      <c r="C172" s="1" t="str">
        <f>VLOOKUP(B172,Sheet3!$A$2:$B$93,2)</f>
        <v>   Unamortized Gain/Loss on Debt</v>
      </c>
      <c r="D172" s="1">
        <v>18900293</v>
      </c>
      <c r="E172" t="s">
        <v>146</v>
      </c>
      <c r="F172" s="2">
        <v>16831.11</v>
      </c>
      <c r="G172" s="10">
        <v>1</v>
      </c>
      <c r="H172" s="2">
        <f t="shared" si="6"/>
        <v>-16831.11</v>
      </c>
      <c r="J172" s="1">
        <v>2</v>
      </c>
      <c r="L172" s="1">
        <v>12</v>
      </c>
    </row>
    <row r="173" spans="1:12" ht="12.75" outlineLevel="2">
      <c r="A173">
        <v>1</v>
      </c>
      <c r="B173" s="1">
        <f t="shared" si="7"/>
        <v>12</v>
      </c>
      <c r="C173" s="1" t="str">
        <f>VLOOKUP(B173,Sheet3!$A$2:$B$93,2)</f>
        <v>   Unamortized Gain/Loss on Debt</v>
      </c>
      <c r="D173" s="1">
        <v>18900303</v>
      </c>
      <c r="E173" t="s">
        <v>147</v>
      </c>
      <c r="F173" s="2">
        <v>39271.89</v>
      </c>
      <c r="G173" s="10">
        <v>1</v>
      </c>
      <c r="H173" s="2">
        <f t="shared" si="6"/>
        <v>-39271.89</v>
      </c>
      <c r="J173" s="1">
        <v>2</v>
      </c>
      <c r="L173" s="1">
        <v>12</v>
      </c>
    </row>
    <row r="174" spans="1:12" ht="12.75" outlineLevel="2">
      <c r="A174">
        <v>1</v>
      </c>
      <c r="B174" s="1">
        <f t="shared" si="7"/>
        <v>12</v>
      </c>
      <c r="C174" s="1" t="str">
        <f>VLOOKUP(B174,Sheet3!$A$2:$B$93,2)</f>
        <v>   Unamortized Gain/Loss on Debt</v>
      </c>
      <c r="D174" s="1">
        <v>18900313</v>
      </c>
      <c r="E174" t="s">
        <v>148</v>
      </c>
      <c r="F174" s="2">
        <v>1029.53625</v>
      </c>
      <c r="G174" s="10">
        <v>1</v>
      </c>
      <c r="H174" s="2">
        <f t="shared" si="6"/>
        <v>-1029.53625</v>
      </c>
      <c r="J174" s="1">
        <v>2</v>
      </c>
      <c r="L174" s="1">
        <v>12</v>
      </c>
    </row>
    <row r="175" spans="1:12" ht="12.75" outlineLevel="2">
      <c r="A175">
        <v>1</v>
      </c>
      <c r="B175" s="1">
        <f t="shared" si="7"/>
        <v>12</v>
      </c>
      <c r="C175" s="1" t="str">
        <f>VLOOKUP(B175,Sheet3!$A$2:$B$93,2)</f>
        <v>   Unamortized Gain/Loss on Debt</v>
      </c>
      <c r="D175" s="1">
        <v>18900323</v>
      </c>
      <c r="E175" t="s">
        <v>149</v>
      </c>
      <c r="F175" s="2">
        <v>963321.26</v>
      </c>
      <c r="G175" s="10">
        <v>1</v>
      </c>
      <c r="H175" s="2">
        <f t="shared" si="6"/>
        <v>-963321.26</v>
      </c>
      <c r="J175" s="1">
        <v>2</v>
      </c>
      <c r="L175" s="1">
        <v>12</v>
      </c>
    </row>
    <row r="176" spans="1:12" ht="12.75" outlineLevel="2">
      <c r="A176">
        <v>1</v>
      </c>
      <c r="B176" s="1">
        <f t="shared" si="7"/>
        <v>12</v>
      </c>
      <c r="C176" s="1" t="str">
        <f>VLOOKUP(B176,Sheet3!$A$2:$B$93,2)</f>
        <v>   Unamortized Gain/Loss on Debt</v>
      </c>
      <c r="D176" s="1">
        <v>18900333</v>
      </c>
      <c r="E176" t="s">
        <v>150</v>
      </c>
      <c r="F176" s="2">
        <v>568325.23</v>
      </c>
      <c r="G176" s="10">
        <v>1</v>
      </c>
      <c r="H176" s="2">
        <f t="shared" si="6"/>
        <v>-568325.23</v>
      </c>
      <c r="J176" s="1">
        <v>2</v>
      </c>
      <c r="L176" s="1">
        <v>12</v>
      </c>
    </row>
    <row r="177" spans="1:12" ht="12.75" outlineLevel="2">
      <c r="A177">
        <v>1</v>
      </c>
      <c r="B177" s="1">
        <f t="shared" si="7"/>
        <v>12</v>
      </c>
      <c r="C177" s="1" t="str">
        <f>VLOOKUP(B177,Sheet3!$A$2:$B$93,2)</f>
        <v>   Unamortized Gain/Loss on Debt</v>
      </c>
      <c r="D177" s="1">
        <v>18900343</v>
      </c>
      <c r="E177" t="s">
        <v>151</v>
      </c>
      <c r="F177" s="2">
        <v>77213.25</v>
      </c>
      <c r="G177" s="10">
        <v>1</v>
      </c>
      <c r="H177" s="2">
        <f t="shared" si="6"/>
        <v>-77213.25</v>
      </c>
      <c r="J177" s="1">
        <v>2</v>
      </c>
      <c r="L177" s="1">
        <v>12</v>
      </c>
    </row>
    <row r="178" spans="1:12" ht="12.75" outlineLevel="2">
      <c r="A178">
        <v>1</v>
      </c>
      <c r="B178" s="1">
        <f t="shared" si="7"/>
        <v>12</v>
      </c>
      <c r="C178" s="1" t="str">
        <f>VLOOKUP(B178,Sheet3!$A$2:$B$93,2)</f>
        <v>   Unamortized Gain/Loss on Debt</v>
      </c>
      <c r="D178" s="1">
        <v>18900353</v>
      </c>
      <c r="E178" t="s">
        <v>152</v>
      </c>
      <c r="F178" s="2">
        <v>174048.09</v>
      </c>
      <c r="G178" s="10">
        <v>1</v>
      </c>
      <c r="H178" s="2">
        <f t="shared" si="6"/>
        <v>-174048.09</v>
      </c>
      <c r="J178" s="1">
        <v>2</v>
      </c>
      <c r="L178" s="1">
        <v>12</v>
      </c>
    </row>
    <row r="179" spans="1:12" ht="12.75" outlineLevel="2">
      <c r="A179">
        <v>1</v>
      </c>
      <c r="B179" s="1">
        <f t="shared" si="7"/>
        <v>12</v>
      </c>
      <c r="C179" s="1" t="str">
        <f>VLOOKUP(B179,Sheet3!$A$2:$B$93,2)</f>
        <v>   Unamortized Gain/Loss on Debt</v>
      </c>
      <c r="D179" s="1">
        <v>18900363</v>
      </c>
      <c r="E179" t="s">
        <v>153</v>
      </c>
      <c r="F179" s="2">
        <v>0</v>
      </c>
      <c r="G179" s="10">
        <v>1</v>
      </c>
      <c r="H179" s="2">
        <f t="shared" si="6"/>
        <v>0</v>
      </c>
      <c r="J179" s="1">
        <v>2</v>
      </c>
      <c r="L179" s="1">
        <v>12</v>
      </c>
    </row>
    <row r="180" spans="1:12" ht="12.75" outlineLevel="2">
      <c r="A180">
        <v>1</v>
      </c>
      <c r="B180" s="1">
        <f t="shared" si="7"/>
        <v>12</v>
      </c>
      <c r="C180" s="1" t="str">
        <f>VLOOKUP(B180,Sheet3!$A$2:$B$93,2)</f>
        <v>   Unamortized Gain/Loss on Debt</v>
      </c>
      <c r="D180" s="1">
        <v>18900373</v>
      </c>
      <c r="E180" t="s">
        <v>154</v>
      </c>
      <c r="F180" s="2">
        <v>5762875.21</v>
      </c>
      <c r="G180" s="10">
        <v>1</v>
      </c>
      <c r="H180" s="2">
        <f t="shared" si="6"/>
        <v>-5762875.21</v>
      </c>
      <c r="J180" s="1" t="s">
        <v>868</v>
      </c>
      <c r="L180" s="1">
        <v>12</v>
      </c>
    </row>
    <row r="181" spans="1:12" ht="12.75" outlineLevel="2">
      <c r="A181">
        <v>1</v>
      </c>
      <c r="B181" s="1">
        <f t="shared" si="7"/>
        <v>12</v>
      </c>
      <c r="C181" s="1" t="str">
        <f>VLOOKUP(B181,Sheet3!$A$2:$B$93,2)</f>
        <v>   Unamortized Gain/Loss on Debt</v>
      </c>
      <c r="D181" s="1">
        <v>18900383</v>
      </c>
      <c r="E181" t="s">
        <v>155</v>
      </c>
      <c r="F181" s="2">
        <v>546342.92625</v>
      </c>
      <c r="G181" s="10">
        <v>1</v>
      </c>
      <c r="H181" s="2">
        <f t="shared" si="6"/>
        <v>-546342.92625</v>
      </c>
      <c r="J181" s="1" t="s">
        <v>868</v>
      </c>
      <c r="L181" s="1">
        <v>12</v>
      </c>
    </row>
    <row r="182" spans="1:12" ht="12.75" outlineLevel="2">
      <c r="A182">
        <v>1</v>
      </c>
      <c r="B182" s="1">
        <f t="shared" si="7"/>
        <v>12</v>
      </c>
      <c r="C182" s="1" t="str">
        <f>VLOOKUP(B182,Sheet3!$A$2:$B$93,2)</f>
        <v>   Unamortized Gain/Loss on Debt</v>
      </c>
      <c r="D182" s="1">
        <v>25700013</v>
      </c>
      <c r="E182" t="s">
        <v>752</v>
      </c>
      <c r="F182" s="2">
        <v>-463822.97</v>
      </c>
      <c r="G182" s="10">
        <v>1</v>
      </c>
      <c r="H182" s="2">
        <f t="shared" si="6"/>
        <v>463822.97</v>
      </c>
      <c r="J182" s="1">
        <v>2</v>
      </c>
      <c r="L182" s="1">
        <v>12</v>
      </c>
    </row>
    <row r="183" spans="1:12" ht="12.75" outlineLevel="2">
      <c r="A183">
        <v>1</v>
      </c>
      <c r="B183" s="1">
        <f t="shared" si="7"/>
        <v>12</v>
      </c>
      <c r="C183" s="1" t="str">
        <f>VLOOKUP(B183,Sheet3!$A$2:$B$93,2)</f>
        <v>   Unamortized Gain/Loss on Debt</v>
      </c>
      <c r="D183" s="1">
        <v>25700023</v>
      </c>
      <c r="E183" t="s">
        <v>753</v>
      </c>
      <c r="F183" s="2">
        <v>0</v>
      </c>
      <c r="G183" s="10">
        <v>1</v>
      </c>
      <c r="H183" s="2">
        <f t="shared" si="6"/>
        <v>0</v>
      </c>
      <c r="J183" s="1">
        <v>2</v>
      </c>
      <c r="L183" s="1">
        <v>12</v>
      </c>
    </row>
    <row r="184" spans="1:12" ht="12.75" outlineLevel="2">
      <c r="A184">
        <v>1</v>
      </c>
      <c r="B184" s="1">
        <f t="shared" si="7"/>
        <v>12</v>
      </c>
      <c r="C184" s="1" t="str">
        <f>VLOOKUP(B184,Sheet3!$A$2:$B$93,2)</f>
        <v>   Unamortized Gain/Loss on Debt</v>
      </c>
      <c r="D184" s="1">
        <v>25700033</v>
      </c>
      <c r="E184" t="s">
        <v>754</v>
      </c>
      <c r="F184" s="2">
        <v>0</v>
      </c>
      <c r="G184" s="10">
        <v>1</v>
      </c>
      <c r="H184" s="2">
        <f t="shared" si="6"/>
        <v>0</v>
      </c>
      <c r="J184" s="1">
        <v>2</v>
      </c>
      <c r="L184" s="1">
        <v>12</v>
      </c>
    </row>
    <row r="185" spans="2:12" ht="12.75" outlineLevel="1">
      <c r="B185" s="3" t="s">
        <v>940</v>
      </c>
      <c r="C185" s="3" t="str">
        <f>C184</f>
        <v>   Unamortized Gain/Loss on Debt</v>
      </c>
      <c r="G185" s="10"/>
      <c r="H185" s="2">
        <f>SUBTOTAL(9,H160:H184)</f>
        <v>-21083832.782083333</v>
      </c>
      <c r="L185" s="1">
        <f>SUBTOTAL(9,L160:L184)</f>
        <v>300</v>
      </c>
    </row>
    <row r="186" spans="2:12" ht="12.75">
      <c r="B186" s="3" t="s">
        <v>1023</v>
      </c>
      <c r="G186" s="10"/>
      <c r="H186" s="2">
        <f>SUBTOTAL(9,H11:H184)</f>
        <v>5253168710.462915</v>
      </c>
      <c r="L186" s="1">
        <f>SUBTOTAL(9,L11:L184)</f>
        <v>1158</v>
      </c>
    </row>
    <row r="187" ht="12.75">
      <c r="G187" s="10"/>
    </row>
    <row r="189" ht="12.75">
      <c r="A189" s="8" t="s">
        <v>988</v>
      </c>
    </row>
    <row r="190" ht="12.75">
      <c r="A190" s="8"/>
    </row>
    <row r="191" spans="1:12" ht="12.75" outlineLevel="2">
      <c r="A191">
        <v>2</v>
      </c>
      <c r="B191" s="1">
        <f aca="true" t="shared" si="8" ref="B191:B217">L191</f>
        <v>18</v>
      </c>
      <c r="C191" s="1" t="str">
        <f>VLOOKUP(B191,Sheet3!$A$2:$B$93,2)</f>
        <v>   Plant in Service (includes acquisition adj)</v>
      </c>
      <c r="D191" s="1">
        <v>10100001</v>
      </c>
      <c r="E191" t="s">
        <v>1026</v>
      </c>
      <c r="F191" s="2">
        <v>5229114948.457501</v>
      </c>
      <c r="H191" s="2">
        <f aca="true" t="shared" si="9" ref="H191:H217">F191</f>
        <v>5229114948.457501</v>
      </c>
      <c r="I191" s="1">
        <v>4</v>
      </c>
      <c r="J191" s="1">
        <v>50</v>
      </c>
      <c r="L191" s="1">
        <v>18</v>
      </c>
    </row>
    <row r="192" spans="1:12" ht="12.75" outlineLevel="2">
      <c r="A192">
        <v>2</v>
      </c>
      <c r="B192" s="1">
        <f t="shared" si="8"/>
        <v>18</v>
      </c>
      <c r="C192" s="1" t="str">
        <f>VLOOKUP(B192,Sheet3!$A$2:$B$93,2)</f>
        <v>   Plant in Service (includes acquisition adj)</v>
      </c>
      <c r="D192" s="1" t="s">
        <v>1027</v>
      </c>
      <c r="E192" t="s">
        <v>1028</v>
      </c>
      <c r="F192" s="2">
        <v>1056827.5416666667</v>
      </c>
      <c r="H192" s="2">
        <f t="shared" si="9"/>
        <v>1056827.5416666667</v>
      </c>
      <c r="J192" s="1">
        <v>50</v>
      </c>
      <c r="L192" s="1">
        <v>18</v>
      </c>
    </row>
    <row r="193" spans="1:12" ht="12.75" outlineLevel="2">
      <c r="A193">
        <v>2</v>
      </c>
      <c r="B193" s="1">
        <f t="shared" si="8"/>
        <v>18</v>
      </c>
      <c r="C193" s="1" t="str">
        <f>VLOOKUP(B193,Sheet3!$A$2:$B$93,2)</f>
        <v>   Plant in Service (includes acquisition adj)</v>
      </c>
      <c r="D193" s="1">
        <v>10100011</v>
      </c>
      <c r="E193" t="s">
        <v>1029</v>
      </c>
      <c r="F193" s="2">
        <v>0</v>
      </c>
      <c r="H193" s="2">
        <f t="shared" si="9"/>
        <v>0</v>
      </c>
      <c r="I193" s="1">
        <v>4</v>
      </c>
      <c r="J193" s="1">
        <v>50</v>
      </c>
      <c r="L193" s="1">
        <v>18</v>
      </c>
    </row>
    <row r="194" spans="1:12" ht="12.75" outlineLevel="2">
      <c r="A194">
        <v>2</v>
      </c>
      <c r="B194" s="1">
        <f t="shared" si="8"/>
        <v>18</v>
      </c>
      <c r="C194" s="1" t="str">
        <f>VLOOKUP(B194,Sheet3!$A$2:$B$93,2)</f>
        <v>   Plant in Service (includes acquisition adj)</v>
      </c>
      <c r="D194" s="1">
        <v>10191001</v>
      </c>
      <c r="E194" t="s">
        <v>1036</v>
      </c>
      <c r="F194" s="2">
        <v>0</v>
      </c>
      <c r="H194" s="2">
        <f t="shared" si="9"/>
        <v>0</v>
      </c>
      <c r="I194" s="1">
        <v>4</v>
      </c>
      <c r="J194" s="1">
        <v>50</v>
      </c>
      <c r="L194" s="1">
        <v>18</v>
      </c>
    </row>
    <row r="195" spans="1:12" ht="12.75" outlineLevel="2">
      <c r="A195">
        <v>2</v>
      </c>
      <c r="B195" s="1">
        <f t="shared" si="8"/>
        <v>18</v>
      </c>
      <c r="C195" s="1" t="str">
        <f>VLOOKUP(B195,Sheet3!$A$2:$B$93,2)</f>
        <v>   Plant in Service (includes acquisition adj)</v>
      </c>
      <c r="D195" s="1">
        <v>10200001</v>
      </c>
      <c r="E195" t="s">
        <v>1037</v>
      </c>
      <c r="F195" s="2">
        <v>-15988870.669166667</v>
      </c>
      <c r="H195" s="2">
        <f t="shared" si="9"/>
        <v>-15988870.669166667</v>
      </c>
      <c r="I195" s="1">
        <v>4</v>
      </c>
      <c r="J195" s="1">
        <v>50</v>
      </c>
      <c r="L195" s="1">
        <v>18</v>
      </c>
    </row>
    <row r="196" spans="1:12" ht="12.75" outlineLevel="2">
      <c r="A196">
        <v>2</v>
      </c>
      <c r="B196" s="1">
        <f t="shared" si="8"/>
        <v>18</v>
      </c>
      <c r="C196" s="1" t="str">
        <f>VLOOKUP(B196,Sheet3!$A$2:$B$93,2)</f>
        <v>   Plant in Service (includes acquisition adj)</v>
      </c>
      <c r="D196" s="1">
        <v>10200011</v>
      </c>
      <c r="E196" t="s">
        <v>1038</v>
      </c>
      <c r="F196" s="2">
        <v>0</v>
      </c>
      <c r="H196" s="2">
        <f t="shared" si="9"/>
        <v>0</v>
      </c>
      <c r="I196" s="1">
        <v>4</v>
      </c>
      <c r="J196" s="1">
        <v>50</v>
      </c>
      <c r="L196" s="1">
        <v>18</v>
      </c>
    </row>
    <row r="197" spans="1:12" ht="12.75" outlineLevel="2">
      <c r="A197">
        <v>2</v>
      </c>
      <c r="B197" s="1">
        <f t="shared" si="8"/>
        <v>18</v>
      </c>
      <c r="C197" s="1" t="str">
        <f>VLOOKUP(B197,Sheet3!$A$2:$B$93,2)</f>
        <v>   Plant in Service (includes acquisition adj)</v>
      </c>
      <c r="D197" s="1">
        <v>11400001</v>
      </c>
      <c r="E197" t="s">
        <v>1074</v>
      </c>
      <c r="F197" s="2">
        <v>946172.25</v>
      </c>
      <c r="H197" s="2">
        <f t="shared" si="9"/>
        <v>946172.25</v>
      </c>
      <c r="I197" s="1">
        <v>6</v>
      </c>
      <c r="J197" s="1">
        <v>50</v>
      </c>
      <c r="L197" s="1">
        <v>18</v>
      </c>
    </row>
    <row r="198" spans="1:12" ht="12.75" outlineLevel="2">
      <c r="A198">
        <v>2</v>
      </c>
      <c r="B198" s="1">
        <f t="shared" si="8"/>
        <v>18</v>
      </c>
      <c r="C198" s="1" t="str">
        <f>VLOOKUP(B198,Sheet3!$A$2:$B$93,2)</f>
        <v>   Plant in Service (includes acquisition adj)</v>
      </c>
      <c r="D198" s="1">
        <v>11400011</v>
      </c>
      <c r="E198" t="s">
        <v>1076</v>
      </c>
      <c r="F198" s="2">
        <v>302358.01</v>
      </c>
      <c r="H198" s="2">
        <f t="shared" si="9"/>
        <v>302358.01</v>
      </c>
      <c r="I198" s="1">
        <v>6</v>
      </c>
      <c r="J198" s="1">
        <v>50</v>
      </c>
      <c r="L198" s="1">
        <v>18</v>
      </c>
    </row>
    <row r="199" spans="1:12" ht="12.75" outlineLevel="2">
      <c r="A199">
        <v>2</v>
      </c>
      <c r="B199" s="1">
        <f t="shared" si="8"/>
        <v>18</v>
      </c>
      <c r="C199" s="1" t="str">
        <f>VLOOKUP(B199,Sheet3!$A$2:$B$93,2)</f>
        <v>   Plant in Service (includes acquisition adj)</v>
      </c>
      <c r="D199" s="1">
        <v>11400031</v>
      </c>
      <c r="E199" t="s">
        <v>1077</v>
      </c>
      <c r="F199" s="2">
        <v>76622596.84000002</v>
      </c>
      <c r="H199" s="2">
        <f t="shared" si="9"/>
        <v>76622596.84000002</v>
      </c>
      <c r="I199" s="1">
        <v>6</v>
      </c>
      <c r="J199" s="1">
        <v>50</v>
      </c>
      <c r="L199" s="1">
        <v>18</v>
      </c>
    </row>
    <row r="200" spans="1:12" ht="12.75" outlineLevel="2">
      <c r="A200">
        <v>2</v>
      </c>
      <c r="B200" s="1">
        <f t="shared" si="8"/>
        <v>18</v>
      </c>
      <c r="C200" s="1" t="str">
        <f>VLOOKUP(B200,Sheet3!$A$2:$B$93,2)</f>
        <v>   Plant in Service (includes acquisition adj)</v>
      </c>
      <c r="D200" s="1">
        <v>11491001</v>
      </c>
      <c r="E200" t="s">
        <v>1077</v>
      </c>
      <c r="F200" s="2">
        <v>0</v>
      </c>
      <c r="H200" s="2">
        <f t="shared" si="9"/>
        <v>0</v>
      </c>
      <c r="I200" s="1">
        <v>6</v>
      </c>
      <c r="J200" s="1">
        <v>50</v>
      </c>
      <c r="L200" s="1">
        <v>18</v>
      </c>
    </row>
    <row r="201" spans="1:12" ht="12.75" outlineLevel="2">
      <c r="A201">
        <v>2</v>
      </c>
      <c r="B201" s="1">
        <f t="shared" si="8"/>
        <v>18</v>
      </c>
      <c r="C201" s="1" t="str">
        <f>VLOOKUP(B201,Sheet3!$A$2:$B$93,2)</f>
        <v>   Plant in Service (includes acquisition adj)</v>
      </c>
      <c r="D201" s="1">
        <v>23001001</v>
      </c>
      <c r="E201" t="s">
        <v>361</v>
      </c>
      <c r="F201" s="2">
        <v>-530050</v>
      </c>
      <c r="H201" s="2">
        <f t="shared" si="9"/>
        <v>-530050</v>
      </c>
      <c r="I201" s="1">
        <v>4</v>
      </c>
      <c r="J201" s="1">
        <v>50</v>
      </c>
      <c r="L201" s="1">
        <v>18</v>
      </c>
    </row>
    <row r="202" spans="1:12" ht="12.75" outlineLevel="2">
      <c r="A202">
        <v>2</v>
      </c>
      <c r="B202" s="1">
        <f t="shared" si="8"/>
        <v>18</v>
      </c>
      <c r="C202" s="1" t="str">
        <f>VLOOKUP(B202,Sheet3!$A$2:$B$93,2)</f>
        <v>   Plant in Service (includes acquisition adj)</v>
      </c>
      <c r="D202" s="1">
        <v>23001011</v>
      </c>
      <c r="E202" t="s">
        <v>362</v>
      </c>
      <c r="F202" s="2">
        <v>-71716.46666666666</v>
      </c>
      <c r="H202" s="2">
        <f t="shared" si="9"/>
        <v>-71716.46666666666</v>
      </c>
      <c r="J202" s="1">
        <v>50</v>
      </c>
      <c r="L202" s="1">
        <v>18</v>
      </c>
    </row>
    <row r="203" spans="1:12" ht="12.75" outlineLevel="2">
      <c r="A203">
        <v>2</v>
      </c>
      <c r="B203" s="1">
        <f t="shared" si="8"/>
        <v>18</v>
      </c>
      <c r="C203" s="1" t="str">
        <f>VLOOKUP(B203,Sheet3!$A$2:$B$93,2)</f>
        <v>   Plant in Service (includes acquisition adj)</v>
      </c>
      <c r="D203" s="1">
        <v>23001021</v>
      </c>
      <c r="E203" t="s">
        <v>364</v>
      </c>
      <c r="F203" s="2">
        <v>-1176042.1875</v>
      </c>
      <c r="H203" s="2">
        <f t="shared" si="9"/>
        <v>-1176042.1875</v>
      </c>
      <c r="I203" s="1">
        <v>4</v>
      </c>
      <c r="J203" s="1">
        <v>50</v>
      </c>
      <c r="L203" s="1">
        <v>18</v>
      </c>
    </row>
    <row r="204" spans="1:12" ht="12.75" outlineLevel="2">
      <c r="A204">
        <v>2</v>
      </c>
      <c r="B204" s="1">
        <f t="shared" si="8"/>
        <v>18</v>
      </c>
      <c r="C204" s="1" t="str">
        <f>VLOOKUP(B204,Sheet3!$A$2:$B$93,2)</f>
        <v>   Plant in Service (includes acquisition adj)</v>
      </c>
      <c r="D204" s="1">
        <v>23001031</v>
      </c>
      <c r="E204" t="s">
        <v>365</v>
      </c>
      <c r="F204" s="2">
        <v>-727223.75</v>
      </c>
      <c r="H204" s="2">
        <f t="shared" si="9"/>
        <v>-727223.75</v>
      </c>
      <c r="I204" s="1">
        <v>4</v>
      </c>
      <c r="J204" s="1">
        <v>50</v>
      </c>
      <c r="L204" s="1">
        <v>18</v>
      </c>
    </row>
    <row r="205" spans="1:12" ht="12.75" outlineLevel="2">
      <c r="A205">
        <v>2</v>
      </c>
      <c r="B205" s="1">
        <f t="shared" si="8"/>
        <v>18</v>
      </c>
      <c r="C205" s="1" t="str">
        <f>VLOOKUP(B205,Sheet3!$A$2:$B$93,2)</f>
        <v>   Plant in Service (includes acquisition adj)</v>
      </c>
      <c r="D205" s="1">
        <v>23001041</v>
      </c>
      <c r="E205" t="s">
        <v>366</v>
      </c>
      <c r="F205" s="2">
        <v>-701087.6979166666</v>
      </c>
      <c r="H205" s="2">
        <f t="shared" si="9"/>
        <v>-701087.6979166666</v>
      </c>
      <c r="J205" s="1">
        <v>50</v>
      </c>
      <c r="L205" s="1">
        <v>18</v>
      </c>
    </row>
    <row r="206" spans="1:12" ht="12.75" outlineLevel="2">
      <c r="A206">
        <v>2</v>
      </c>
      <c r="B206" s="1">
        <f t="shared" si="8"/>
        <v>18</v>
      </c>
      <c r="C206" s="1" t="str">
        <f>VLOOKUP(B206,Sheet3!$A$2:$B$93,2)</f>
        <v>   Plant in Service (includes acquisition adj)</v>
      </c>
      <c r="D206" s="1">
        <v>23001061</v>
      </c>
      <c r="E206" t="s">
        <v>367</v>
      </c>
      <c r="F206" s="2">
        <v>-4143868.966666667</v>
      </c>
      <c r="H206" s="2">
        <f t="shared" si="9"/>
        <v>-4143868.966666667</v>
      </c>
      <c r="I206" s="1">
        <v>4</v>
      </c>
      <c r="J206" s="1">
        <v>50</v>
      </c>
      <c r="L206" s="1">
        <v>18</v>
      </c>
    </row>
    <row r="207" spans="1:12" ht="12.75" outlineLevel="2">
      <c r="A207">
        <v>2</v>
      </c>
      <c r="B207" s="1">
        <f t="shared" si="8"/>
        <v>18</v>
      </c>
      <c r="C207" s="1" t="str">
        <f>VLOOKUP(B207,Sheet3!$A$2:$B$93,2)</f>
        <v>   Plant in Service (includes acquisition adj)</v>
      </c>
      <c r="D207" s="1">
        <v>23001071</v>
      </c>
      <c r="E207" t="s">
        <v>368</v>
      </c>
      <c r="F207" s="2">
        <v>-10152774.130416667</v>
      </c>
      <c r="H207" s="2">
        <f t="shared" si="9"/>
        <v>-10152774.130416667</v>
      </c>
      <c r="I207" s="1">
        <v>4</v>
      </c>
      <c r="J207" s="1">
        <v>50</v>
      </c>
      <c r="L207" s="1">
        <v>18</v>
      </c>
    </row>
    <row r="208" spans="1:12" ht="12.75" outlineLevel="2">
      <c r="A208">
        <v>2</v>
      </c>
      <c r="B208" s="1">
        <f t="shared" si="8"/>
        <v>18</v>
      </c>
      <c r="C208" s="1" t="str">
        <f>VLOOKUP(B208,Sheet3!$A$2:$B$93,2)</f>
        <v>   Plant in Service (includes acquisition adj)</v>
      </c>
      <c r="D208" s="1">
        <v>23001081</v>
      </c>
      <c r="E208" t="s">
        <v>369</v>
      </c>
      <c r="F208" s="2">
        <v>-3278842.214166667</v>
      </c>
      <c r="H208" s="2">
        <f t="shared" si="9"/>
        <v>-3278842.214166667</v>
      </c>
      <c r="I208" s="1">
        <v>4</v>
      </c>
      <c r="J208" s="1">
        <v>50</v>
      </c>
      <c r="L208" s="1">
        <v>18</v>
      </c>
    </row>
    <row r="209" spans="1:12" ht="12.75" outlineLevel="2">
      <c r="A209">
        <v>2</v>
      </c>
      <c r="B209" s="1">
        <f t="shared" si="8"/>
        <v>18</v>
      </c>
      <c r="C209" s="1" t="str">
        <f>VLOOKUP(B209,Sheet3!$A$2:$B$93,2)</f>
        <v>   Plant in Service (includes acquisition adj)</v>
      </c>
      <c r="D209" s="1">
        <v>23001091</v>
      </c>
      <c r="E209" t="s">
        <v>370</v>
      </c>
      <c r="F209" s="2">
        <v>-66116.88541666667</v>
      </c>
      <c r="H209" s="2">
        <f t="shared" si="9"/>
        <v>-66116.88541666667</v>
      </c>
      <c r="J209" s="1">
        <v>50</v>
      </c>
      <c r="L209" s="1">
        <v>18</v>
      </c>
    </row>
    <row r="210" spans="1:12" ht="12.75" outlineLevel="2">
      <c r="A210">
        <v>2</v>
      </c>
      <c r="B210" s="1">
        <f t="shared" si="8"/>
        <v>18</v>
      </c>
      <c r="C210" s="1" t="str">
        <f>VLOOKUP(B210,Sheet3!$A$2:$B$93,2)</f>
        <v>   Plant in Service (includes acquisition adj)</v>
      </c>
      <c r="D210" s="1">
        <v>23002001</v>
      </c>
      <c r="E210" t="s">
        <v>372</v>
      </c>
      <c r="F210" s="2">
        <v>530050</v>
      </c>
      <c r="H210" s="2">
        <f t="shared" si="9"/>
        <v>530050</v>
      </c>
      <c r="I210" s="1">
        <v>4</v>
      </c>
      <c r="J210" s="1">
        <v>50</v>
      </c>
      <c r="L210" s="1">
        <v>18</v>
      </c>
    </row>
    <row r="211" spans="1:12" ht="12.75" outlineLevel="2">
      <c r="A211">
        <v>2</v>
      </c>
      <c r="B211" s="1">
        <f t="shared" si="8"/>
        <v>18</v>
      </c>
      <c r="C211" s="1" t="str">
        <f>VLOOKUP(B211,Sheet3!$A$2:$B$93,2)</f>
        <v>   Plant in Service (includes acquisition adj)</v>
      </c>
      <c r="D211" s="1">
        <v>23002011</v>
      </c>
      <c r="E211" t="s">
        <v>374</v>
      </c>
      <c r="F211" s="2">
        <v>-418514.71875</v>
      </c>
      <c r="H211" s="2">
        <f t="shared" si="9"/>
        <v>-418514.71875</v>
      </c>
      <c r="J211" s="1">
        <v>50</v>
      </c>
      <c r="L211" s="1">
        <v>18</v>
      </c>
    </row>
    <row r="212" spans="1:12" ht="12.75" outlineLevel="2">
      <c r="A212">
        <v>2</v>
      </c>
      <c r="B212" s="1">
        <f t="shared" si="8"/>
        <v>18</v>
      </c>
      <c r="C212" s="1" t="str">
        <f>VLOOKUP(B212,Sheet3!$A$2:$B$93,2)</f>
        <v>   Plant in Service (includes acquisition adj)</v>
      </c>
      <c r="D212" s="1">
        <v>23002061</v>
      </c>
      <c r="E212" t="s">
        <v>378</v>
      </c>
      <c r="F212" s="2">
        <v>185015.25</v>
      </c>
      <c r="H212" s="2">
        <f t="shared" si="9"/>
        <v>185015.25</v>
      </c>
      <c r="I212" s="1">
        <v>4</v>
      </c>
      <c r="J212" s="1">
        <v>50</v>
      </c>
      <c r="L212" s="1">
        <v>18</v>
      </c>
    </row>
    <row r="213" spans="1:12" ht="12.75" outlineLevel="2">
      <c r="A213">
        <v>2</v>
      </c>
      <c r="B213" s="1">
        <f t="shared" si="8"/>
        <v>18</v>
      </c>
      <c r="C213" s="1" t="str">
        <f>VLOOKUP(B213,Sheet3!$A$2:$B$93,2)</f>
        <v>   Plant in Service (includes acquisition adj)</v>
      </c>
      <c r="D213" s="1">
        <v>23002071</v>
      </c>
      <c r="E213" t="s">
        <v>379</v>
      </c>
      <c r="F213" s="2">
        <v>300092.5416666667</v>
      </c>
      <c r="H213" s="2">
        <f t="shared" si="9"/>
        <v>300092.5416666667</v>
      </c>
      <c r="I213" s="1">
        <v>4</v>
      </c>
      <c r="J213" s="1">
        <v>50</v>
      </c>
      <c r="L213" s="1">
        <v>18</v>
      </c>
    </row>
    <row r="214" spans="1:12" ht="12.75" outlineLevel="2">
      <c r="A214">
        <v>2</v>
      </c>
      <c r="B214" s="1">
        <f t="shared" si="8"/>
        <v>18</v>
      </c>
      <c r="C214" s="1" t="str">
        <f>VLOOKUP(B214,Sheet3!$A$2:$B$93,2)</f>
        <v>   Plant in Service (includes acquisition adj)</v>
      </c>
      <c r="D214" s="1">
        <v>23002081</v>
      </c>
      <c r="E214" t="s">
        <v>380</v>
      </c>
      <c r="F214" s="2">
        <v>155330.04166666666</v>
      </c>
      <c r="H214" s="2">
        <f t="shared" si="9"/>
        <v>155330.04166666666</v>
      </c>
      <c r="I214" s="1">
        <v>4</v>
      </c>
      <c r="J214" s="1">
        <v>50</v>
      </c>
      <c r="L214" s="1">
        <v>18</v>
      </c>
    </row>
    <row r="215" spans="1:12" ht="12.75" outlineLevel="2">
      <c r="A215">
        <v>2</v>
      </c>
      <c r="B215" s="1">
        <f t="shared" si="8"/>
        <v>18</v>
      </c>
      <c r="C215" s="1" t="str">
        <f>VLOOKUP(B215,Sheet3!$A$2:$B$93,2)</f>
        <v>   Plant in Service (includes acquisition adj)</v>
      </c>
      <c r="D215" s="1">
        <v>23002091</v>
      </c>
      <c r="E215" t="s">
        <v>381</v>
      </c>
      <c r="F215" s="2">
        <v>-1170487.8333333333</v>
      </c>
      <c r="H215" s="2">
        <f t="shared" si="9"/>
        <v>-1170487.8333333333</v>
      </c>
      <c r="I215" s="1">
        <v>4</v>
      </c>
      <c r="J215" s="1">
        <v>50</v>
      </c>
      <c r="L215" s="1">
        <v>18</v>
      </c>
    </row>
    <row r="216" spans="1:12" ht="12.75" outlineLevel="2">
      <c r="A216">
        <v>2</v>
      </c>
      <c r="B216" s="1">
        <f t="shared" si="8"/>
        <v>18</v>
      </c>
      <c r="C216" s="1" t="str">
        <f>VLOOKUP(B216,Sheet3!$A$2:$B$93,2)</f>
        <v>   Plant in Service (includes acquisition adj)</v>
      </c>
      <c r="D216" s="1" t="s">
        <v>382</v>
      </c>
      <c r="E216" t="s">
        <v>383</v>
      </c>
      <c r="F216" s="2">
        <v>-4115.875</v>
      </c>
      <c r="H216" s="2">
        <f t="shared" si="9"/>
        <v>-4115.875</v>
      </c>
      <c r="J216" s="1">
        <v>50</v>
      </c>
      <c r="L216" s="1">
        <v>18</v>
      </c>
    </row>
    <row r="217" spans="1:12" ht="12.75" outlineLevel="2">
      <c r="A217">
        <v>2</v>
      </c>
      <c r="B217" s="1">
        <f t="shared" si="8"/>
        <v>18</v>
      </c>
      <c r="C217" s="1" t="str">
        <f>VLOOKUP(B217,Sheet3!$A$2:$B$93,2)</f>
        <v>   Plant in Service (includes acquisition adj)</v>
      </c>
      <c r="D217" s="1">
        <v>23003011</v>
      </c>
      <c r="E217" t="s">
        <v>386</v>
      </c>
      <c r="F217" s="2">
        <v>4115.875</v>
      </c>
      <c r="H217" s="2">
        <f t="shared" si="9"/>
        <v>4115.875</v>
      </c>
      <c r="J217" s="1">
        <v>50</v>
      </c>
      <c r="L217" s="1">
        <v>18</v>
      </c>
    </row>
    <row r="218" spans="2:12" ht="12.75" outlineLevel="1">
      <c r="B218" s="3" t="s">
        <v>941</v>
      </c>
      <c r="C218" s="12" t="str">
        <f>C217</f>
        <v>   Plant in Service (includes acquisition adj)</v>
      </c>
      <c r="H218" s="2">
        <f>SUBTOTAL(9,H191:H217)</f>
        <v>5270787795.412503</v>
      </c>
      <c r="L218" s="1">
        <f>SUBTOTAL(9,L191:L217)</f>
        <v>486</v>
      </c>
    </row>
    <row r="219" spans="1:12" ht="12.75" outlineLevel="2">
      <c r="A219">
        <v>2</v>
      </c>
      <c r="B219" s="1">
        <f>L219</f>
        <v>19</v>
      </c>
      <c r="C219" s="24" t="str">
        <f>VLOOKUP(B219,Sheet3!$A$2:$B$93,2)</f>
        <v>   Electric Future Use Property</v>
      </c>
      <c r="D219" s="1">
        <v>10500001</v>
      </c>
      <c r="E219" t="s">
        <v>1039</v>
      </c>
      <c r="F219" s="2">
        <v>8390149.434166666</v>
      </c>
      <c r="H219" s="2">
        <f>F219</f>
        <v>8390149.434166666</v>
      </c>
      <c r="I219" s="1">
        <v>14</v>
      </c>
      <c r="J219" s="1">
        <v>52</v>
      </c>
      <c r="L219" s="1">
        <v>19</v>
      </c>
    </row>
    <row r="220" spans="2:12" ht="12.75" outlineLevel="1">
      <c r="B220" s="3" t="s">
        <v>942</v>
      </c>
      <c r="C220" s="12" t="str">
        <f>C219</f>
        <v>   Electric Future Use Property</v>
      </c>
      <c r="H220" s="2">
        <f>SUBTOTAL(9,H219:H219)</f>
        <v>8390149.434166666</v>
      </c>
      <c r="L220" s="1">
        <f>SUBTOTAL(9,L219:L219)</f>
        <v>19</v>
      </c>
    </row>
    <row r="221" spans="1:12" ht="12.75" outlineLevel="2">
      <c r="A221">
        <v>2</v>
      </c>
      <c r="B221" s="1">
        <f aca="true" t="shared" si="10" ref="B221:B227">L221</f>
        <v>20</v>
      </c>
      <c r="C221" s="24" t="str">
        <f>VLOOKUP(B221,Sheet3!$A$2:$B$93,2)</f>
        <v>   Customer Advances for Construction</v>
      </c>
      <c r="D221" s="1">
        <v>25200111</v>
      </c>
      <c r="E221" t="s">
        <v>623</v>
      </c>
      <c r="F221" s="2">
        <v>0</v>
      </c>
      <c r="H221" s="2">
        <f aca="true" t="shared" si="11" ref="H221:H227">F221</f>
        <v>0</v>
      </c>
      <c r="I221" s="1">
        <v>30</v>
      </c>
      <c r="J221" s="1">
        <v>54</v>
      </c>
      <c r="L221" s="1">
        <v>20</v>
      </c>
    </row>
    <row r="222" spans="1:12" ht="12.75" outlineLevel="2">
      <c r="A222">
        <v>2</v>
      </c>
      <c r="B222" s="1">
        <f t="shared" si="10"/>
        <v>20</v>
      </c>
      <c r="C222" s="24" t="str">
        <f>VLOOKUP(B222,Sheet3!$A$2:$B$93,2)</f>
        <v>   Customer Advances for Construction</v>
      </c>
      <c r="D222" s="1">
        <v>25200121</v>
      </c>
      <c r="E222" t="s">
        <v>624</v>
      </c>
      <c r="F222" s="2">
        <v>-7689878.92625</v>
      </c>
      <c r="H222" s="2">
        <f t="shared" si="11"/>
        <v>-7689878.92625</v>
      </c>
      <c r="I222" s="1">
        <v>30</v>
      </c>
      <c r="J222" s="1">
        <v>54</v>
      </c>
      <c r="L222" s="1">
        <v>20</v>
      </c>
    </row>
    <row r="223" spans="1:12" ht="12.75" outlineLevel="2">
      <c r="A223">
        <v>2</v>
      </c>
      <c r="B223" s="1">
        <f t="shared" si="10"/>
        <v>20</v>
      </c>
      <c r="C223" s="24" t="str">
        <f>VLOOKUP(B223,Sheet3!$A$2:$B$93,2)</f>
        <v>   Customer Advances for Construction</v>
      </c>
      <c r="D223" s="1">
        <v>25200141</v>
      </c>
      <c r="E223" t="s">
        <v>627</v>
      </c>
      <c r="F223" s="2">
        <v>0</v>
      </c>
      <c r="H223" s="2">
        <f t="shared" si="11"/>
        <v>0</v>
      </c>
      <c r="I223" s="1">
        <v>30</v>
      </c>
      <c r="J223" s="1">
        <v>54</v>
      </c>
      <c r="L223" s="1">
        <v>20</v>
      </c>
    </row>
    <row r="224" spans="1:12" ht="12.75" outlineLevel="2">
      <c r="A224">
        <v>2</v>
      </c>
      <c r="B224" s="1">
        <f t="shared" si="10"/>
        <v>20</v>
      </c>
      <c r="C224" s="24" t="str">
        <f>VLOOKUP(B224,Sheet3!$A$2:$B$93,2)</f>
        <v>   Customer Advances for Construction</v>
      </c>
      <c r="D224" s="1">
        <v>25200161</v>
      </c>
      <c r="E224" t="s">
        <v>630</v>
      </c>
      <c r="F224" s="2">
        <v>-7212134.285833334</v>
      </c>
      <c r="H224" s="2">
        <f t="shared" si="11"/>
        <v>-7212134.285833334</v>
      </c>
      <c r="I224" s="1">
        <v>30</v>
      </c>
      <c r="J224" s="1">
        <v>54</v>
      </c>
      <c r="L224" s="1">
        <v>20</v>
      </c>
    </row>
    <row r="225" spans="1:12" ht="12.75" outlineLevel="2">
      <c r="A225">
        <v>2</v>
      </c>
      <c r="B225" s="1">
        <f t="shared" si="10"/>
        <v>20</v>
      </c>
      <c r="C225" s="24" t="str">
        <f>VLOOKUP(B225,Sheet3!$A$2:$B$93,2)</f>
        <v>   Customer Advances for Construction</v>
      </c>
      <c r="D225" s="1">
        <v>25200171</v>
      </c>
      <c r="E225" t="s">
        <v>631</v>
      </c>
      <c r="F225" s="2">
        <v>-33728944.595416665</v>
      </c>
      <c r="H225" s="2">
        <f t="shared" si="11"/>
        <v>-33728944.595416665</v>
      </c>
      <c r="I225" s="1">
        <v>30</v>
      </c>
      <c r="J225" s="1">
        <v>54</v>
      </c>
      <c r="L225" s="1">
        <v>20</v>
      </c>
    </row>
    <row r="226" spans="1:12" ht="12.75" outlineLevel="2">
      <c r="A226">
        <v>2</v>
      </c>
      <c r="B226" s="1">
        <f t="shared" si="10"/>
        <v>20</v>
      </c>
      <c r="C226" s="24" t="str">
        <f>VLOOKUP(B226,Sheet3!$A$2:$B$93,2)</f>
        <v>   Customer Advances for Construction</v>
      </c>
      <c r="D226" s="1">
        <v>25200181</v>
      </c>
      <c r="E226" t="s">
        <v>632</v>
      </c>
      <c r="F226" s="2">
        <v>-9283248.949166669</v>
      </c>
      <c r="H226" s="2">
        <f t="shared" si="11"/>
        <v>-9283248.949166669</v>
      </c>
      <c r="I226" s="1">
        <v>30</v>
      </c>
      <c r="J226" s="1">
        <v>54</v>
      </c>
      <c r="L226" s="1">
        <v>20</v>
      </c>
    </row>
    <row r="227" spans="1:12" ht="12.75" outlineLevel="2">
      <c r="A227">
        <v>2</v>
      </c>
      <c r="B227" s="1">
        <f t="shared" si="10"/>
        <v>20</v>
      </c>
      <c r="C227" s="24" t="str">
        <f>VLOOKUP(B227,Sheet3!$A$2:$B$93,2)</f>
        <v>   Customer Advances for Construction</v>
      </c>
      <c r="D227" s="1">
        <v>25200191</v>
      </c>
      <c r="E227" t="s">
        <v>633</v>
      </c>
      <c r="F227" s="2">
        <v>-2446798.76</v>
      </c>
      <c r="H227" s="2">
        <f t="shared" si="11"/>
        <v>-2446798.76</v>
      </c>
      <c r="I227" s="1">
        <v>30</v>
      </c>
      <c r="J227" s="1">
        <v>54</v>
      </c>
      <c r="L227" s="1">
        <v>20</v>
      </c>
    </row>
    <row r="228" spans="2:12" ht="12.75" outlineLevel="1">
      <c r="B228" s="3" t="s">
        <v>943</v>
      </c>
      <c r="C228" s="12" t="str">
        <f>C227</f>
        <v>   Customer Advances for Construction</v>
      </c>
      <c r="H228" s="2">
        <f>SUBTOTAL(9,H221:H227)</f>
        <v>-60361005.516666666</v>
      </c>
      <c r="L228" s="1">
        <f>SUBTOTAL(9,L221:L227)</f>
        <v>140</v>
      </c>
    </row>
    <row r="229" spans="1:12" ht="12.75" outlineLevel="2">
      <c r="A229">
        <v>2</v>
      </c>
      <c r="B229" s="1">
        <f>L229</f>
        <v>21</v>
      </c>
      <c r="C229" s="24" t="str">
        <f>VLOOKUP(B229,Sheet3!$A$2:$B$93,2)</f>
        <v>   Customer Deposits</v>
      </c>
      <c r="D229" s="1">
        <v>23500011</v>
      </c>
      <c r="E229" t="s">
        <v>477</v>
      </c>
      <c r="F229" s="2">
        <v>-1219075.31875</v>
      </c>
      <c r="H229" s="2">
        <f>F229</f>
        <v>-1219075.31875</v>
      </c>
      <c r="I229" s="1">
        <v>28</v>
      </c>
      <c r="J229" s="1">
        <v>55</v>
      </c>
      <c r="L229" s="1">
        <v>21</v>
      </c>
    </row>
    <row r="230" spans="1:12" ht="12.75" outlineLevel="2">
      <c r="A230">
        <v>2</v>
      </c>
      <c r="B230" s="1">
        <f>L230</f>
        <v>21</v>
      </c>
      <c r="C230" s="24" t="str">
        <f>VLOOKUP(B230,Sheet3!$A$2:$B$93,2)</f>
        <v>   Customer Deposits</v>
      </c>
      <c r="D230" s="1">
        <v>23500021</v>
      </c>
      <c r="E230" t="s">
        <v>479</v>
      </c>
      <c r="F230" s="2">
        <v>0</v>
      </c>
      <c r="H230" s="2">
        <f>F230</f>
        <v>0</v>
      </c>
      <c r="I230" s="1">
        <v>28</v>
      </c>
      <c r="J230" s="1">
        <v>55</v>
      </c>
      <c r="L230" s="1">
        <v>21</v>
      </c>
    </row>
    <row r="231" spans="1:12" ht="12.75" outlineLevel="2">
      <c r="A231">
        <v>2</v>
      </c>
      <c r="B231" s="1">
        <f>L231</f>
        <v>21</v>
      </c>
      <c r="C231" s="24" t="str">
        <f>VLOOKUP(B231,Sheet3!$A$2:$B$93,2)</f>
        <v>   Customer Deposits</v>
      </c>
      <c r="D231" s="1">
        <v>23500121</v>
      </c>
      <c r="E231" t="s">
        <v>481</v>
      </c>
      <c r="F231" s="2">
        <v>-12201907.620833335</v>
      </c>
      <c r="H231" s="2">
        <f>F231</f>
        <v>-12201907.620833335</v>
      </c>
      <c r="I231" s="1">
        <v>28</v>
      </c>
      <c r="J231" s="1">
        <v>55</v>
      </c>
      <c r="L231" s="1">
        <v>21</v>
      </c>
    </row>
    <row r="232" spans="2:12" ht="12.75" outlineLevel="1">
      <c r="B232" s="3" t="s">
        <v>944</v>
      </c>
      <c r="C232" s="12" t="str">
        <f>C231</f>
        <v>   Customer Deposits</v>
      </c>
      <c r="H232" s="2">
        <f>SUBTOTAL(9,H229:H231)</f>
        <v>-13420982.939583335</v>
      </c>
      <c r="L232" s="1">
        <f>SUBTOTAL(9,L229:L231)</f>
        <v>63</v>
      </c>
    </row>
    <row r="233" spans="1:12" ht="12.75" outlineLevel="2">
      <c r="A233">
        <v>2</v>
      </c>
      <c r="B233" s="1">
        <f aca="true" t="shared" si="12" ref="B233:B255">L233</f>
        <v>22</v>
      </c>
      <c r="C233" s="24" t="str">
        <f>VLOOKUP(B233,Sheet3!$A$2:$B$93,2)</f>
        <v>   Deferred Taxes</v>
      </c>
      <c r="D233" s="1">
        <v>19000021</v>
      </c>
      <c r="E233" t="s">
        <v>184</v>
      </c>
      <c r="F233" s="2">
        <v>1951416.6666666667</v>
      </c>
      <c r="H233" s="2">
        <f aca="true" t="shared" si="13" ref="H233:H255">F233</f>
        <v>1951416.6666666667</v>
      </c>
      <c r="I233" s="1" t="s">
        <v>897</v>
      </c>
      <c r="J233" s="1">
        <v>56</v>
      </c>
      <c r="L233" s="1">
        <v>22</v>
      </c>
    </row>
    <row r="234" spans="1:12" ht="12.75" outlineLevel="2">
      <c r="A234">
        <v>2</v>
      </c>
      <c r="B234" s="1">
        <f t="shared" si="12"/>
        <v>22</v>
      </c>
      <c r="C234" s="24" t="str">
        <f>VLOOKUP(B234,Sheet3!$A$2:$B$93,2)</f>
        <v>   Deferred Taxes</v>
      </c>
      <c r="D234" s="1">
        <v>19000041</v>
      </c>
      <c r="E234" t="s">
        <v>187</v>
      </c>
      <c r="F234" s="2">
        <v>10700.246666666668</v>
      </c>
      <c r="H234" s="2">
        <f t="shared" si="13"/>
        <v>10700.246666666668</v>
      </c>
      <c r="I234" s="1">
        <v>23</v>
      </c>
      <c r="J234" s="1">
        <v>56</v>
      </c>
      <c r="L234" s="1">
        <v>22</v>
      </c>
    </row>
    <row r="235" spans="1:12" ht="12.75" outlineLevel="2">
      <c r="A235">
        <v>2</v>
      </c>
      <c r="B235" s="1">
        <f t="shared" si="12"/>
        <v>22</v>
      </c>
      <c r="C235" s="24" t="str">
        <f>VLOOKUP(B235,Sheet3!$A$2:$B$93,2)</f>
        <v>   Deferred Taxes</v>
      </c>
      <c r="D235" s="1">
        <v>19000051</v>
      </c>
      <c r="E235" t="s">
        <v>190</v>
      </c>
      <c r="F235" s="2">
        <v>-19757.458333333332</v>
      </c>
      <c r="H235" s="2">
        <f t="shared" si="13"/>
        <v>-19757.458333333332</v>
      </c>
      <c r="I235" s="1">
        <v>24</v>
      </c>
      <c r="J235" s="1">
        <v>56</v>
      </c>
      <c r="L235" s="1">
        <v>22</v>
      </c>
    </row>
    <row r="236" spans="1:12" ht="12.75" outlineLevel="2">
      <c r="A236">
        <v>2</v>
      </c>
      <c r="B236" s="1">
        <f t="shared" si="12"/>
        <v>22</v>
      </c>
      <c r="C236" s="24" t="str">
        <f>VLOOKUP(B236,Sheet3!$A$2:$B$93,2)</f>
        <v>   Deferred Taxes</v>
      </c>
      <c r="D236" s="1">
        <v>19000061</v>
      </c>
      <c r="E236" t="s">
        <v>191</v>
      </c>
      <c r="F236" s="2">
        <v>57685210.541666664</v>
      </c>
      <c r="H236" s="2">
        <f t="shared" si="13"/>
        <v>57685210.541666664</v>
      </c>
      <c r="I236" s="1">
        <v>25</v>
      </c>
      <c r="J236" s="1">
        <v>56</v>
      </c>
      <c r="L236" s="1">
        <v>22</v>
      </c>
    </row>
    <row r="237" spans="1:12" ht="12.75" outlineLevel="2">
      <c r="A237">
        <v>2</v>
      </c>
      <c r="B237" s="1">
        <f t="shared" si="12"/>
        <v>22</v>
      </c>
      <c r="C237" s="24" t="str">
        <f>VLOOKUP(B237,Sheet3!$A$2:$B$93,2)</f>
        <v>   Deferred Taxes</v>
      </c>
      <c r="D237" s="1">
        <v>19000121</v>
      </c>
      <c r="E237" t="s">
        <v>197</v>
      </c>
      <c r="F237" s="2">
        <v>617208.3333333334</v>
      </c>
      <c r="H237" s="2">
        <f t="shared" si="13"/>
        <v>617208.3333333334</v>
      </c>
      <c r="I237" s="1" t="s">
        <v>876</v>
      </c>
      <c r="J237" s="1">
        <v>56</v>
      </c>
      <c r="L237" s="1">
        <v>22</v>
      </c>
    </row>
    <row r="238" spans="1:12" ht="12.75" outlineLevel="2">
      <c r="A238">
        <v>2</v>
      </c>
      <c r="B238" s="1">
        <f t="shared" si="12"/>
        <v>22</v>
      </c>
      <c r="C238" s="24" t="str">
        <f>VLOOKUP(B238,Sheet3!$A$2:$B$93,2)</f>
        <v>   Deferred Taxes</v>
      </c>
      <c r="D238" s="1">
        <v>19000451</v>
      </c>
      <c r="E238" t="s">
        <v>232</v>
      </c>
      <c r="F238" s="2">
        <v>1658000</v>
      </c>
      <c r="H238" s="2">
        <f t="shared" si="13"/>
        <v>1658000</v>
      </c>
      <c r="I238" s="1" t="s">
        <v>904</v>
      </c>
      <c r="J238" s="1">
        <v>56</v>
      </c>
      <c r="L238" s="1">
        <v>22</v>
      </c>
    </row>
    <row r="239" spans="1:12" ht="12.75" outlineLevel="2">
      <c r="A239">
        <v>2</v>
      </c>
      <c r="B239" s="1">
        <f t="shared" si="12"/>
        <v>22</v>
      </c>
      <c r="C239" s="24" t="str">
        <f>VLOOKUP(B239,Sheet3!$A$2:$B$93,2)</f>
        <v>   Deferred Taxes</v>
      </c>
      <c r="D239" s="1">
        <v>19000551</v>
      </c>
      <c r="E239" t="s">
        <v>241</v>
      </c>
      <c r="F239" s="2">
        <v>5011756.375</v>
      </c>
      <c r="H239" s="2">
        <f t="shared" si="13"/>
        <v>5011756.375</v>
      </c>
      <c r="J239" s="1" t="s">
        <v>905</v>
      </c>
      <c r="L239" s="1">
        <v>22</v>
      </c>
    </row>
    <row r="240" spans="1:12" ht="12.75" outlineLevel="2">
      <c r="A240">
        <v>2</v>
      </c>
      <c r="B240" s="1">
        <f t="shared" si="12"/>
        <v>22</v>
      </c>
      <c r="C240" s="24" t="str">
        <f>VLOOKUP(B240,Sheet3!$A$2:$B$93,2)</f>
        <v>   Deferred Taxes</v>
      </c>
      <c r="D240" s="1">
        <v>28200101</v>
      </c>
      <c r="E240" t="s">
        <v>757</v>
      </c>
      <c r="F240" s="2">
        <v>-2601416.6666666665</v>
      </c>
      <c r="H240" s="2">
        <f t="shared" si="13"/>
        <v>-2601416.6666666665</v>
      </c>
      <c r="I240" s="1">
        <v>31</v>
      </c>
      <c r="J240" s="1">
        <v>56</v>
      </c>
      <c r="L240" s="1">
        <v>22</v>
      </c>
    </row>
    <row r="241" spans="1:12" ht="12.75" outlineLevel="2">
      <c r="A241">
        <v>2</v>
      </c>
      <c r="B241" s="1">
        <f t="shared" si="12"/>
        <v>22</v>
      </c>
      <c r="C241" s="24" t="str">
        <f>VLOOKUP(B241,Sheet3!$A$2:$B$93,2)</f>
        <v>   Deferred Taxes</v>
      </c>
      <c r="D241" s="1">
        <v>28200111</v>
      </c>
      <c r="E241" t="s">
        <v>758</v>
      </c>
      <c r="F241" s="2">
        <v>-372848.3333333333</v>
      </c>
      <c r="H241" s="2">
        <f t="shared" si="13"/>
        <v>-372848.3333333333</v>
      </c>
      <c r="I241" s="1">
        <v>32</v>
      </c>
      <c r="J241" s="1">
        <v>56</v>
      </c>
      <c r="L241" s="1">
        <v>22</v>
      </c>
    </row>
    <row r="242" spans="1:12" ht="12.75" outlineLevel="2">
      <c r="A242">
        <v>2</v>
      </c>
      <c r="B242" s="1">
        <f t="shared" si="12"/>
        <v>22</v>
      </c>
      <c r="C242" s="24" t="str">
        <f>VLOOKUP(B242,Sheet3!$A$2:$B$93,2)</f>
        <v>   Deferred Taxes</v>
      </c>
      <c r="D242" s="1">
        <v>28200121</v>
      </c>
      <c r="E242" t="s">
        <v>759</v>
      </c>
      <c r="F242" s="2">
        <v>-427329260.5</v>
      </c>
      <c r="H242" s="2">
        <f t="shared" si="13"/>
        <v>-427329260.5</v>
      </c>
      <c r="I242" s="1">
        <v>33</v>
      </c>
      <c r="J242" s="1">
        <v>56</v>
      </c>
      <c r="L242" s="1">
        <v>22</v>
      </c>
    </row>
    <row r="243" spans="1:12" ht="12.75" outlineLevel="2">
      <c r="A243">
        <v>2</v>
      </c>
      <c r="B243" s="1">
        <f t="shared" si="12"/>
        <v>22</v>
      </c>
      <c r="C243" s="24" t="str">
        <f>VLOOKUP(B243,Sheet3!$A$2:$B$93,2)</f>
        <v>   Deferred Taxes</v>
      </c>
      <c r="D243" s="1">
        <v>28200131</v>
      </c>
      <c r="E243" t="s">
        <v>760</v>
      </c>
      <c r="F243" s="2">
        <v>-694041.6666666666</v>
      </c>
      <c r="H243" s="2">
        <f t="shared" si="13"/>
        <v>-694041.6666666666</v>
      </c>
      <c r="I243" s="1">
        <v>34</v>
      </c>
      <c r="J243" s="1">
        <v>56</v>
      </c>
      <c r="L243" s="1">
        <v>22</v>
      </c>
    </row>
    <row r="244" spans="1:12" ht="12.75" outlineLevel="2">
      <c r="A244">
        <v>2</v>
      </c>
      <c r="B244" s="1">
        <f t="shared" si="12"/>
        <v>22</v>
      </c>
      <c r="C244" s="24" t="str">
        <f>VLOOKUP(B244,Sheet3!$A$2:$B$93,2)</f>
        <v>   Deferred Taxes</v>
      </c>
      <c r="D244" s="1">
        <v>28200141</v>
      </c>
      <c r="E244" t="s">
        <v>761</v>
      </c>
      <c r="F244" s="2">
        <v>-31504.25</v>
      </c>
      <c r="H244" s="2">
        <f t="shared" si="13"/>
        <v>-31504.25</v>
      </c>
      <c r="I244" s="1">
        <v>35</v>
      </c>
      <c r="J244" s="1">
        <v>56</v>
      </c>
      <c r="L244" s="1">
        <v>22</v>
      </c>
    </row>
    <row r="245" spans="1:12" ht="12.75" outlineLevel="2">
      <c r="A245">
        <v>2</v>
      </c>
      <c r="B245" s="1">
        <f t="shared" si="12"/>
        <v>22</v>
      </c>
      <c r="C245" s="24" t="str">
        <f>VLOOKUP(B245,Sheet3!$A$2:$B$93,2)</f>
        <v>   Deferred Taxes</v>
      </c>
      <c r="D245" s="1">
        <v>28200151</v>
      </c>
      <c r="E245" t="s">
        <v>763</v>
      </c>
      <c r="F245" s="2">
        <v>-618093.9583333334</v>
      </c>
      <c r="H245" s="2">
        <f t="shared" si="13"/>
        <v>-618093.9583333334</v>
      </c>
      <c r="J245" s="1">
        <v>56</v>
      </c>
      <c r="L245" s="1">
        <v>22</v>
      </c>
    </row>
    <row r="246" spans="1:12" ht="12.75" outlineLevel="2">
      <c r="A246">
        <v>2</v>
      </c>
      <c r="B246" s="1">
        <f t="shared" si="12"/>
        <v>22</v>
      </c>
      <c r="C246" s="24" t="str">
        <f>VLOOKUP(B246,Sheet3!$A$2:$B$93,2)</f>
        <v>   Deferred Taxes</v>
      </c>
      <c r="D246" s="1">
        <v>28200161</v>
      </c>
      <c r="E246" t="s">
        <v>765</v>
      </c>
      <c r="F246" s="2">
        <v>-22491739.958333332</v>
      </c>
      <c r="H246" s="2">
        <f t="shared" si="13"/>
        <v>-22491739.958333332</v>
      </c>
      <c r="I246" s="1">
        <v>33</v>
      </c>
      <c r="J246" s="1">
        <v>56</v>
      </c>
      <c r="L246" s="1">
        <v>22</v>
      </c>
    </row>
    <row r="247" spans="1:12" ht="12.75" outlineLevel="2">
      <c r="A247">
        <v>2</v>
      </c>
      <c r="B247" s="1">
        <f t="shared" si="12"/>
        <v>22</v>
      </c>
      <c r="C247" s="24" t="str">
        <f>VLOOKUP(B247,Sheet3!$A$2:$B$93,2)</f>
        <v>   Deferred Taxes</v>
      </c>
      <c r="D247" s="1">
        <v>28300011</v>
      </c>
      <c r="E247" t="s">
        <v>766</v>
      </c>
      <c r="F247" s="2">
        <v>-4155604</v>
      </c>
      <c r="H247" s="2">
        <f t="shared" si="13"/>
        <v>-4155604</v>
      </c>
      <c r="I247" s="1" t="s">
        <v>897</v>
      </c>
      <c r="J247" s="1">
        <v>56</v>
      </c>
      <c r="L247" s="1">
        <v>22</v>
      </c>
    </row>
    <row r="248" spans="1:12" ht="12.75" outlineLevel="2">
      <c r="A248">
        <v>2</v>
      </c>
      <c r="B248" s="1">
        <f t="shared" si="12"/>
        <v>22</v>
      </c>
      <c r="C248" s="24" t="str">
        <f>VLOOKUP(B248,Sheet3!$A$2:$B$93,2)</f>
        <v>   Deferred Taxes</v>
      </c>
      <c r="D248" s="1">
        <v>28300231</v>
      </c>
      <c r="E248" t="s">
        <v>793</v>
      </c>
      <c r="F248" s="2">
        <v>-490591.125</v>
      </c>
      <c r="H248" s="2">
        <f t="shared" si="13"/>
        <v>-490591.125</v>
      </c>
      <c r="J248" s="1" t="s">
        <v>905</v>
      </c>
      <c r="L248" s="1">
        <v>22</v>
      </c>
    </row>
    <row r="249" spans="1:12" ht="12.75" outlineLevel="2">
      <c r="A249">
        <v>2</v>
      </c>
      <c r="B249" s="1">
        <f t="shared" si="12"/>
        <v>22</v>
      </c>
      <c r="C249" s="24" t="str">
        <f>VLOOKUP(B249,Sheet3!$A$2:$B$93,2)</f>
        <v>   Deferred Taxes</v>
      </c>
      <c r="D249" s="1">
        <v>28300261</v>
      </c>
      <c r="E249" t="s">
        <v>796</v>
      </c>
      <c r="F249" s="2">
        <v>0</v>
      </c>
      <c r="H249" s="2">
        <f t="shared" si="13"/>
        <v>0</v>
      </c>
      <c r="I249" s="1">
        <v>37</v>
      </c>
      <c r="J249" s="1">
        <v>56</v>
      </c>
      <c r="L249" s="1">
        <v>22</v>
      </c>
    </row>
    <row r="250" spans="1:12" ht="12.75" outlineLevel="2">
      <c r="A250">
        <v>2</v>
      </c>
      <c r="B250" s="1">
        <f t="shared" si="12"/>
        <v>22</v>
      </c>
      <c r="C250" s="24" t="str">
        <f>VLOOKUP(B250,Sheet3!$A$2:$B$93,2)</f>
        <v>   Deferred Taxes</v>
      </c>
      <c r="D250" s="1">
        <v>28300341</v>
      </c>
      <c r="E250" t="s">
        <v>800</v>
      </c>
      <c r="F250" s="2">
        <v>-1808527.0416666667</v>
      </c>
      <c r="H250" s="2">
        <f t="shared" si="13"/>
        <v>-1808527.0416666667</v>
      </c>
      <c r="I250" s="1">
        <v>33</v>
      </c>
      <c r="J250" s="1">
        <v>56</v>
      </c>
      <c r="L250" s="1">
        <v>22</v>
      </c>
    </row>
    <row r="251" spans="1:12" ht="12.75" outlineLevel="2">
      <c r="A251">
        <v>2</v>
      </c>
      <c r="B251" s="1">
        <f t="shared" si="12"/>
        <v>22</v>
      </c>
      <c r="C251" s="24" t="str">
        <f>VLOOKUP(B251,Sheet3!$A$2:$B$93,2)</f>
        <v>   Deferred Taxes</v>
      </c>
      <c r="D251" s="1">
        <v>28300431</v>
      </c>
      <c r="E251" t="s">
        <v>806</v>
      </c>
      <c r="F251" s="2">
        <v>-11460180.75</v>
      </c>
      <c r="H251" s="2">
        <f t="shared" si="13"/>
        <v>-11460180.75</v>
      </c>
      <c r="I251" s="1" t="s">
        <v>921</v>
      </c>
      <c r="J251" s="1" t="s">
        <v>905</v>
      </c>
      <c r="L251" s="1">
        <v>22</v>
      </c>
    </row>
    <row r="252" spans="1:12" ht="12.75" outlineLevel="2">
      <c r="A252">
        <v>2</v>
      </c>
      <c r="B252" s="1">
        <f t="shared" si="12"/>
        <v>22</v>
      </c>
      <c r="C252" s="24" t="str">
        <f>VLOOKUP(B252,Sheet3!$A$2:$B$93,2)</f>
        <v>   Deferred Taxes</v>
      </c>
      <c r="D252" s="1">
        <v>28300451</v>
      </c>
      <c r="E252" t="s">
        <v>808</v>
      </c>
      <c r="F252" s="2">
        <v>-8722625</v>
      </c>
      <c r="H252" s="2">
        <f t="shared" si="13"/>
        <v>-8722625</v>
      </c>
      <c r="I252" s="1" t="s">
        <v>922</v>
      </c>
      <c r="J252" s="1" t="s">
        <v>905</v>
      </c>
      <c r="L252" s="1">
        <v>22</v>
      </c>
    </row>
    <row r="253" spans="1:12" ht="12.75" outlineLevel="2">
      <c r="A253">
        <v>2</v>
      </c>
      <c r="B253" s="1">
        <f t="shared" si="12"/>
        <v>22</v>
      </c>
      <c r="C253" s="24" t="str">
        <f>VLOOKUP(B253,Sheet3!$A$2:$B$93,2)</f>
        <v>   Deferred Taxes</v>
      </c>
      <c r="D253" s="1">
        <v>28300461</v>
      </c>
      <c r="E253" t="s">
        <v>810</v>
      </c>
      <c r="F253" s="2">
        <v>-733833.3333333334</v>
      </c>
      <c r="H253" s="2">
        <f t="shared" si="13"/>
        <v>-733833.3333333334</v>
      </c>
      <c r="I253" s="1" t="s">
        <v>923</v>
      </c>
      <c r="J253" s="1" t="s">
        <v>905</v>
      </c>
      <c r="L253" s="1">
        <v>22</v>
      </c>
    </row>
    <row r="254" spans="1:12" ht="12.75" outlineLevel="2">
      <c r="A254">
        <v>2</v>
      </c>
      <c r="B254" s="1">
        <f t="shared" si="12"/>
        <v>22</v>
      </c>
      <c r="C254" s="24" t="str">
        <f>VLOOKUP(B254,Sheet3!$A$2:$B$93,2)</f>
        <v>   Deferred Taxes</v>
      </c>
      <c r="D254" s="1">
        <v>28300541</v>
      </c>
      <c r="E254" t="s">
        <v>819</v>
      </c>
      <c r="F254" s="2">
        <v>-1140041.6666666667</v>
      </c>
      <c r="H254" s="2">
        <f t="shared" si="13"/>
        <v>-1140041.6666666667</v>
      </c>
      <c r="J254" s="1">
        <v>56</v>
      </c>
      <c r="L254" s="1">
        <v>22</v>
      </c>
    </row>
    <row r="255" spans="1:12" ht="12.75" outlineLevel="2">
      <c r="A255">
        <v>2</v>
      </c>
      <c r="B255" s="1">
        <f t="shared" si="12"/>
        <v>22</v>
      </c>
      <c r="C255" s="24" t="str">
        <f>VLOOKUP(B255,Sheet3!$A$2:$B$93,2)</f>
        <v>   Deferred Taxes</v>
      </c>
      <c r="D255" s="1">
        <v>28300551</v>
      </c>
      <c r="E255" t="s">
        <v>820</v>
      </c>
      <c r="F255" s="2">
        <v>-19708.333333333332</v>
      </c>
      <c r="H255" s="2">
        <f t="shared" si="13"/>
        <v>-19708.333333333332</v>
      </c>
      <c r="J255" s="1">
        <v>56</v>
      </c>
      <c r="L255" s="1">
        <v>22</v>
      </c>
    </row>
    <row r="256" spans="2:12" ht="12.75" outlineLevel="1">
      <c r="B256" s="3" t="s">
        <v>945</v>
      </c>
      <c r="C256" s="12" t="str">
        <f>C255</f>
        <v>   Deferred Taxes</v>
      </c>
      <c r="H256" s="2">
        <f>SUBTOTAL(9,H233:H255)</f>
        <v>-415755481.87833333</v>
      </c>
      <c r="L256" s="1">
        <f>SUBTOTAL(9,L233:L255)</f>
        <v>506</v>
      </c>
    </row>
    <row r="257" spans="1:12" ht="12.75" outlineLevel="2">
      <c r="A257">
        <v>2</v>
      </c>
      <c r="B257" s="1">
        <f aca="true" t="shared" si="14" ref="B257:B296">L257</f>
        <v>23</v>
      </c>
      <c r="C257" s="24" t="str">
        <f>VLOOKUP(B257,Sheet3!$A$2:$B$93,2)</f>
        <v>   Deferred Debits - Other</v>
      </c>
      <c r="D257" s="1">
        <v>14300061</v>
      </c>
      <c r="E257" t="s">
        <v>1184</v>
      </c>
      <c r="F257" s="2">
        <v>0</v>
      </c>
      <c r="H257" s="2">
        <f aca="true" t="shared" si="15" ref="H257:H296">F257</f>
        <v>0</v>
      </c>
      <c r="I257" s="1" t="s">
        <v>863</v>
      </c>
      <c r="J257" s="1" t="s">
        <v>864</v>
      </c>
      <c r="L257" s="1">
        <v>23</v>
      </c>
    </row>
    <row r="258" spans="1:12" ht="12.75" outlineLevel="2">
      <c r="A258">
        <v>2</v>
      </c>
      <c r="B258" s="1">
        <f t="shared" si="14"/>
        <v>23</v>
      </c>
      <c r="C258" s="24" t="str">
        <f>VLOOKUP(B258,Sheet3!$A$2:$B$93,2)</f>
        <v>   Deferred Debits - Other</v>
      </c>
      <c r="D258" s="1">
        <v>14300071</v>
      </c>
      <c r="E258" t="s">
        <v>1186</v>
      </c>
      <c r="F258" s="2">
        <v>113526.42041666668</v>
      </c>
      <c r="H258" s="2">
        <f t="shared" si="15"/>
        <v>113526.42041666668</v>
      </c>
      <c r="J258" s="1" t="s">
        <v>864</v>
      </c>
      <c r="L258" s="1">
        <v>23</v>
      </c>
    </row>
    <row r="259" spans="1:12" ht="12.75" outlineLevel="2">
      <c r="A259">
        <v>2</v>
      </c>
      <c r="B259" s="1">
        <f t="shared" si="14"/>
        <v>23</v>
      </c>
      <c r="C259" s="24" t="str">
        <f>VLOOKUP(B259,Sheet3!$A$2:$B$93,2)</f>
        <v>   Deferred Debits - Other</v>
      </c>
      <c r="D259" s="1">
        <v>14300101</v>
      </c>
      <c r="E259" t="s">
        <v>1189</v>
      </c>
      <c r="F259" s="2">
        <v>484645.5441666667</v>
      </c>
      <c r="H259" s="2">
        <f t="shared" si="15"/>
        <v>484645.5441666667</v>
      </c>
      <c r="J259" s="1" t="s">
        <v>864</v>
      </c>
      <c r="L259" s="1">
        <v>23</v>
      </c>
    </row>
    <row r="260" spans="1:12" ht="12.75" outlineLevel="2">
      <c r="A260">
        <v>2</v>
      </c>
      <c r="B260" s="1">
        <f t="shared" si="14"/>
        <v>23</v>
      </c>
      <c r="C260" s="24" t="str">
        <f>VLOOKUP(B260,Sheet3!$A$2:$B$93,2)</f>
        <v>   Deferred Debits - Other</v>
      </c>
      <c r="D260" s="1">
        <v>18220001</v>
      </c>
      <c r="E260" t="s">
        <v>1451</v>
      </c>
      <c r="F260" s="2">
        <v>74421.66</v>
      </c>
      <c r="H260" s="2">
        <f t="shared" si="15"/>
        <v>74421.66</v>
      </c>
      <c r="I260" s="1" t="s">
        <v>869</v>
      </c>
      <c r="J260" s="1" t="s">
        <v>864</v>
      </c>
      <c r="L260" s="1">
        <v>23</v>
      </c>
    </row>
    <row r="261" spans="1:12" ht="12.75" outlineLevel="2">
      <c r="A261">
        <v>2</v>
      </c>
      <c r="B261" s="1">
        <f t="shared" si="14"/>
        <v>23</v>
      </c>
      <c r="C261" s="24" t="str">
        <f>VLOOKUP(B261,Sheet3!$A$2:$B$93,2)</f>
        <v>   Deferred Debits - Other</v>
      </c>
      <c r="D261" s="1">
        <v>18220011</v>
      </c>
      <c r="E261" t="s">
        <v>1452</v>
      </c>
      <c r="F261" s="2">
        <v>65824332.03999999</v>
      </c>
      <c r="H261" s="2">
        <f t="shared" si="15"/>
        <v>65824332.03999999</v>
      </c>
      <c r="I261" s="1" t="s">
        <v>869</v>
      </c>
      <c r="J261" s="1" t="s">
        <v>864</v>
      </c>
      <c r="L261" s="1">
        <v>23</v>
      </c>
    </row>
    <row r="262" spans="1:12" ht="12.75" outlineLevel="2">
      <c r="A262">
        <v>2</v>
      </c>
      <c r="B262" s="1">
        <f t="shared" si="14"/>
        <v>23</v>
      </c>
      <c r="C262" s="24" t="str">
        <f>VLOOKUP(B262,Sheet3!$A$2:$B$93,2)</f>
        <v>   Deferred Debits - Other</v>
      </c>
      <c r="D262" s="1">
        <v>18220021</v>
      </c>
      <c r="E262" t="s">
        <v>1453</v>
      </c>
      <c r="F262" s="2">
        <v>744794.53</v>
      </c>
      <c r="H262" s="2">
        <f t="shared" si="15"/>
        <v>744794.53</v>
      </c>
      <c r="I262" s="1" t="s">
        <v>869</v>
      </c>
      <c r="J262" s="1" t="s">
        <v>864</v>
      </c>
      <c r="L262" s="1">
        <v>23</v>
      </c>
    </row>
    <row r="263" spans="1:12" ht="12.75" outlineLevel="2">
      <c r="A263">
        <v>2</v>
      </c>
      <c r="B263" s="1">
        <f t="shared" si="14"/>
        <v>23</v>
      </c>
      <c r="C263" s="24" t="str">
        <f>VLOOKUP(B263,Sheet3!$A$2:$B$93,2)</f>
        <v>   Deferred Debits - Other</v>
      </c>
      <c r="D263" s="1">
        <v>18220031</v>
      </c>
      <c r="E263" t="s">
        <v>1454</v>
      </c>
      <c r="F263" s="2">
        <v>-18840989.28</v>
      </c>
      <c r="H263" s="2">
        <f t="shared" si="15"/>
        <v>-18840989.28</v>
      </c>
      <c r="I263" s="1" t="s">
        <v>869</v>
      </c>
      <c r="J263" s="1" t="s">
        <v>864</v>
      </c>
      <c r="L263" s="1">
        <v>23</v>
      </c>
    </row>
    <row r="264" spans="1:12" ht="12.75" outlineLevel="2">
      <c r="A264">
        <v>2</v>
      </c>
      <c r="B264" s="1">
        <f t="shared" si="14"/>
        <v>23</v>
      </c>
      <c r="C264" s="24" t="str">
        <f>VLOOKUP(B264,Sheet3!$A$2:$B$93,2)</f>
        <v>   Deferred Debits - Other</v>
      </c>
      <c r="D264" s="1">
        <v>18220041</v>
      </c>
      <c r="E264" t="s">
        <v>1455</v>
      </c>
      <c r="F264" s="2">
        <v>-4795502.24</v>
      </c>
      <c r="H264" s="2">
        <f t="shared" si="15"/>
        <v>-4795502.24</v>
      </c>
      <c r="I264" s="1" t="s">
        <v>869</v>
      </c>
      <c r="J264" s="1" t="s">
        <v>864</v>
      </c>
      <c r="L264" s="1">
        <v>23</v>
      </c>
    </row>
    <row r="265" spans="1:12" ht="12.75" outlineLevel="2">
      <c r="A265">
        <v>2</v>
      </c>
      <c r="B265" s="1">
        <f t="shared" si="14"/>
        <v>23</v>
      </c>
      <c r="C265" s="24" t="str">
        <f>VLOOKUP(B265,Sheet3!$A$2:$B$93,2)</f>
        <v>   Deferred Debits - Other</v>
      </c>
      <c r="D265" s="1">
        <v>18230001</v>
      </c>
      <c r="E265" t="s">
        <v>1456</v>
      </c>
      <c r="F265" s="2">
        <v>157250505.25</v>
      </c>
      <c r="H265" s="2">
        <f t="shared" si="15"/>
        <v>157250505.25</v>
      </c>
      <c r="I265" s="1" t="s">
        <v>870</v>
      </c>
      <c r="J265" s="1" t="s">
        <v>864</v>
      </c>
      <c r="L265" s="1">
        <v>23</v>
      </c>
    </row>
    <row r="266" spans="1:12" ht="12.75" outlineLevel="2">
      <c r="A266">
        <v>2</v>
      </c>
      <c r="B266" s="1">
        <f t="shared" si="14"/>
        <v>23</v>
      </c>
      <c r="C266" s="24" t="str">
        <f>VLOOKUP(B266,Sheet3!$A$2:$B$93,2)</f>
        <v>   Deferred Debits - Other</v>
      </c>
      <c r="D266" s="1">
        <v>18230031</v>
      </c>
      <c r="E266" t="s">
        <v>1460</v>
      </c>
      <c r="F266" s="2">
        <v>33826267.23</v>
      </c>
      <c r="H266" s="2">
        <f t="shared" si="15"/>
        <v>33826267.23</v>
      </c>
      <c r="J266" s="1" t="s">
        <v>864</v>
      </c>
      <c r="L266" s="1">
        <v>23</v>
      </c>
    </row>
    <row r="267" spans="1:12" ht="12.75" outlineLevel="2">
      <c r="A267">
        <v>2</v>
      </c>
      <c r="B267" s="1">
        <f t="shared" si="14"/>
        <v>23</v>
      </c>
      <c r="C267" s="24" t="str">
        <f>VLOOKUP(B267,Sheet3!$A$2:$B$93,2)</f>
        <v>   Deferred Debits - Other</v>
      </c>
      <c r="D267" s="1">
        <v>18230041</v>
      </c>
      <c r="E267" t="s">
        <v>1462</v>
      </c>
      <c r="F267" s="2">
        <v>21589277</v>
      </c>
      <c r="H267" s="2">
        <f t="shared" si="15"/>
        <v>21589277</v>
      </c>
      <c r="I267" s="1">
        <v>7</v>
      </c>
      <c r="J267" s="1">
        <v>57</v>
      </c>
      <c r="L267" s="1">
        <v>23</v>
      </c>
    </row>
    <row r="268" spans="1:12" ht="12.75" outlineLevel="2">
      <c r="A268">
        <v>2</v>
      </c>
      <c r="B268" s="1">
        <f t="shared" si="14"/>
        <v>23</v>
      </c>
      <c r="C268" s="24" t="str">
        <f>VLOOKUP(B268,Sheet3!$A$2:$B$93,2)</f>
        <v>   Deferred Debits - Other</v>
      </c>
      <c r="D268" s="1">
        <v>18230051</v>
      </c>
      <c r="E268" t="s">
        <v>1464</v>
      </c>
      <c r="F268" s="2">
        <v>-11673842.58</v>
      </c>
      <c r="H268" s="2">
        <f t="shared" si="15"/>
        <v>-11673842.58</v>
      </c>
      <c r="I268" s="1">
        <v>8</v>
      </c>
      <c r="J268" s="1">
        <v>57</v>
      </c>
      <c r="L268" s="1">
        <v>23</v>
      </c>
    </row>
    <row r="269" spans="1:12" ht="12.75" outlineLevel="2">
      <c r="A269">
        <v>2</v>
      </c>
      <c r="B269" s="1">
        <f t="shared" si="14"/>
        <v>23</v>
      </c>
      <c r="C269" s="24" t="str">
        <f>VLOOKUP(B269,Sheet3!$A$2:$B$93,2)</f>
        <v>   Deferred Debits - Other</v>
      </c>
      <c r="D269" s="1">
        <v>18230071</v>
      </c>
      <c r="E269" t="s">
        <v>1466</v>
      </c>
      <c r="F269" s="2">
        <v>113632921</v>
      </c>
      <c r="H269" s="2">
        <f t="shared" si="15"/>
        <v>113632921</v>
      </c>
      <c r="I269" s="1">
        <v>10</v>
      </c>
      <c r="J269" s="1">
        <v>57</v>
      </c>
      <c r="L269" s="1">
        <v>23</v>
      </c>
    </row>
    <row r="270" spans="1:12" ht="12.75" outlineLevel="2">
      <c r="A270">
        <v>2</v>
      </c>
      <c r="B270" s="1">
        <f t="shared" si="14"/>
        <v>23</v>
      </c>
      <c r="C270" s="24" t="str">
        <f>VLOOKUP(B270,Sheet3!$A$2:$B$93,2)</f>
        <v>   Deferred Debits - Other</v>
      </c>
      <c r="D270" s="1">
        <v>18230081</v>
      </c>
      <c r="E270" t="s">
        <v>1467</v>
      </c>
      <c r="F270" s="2">
        <v>-77485157.99</v>
      </c>
      <c r="H270" s="2">
        <f t="shared" si="15"/>
        <v>-77485157.99</v>
      </c>
      <c r="I270" s="1">
        <v>11</v>
      </c>
      <c r="J270" s="1">
        <v>57</v>
      </c>
      <c r="L270" s="1">
        <v>23</v>
      </c>
    </row>
    <row r="271" spans="1:12" ht="12.75" outlineLevel="2">
      <c r="A271">
        <v>2</v>
      </c>
      <c r="B271" s="1">
        <f t="shared" si="14"/>
        <v>23</v>
      </c>
      <c r="C271" s="24" t="str">
        <f>VLOOKUP(B271,Sheet3!$A$2:$B$93,2)</f>
        <v>   Deferred Debits - Other</v>
      </c>
      <c r="D271" s="1">
        <v>18230171</v>
      </c>
      <c r="E271" t="s">
        <v>1469</v>
      </c>
      <c r="F271" s="2">
        <v>3704032.97875</v>
      </c>
      <c r="H271" s="2">
        <f t="shared" si="15"/>
        <v>3704032.97875</v>
      </c>
      <c r="I271" s="1" t="s">
        <v>875</v>
      </c>
      <c r="J271" s="1" t="s">
        <v>864</v>
      </c>
      <c r="L271" s="1">
        <v>23</v>
      </c>
    </row>
    <row r="272" spans="1:12" ht="12.75" outlineLevel="2">
      <c r="A272">
        <v>2</v>
      </c>
      <c r="B272" s="1">
        <f t="shared" si="14"/>
        <v>23</v>
      </c>
      <c r="C272" s="24" t="str">
        <f>VLOOKUP(B272,Sheet3!$A$2:$B$93,2)</f>
        <v>   Deferred Debits - Other</v>
      </c>
      <c r="D272" s="1">
        <v>18230191</v>
      </c>
      <c r="E272" t="s">
        <v>1470</v>
      </c>
      <c r="F272" s="2">
        <v>3101145.1908333325</v>
      </c>
      <c r="H272" s="2">
        <f t="shared" si="15"/>
        <v>3101145.1908333325</v>
      </c>
      <c r="J272" s="1">
        <v>57</v>
      </c>
      <c r="L272" s="1">
        <v>23</v>
      </c>
    </row>
    <row r="273" spans="1:12" ht="12.75" outlineLevel="2">
      <c r="A273">
        <v>2</v>
      </c>
      <c r="B273" s="1">
        <f t="shared" si="14"/>
        <v>23</v>
      </c>
      <c r="C273" s="24" t="str">
        <f>VLOOKUP(B273,Sheet3!$A$2:$B$93,2)</f>
        <v>   Deferred Debits - Other</v>
      </c>
      <c r="D273" s="1">
        <v>18230231</v>
      </c>
      <c r="E273" t="s">
        <v>1472</v>
      </c>
      <c r="F273" s="2">
        <v>4623594.239166668</v>
      </c>
      <c r="H273" s="2">
        <f t="shared" si="15"/>
        <v>4623594.239166668</v>
      </c>
      <c r="I273" s="1" t="s">
        <v>878</v>
      </c>
      <c r="J273" s="1" t="s">
        <v>864</v>
      </c>
      <c r="L273" s="1">
        <v>23</v>
      </c>
    </row>
    <row r="274" spans="1:12" ht="12.75" outlineLevel="2">
      <c r="A274">
        <v>2</v>
      </c>
      <c r="B274" s="1">
        <f t="shared" si="14"/>
        <v>23</v>
      </c>
      <c r="C274" s="24" t="str">
        <f>VLOOKUP(B274,Sheet3!$A$2:$B$93,2)</f>
        <v>   Deferred Debits - Other</v>
      </c>
      <c r="D274" s="1">
        <v>18230301</v>
      </c>
      <c r="E274" t="s">
        <v>1476</v>
      </c>
      <c r="F274" s="2">
        <v>-141879.1383333333</v>
      </c>
      <c r="H274" s="2">
        <f t="shared" si="15"/>
        <v>-141879.1383333333</v>
      </c>
      <c r="J274" s="1">
        <v>57</v>
      </c>
      <c r="L274" s="1">
        <v>23</v>
      </c>
    </row>
    <row r="275" spans="1:12" ht="12.75" outlineLevel="2">
      <c r="A275">
        <v>2</v>
      </c>
      <c r="B275" s="1">
        <f t="shared" si="14"/>
        <v>23</v>
      </c>
      <c r="C275" s="24" t="str">
        <f>VLOOKUP(B275,Sheet3!$A$2:$B$93,2)</f>
        <v>   Deferred Debits - Other</v>
      </c>
      <c r="D275" s="1">
        <v>18230361</v>
      </c>
      <c r="E275" t="s">
        <v>1477</v>
      </c>
      <c r="F275" s="2">
        <v>141879.1383333333</v>
      </c>
      <c r="H275" s="2">
        <f t="shared" si="15"/>
        <v>141879.1383333333</v>
      </c>
      <c r="J275" s="1" t="s">
        <v>864</v>
      </c>
      <c r="L275" s="1">
        <v>23</v>
      </c>
    </row>
    <row r="276" spans="1:12" ht="12.75" outlineLevel="2">
      <c r="A276">
        <v>2</v>
      </c>
      <c r="B276" s="1">
        <f t="shared" si="14"/>
        <v>23</v>
      </c>
      <c r="C276" s="24" t="str">
        <f>VLOOKUP(B276,Sheet3!$A$2:$B$93,2)</f>
        <v>   Deferred Debits - Other</v>
      </c>
      <c r="D276" s="1">
        <v>18230351</v>
      </c>
      <c r="E276" t="s">
        <v>1481</v>
      </c>
      <c r="F276" s="2">
        <v>97921326.10916667</v>
      </c>
      <c r="H276" s="2">
        <f t="shared" si="15"/>
        <v>97921326.10916667</v>
      </c>
      <c r="J276" s="1" t="s">
        <v>864</v>
      </c>
      <c r="L276" s="1">
        <v>23</v>
      </c>
    </row>
    <row r="277" spans="1:12" ht="12.75" outlineLevel="2">
      <c r="A277">
        <v>2</v>
      </c>
      <c r="B277" s="1">
        <f t="shared" si="14"/>
        <v>23</v>
      </c>
      <c r="C277" s="24" t="str">
        <f>VLOOKUP(B277,Sheet3!$A$2:$B$93,2)</f>
        <v>   Deferred Debits - Other</v>
      </c>
      <c r="D277" s="1">
        <v>18230371</v>
      </c>
      <c r="E277" t="s">
        <v>1482</v>
      </c>
      <c r="F277" s="2">
        <v>3893264.855833333</v>
      </c>
      <c r="H277" s="2">
        <f t="shared" si="15"/>
        <v>3893264.855833333</v>
      </c>
      <c r="I277" s="1" t="s">
        <v>878</v>
      </c>
      <c r="J277" s="1" t="s">
        <v>864</v>
      </c>
      <c r="L277" s="1">
        <v>23</v>
      </c>
    </row>
    <row r="278" spans="1:12" ht="12.75" outlineLevel="2">
      <c r="A278">
        <v>2</v>
      </c>
      <c r="B278" s="1">
        <f t="shared" si="14"/>
        <v>23</v>
      </c>
      <c r="C278" s="24" t="str">
        <f>VLOOKUP(B278,Sheet3!$A$2:$B$93,2)</f>
        <v>   Deferred Debits - Other</v>
      </c>
      <c r="D278" s="1">
        <v>18230381</v>
      </c>
      <c r="E278" t="s">
        <v>1483</v>
      </c>
      <c r="F278" s="2">
        <v>3402676.2083333335</v>
      </c>
      <c r="H278" s="2">
        <f t="shared" si="15"/>
        <v>3402676.2083333335</v>
      </c>
      <c r="J278" s="1" t="s">
        <v>864</v>
      </c>
      <c r="L278" s="1">
        <v>23</v>
      </c>
    </row>
    <row r="279" spans="1:12" ht="12.75" outlineLevel="2">
      <c r="A279">
        <v>2</v>
      </c>
      <c r="B279" s="1">
        <f t="shared" si="14"/>
        <v>23</v>
      </c>
      <c r="C279" s="24" t="str">
        <f>VLOOKUP(B279,Sheet3!$A$2:$B$93,2)</f>
        <v>   Deferred Debits - Other</v>
      </c>
      <c r="D279" s="1">
        <v>18230391</v>
      </c>
      <c r="E279" t="s">
        <v>1484</v>
      </c>
      <c r="F279" s="2">
        <v>69426.86041666666</v>
      </c>
      <c r="H279" s="2">
        <f t="shared" si="15"/>
        <v>69426.86041666666</v>
      </c>
      <c r="J279" s="1" t="s">
        <v>864</v>
      </c>
      <c r="L279" s="1">
        <v>23</v>
      </c>
    </row>
    <row r="280" spans="1:12" ht="12.75" outlineLevel="2">
      <c r="A280">
        <v>2</v>
      </c>
      <c r="B280" s="1">
        <f t="shared" si="14"/>
        <v>23</v>
      </c>
      <c r="C280" s="24" t="str">
        <f>VLOOKUP(B280,Sheet3!$A$2:$B$93,2)</f>
        <v>   Deferred Debits - Other</v>
      </c>
      <c r="D280" s="1">
        <v>18230461</v>
      </c>
      <c r="E280" t="s">
        <v>1489</v>
      </c>
      <c r="F280" s="2">
        <v>4204501.99125</v>
      </c>
      <c r="H280" s="2">
        <f t="shared" si="15"/>
        <v>4204501.99125</v>
      </c>
      <c r="J280" s="1" t="s">
        <v>864</v>
      </c>
      <c r="L280" s="1">
        <v>23</v>
      </c>
    </row>
    <row r="281" spans="1:12" ht="12.75" outlineLevel="2">
      <c r="A281">
        <v>2</v>
      </c>
      <c r="B281" s="1">
        <f t="shared" si="14"/>
        <v>23</v>
      </c>
      <c r="C281" s="24" t="str">
        <f>VLOOKUP(B281,Sheet3!$A$2:$B$93,2)</f>
        <v>   Deferred Debits - Other</v>
      </c>
      <c r="D281" s="1">
        <v>18230641</v>
      </c>
      <c r="E281" t="s">
        <v>1493</v>
      </c>
      <c r="F281" s="2">
        <v>562.7683333333333</v>
      </c>
      <c r="H281" s="2">
        <f t="shared" si="15"/>
        <v>562.7683333333333</v>
      </c>
      <c r="I281" s="1" t="s">
        <v>879</v>
      </c>
      <c r="J281" s="1" t="s">
        <v>864</v>
      </c>
      <c r="L281" s="1">
        <v>23</v>
      </c>
    </row>
    <row r="282" spans="1:12" ht="12.75" outlineLevel="2">
      <c r="A282">
        <v>2</v>
      </c>
      <c r="B282" s="1">
        <f t="shared" si="14"/>
        <v>23</v>
      </c>
      <c r="C282" s="24" t="str">
        <f>VLOOKUP(B282,Sheet3!$A$2:$B$93,2)</f>
        <v>   Deferred Debits - Other</v>
      </c>
      <c r="D282" s="1">
        <v>18230691</v>
      </c>
      <c r="E282" t="s">
        <v>1494</v>
      </c>
      <c r="F282" s="2">
        <v>-473284.51</v>
      </c>
      <c r="H282" s="2">
        <f t="shared" si="15"/>
        <v>-473284.51</v>
      </c>
      <c r="I282" s="1" t="s">
        <v>879</v>
      </c>
      <c r="J282" s="1" t="s">
        <v>864</v>
      </c>
      <c r="L282" s="1">
        <v>23</v>
      </c>
    </row>
    <row r="283" spans="1:12" ht="12.75" outlineLevel="2">
      <c r="A283">
        <v>2</v>
      </c>
      <c r="B283" s="1">
        <f t="shared" si="14"/>
        <v>23</v>
      </c>
      <c r="C283" s="24" t="str">
        <f>VLOOKUP(B283,Sheet3!$A$2:$B$93,2)</f>
        <v>   Deferred Debits - Other</v>
      </c>
      <c r="D283" s="1">
        <v>18230791</v>
      </c>
      <c r="E283" t="s">
        <v>1507</v>
      </c>
      <c r="F283" s="2">
        <v>2250761.9583333335</v>
      </c>
      <c r="H283" s="2">
        <f t="shared" si="15"/>
        <v>2250761.9583333335</v>
      </c>
      <c r="J283" s="1">
        <v>57</v>
      </c>
      <c r="L283" s="1">
        <v>23</v>
      </c>
    </row>
    <row r="284" spans="1:12" ht="12.75" outlineLevel="2">
      <c r="A284">
        <v>2</v>
      </c>
      <c r="B284" s="1">
        <f t="shared" si="14"/>
        <v>23</v>
      </c>
      <c r="C284" s="24" t="str">
        <f>VLOOKUP(B284,Sheet3!$A$2:$B$93,2)</f>
        <v>   Deferred Debits - Other</v>
      </c>
      <c r="D284" s="1">
        <v>18230801</v>
      </c>
      <c r="E284" t="s">
        <v>1508</v>
      </c>
      <c r="F284" s="2">
        <v>0</v>
      </c>
      <c r="H284" s="2">
        <f t="shared" si="15"/>
        <v>0</v>
      </c>
      <c r="J284" s="1">
        <v>57</v>
      </c>
      <c r="L284" s="1">
        <v>23</v>
      </c>
    </row>
    <row r="285" spans="1:12" ht="12.75" outlineLevel="2">
      <c r="A285">
        <v>2</v>
      </c>
      <c r="B285" s="1">
        <f t="shared" si="14"/>
        <v>23</v>
      </c>
      <c r="C285" s="24" t="str">
        <f>VLOOKUP(B285,Sheet3!$A$2:$B$93,2)</f>
        <v>   Deferred Debits - Other</v>
      </c>
      <c r="D285" s="1">
        <v>18236021</v>
      </c>
      <c r="E285" t="s">
        <v>11</v>
      </c>
      <c r="F285" s="2">
        <v>15256064.069999995</v>
      </c>
      <c r="H285" s="2">
        <f t="shared" si="15"/>
        <v>15256064.069999995</v>
      </c>
      <c r="I285" s="1" t="s">
        <v>879</v>
      </c>
      <c r="J285" s="1" t="s">
        <v>864</v>
      </c>
      <c r="L285" s="1">
        <v>23</v>
      </c>
    </row>
    <row r="286" spans="1:12" ht="12.75" outlineLevel="2">
      <c r="A286">
        <v>2</v>
      </c>
      <c r="B286" s="1">
        <f t="shared" si="14"/>
        <v>23</v>
      </c>
      <c r="C286" s="24" t="str">
        <f>VLOOKUP(B286,Sheet3!$A$2:$B$93,2)</f>
        <v>   Deferred Debits - Other</v>
      </c>
      <c r="D286" s="1">
        <v>18236031</v>
      </c>
      <c r="E286" t="s">
        <v>13</v>
      </c>
      <c r="F286" s="2">
        <v>2873005.76</v>
      </c>
      <c r="H286" s="2">
        <f t="shared" si="15"/>
        <v>2873005.76</v>
      </c>
      <c r="I286" s="1" t="s">
        <v>879</v>
      </c>
      <c r="J286" s="1" t="s">
        <v>864</v>
      </c>
      <c r="L286" s="1">
        <v>23</v>
      </c>
    </row>
    <row r="287" spans="1:12" ht="12.75" outlineLevel="2">
      <c r="A287">
        <v>2</v>
      </c>
      <c r="B287" s="1">
        <f t="shared" si="14"/>
        <v>23</v>
      </c>
      <c r="C287" s="24" t="str">
        <f>VLOOKUP(B287,Sheet3!$A$2:$B$93,2)</f>
        <v>   Deferred Debits - Other</v>
      </c>
      <c r="D287" s="1">
        <v>18236041</v>
      </c>
      <c r="E287" t="s">
        <v>14</v>
      </c>
      <c r="F287" s="2">
        <v>-228709.77</v>
      </c>
      <c r="H287" s="2">
        <f t="shared" si="15"/>
        <v>-228709.77</v>
      </c>
      <c r="I287" s="1" t="s">
        <v>879</v>
      </c>
      <c r="J287" s="1" t="s">
        <v>864</v>
      </c>
      <c r="L287" s="1">
        <v>23</v>
      </c>
    </row>
    <row r="288" spans="1:12" ht="12.75" outlineLevel="2">
      <c r="A288">
        <v>2</v>
      </c>
      <c r="B288" s="1">
        <f t="shared" si="14"/>
        <v>23</v>
      </c>
      <c r="C288" s="24" t="str">
        <f>VLOOKUP(B288,Sheet3!$A$2:$B$93,2)</f>
        <v>   Deferred Debits - Other</v>
      </c>
      <c r="D288" s="1">
        <v>18236051</v>
      </c>
      <c r="E288" t="s">
        <v>15</v>
      </c>
      <c r="F288" s="2">
        <v>106901.88833333332</v>
      </c>
      <c r="H288" s="2">
        <f t="shared" si="15"/>
        <v>106901.88833333332</v>
      </c>
      <c r="I288" s="1" t="s">
        <v>879</v>
      </c>
      <c r="J288" s="1" t="s">
        <v>864</v>
      </c>
      <c r="L288" s="1">
        <v>23</v>
      </c>
    </row>
    <row r="289" spans="1:12" ht="12.75" outlineLevel="2">
      <c r="A289">
        <v>2</v>
      </c>
      <c r="B289" s="1">
        <f t="shared" si="14"/>
        <v>23</v>
      </c>
      <c r="C289" s="24" t="str">
        <f>VLOOKUP(B289,Sheet3!$A$2:$B$93,2)</f>
        <v>   Deferred Debits - Other</v>
      </c>
      <c r="D289" s="1">
        <v>18236061</v>
      </c>
      <c r="E289" t="s">
        <v>16</v>
      </c>
      <c r="F289" s="2">
        <v>4903902.026666666</v>
      </c>
      <c r="H289" s="2">
        <f t="shared" si="15"/>
        <v>4903902.026666666</v>
      </c>
      <c r="I289" s="1" t="s">
        <v>879</v>
      </c>
      <c r="J289" s="1" t="s">
        <v>864</v>
      </c>
      <c r="L289" s="1">
        <v>23</v>
      </c>
    </row>
    <row r="290" spans="1:12" ht="12.75" outlineLevel="2">
      <c r="A290">
        <v>2</v>
      </c>
      <c r="B290" s="1">
        <f t="shared" si="14"/>
        <v>23</v>
      </c>
      <c r="C290" s="24" t="str">
        <f>VLOOKUP(B290,Sheet3!$A$2:$B$93,2)</f>
        <v>   Deferred Debits - Other</v>
      </c>
      <c r="D290" s="1">
        <v>18236071</v>
      </c>
      <c r="E290" t="s">
        <v>17</v>
      </c>
      <c r="F290" s="2">
        <v>2354290.0795833333</v>
      </c>
      <c r="H290" s="2">
        <f t="shared" si="15"/>
        <v>2354290.0795833333</v>
      </c>
      <c r="I290" s="1" t="s">
        <v>879</v>
      </c>
      <c r="J290" s="1" t="s">
        <v>864</v>
      </c>
      <c r="L290" s="1">
        <v>23</v>
      </c>
    </row>
    <row r="291" spans="1:12" ht="12.75" outlineLevel="2">
      <c r="A291">
        <v>2</v>
      </c>
      <c r="B291" s="1">
        <f t="shared" si="14"/>
        <v>23</v>
      </c>
      <c r="C291" s="24" t="str">
        <f>VLOOKUP(B291,Sheet3!$A$2:$B$93,2)</f>
        <v>   Deferred Debits - Other</v>
      </c>
      <c r="D291" s="1">
        <v>18239061</v>
      </c>
      <c r="E291" t="s">
        <v>37</v>
      </c>
      <c r="F291" s="2">
        <v>1342807.7916666667</v>
      </c>
      <c r="H291" s="2">
        <f t="shared" si="15"/>
        <v>1342807.7916666667</v>
      </c>
      <c r="J291" s="1">
        <v>57</v>
      </c>
      <c r="L291" s="1">
        <v>23</v>
      </c>
    </row>
    <row r="292" spans="1:12" ht="12.75" outlineLevel="2">
      <c r="A292">
        <v>2</v>
      </c>
      <c r="B292" s="1">
        <f t="shared" si="14"/>
        <v>23</v>
      </c>
      <c r="C292" s="24" t="str">
        <f>VLOOKUP(B292,Sheet3!$A$2:$B$93,2)</f>
        <v>   Deferred Debits - Other</v>
      </c>
      <c r="D292" s="1">
        <v>25300171</v>
      </c>
      <c r="E292" t="s">
        <v>652</v>
      </c>
      <c r="F292" s="2">
        <v>0</v>
      </c>
      <c r="H292" s="2">
        <f t="shared" si="15"/>
        <v>0</v>
      </c>
      <c r="J292" s="1" t="s">
        <v>864</v>
      </c>
      <c r="L292" s="1">
        <v>23</v>
      </c>
    </row>
    <row r="293" spans="1:12" ht="12.75" outlineLevel="2">
      <c r="A293">
        <v>2</v>
      </c>
      <c r="B293" s="1">
        <f t="shared" si="14"/>
        <v>23</v>
      </c>
      <c r="C293" s="24" t="str">
        <f>VLOOKUP(B293,Sheet3!$A$2:$B$93,2)</f>
        <v>   Deferred Debits - Other</v>
      </c>
      <c r="D293" s="1">
        <v>25400001</v>
      </c>
      <c r="E293" t="s">
        <v>708</v>
      </c>
      <c r="F293" s="2">
        <v>0</v>
      </c>
      <c r="H293" s="2">
        <f t="shared" si="15"/>
        <v>0</v>
      </c>
      <c r="J293" s="1" t="s">
        <v>864</v>
      </c>
      <c r="L293" s="1">
        <v>23</v>
      </c>
    </row>
    <row r="294" spans="1:12" ht="12.75" outlineLevel="2">
      <c r="A294">
        <v>2</v>
      </c>
      <c r="B294" s="1">
        <f t="shared" si="14"/>
        <v>23</v>
      </c>
      <c r="C294" s="24" t="str">
        <f>VLOOKUP(B294,Sheet3!$A$2:$B$93,2)</f>
        <v>   Deferred Debits - Other</v>
      </c>
      <c r="D294" s="1">
        <v>25400011</v>
      </c>
      <c r="E294" t="s">
        <v>709</v>
      </c>
      <c r="F294" s="2">
        <v>0</v>
      </c>
      <c r="H294" s="2">
        <f t="shared" si="15"/>
        <v>0</v>
      </c>
      <c r="J294" s="1" t="s">
        <v>864</v>
      </c>
      <c r="L294" s="1">
        <v>23</v>
      </c>
    </row>
    <row r="295" spans="1:12" ht="12.75" outlineLevel="2">
      <c r="A295">
        <v>2</v>
      </c>
      <c r="B295" s="1">
        <f t="shared" si="14"/>
        <v>23</v>
      </c>
      <c r="C295" s="24" t="str">
        <f>VLOOKUP(B295,Sheet3!$A$2:$B$93,2)</f>
        <v>   Deferred Debits - Other</v>
      </c>
      <c r="D295" s="1">
        <v>25400021</v>
      </c>
      <c r="E295" t="s">
        <v>710</v>
      </c>
      <c r="F295" s="2">
        <v>-4746871.5</v>
      </c>
      <c r="H295" s="2">
        <f t="shared" si="15"/>
        <v>-4746871.5</v>
      </c>
      <c r="I295" s="1" t="s">
        <v>863</v>
      </c>
      <c r="J295" s="1" t="s">
        <v>864</v>
      </c>
      <c r="L295" s="1">
        <v>23</v>
      </c>
    </row>
    <row r="296" spans="1:12" ht="12.75" outlineLevel="2">
      <c r="A296">
        <v>2</v>
      </c>
      <c r="B296" s="1">
        <f t="shared" si="14"/>
        <v>23</v>
      </c>
      <c r="C296" s="24" t="str">
        <f>VLOOKUP(B296,Sheet3!$A$2:$B$93,2)</f>
        <v>   Deferred Debits - Other</v>
      </c>
      <c r="D296" s="1">
        <v>28300511</v>
      </c>
      <c r="E296" t="s">
        <v>816</v>
      </c>
      <c r="F296" s="2">
        <v>-787125</v>
      </c>
      <c r="H296" s="2">
        <f t="shared" si="15"/>
        <v>-787125</v>
      </c>
      <c r="J296" s="1">
        <v>57</v>
      </c>
      <c r="L296" s="1">
        <v>23</v>
      </c>
    </row>
    <row r="297" spans="2:12" ht="12.75" outlineLevel="1">
      <c r="B297" s="3" t="s">
        <v>946</v>
      </c>
      <c r="C297" s="12" t="str">
        <f>C296</f>
        <v>   Deferred Debits - Other</v>
      </c>
      <c r="H297" s="2">
        <f>SUBTOTAL(9,H257:H296)</f>
        <v>424517472.5812499</v>
      </c>
      <c r="L297" s="1">
        <f>SUBTOTAL(9,L257:L296)</f>
        <v>920</v>
      </c>
    </row>
    <row r="298" spans="1:12" ht="12.75" outlineLevel="2">
      <c r="A298">
        <v>2</v>
      </c>
      <c r="B298" s="1">
        <f aca="true" t="shared" si="16" ref="B298:B314">L298</f>
        <v>24</v>
      </c>
      <c r="C298" s="24" t="str">
        <f>VLOOKUP(B298,Sheet3!$A$2:$B$93,2)</f>
        <v>   Less: Accumulated Depreciation</v>
      </c>
      <c r="D298" s="1">
        <v>10800001</v>
      </c>
      <c r="E298" t="s">
        <v>1049</v>
      </c>
      <c r="F298" s="2">
        <v>-2103985390.7370832</v>
      </c>
      <c r="H298" s="2">
        <f aca="true" t="shared" si="17" ref="H298:H314">F298</f>
        <v>-2103985390.7370832</v>
      </c>
      <c r="I298" s="1">
        <v>17</v>
      </c>
      <c r="J298" s="1">
        <v>58</v>
      </c>
      <c r="L298" s="1">
        <v>24</v>
      </c>
    </row>
    <row r="299" spans="1:12" ht="12.75" outlineLevel="2">
      <c r="A299">
        <v>2</v>
      </c>
      <c r="B299" s="1">
        <f t="shared" si="16"/>
        <v>24</v>
      </c>
      <c r="C299" s="24" t="str">
        <f>VLOOKUP(B299,Sheet3!$A$2:$B$93,2)</f>
        <v>   Less: Accumulated Depreciation</v>
      </c>
      <c r="D299" s="1" t="s">
        <v>1050</v>
      </c>
      <c r="E299" t="s">
        <v>1051</v>
      </c>
      <c r="F299" s="2">
        <v>-126648.10083333334</v>
      </c>
      <c r="H299" s="2">
        <f t="shared" si="17"/>
        <v>-126648.10083333334</v>
      </c>
      <c r="J299" s="1">
        <v>58</v>
      </c>
      <c r="L299" s="1">
        <v>24</v>
      </c>
    </row>
    <row r="300" spans="1:12" ht="12.75" outlineLevel="2">
      <c r="A300">
        <v>2</v>
      </c>
      <c r="B300" s="1">
        <f t="shared" si="16"/>
        <v>24</v>
      </c>
      <c r="C300" s="24" t="str">
        <f>VLOOKUP(B300,Sheet3!$A$2:$B$93,2)</f>
        <v>   Less: Accumulated Depreciation</v>
      </c>
      <c r="D300" s="1">
        <v>10800041</v>
      </c>
      <c r="E300" t="s">
        <v>1056</v>
      </c>
      <c r="F300" s="2">
        <v>12836343.173333332</v>
      </c>
      <c r="H300" s="2">
        <f t="shared" si="17"/>
        <v>12836343.173333332</v>
      </c>
      <c r="I300" s="1">
        <v>17</v>
      </c>
      <c r="J300" s="1">
        <v>58</v>
      </c>
      <c r="L300" s="1">
        <v>24</v>
      </c>
    </row>
    <row r="301" spans="1:12" ht="12.75" outlineLevel="2">
      <c r="A301">
        <v>2</v>
      </c>
      <c r="B301" s="1">
        <f t="shared" si="16"/>
        <v>24</v>
      </c>
      <c r="C301" s="24" t="str">
        <f>VLOOKUP(B301,Sheet3!$A$2:$B$93,2)</f>
        <v>   Less: Accumulated Depreciation</v>
      </c>
      <c r="D301" s="1">
        <v>10800051</v>
      </c>
      <c r="E301" t="s">
        <v>1059</v>
      </c>
      <c r="F301" s="2">
        <v>441017.6916666667</v>
      </c>
      <c r="H301" s="2">
        <f t="shared" si="17"/>
        <v>441017.6916666667</v>
      </c>
      <c r="I301" s="1">
        <v>17</v>
      </c>
      <c r="J301" s="1">
        <v>58</v>
      </c>
      <c r="L301" s="1">
        <v>24</v>
      </c>
    </row>
    <row r="302" spans="1:12" ht="12.75" outlineLevel="2">
      <c r="A302">
        <v>2</v>
      </c>
      <c r="B302" s="1">
        <f t="shared" si="16"/>
        <v>24</v>
      </c>
      <c r="C302" s="24" t="str">
        <f>VLOOKUP(B302,Sheet3!$A$2:$B$93,2)</f>
        <v>   Less: Accumulated Depreciation</v>
      </c>
      <c r="D302" s="1">
        <v>10800061</v>
      </c>
      <c r="E302" t="s">
        <v>1061</v>
      </c>
      <c r="F302" s="2">
        <v>-33161745.125</v>
      </c>
      <c r="H302" s="2">
        <f t="shared" si="17"/>
        <v>-33161745.125</v>
      </c>
      <c r="I302" s="1">
        <v>17</v>
      </c>
      <c r="J302" s="1">
        <v>58</v>
      </c>
      <c r="L302" s="1">
        <v>24</v>
      </c>
    </row>
    <row r="303" spans="1:12" ht="12.75" outlineLevel="2">
      <c r="A303">
        <v>2</v>
      </c>
      <c r="B303" s="1">
        <f t="shared" si="16"/>
        <v>24</v>
      </c>
      <c r="C303" s="24" t="str">
        <f>VLOOKUP(B303,Sheet3!$A$2:$B$93,2)</f>
        <v>   Less: Accumulated Depreciation</v>
      </c>
      <c r="D303" s="1">
        <v>10800071</v>
      </c>
      <c r="E303" t="s">
        <v>1062</v>
      </c>
      <c r="F303" s="2">
        <v>33161745.125</v>
      </c>
      <c r="H303" s="2">
        <f t="shared" si="17"/>
        <v>33161745.125</v>
      </c>
      <c r="I303" s="1">
        <v>17</v>
      </c>
      <c r="J303" s="1">
        <v>58</v>
      </c>
      <c r="L303" s="1">
        <v>24</v>
      </c>
    </row>
    <row r="304" spans="1:12" ht="12.75" outlineLevel="2">
      <c r="A304">
        <v>2</v>
      </c>
      <c r="B304" s="1">
        <f t="shared" si="16"/>
        <v>24</v>
      </c>
      <c r="C304" s="24" t="str">
        <f>VLOOKUP(B304,Sheet3!$A$2:$B$93,2)</f>
        <v>   Less: Accumulated Depreciation</v>
      </c>
      <c r="D304" s="1">
        <v>10800201</v>
      </c>
      <c r="E304" t="s">
        <v>1063</v>
      </c>
      <c r="F304" s="2">
        <v>177327.65708333335</v>
      </c>
      <c r="H304" s="2">
        <f t="shared" si="17"/>
        <v>177327.65708333335</v>
      </c>
      <c r="I304" s="1">
        <v>17</v>
      </c>
      <c r="J304" s="1">
        <v>58</v>
      </c>
      <c r="L304" s="1">
        <v>24</v>
      </c>
    </row>
    <row r="305" spans="1:12" ht="12.75" outlineLevel="2">
      <c r="A305">
        <v>2</v>
      </c>
      <c r="B305" s="1">
        <f t="shared" si="16"/>
        <v>24</v>
      </c>
      <c r="C305" s="24" t="str">
        <f>VLOOKUP(B305,Sheet3!$A$2:$B$93,2)</f>
        <v>   Less: Accumulated Depreciation</v>
      </c>
      <c r="D305" s="1">
        <v>10800501</v>
      </c>
      <c r="E305" t="s">
        <v>1066</v>
      </c>
      <c r="F305" s="2">
        <v>76313.38333333333</v>
      </c>
      <c r="H305" s="2">
        <f t="shared" si="17"/>
        <v>76313.38333333333</v>
      </c>
      <c r="I305" s="1" t="s">
        <v>845</v>
      </c>
      <c r="J305" s="1" t="s">
        <v>837</v>
      </c>
      <c r="L305" s="1">
        <v>24</v>
      </c>
    </row>
    <row r="306" spans="1:12" ht="12.75" outlineLevel="2">
      <c r="A306">
        <v>2</v>
      </c>
      <c r="B306" s="1">
        <f t="shared" si="16"/>
        <v>24</v>
      </c>
      <c r="C306" s="24" t="str">
        <f>VLOOKUP(B306,Sheet3!$A$2:$B$93,2)</f>
        <v>   Less: Accumulated Depreciation</v>
      </c>
      <c r="D306" s="1">
        <v>10800541</v>
      </c>
      <c r="E306" t="s">
        <v>1068</v>
      </c>
      <c r="F306" s="2">
        <v>0</v>
      </c>
      <c r="H306" s="2">
        <f t="shared" si="17"/>
        <v>0</v>
      </c>
      <c r="I306" s="1" t="s">
        <v>845</v>
      </c>
      <c r="J306" s="1" t="s">
        <v>837</v>
      </c>
      <c r="L306" s="1">
        <v>24</v>
      </c>
    </row>
    <row r="307" spans="1:12" ht="12.75" outlineLevel="2">
      <c r="A307">
        <v>2</v>
      </c>
      <c r="B307" s="1">
        <f t="shared" si="16"/>
        <v>24</v>
      </c>
      <c r="C307" s="24" t="str">
        <f>VLOOKUP(B307,Sheet3!$A$2:$B$93,2)</f>
        <v>   Less: Accumulated Depreciation</v>
      </c>
      <c r="D307" s="1">
        <v>10891001</v>
      </c>
      <c r="E307" t="s">
        <v>1071</v>
      </c>
      <c r="F307" s="2">
        <v>-14.285416666666668</v>
      </c>
      <c r="H307" s="2">
        <f t="shared" si="17"/>
        <v>-14.285416666666668</v>
      </c>
      <c r="I307" s="1">
        <v>17</v>
      </c>
      <c r="J307" s="1">
        <v>58</v>
      </c>
      <c r="L307" s="1">
        <v>24</v>
      </c>
    </row>
    <row r="308" spans="1:12" ht="12.75" outlineLevel="2">
      <c r="A308">
        <v>2</v>
      </c>
      <c r="B308" s="1">
        <f t="shared" si="16"/>
        <v>24</v>
      </c>
      <c r="C308" s="24" t="str">
        <f>VLOOKUP(B308,Sheet3!$A$2:$B$93,2)</f>
        <v>   Less: Accumulated Depreciation</v>
      </c>
      <c r="D308" s="1">
        <v>11100001</v>
      </c>
      <c r="E308" t="s">
        <v>1049</v>
      </c>
      <c r="F308" s="2">
        <v>-8005073.008333333</v>
      </c>
      <c r="H308" s="2">
        <f t="shared" si="17"/>
        <v>-8005073.008333333</v>
      </c>
      <c r="I308" s="1">
        <v>19</v>
      </c>
      <c r="J308" s="1">
        <v>58</v>
      </c>
      <c r="L308" s="1">
        <v>24</v>
      </c>
    </row>
    <row r="309" spans="1:12" ht="12.75" outlineLevel="2">
      <c r="A309">
        <v>2</v>
      </c>
      <c r="B309" s="1">
        <f t="shared" si="16"/>
        <v>24</v>
      </c>
      <c r="C309" s="24" t="str">
        <f>VLOOKUP(B309,Sheet3!$A$2:$B$93,2)</f>
        <v>   Less: Accumulated Depreciation</v>
      </c>
      <c r="D309" s="1">
        <v>11100091</v>
      </c>
      <c r="E309" t="s">
        <v>1072</v>
      </c>
      <c r="F309" s="2">
        <v>39580.8</v>
      </c>
      <c r="H309" s="2">
        <f t="shared" si="17"/>
        <v>39580.8</v>
      </c>
      <c r="I309" s="1">
        <v>19</v>
      </c>
      <c r="J309" s="1">
        <v>58</v>
      </c>
      <c r="L309" s="1">
        <v>24</v>
      </c>
    </row>
    <row r="310" spans="1:12" ht="12.75" outlineLevel="2">
      <c r="A310">
        <v>2</v>
      </c>
      <c r="B310" s="1">
        <f t="shared" si="16"/>
        <v>24</v>
      </c>
      <c r="C310" s="24" t="str">
        <f>VLOOKUP(B310,Sheet3!$A$2:$B$93,2)</f>
        <v>   Less: Accumulated Depreciation</v>
      </c>
      <c r="D310" s="1">
        <v>11500001</v>
      </c>
      <c r="E310" t="s">
        <v>1078</v>
      </c>
      <c r="F310" s="2">
        <v>-648039</v>
      </c>
      <c r="H310" s="2">
        <f t="shared" si="17"/>
        <v>-648039</v>
      </c>
      <c r="I310" s="1">
        <v>21</v>
      </c>
      <c r="J310" s="1">
        <v>58</v>
      </c>
      <c r="L310" s="1">
        <v>24</v>
      </c>
    </row>
    <row r="311" spans="1:12" ht="12.75" outlineLevel="2">
      <c r="A311">
        <v>2</v>
      </c>
      <c r="B311" s="1">
        <f t="shared" si="16"/>
        <v>24</v>
      </c>
      <c r="C311" s="24" t="str">
        <f>VLOOKUP(B311,Sheet3!$A$2:$B$93,2)</f>
        <v>   Less: Accumulated Depreciation</v>
      </c>
      <c r="D311" s="1">
        <v>11500011</v>
      </c>
      <c r="E311" t="s">
        <v>1080</v>
      </c>
      <c r="F311" s="2">
        <v>-251999.11</v>
      </c>
      <c r="H311" s="2">
        <f t="shared" si="17"/>
        <v>-251999.11</v>
      </c>
      <c r="I311" s="1">
        <v>21</v>
      </c>
      <c r="J311" s="1">
        <v>58</v>
      </c>
      <c r="L311" s="1">
        <v>24</v>
      </c>
    </row>
    <row r="312" spans="1:12" ht="12.75" outlineLevel="2">
      <c r="A312">
        <v>2</v>
      </c>
      <c r="B312" s="1">
        <f t="shared" si="16"/>
        <v>24</v>
      </c>
      <c r="C312" s="24" t="str">
        <f>VLOOKUP(B312,Sheet3!$A$2:$B$93,2)</f>
        <v>   Less: Accumulated Depreciation</v>
      </c>
      <c r="D312" s="1">
        <v>11500031</v>
      </c>
      <c r="E312" t="s">
        <v>1081</v>
      </c>
      <c r="F312" s="2">
        <v>-35281563.65999999</v>
      </c>
      <c r="H312" s="2">
        <f t="shared" si="17"/>
        <v>-35281563.65999999</v>
      </c>
      <c r="I312" s="1">
        <v>21</v>
      </c>
      <c r="J312" s="1">
        <v>58</v>
      </c>
      <c r="L312" s="1">
        <v>24</v>
      </c>
    </row>
    <row r="313" spans="1:12" ht="12.75" outlineLevel="2">
      <c r="A313">
        <v>2</v>
      </c>
      <c r="B313" s="1">
        <f t="shared" si="16"/>
        <v>24</v>
      </c>
      <c r="C313" s="24" t="str">
        <f>VLOOKUP(B313,Sheet3!$A$2:$B$93,2)</f>
        <v>   Less: Accumulated Depreciation</v>
      </c>
      <c r="D313" s="1">
        <v>11591001</v>
      </c>
      <c r="E313" t="s">
        <v>1082</v>
      </c>
      <c r="F313" s="2">
        <v>0</v>
      </c>
      <c r="H313" s="2">
        <f t="shared" si="17"/>
        <v>0</v>
      </c>
      <c r="I313" s="1">
        <v>21</v>
      </c>
      <c r="J313" s="1">
        <v>58</v>
      </c>
      <c r="L313" s="1">
        <v>24</v>
      </c>
    </row>
    <row r="314" spans="1:12" ht="12.75" outlineLevel="2">
      <c r="A314">
        <v>2</v>
      </c>
      <c r="B314" s="1">
        <f t="shared" si="16"/>
        <v>24</v>
      </c>
      <c r="C314" s="24" t="str">
        <f>VLOOKUP(B314,Sheet3!$A$2:$B$93,2)</f>
        <v>   Less: Accumulated Depreciation</v>
      </c>
      <c r="D314" s="1">
        <v>18230061</v>
      </c>
      <c r="E314" t="s">
        <v>1465</v>
      </c>
      <c r="F314" s="2">
        <v>2392180</v>
      </c>
      <c r="H314" s="2">
        <f t="shared" si="17"/>
        <v>2392180</v>
      </c>
      <c r="I314" s="1">
        <v>9</v>
      </c>
      <c r="J314" s="1">
        <v>58</v>
      </c>
      <c r="L314" s="1">
        <v>24</v>
      </c>
    </row>
    <row r="315" spans="2:12" ht="12.75" outlineLevel="1">
      <c r="B315" s="3" t="s">
        <v>947</v>
      </c>
      <c r="C315" s="12" t="str">
        <f>C314</f>
        <v>   Less: Accumulated Depreciation</v>
      </c>
      <c r="H315" s="2">
        <f>SUBTOTAL(9,H298:H314)</f>
        <v>-2132335965.19625</v>
      </c>
      <c r="L315" s="1">
        <f>SUBTOTAL(9,L298:L314)</f>
        <v>408</v>
      </c>
    </row>
    <row r="316" spans="1:12" ht="12.75" outlineLevel="2">
      <c r="A316">
        <v>2</v>
      </c>
      <c r="B316" s="1">
        <f aca="true" t="shared" si="18" ref="B316:B323">L316</f>
        <v>26</v>
      </c>
      <c r="C316" s="24" t="str">
        <f>VLOOKUP(B316,Sheet3!$A$2:$B$93,2)</f>
        <v>   Common Plant-Allocation to Electric</v>
      </c>
      <c r="D316" s="1">
        <v>18230221</v>
      </c>
      <c r="E316" t="s">
        <v>1471</v>
      </c>
      <c r="F316" s="2">
        <v>576.6575</v>
      </c>
      <c r="H316" s="2">
        <f>F316</f>
        <v>576.6575</v>
      </c>
      <c r="I316" s="1">
        <v>22</v>
      </c>
      <c r="J316" s="1">
        <v>61</v>
      </c>
      <c r="L316" s="1">
        <v>26</v>
      </c>
    </row>
    <row r="317" spans="1:12" ht="12.75" outlineLevel="2">
      <c r="A317">
        <v>2</v>
      </c>
      <c r="B317" s="1">
        <f t="shared" si="18"/>
        <v>26</v>
      </c>
      <c r="C317" s="24" t="str">
        <f>VLOOKUP(B317,Sheet3!$A$2:$B$93,2)</f>
        <v>   Common Plant-Allocation to Electric</v>
      </c>
      <c r="D317" s="1">
        <v>10100003</v>
      </c>
      <c r="E317" t="s">
        <v>1032</v>
      </c>
      <c r="F317" s="2">
        <v>450057823.1558333</v>
      </c>
      <c r="H317" s="2">
        <f aca="true" t="shared" si="19" ref="H317:H323">$B$4*F317</f>
        <v>293212671.7860254</v>
      </c>
      <c r="I317" s="1">
        <v>5</v>
      </c>
      <c r="J317" s="1" t="s">
        <v>830</v>
      </c>
      <c r="K317" s="1" t="s">
        <v>831</v>
      </c>
      <c r="L317" s="1">
        <v>26</v>
      </c>
    </row>
    <row r="318" spans="1:12" ht="12.75" outlineLevel="2">
      <c r="A318">
        <v>2</v>
      </c>
      <c r="B318" s="1">
        <f t="shared" si="18"/>
        <v>26</v>
      </c>
      <c r="C318" s="24" t="str">
        <f>VLOOKUP(B318,Sheet3!$A$2:$B$93,2)</f>
        <v>   Common Plant-Allocation to Electric</v>
      </c>
      <c r="D318" s="1" t="s">
        <v>1033</v>
      </c>
      <c r="E318" t="s">
        <v>1034</v>
      </c>
      <c r="F318" s="2">
        <v>12097</v>
      </c>
      <c r="H318" s="2">
        <f t="shared" si="19"/>
        <v>7881.1955</v>
      </c>
      <c r="J318" s="1" t="s">
        <v>830</v>
      </c>
      <c r="L318" s="1">
        <v>26</v>
      </c>
    </row>
    <row r="319" spans="1:12" ht="12.75" outlineLevel="2">
      <c r="A319">
        <v>2</v>
      </c>
      <c r="B319" s="1">
        <f t="shared" si="18"/>
        <v>26</v>
      </c>
      <c r="C319" s="24" t="str">
        <f>VLOOKUP(B319,Sheet3!$A$2:$B$93,2)</f>
        <v>   Common Plant-Allocation to Electric</v>
      </c>
      <c r="D319" s="1">
        <v>23001013</v>
      </c>
      <c r="E319" t="s">
        <v>363</v>
      </c>
      <c r="F319" s="2">
        <v>-49811.979166666664</v>
      </c>
      <c r="H319" s="2">
        <f t="shared" si="19"/>
        <v>-32452.50442708333</v>
      </c>
      <c r="J319" s="1" t="s">
        <v>830</v>
      </c>
      <c r="L319" s="1">
        <v>26</v>
      </c>
    </row>
    <row r="320" spans="1:12" ht="12.75" outlineLevel="2">
      <c r="A320">
        <v>2</v>
      </c>
      <c r="B320" s="1">
        <f t="shared" si="18"/>
        <v>26</v>
      </c>
      <c r="C320" s="24" t="str">
        <f>VLOOKUP(B320,Sheet3!$A$2:$B$93,2)</f>
        <v>   Common Plant-Allocation to Electric</v>
      </c>
      <c r="D320" s="1">
        <v>23003003</v>
      </c>
      <c r="E320" t="s">
        <v>385</v>
      </c>
      <c r="F320" s="2">
        <v>-12346.833333333334</v>
      </c>
      <c r="H320" s="2">
        <f t="shared" si="19"/>
        <v>-8043.961916666667</v>
      </c>
      <c r="J320" s="1" t="s">
        <v>830</v>
      </c>
      <c r="L320" s="1">
        <v>26</v>
      </c>
    </row>
    <row r="321" spans="1:12" ht="12.75" outlineLevel="2">
      <c r="A321">
        <v>2</v>
      </c>
      <c r="B321" s="1">
        <f t="shared" si="18"/>
        <v>26</v>
      </c>
      <c r="C321" s="24" t="str">
        <f>VLOOKUP(B321,Sheet3!$A$2:$B$93,2)</f>
        <v>   Common Plant-Allocation to Electric</v>
      </c>
      <c r="D321" s="1">
        <v>23003013</v>
      </c>
      <c r="E321" t="s">
        <v>387</v>
      </c>
      <c r="F321" s="2">
        <v>12346.833333333334</v>
      </c>
      <c r="H321" s="2">
        <f t="shared" si="19"/>
        <v>8043.961916666667</v>
      </c>
      <c r="J321" s="1" t="s">
        <v>830</v>
      </c>
      <c r="L321" s="1">
        <v>26</v>
      </c>
    </row>
    <row r="322" spans="1:12" ht="12.75" outlineLevel="2">
      <c r="A322">
        <v>2</v>
      </c>
      <c r="B322" s="1">
        <f t="shared" si="18"/>
        <v>26</v>
      </c>
      <c r="C322" s="24" t="str">
        <f>VLOOKUP(B322,Sheet3!$A$2:$B$93,2)</f>
        <v>   Common Plant-Allocation to Electric</v>
      </c>
      <c r="D322" s="1">
        <v>25300353</v>
      </c>
      <c r="E322" t="s">
        <v>660</v>
      </c>
      <c r="F322" s="2">
        <v>-9373333.4</v>
      </c>
      <c r="H322" s="2">
        <f t="shared" si="19"/>
        <v>-6106726.7101</v>
      </c>
      <c r="I322" s="1">
        <v>5</v>
      </c>
      <c r="J322" s="1" t="s">
        <v>830</v>
      </c>
      <c r="K322" s="1" t="s">
        <v>831</v>
      </c>
      <c r="L322" s="1">
        <v>26</v>
      </c>
    </row>
    <row r="323" spans="1:12" ht="12.75" outlineLevel="2">
      <c r="A323">
        <v>2</v>
      </c>
      <c r="B323" s="1">
        <f t="shared" si="18"/>
        <v>26</v>
      </c>
      <c r="C323" s="24" t="str">
        <f>VLOOKUP(B323,Sheet3!$A$2:$B$93,2)</f>
        <v>   Common Plant-Allocation to Electric</v>
      </c>
      <c r="D323" s="1">
        <v>25300363</v>
      </c>
      <c r="E323" t="s">
        <v>661</v>
      </c>
      <c r="F323" s="2">
        <v>-3553447.95</v>
      </c>
      <c r="H323" s="2">
        <f t="shared" si="19"/>
        <v>-2315071.339425</v>
      </c>
      <c r="I323" s="1">
        <v>5</v>
      </c>
      <c r="J323" s="1" t="s">
        <v>830</v>
      </c>
      <c r="K323" s="1" t="s">
        <v>831</v>
      </c>
      <c r="L323" s="1">
        <v>26</v>
      </c>
    </row>
    <row r="324" spans="2:12" ht="12.75" outlineLevel="1">
      <c r="B324" s="3" t="s">
        <v>948</v>
      </c>
      <c r="C324" s="12" t="str">
        <f>C323</f>
        <v>   Common Plant-Allocation to Electric</v>
      </c>
      <c r="H324" s="2">
        <f>SUBTOTAL(9,H316:H323)</f>
        <v>284766879.08507335</v>
      </c>
      <c r="L324" s="1">
        <f>SUBTOTAL(9,L316:L323)</f>
        <v>208</v>
      </c>
    </row>
    <row r="325" spans="1:12" ht="12.75" outlineLevel="2">
      <c r="A325">
        <v>2</v>
      </c>
      <c r="B325" s="1">
        <f aca="true" t="shared" si="20" ref="B325:B330">L325</f>
        <v>27</v>
      </c>
      <c r="C325" s="24" t="str">
        <f>VLOOKUP(B325,Sheet3!$A$2:$B$93,2)</f>
        <v>   Common Accum Depr-Allocation to Electric</v>
      </c>
      <c r="D325" s="1">
        <v>10800003</v>
      </c>
      <c r="E325" t="s">
        <v>1053</v>
      </c>
      <c r="F325" s="2">
        <v>-31096240.700833336</v>
      </c>
      <c r="H325" s="2">
        <f aca="true" t="shared" si="21" ref="H325:H330">$B$4*F325</f>
        <v>-20259200.816592917</v>
      </c>
      <c r="I325" s="1">
        <v>18</v>
      </c>
      <c r="J325" s="1" t="s">
        <v>842</v>
      </c>
      <c r="K325" s="1" t="s">
        <v>843</v>
      </c>
      <c r="L325" s="1">
        <v>27</v>
      </c>
    </row>
    <row r="326" spans="1:12" ht="12.75" outlineLevel="2">
      <c r="A326">
        <v>2</v>
      </c>
      <c r="B326" s="1">
        <f t="shared" si="20"/>
        <v>27</v>
      </c>
      <c r="C326" s="24" t="str">
        <f>VLOOKUP(B326,Sheet3!$A$2:$B$93,2)</f>
        <v>   Common Accum Depr-Allocation to Electric</v>
      </c>
      <c r="D326" s="1" t="s">
        <v>1054</v>
      </c>
      <c r="E326" t="s">
        <v>1055</v>
      </c>
      <c r="F326" s="2">
        <v>-11571.270833333334</v>
      </c>
      <c r="H326" s="2">
        <f t="shared" si="21"/>
        <v>-7538.682947916666</v>
      </c>
      <c r="J326" s="1" t="s">
        <v>842</v>
      </c>
      <c r="L326" s="1">
        <v>27</v>
      </c>
    </row>
    <row r="327" spans="1:12" ht="12.75" outlineLevel="2">
      <c r="A327">
        <v>2</v>
      </c>
      <c r="B327" s="1">
        <f t="shared" si="20"/>
        <v>27</v>
      </c>
      <c r="C327" s="24" t="str">
        <f>VLOOKUP(B327,Sheet3!$A$2:$B$93,2)</f>
        <v>   Common Accum Depr-Allocation to Electric</v>
      </c>
      <c r="D327" s="1">
        <v>10800043</v>
      </c>
      <c r="E327" t="s">
        <v>1058</v>
      </c>
      <c r="F327" s="2">
        <v>3358764.442916667</v>
      </c>
      <c r="H327" s="2">
        <f t="shared" si="21"/>
        <v>2188235.0345602087</v>
      </c>
      <c r="I327" s="1">
        <v>18</v>
      </c>
      <c r="J327" s="1" t="s">
        <v>842</v>
      </c>
      <c r="K327" s="1" t="s">
        <v>844</v>
      </c>
      <c r="L327" s="1">
        <v>27</v>
      </c>
    </row>
    <row r="328" spans="1:12" ht="12.75" outlineLevel="2">
      <c r="A328">
        <v>2</v>
      </c>
      <c r="B328" s="1">
        <f t="shared" si="20"/>
        <v>27</v>
      </c>
      <c r="C328" s="24" t="str">
        <f>VLOOKUP(B328,Sheet3!$A$2:$B$93,2)</f>
        <v>   Common Accum Depr-Allocation to Electric</v>
      </c>
      <c r="D328" s="1">
        <v>10800203</v>
      </c>
      <c r="E328" t="s">
        <v>1065</v>
      </c>
      <c r="F328" s="2">
        <v>216271.76708333337</v>
      </c>
      <c r="H328" s="2">
        <f t="shared" si="21"/>
        <v>140901.05625479168</v>
      </c>
      <c r="I328" s="1">
        <v>18</v>
      </c>
      <c r="J328" s="1" t="s">
        <v>842</v>
      </c>
      <c r="K328" s="1" t="s">
        <v>843</v>
      </c>
      <c r="L328" s="1">
        <v>27</v>
      </c>
    </row>
    <row r="329" spans="1:12" ht="12.75" outlineLevel="2">
      <c r="A329">
        <v>2</v>
      </c>
      <c r="B329" s="1">
        <f t="shared" si="20"/>
        <v>27</v>
      </c>
      <c r="C329" s="24" t="str">
        <f>VLOOKUP(B329,Sheet3!$A$2:$B$93,2)</f>
        <v>   Common Accum Depr-Allocation to Electric</v>
      </c>
      <c r="D329" s="1">
        <v>10800543</v>
      </c>
      <c r="E329" t="s">
        <v>1069</v>
      </c>
      <c r="F329" s="2">
        <v>0</v>
      </c>
      <c r="H329" s="2">
        <f t="shared" si="21"/>
        <v>0</v>
      </c>
      <c r="I329" s="1">
        <v>18</v>
      </c>
      <c r="J329" s="1" t="s">
        <v>842</v>
      </c>
      <c r="K329" s="1" t="s">
        <v>843</v>
      </c>
      <c r="L329" s="1">
        <v>27</v>
      </c>
    </row>
    <row r="330" spans="1:12" ht="12.75" outlineLevel="2">
      <c r="A330">
        <v>2</v>
      </c>
      <c r="B330" s="1">
        <f t="shared" si="20"/>
        <v>27</v>
      </c>
      <c r="C330" s="24" t="str">
        <f>VLOOKUP(B330,Sheet3!$A$2:$B$93,2)</f>
        <v>   Common Accum Depr-Allocation to Electric</v>
      </c>
      <c r="D330" s="1">
        <v>11100003</v>
      </c>
      <c r="E330" t="s">
        <v>1053</v>
      </c>
      <c r="F330" s="2">
        <v>-191412958.40874997</v>
      </c>
      <c r="H330" s="2">
        <f t="shared" si="21"/>
        <v>-124705542.4033006</v>
      </c>
      <c r="I330" s="1">
        <v>20</v>
      </c>
      <c r="J330" s="1" t="s">
        <v>842</v>
      </c>
      <c r="K330" s="1" t="s">
        <v>843</v>
      </c>
      <c r="L330" s="1">
        <v>27</v>
      </c>
    </row>
    <row r="331" spans="2:12" ht="12.75" outlineLevel="1">
      <c r="B331" s="3" t="s">
        <v>1396</v>
      </c>
      <c r="C331" s="12" t="str">
        <f>C330</f>
        <v>   Common Accum Depr-Allocation to Electric</v>
      </c>
      <c r="H331" s="2">
        <f>SUBTOTAL(9,H325:H330)</f>
        <v>-142643145.81202644</v>
      </c>
      <c r="L331" s="1">
        <f>SUBTOTAL(9,L325:L330)</f>
        <v>162</v>
      </c>
    </row>
    <row r="332" spans="1:12" ht="12.75" outlineLevel="2">
      <c r="A332">
        <v>2</v>
      </c>
      <c r="B332" s="1">
        <v>28</v>
      </c>
      <c r="C332" s="24" t="str">
        <f>VLOOKUP(B332,Sheet3!$A$2:$B$93,2)</f>
        <v>   Common Deferred Taxes-Allocation to Electric</v>
      </c>
      <c r="D332" s="1">
        <v>28200013</v>
      </c>
      <c r="E332" t="s">
        <v>756</v>
      </c>
      <c r="F332" s="2">
        <v>-73056.875</v>
      </c>
      <c r="G332" s="10">
        <f>$B$4</f>
        <v>0.6515</v>
      </c>
      <c r="H332" s="2">
        <f>$B$4*F332</f>
        <v>-47596.5540625</v>
      </c>
      <c r="I332" s="1" t="s">
        <v>915</v>
      </c>
      <c r="J332" s="1" t="s">
        <v>916</v>
      </c>
      <c r="K332" s="1" t="s">
        <v>917</v>
      </c>
      <c r="L332" s="1">
        <v>22</v>
      </c>
    </row>
    <row r="333" spans="1:12" ht="12.75" outlineLevel="2">
      <c r="A333">
        <v>2</v>
      </c>
      <c r="B333" s="1">
        <v>28</v>
      </c>
      <c r="C333" s="24" t="str">
        <f>VLOOKUP(B333,Sheet3!$A$2:$B$93,2)</f>
        <v>   Common Deferred Taxes-Allocation to Electric</v>
      </c>
      <c r="D333" s="1">
        <v>28300023</v>
      </c>
      <c r="E333" t="s">
        <v>769</v>
      </c>
      <c r="F333" s="2">
        <v>-19190404.5</v>
      </c>
      <c r="G333" s="10">
        <f>$B$4</f>
        <v>0.6515</v>
      </c>
      <c r="H333" s="2">
        <f>$B$4*F333</f>
        <v>-12502548.53175</v>
      </c>
      <c r="I333" s="1" t="s">
        <v>915</v>
      </c>
      <c r="J333" s="1" t="s">
        <v>916</v>
      </c>
      <c r="K333" s="1" t="s">
        <v>917</v>
      </c>
      <c r="L333" s="1">
        <v>22</v>
      </c>
    </row>
    <row r="334" spans="1:12" ht="12.75" outlineLevel="2">
      <c r="A334">
        <v>2</v>
      </c>
      <c r="B334" s="1">
        <v>28</v>
      </c>
      <c r="C334" s="24" t="str">
        <f>VLOOKUP(B334,Sheet3!$A$2:$B$93,2)</f>
        <v>   Common Deferred Taxes-Allocation to Electric</v>
      </c>
      <c r="D334" s="1">
        <v>28300043</v>
      </c>
      <c r="E334" t="s">
        <v>774</v>
      </c>
      <c r="F334" s="2">
        <v>-7771441.708333333</v>
      </c>
      <c r="G334" s="10">
        <f>$B$4</f>
        <v>0.6515</v>
      </c>
      <c r="H334" s="2">
        <f>$B$4*F334</f>
        <v>-5063094.272979166</v>
      </c>
      <c r="J334" s="1" t="s">
        <v>916</v>
      </c>
      <c r="L334" s="1">
        <v>22</v>
      </c>
    </row>
    <row r="335" spans="1:12" ht="12.75" outlineLevel="2">
      <c r="A335">
        <v>2</v>
      </c>
      <c r="B335" s="1">
        <v>28</v>
      </c>
      <c r="C335" s="24" t="str">
        <f>VLOOKUP(B335,Sheet3!$A$2:$B$93,2)</f>
        <v>   Common Deferred Taxes-Allocation to Electric</v>
      </c>
      <c r="D335" s="1">
        <v>28300193</v>
      </c>
      <c r="E335" t="s">
        <v>791</v>
      </c>
      <c r="F335" s="2">
        <v>-1967287.9583333333</v>
      </c>
      <c r="G335" s="10">
        <f>$B$4</f>
        <v>0.6515</v>
      </c>
      <c r="H335" s="2">
        <f>$B$4*F335</f>
        <v>-1281688.1048541665</v>
      </c>
      <c r="I335" s="1" t="s">
        <v>915</v>
      </c>
      <c r="J335" s="1" t="s">
        <v>916</v>
      </c>
      <c r="K335" s="1" t="s">
        <v>917</v>
      </c>
      <c r="L335" s="1">
        <v>22</v>
      </c>
    </row>
    <row r="336" spans="1:12" ht="12.75" outlineLevel="2">
      <c r="A336">
        <v>2</v>
      </c>
      <c r="B336" s="1">
        <v>28</v>
      </c>
      <c r="C336" s="24" t="str">
        <f>VLOOKUP(B336,Sheet3!$A$2:$B$93,2)</f>
        <v>   Common Deferred Taxes-Allocation to Electric</v>
      </c>
      <c r="D336" s="1">
        <v>28300501</v>
      </c>
      <c r="E336" t="s">
        <v>814</v>
      </c>
      <c r="F336" s="2">
        <v>-428230.75</v>
      </c>
      <c r="G336" s="10">
        <f>$B$4</f>
        <v>0.6515</v>
      </c>
      <c r="H336" s="2">
        <f>$B$4*F336</f>
        <v>-278992.33362499997</v>
      </c>
      <c r="I336" s="1" t="s">
        <v>915</v>
      </c>
      <c r="J336" s="1" t="s">
        <v>916</v>
      </c>
      <c r="K336" s="1" t="s">
        <v>917</v>
      </c>
      <c r="L336" s="1">
        <v>22</v>
      </c>
    </row>
    <row r="337" spans="2:12" ht="12.75" outlineLevel="1">
      <c r="B337" s="3" t="s">
        <v>987</v>
      </c>
      <c r="C337" s="12" t="str">
        <f>C336</f>
        <v>   Common Deferred Taxes-Allocation to Electric</v>
      </c>
      <c r="G337" s="10"/>
      <c r="H337" s="2">
        <f>SUBTOTAL(9,H332:H336)</f>
        <v>-19173919.79727083</v>
      </c>
      <c r="L337" s="1">
        <f>SUBTOTAL(9,L332:L336)</f>
        <v>110</v>
      </c>
    </row>
    <row r="338" spans="2:12" ht="12.75">
      <c r="B338" s="3" t="s">
        <v>1397</v>
      </c>
      <c r="G338" s="10"/>
      <c r="H338" s="2">
        <f>SUBTOTAL(9,H191:H336)</f>
        <v>3204771795.372861</v>
      </c>
      <c r="L338" s="1">
        <f>SUBTOTAL(9,L191:L336)</f>
        <v>3022</v>
      </c>
    </row>
    <row r="339" spans="2:7" ht="12.75">
      <c r="B339" s="3"/>
      <c r="G339" s="10"/>
    </row>
    <row r="340" spans="1:12" ht="12.75" outlineLevel="2">
      <c r="A340">
        <v>3</v>
      </c>
      <c r="B340" s="1">
        <f aca="true" t="shared" si="22" ref="B340:B349">L340</f>
        <v>34</v>
      </c>
      <c r="C340" s="1" t="str">
        <f>VLOOKUP(B340,Sheet3!$A$2:$B$93,2)</f>
        <v>   Gas Utility Plant in Service</v>
      </c>
      <c r="D340" s="1">
        <v>10100002</v>
      </c>
      <c r="E340" t="s">
        <v>1030</v>
      </c>
      <c r="F340" s="2">
        <v>2123370167.0108337</v>
      </c>
      <c r="G340" s="10">
        <v>1</v>
      </c>
      <c r="H340" s="2">
        <f aca="true" t="shared" si="23" ref="H340:H349">F340*G340</f>
        <v>2123370167.0108337</v>
      </c>
      <c r="J340" s="1">
        <v>9</v>
      </c>
      <c r="K340" s="1">
        <v>1</v>
      </c>
      <c r="L340" s="1">
        <v>34</v>
      </c>
    </row>
    <row r="341" spans="1:12" ht="12.75" outlineLevel="2">
      <c r="A341">
        <v>3</v>
      </c>
      <c r="B341" s="1">
        <f t="shared" si="22"/>
        <v>34</v>
      </c>
      <c r="C341" s="1" t="str">
        <f>VLOOKUP(B341,Sheet3!$A$2:$B$93,2)</f>
        <v>   Gas Utility Plant in Service</v>
      </c>
      <c r="D341" s="1">
        <v>10100012</v>
      </c>
      <c r="E341" t="s">
        <v>1031</v>
      </c>
      <c r="F341" s="2">
        <v>0</v>
      </c>
      <c r="G341" s="10">
        <v>1</v>
      </c>
      <c r="H341" s="2">
        <f t="shared" si="23"/>
        <v>0</v>
      </c>
      <c r="J341" s="1">
        <v>9</v>
      </c>
      <c r="K341" s="1">
        <v>1</v>
      </c>
      <c r="L341" s="1">
        <v>34</v>
      </c>
    </row>
    <row r="342" spans="1:12" ht="12.75" outlineLevel="2">
      <c r="A342">
        <v>3</v>
      </c>
      <c r="B342" s="1">
        <f t="shared" si="22"/>
        <v>34</v>
      </c>
      <c r="C342" s="1" t="str">
        <f>VLOOKUP(B342,Sheet3!$A$2:$B$93,2)</f>
        <v>   Gas Utility Plant in Service</v>
      </c>
      <c r="D342" s="1">
        <v>10500002</v>
      </c>
      <c r="E342" t="s">
        <v>1040</v>
      </c>
      <c r="F342" s="2">
        <v>64439.34</v>
      </c>
      <c r="G342" s="10">
        <v>1</v>
      </c>
      <c r="H342" s="2">
        <f t="shared" si="23"/>
        <v>64439.34</v>
      </c>
      <c r="J342" s="1">
        <v>9</v>
      </c>
      <c r="K342" s="1">
        <v>1</v>
      </c>
      <c r="L342" s="1">
        <v>34</v>
      </c>
    </row>
    <row r="343" spans="1:12" ht="12.75" outlineLevel="2">
      <c r="A343">
        <v>3</v>
      </c>
      <c r="B343" s="1">
        <f t="shared" si="22"/>
        <v>34</v>
      </c>
      <c r="C343" s="1" t="str">
        <f>VLOOKUP(B343,Sheet3!$A$2:$B$93,2)</f>
        <v>   Gas Utility Plant in Service</v>
      </c>
      <c r="D343" s="1">
        <v>11400002</v>
      </c>
      <c r="E343" t="s">
        <v>1075</v>
      </c>
      <c r="F343" s="2">
        <v>0</v>
      </c>
      <c r="G343" s="10">
        <v>1</v>
      </c>
      <c r="H343" s="2">
        <f t="shared" si="23"/>
        <v>0</v>
      </c>
      <c r="J343" s="1">
        <v>9</v>
      </c>
      <c r="K343" s="1">
        <v>1</v>
      </c>
      <c r="L343" s="1">
        <v>34</v>
      </c>
    </row>
    <row r="344" spans="1:12" ht="12.75" outlineLevel="2">
      <c r="A344">
        <v>3</v>
      </c>
      <c r="B344" s="1">
        <f t="shared" si="22"/>
        <v>34</v>
      </c>
      <c r="C344" s="1" t="str">
        <f>VLOOKUP(B344,Sheet3!$A$2:$B$93,2)</f>
        <v>   Gas Utility Plant in Service</v>
      </c>
      <c r="D344" s="1">
        <v>23001092</v>
      </c>
      <c r="E344" t="s">
        <v>371</v>
      </c>
      <c r="F344" s="2">
        <v>-2799281.6041666665</v>
      </c>
      <c r="G344" s="10">
        <v>1</v>
      </c>
      <c r="H344" s="2">
        <f t="shared" si="23"/>
        <v>-2799281.6041666665</v>
      </c>
      <c r="J344" s="1">
        <v>9</v>
      </c>
      <c r="K344" s="1">
        <v>1</v>
      </c>
      <c r="L344" s="1">
        <v>34</v>
      </c>
    </row>
    <row r="345" spans="1:12" ht="12.75" outlineLevel="2">
      <c r="A345">
        <v>3</v>
      </c>
      <c r="B345" s="1">
        <f t="shared" si="22"/>
        <v>34</v>
      </c>
      <c r="C345" s="1" t="str">
        <f>VLOOKUP(B345,Sheet3!$A$2:$B$93,2)</f>
        <v>   Gas Utility Plant in Service</v>
      </c>
      <c r="D345" s="1">
        <v>23002002</v>
      </c>
      <c r="E345" t="s">
        <v>373</v>
      </c>
      <c r="F345" s="2">
        <v>-677159.7666666667</v>
      </c>
      <c r="G345" s="10">
        <v>1</v>
      </c>
      <c r="H345" s="2">
        <f t="shared" si="23"/>
        <v>-677159.7666666667</v>
      </c>
      <c r="J345" s="1">
        <v>9</v>
      </c>
      <c r="K345" s="1">
        <v>1</v>
      </c>
      <c r="L345" s="1">
        <v>34</v>
      </c>
    </row>
    <row r="346" spans="1:12" ht="12.75" outlineLevel="2">
      <c r="A346">
        <v>3</v>
      </c>
      <c r="B346" s="1">
        <f t="shared" si="22"/>
        <v>34</v>
      </c>
      <c r="C346" s="1" t="str">
        <f>VLOOKUP(B346,Sheet3!$A$2:$B$93,2)</f>
        <v>   Gas Utility Plant in Service</v>
      </c>
      <c r="D346" s="1">
        <v>23002012</v>
      </c>
      <c r="E346" t="s">
        <v>375</v>
      </c>
      <c r="F346" s="2">
        <v>-3667693.297083333</v>
      </c>
      <c r="G346" s="10">
        <v>1</v>
      </c>
      <c r="H346" s="2">
        <f t="shared" si="23"/>
        <v>-3667693.297083333</v>
      </c>
      <c r="J346" s="1">
        <v>9</v>
      </c>
      <c r="K346" s="1">
        <v>1</v>
      </c>
      <c r="L346" s="1">
        <v>34</v>
      </c>
    </row>
    <row r="347" spans="1:12" ht="12.75" outlineLevel="2">
      <c r="A347">
        <v>3</v>
      </c>
      <c r="B347" s="1">
        <f t="shared" si="22"/>
        <v>34</v>
      </c>
      <c r="C347" s="1" t="str">
        <f>VLOOKUP(B347,Sheet3!$A$2:$B$93,2)</f>
        <v>   Gas Utility Plant in Service</v>
      </c>
      <c r="D347" s="1">
        <v>23002022</v>
      </c>
      <c r="E347" t="s">
        <v>376</v>
      </c>
      <c r="F347" s="2">
        <v>597871.41125</v>
      </c>
      <c r="G347" s="10">
        <v>1</v>
      </c>
      <c r="H347" s="2">
        <f t="shared" si="23"/>
        <v>597871.41125</v>
      </c>
      <c r="J347" s="1">
        <v>9</v>
      </c>
      <c r="K347" s="1">
        <v>1</v>
      </c>
      <c r="L347" s="1">
        <v>34</v>
      </c>
    </row>
    <row r="348" spans="1:12" ht="12.75" outlineLevel="2">
      <c r="A348">
        <v>3</v>
      </c>
      <c r="B348" s="1">
        <f t="shared" si="22"/>
        <v>34</v>
      </c>
      <c r="C348" s="1" t="str">
        <f>VLOOKUP(B348,Sheet3!$A$2:$B$93,2)</f>
        <v>   Gas Utility Plant in Service</v>
      </c>
      <c r="D348" s="1">
        <v>23002032</v>
      </c>
      <c r="E348" t="s">
        <v>377</v>
      </c>
      <c r="F348" s="2">
        <v>351909.0833333333</v>
      </c>
      <c r="G348" s="10">
        <v>1</v>
      </c>
      <c r="H348" s="2">
        <f t="shared" si="23"/>
        <v>351909.0833333333</v>
      </c>
      <c r="J348" s="1">
        <v>9</v>
      </c>
      <c r="K348" s="1">
        <v>1</v>
      </c>
      <c r="L348" s="1">
        <v>34</v>
      </c>
    </row>
    <row r="349" spans="1:12" ht="12.75" outlineLevel="2">
      <c r="A349">
        <v>3</v>
      </c>
      <c r="B349" s="1">
        <f t="shared" si="22"/>
        <v>34</v>
      </c>
      <c r="C349" s="1" t="str">
        <f>VLOOKUP(B349,Sheet3!$A$2:$B$93,2)</f>
        <v>   Gas Utility Plant in Service</v>
      </c>
      <c r="D349" s="1">
        <v>23002092</v>
      </c>
      <c r="E349" t="s">
        <v>384</v>
      </c>
      <c r="F349" s="2">
        <v>-949780.4945833335</v>
      </c>
      <c r="G349" s="10">
        <v>1</v>
      </c>
      <c r="H349" s="2">
        <f t="shared" si="23"/>
        <v>-949780.4945833335</v>
      </c>
      <c r="J349" s="1">
        <v>9</v>
      </c>
      <c r="K349" s="1">
        <v>1</v>
      </c>
      <c r="L349" s="1">
        <v>34</v>
      </c>
    </row>
    <row r="350" spans="2:12" ht="12.75" outlineLevel="1">
      <c r="B350" s="11" t="s">
        <v>1398</v>
      </c>
      <c r="C350" s="12" t="str">
        <f>C349</f>
        <v>   Gas Utility Plant in Service</v>
      </c>
      <c r="G350" s="10"/>
      <c r="H350" s="2">
        <f>SUBTOTAL(9,H340:H349)</f>
        <v>2116290471.6829169</v>
      </c>
      <c r="L350" s="1">
        <f>SUBTOTAL(9,L340:L349)</f>
        <v>340</v>
      </c>
    </row>
    <row r="351" spans="1:12" ht="12.75" outlineLevel="2">
      <c r="A351">
        <v>3</v>
      </c>
      <c r="B351" s="1">
        <f>L351</f>
        <v>35</v>
      </c>
      <c r="C351" s="1" t="str">
        <f>VLOOKUP(B351,Sheet3!$A$2:$B$93,2)</f>
        <v>   Deferred Items - Other</v>
      </c>
      <c r="D351" s="1">
        <v>18230192</v>
      </c>
      <c r="E351" t="s">
        <v>1470</v>
      </c>
      <c r="F351" s="2">
        <v>2141680.0054166666</v>
      </c>
      <c r="G351" s="10">
        <v>1</v>
      </c>
      <c r="H351" s="2">
        <f>F351*G351</f>
        <v>2141680.0054166666</v>
      </c>
      <c r="J351" s="1">
        <v>10</v>
      </c>
      <c r="L351" s="1">
        <v>35</v>
      </c>
    </row>
    <row r="352" spans="2:12" ht="12.75" outlineLevel="1">
      <c r="B352" s="3" t="s">
        <v>1399</v>
      </c>
      <c r="C352" s="12" t="str">
        <f>C351</f>
        <v>   Deferred Items - Other</v>
      </c>
      <c r="G352" s="10"/>
      <c r="H352" s="2">
        <f>SUBTOTAL(9,H351:H351)</f>
        <v>2141680.0054166666</v>
      </c>
      <c r="L352" s="1">
        <f>SUBTOTAL(9,L351:L351)</f>
        <v>35</v>
      </c>
    </row>
    <row r="353" spans="1:12" ht="12.75" outlineLevel="2">
      <c r="A353">
        <v>3</v>
      </c>
      <c r="B353" s="1">
        <f>L353</f>
        <v>36</v>
      </c>
      <c r="C353" s="1" t="str">
        <f>VLOOKUP(B353,Sheet3!$A$2:$B$93,2)</f>
        <v>   Gas Stored Underground, Non-Current</v>
      </c>
      <c r="D353" s="1">
        <v>11730002</v>
      </c>
      <c r="E353" t="s">
        <v>1083</v>
      </c>
      <c r="F353" s="2">
        <v>5771152.789583333</v>
      </c>
      <c r="G353" s="10">
        <v>1</v>
      </c>
      <c r="H353" s="2">
        <f>F353*G353</f>
        <v>5771152.789583333</v>
      </c>
      <c r="J353" s="1">
        <v>13</v>
      </c>
      <c r="K353" s="1">
        <v>3</v>
      </c>
      <c r="L353" s="1">
        <v>36</v>
      </c>
    </row>
    <row r="354" spans="2:12" ht="12.75" outlineLevel="1">
      <c r="B354" s="3" t="s">
        <v>1400</v>
      </c>
      <c r="C354" s="12" t="str">
        <f>C353</f>
        <v>   Gas Stored Underground, Non-Current</v>
      </c>
      <c r="G354" s="10"/>
      <c r="H354" s="2">
        <f>SUBTOTAL(9,H353:H353)</f>
        <v>5771152.789583333</v>
      </c>
      <c r="L354" s="1">
        <f>SUBTOTAL(9,L353:L353)</f>
        <v>36</v>
      </c>
    </row>
    <row r="355" spans="1:12" ht="12.75" outlineLevel="2">
      <c r="A355">
        <v>3</v>
      </c>
      <c r="B355" s="1">
        <f aca="true" t="shared" si="24" ref="B355:B365">L355</f>
        <v>37</v>
      </c>
      <c r="C355" s="1" t="str">
        <f>VLOOKUP(B355,Sheet3!$A$2:$B$93,2)</f>
        <v>   Gas Accumulated  Depreciation</v>
      </c>
      <c r="D355" s="1">
        <v>10800002</v>
      </c>
      <c r="E355" t="s">
        <v>1052</v>
      </c>
      <c r="F355" s="2">
        <v>-676610989.2995833</v>
      </c>
      <c r="G355" s="10">
        <v>1</v>
      </c>
      <c r="H355" s="2">
        <f aca="true" t="shared" si="25" ref="H355:H365">F355*G355</f>
        <v>-676610989.2995833</v>
      </c>
      <c r="J355" s="1">
        <v>14</v>
      </c>
      <c r="K355" s="1">
        <v>5</v>
      </c>
      <c r="L355" s="1">
        <v>37</v>
      </c>
    </row>
    <row r="356" spans="1:12" ht="12.75" outlineLevel="2">
      <c r="A356">
        <v>3</v>
      </c>
      <c r="B356" s="1">
        <f t="shared" si="24"/>
        <v>37</v>
      </c>
      <c r="C356" s="1" t="str">
        <f>VLOOKUP(B356,Sheet3!$A$2:$B$93,2)</f>
        <v>   Gas Accumulated  Depreciation</v>
      </c>
      <c r="D356" s="1">
        <v>10800042</v>
      </c>
      <c r="E356" t="s">
        <v>1057</v>
      </c>
      <c r="F356" s="2">
        <v>3407485.73375</v>
      </c>
      <c r="G356" s="10">
        <v>1</v>
      </c>
      <c r="H356" s="2">
        <f t="shared" si="25"/>
        <v>3407485.73375</v>
      </c>
      <c r="J356" s="1">
        <v>14</v>
      </c>
      <c r="K356" s="1">
        <v>5</v>
      </c>
      <c r="L356" s="1">
        <v>37</v>
      </c>
    </row>
    <row r="357" spans="1:12" ht="12.75" outlineLevel="2">
      <c r="A357">
        <v>3</v>
      </c>
      <c r="B357" s="1">
        <f t="shared" si="24"/>
        <v>37</v>
      </c>
      <c r="C357" s="1" t="str">
        <f>VLOOKUP(B357,Sheet3!$A$2:$B$93,2)</f>
        <v>   Gas Accumulated  Depreciation</v>
      </c>
      <c r="D357" s="1">
        <v>10800052</v>
      </c>
      <c r="E357" t="s">
        <v>1060</v>
      </c>
      <c r="F357" s="2">
        <v>3606430.2808333333</v>
      </c>
      <c r="G357" s="10">
        <v>1</v>
      </c>
      <c r="H357" s="2">
        <f t="shared" si="25"/>
        <v>3606430.2808333333</v>
      </c>
      <c r="J357" s="1">
        <v>14</v>
      </c>
      <c r="K357" s="1">
        <v>5</v>
      </c>
      <c r="L357" s="1">
        <v>37</v>
      </c>
    </row>
    <row r="358" spans="1:12" ht="12.75" outlineLevel="2">
      <c r="A358">
        <v>3</v>
      </c>
      <c r="B358" s="1">
        <f t="shared" si="24"/>
        <v>37</v>
      </c>
      <c r="C358" s="1" t="str">
        <f>VLOOKUP(B358,Sheet3!$A$2:$B$93,2)</f>
        <v>   Gas Accumulated  Depreciation</v>
      </c>
      <c r="D358" s="1">
        <v>10800062</v>
      </c>
      <c r="E358" t="s">
        <v>1061</v>
      </c>
      <c r="F358" s="2">
        <v>-97268846.16666667</v>
      </c>
      <c r="G358" s="10">
        <v>1</v>
      </c>
      <c r="H358" s="2">
        <f t="shared" si="25"/>
        <v>-97268846.16666667</v>
      </c>
      <c r="J358" s="1">
        <v>14</v>
      </c>
      <c r="K358" s="1">
        <v>5</v>
      </c>
      <c r="L358" s="1">
        <v>37</v>
      </c>
    </row>
    <row r="359" spans="1:12" ht="12.75" outlineLevel="2">
      <c r="A359">
        <v>3</v>
      </c>
      <c r="B359" s="1">
        <f t="shared" si="24"/>
        <v>37</v>
      </c>
      <c r="C359" s="1" t="str">
        <f>VLOOKUP(B359,Sheet3!$A$2:$B$93,2)</f>
        <v>   Gas Accumulated  Depreciation</v>
      </c>
      <c r="D359" s="1">
        <v>10800072</v>
      </c>
      <c r="E359" t="s">
        <v>1062</v>
      </c>
      <c r="F359" s="2">
        <v>97268846.16666667</v>
      </c>
      <c r="G359" s="10">
        <v>1</v>
      </c>
      <c r="H359" s="2">
        <f t="shared" si="25"/>
        <v>97268846.16666667</v>
      </c>
      <c r="J359" s="1">
        <v>14</v>
      </c>
      <c r="K359" s="1">
        <v>5</v>
      </c>
      <c r="L359" s="1">
        <v>37</v>
      </c>
    </row>
    <row r="360" spans="1:12" ht="12.75" outlineLevel="2">
      <c r="A360">
        <v>3</v>
      </c>
      <c r="B360" s="1">
        <f t="shared" si="24"/>
        <v>37</v>
      </c>
      <c r="C360" s="1" t="str">
        <f>VLOOKUP(B360,Sheet3!$A$2:$B$93,2)</f>
        <v>   Gas Accumulated  Depreciation</v>
      </c>
      <c r="D360" s="1">
        <v>10800202</v>
      </c>
      <c r="E360" t="s">
        <v>1064</v>
      </c>
      <c r="F360" s="2">
        <v>-73224.80458333333</v>
      </c>
      <c r="G360" s="10">
        <v>1</v>
      </c>
      <c r="H360" s="2">
        <f t="shared" si="25"/>
        <v>-73224.80458333333</v>
      </c>
      <c r="J360" s="1">
        <v>14</v>
      </c>
      <c r="K360" s="1">
        <v>5</v>
      </c>
      <c r="L360" s="1">
        <v>37</v>
      </c>
    </row>
    <row r="361" spans="1:12" ht="12.75" outlineLevel="2">
      <c r="A361">
        <v>3</v>
      </c>
      <c r="B361" s="1">
        <f t="shared" si="24"/>
        <v>37</v>
      </c>
      <c r="C361" s="1" t="str">
        <f>VLOOKUP(B361,Sheet3!$A$2:$B$93,2)</f>
        <v>   Gas Accumulated  Depreciation</v>
      </c>
      <c r="D361" s="1">
        <v>10800502</v>
      </c>
      <c r="E361" t="s">
        <v>1067</v>
      </c>
      <c r="F361" s="2">
        <v>-80390.92041666666</v>
      </c>
      <c r="G361" s="10">
        <v>1</v>
      </c>
      <c r="H361" s="2">
        <f t="shared" si="25"/>
        <v>-80390.92041666666</v>
      </c>
      <c r="J361" s="1" t="s">
        <v>847</v>
      </c>
      <c r="K361" s="1" t="s">
        <v>848</v>
      </c>
      <c r="L361" s="1">
        <v>37</v>
      </c>
    </row>
    <row r="362" spans="1:12" ht="12.75" outlineLevel="2">
      <c r="A362">
        <v>3</v>
      </c>
      <c r="B362" s="1">
        <f t="shared" si="24"/>
        <v>37</v>
      </c>
      <c r="C362" s="1" t="str">
        <f>VLOOKUP(B362,Sheet3!$A$2:$B$93,2)</f>
        <v>   Gas Accumulated  Depreciation</v>
      </c>
      <c r="D362" s="1">
        <v>10800552</v>
      </c>
      <c r="E362" t="s">
        <v>1070</v>
      </c>
      <c r="F362" s="2">
        <v>0</v>
      </c>
      <c r="G362" s="10">
        <v>1</v>
      </c>
      <c r="H362" s="2">
        <f t="shared" si="25"/>
        <v>0</v>
      </c>
      <c r="J362" s="1">
        <v>14</v>
      </c>
      <c r="K362" s="1">
        <v>5</v>
      </c>
      <c r="L362" s="1">
        <v>37</v>
      </c>
    </row>
    <row r="363" spans="1:12" ht="12.75" outlineLevel="2">
      <c r="A363">
        <v>3</v>
      </c>
      <c r="B363" s="1">
        <f t="shared" si="24"/>
        <v>37</v>
      </c>
      <c r="C363" s="1" t="str">
        <f>VLOOKUP(B363,Sheet3!$A$2:$B$93,2)</f>
        <v>   Gas Accumulated  Depreciation</v>
      </c>
      <c r="D363" s="1">
        <v>11100002</v>
      </c>
      <c r="E363" t="s">
        <v>1052</v>
      </c>
      <c r="F363" s="2">
        <v>-8655328.769166667</v>
      </c>
      <c r="G363" s="10">
        <v>1</v>
      </c>
      <c r="H363" s="2">
        <f t="shared" si="25"/>
        <v>-8655328.769166667</v>
      </c>
      <c r="J363" s="1">
        <v>14</v>
      </c>
      <c r="K363" s="1">
        <v>5</v>
      </c>
      <c r="L363" s="1">
        <v>37</v>
      </c>
    </row>
    <row r="364" spans="1:12" ht="12.75" outlineLevel="2">
      <c r="A364">
        <v>3</v>
      </c>
      <c r="B364" s="1">
        <f t="shared" si="24"/>
        <v>37</v>
      </c>
      <c r="C364" s="1" t="str">
        <f>VLOOKUP(B364,Sheet3!$A$2:$B$93,2)</f>
        <v>   Gas Accumulated  Depreciation</v>
      </c>
      <c r="D364" s="1">
        <v>11100092</v>
      </c>
      <c r="E364" t="s">
        <v>1073</v>
      </c>
      <c r="F364" s="2">
        <v>-43135.02</v>
      </c>
      <c r="G364" s="10">
        <v>1</v>
      </c>
      <c r="H364" s="2">
        <f t="shared" si="25"/>
        <v>-43135.02</v>
      </c>
      <c r="J364" s="1">
        <v>14</v>
      </c>
      <c r="K364" s="1">
        <v>5</v>
      </c>
      <c r="L364" s="1">
        <v>37</v>
      </c>
    </row>
    <row r="365" spans="1:12" ht="12.75" outlineLevel="2">
      <c r="A365">
        <v>3</v>
      </c>
      <c r="B365" s="1">
        <f t="shared" si="24"/>
        <v>37</v>
      </c>
      <c r="C365" s="1" t="str">
        <f>VLOOKUP(B365,Sheet3!$A$2:$B$93,2)</f>
        <v>   Gas Accumulated  Depreciation</v>
      </c>
      <c r="D365" s="1">
        <v>11500002</v>
      </c>
      <c r="E365" t="s">
        <v>1079</v>
      </c>
      <c r="F365" s="2">
        <v>0</v>
      </c>
      <c r="G365" s="10">
        <v>1</v>
      </c>
      <c r="H365" s="2">
        <f t="shared" si="25"/>
        <v>0</v>
      </c>
      <c r="J365" s="1">
        <v>14</v>
      </c>
      <c r="K365" s="1">
        <v>5</v>
      </c>
      <c r="L365" s="1">
        <v>37</v>
      </c>
    </row>
    <row r="366" spans="2:12" ht="12.75" outlineLevel="1">
      <c r="B366" s="3" t="s">
        <v>1401</v>
      </c>
      <c r="C366" s="12" t="str">
        <f>C365</f>
        <v>   Gas Accumulated  Depreciation</v>
      </c>
      <c r="G366" s="10"/>
      <c r="H366" s="2">
        <f>SUBTOTAL(9,H355:H365)</f>
        <v>-678449152.7991667</v>
      </c>
      <c r="L366" s="1">
        <f>SUBTOTAL(9,L355:L365)</f>
        <v>407</v>
      </c>
    </row>
    <row r="367" spans="1:12" ht="12.75" outlineLevel="2">
      <c r="A367">
        <v>3</v>
      </c>
      <c r="B367" s="1">
        <f>L367</f>
        <v>38</v>
      </c>
      <c r="C367" s="1" t="str">
        <f>VLOOKUP(B367,Sheet3!$A$2:$B$93,2)</f>
        <v>   Gas Customer Advances for Construction</v>
      </c>
      <c r="D367" s="1">
        <v>25200002</v>
      </c>
      <c r="E367" t="s">
        <v>620</v>
      </c>
      <c r="F367" s="2">
        <v>0</v>
      </c>
      <c r="G367" s="10">
        <v>1</v>
      </c>
      <c r="H367" s="2">
        <f aca="true" t="shared" si="26" ref="H367:H380">F367*G367</f>
        <v>0</v>
      </c>
      <c r="J367" s="1">
        <v>15</v>
      </c>
      <c r="K367" s="1">
        <v>8</v>
      </c>
      <c r="L367" s="1">
        <v>38</v>
      </c>
    </row>
    <row r="368" spans="1:12" ht="12.75" outlineLevel="2">
      <c r="A368">
        <v>3</v>
      </c>
      <c r="B368" s="1">
        <f>L368</f>
        <v>38</v>
      </c>
      <c r="C368" s="1" t="str">
        <f>VLOOKUP(B368,Sheet3!$A$2:$B$93,2)</f>
        <v>   Gas Customer Advances for Construction</v>
      </c>
      <c r="D368" s="1">
        <v>25200022</v>
      </c>
      <c r="E368" t="s">
        <v>621</v>
      </c>
      <c r="F368" s="2">
        <v>0</v>
      </c>
      <c r="G368" s="10">
        <v>1</v>
      </c>
      <c r="H368" s="2">
        <f t="shared" si="26"/>
        <v>0</v>
      </c>
      <c r="J368" s="1">
        <v>15</v>
      </c>
      <c r="K368" s="1">
        <v>8</v>
      </c>
      <c r="L368" s="1">
        <v>38</v>
      </c>
    </row>
    <row r="369" spans="1:12" ht="12.75" outlineLevel="2">
      <c r="A369">
        <v>3</v>
      </c>
      <c r="B369" s="1">
        <f>L369</f>
        <v>38</v>
      </c>
      <c r="C369" s="1" t="str">
        <f>VLOOKUP(B369,Sheet3!$A$2:$B$93,2)</f>
        <v>   Gas Customer Advances for Construction</v>
      </c>
      <c r="D369" s="1">
        <v>25200032</v>
      </c>
      <c r="E369" t="s">
        <v>622</v>
      </c>
      <c r="F369" s="2">
        <v>-24265.083333333332</v>
      </c>
      <c r="G369" s="10">
        <v>1</v>
      </c>
      <c r="H369" s="2">
        <f t="shared" si="26"/>
        <v>-24265.083333333332</v>
      </c>
      <c r="J369" s="1">
        <v>15</v>
      </c>
      <c r="K369" s="1">
        <v>8</v>
      </c>
      <c r="L369" s="1">
        <v>38</v>
      </c>
    </row>
    <row r="370" spans="1:12" ht="12.75" outlineLevel="2">
      <c r="A370">
        <v>3</v>
      </c>
      <c r="B370" s="1">
        <v>38</v>
      </c>
      <c r="C370" s="1" t="str">
        <f>VLOOKUP(B370,Sheet3!$A$2:$B$93,2)</f>
        <v>   Gas Customer Advances for Construction</v>
      </c>
      <c r="D370" s="1">
        <v>25200122</v>
      </c>
      <c r="E370" t="s">
        <v>625</v>
      </c>
      <c r="F370" s="2">
        <v>-10169628.911666667</v>
      </c>
      <c r="G370" s="10">
        <v>1</v>
      </c>
      <c r="H370" s="2">
        <f t="shared" si="26"/>
        <v>-10169628.911666667</v>
      </c>
      <c r="I370" s="1" t="s">
        <v>48</v>
      </c>
      <c r="J370" s="1">
        <v>15</v>
      </c>
      <c r="K370" s="1">
        <v>8</v>
      </c>
      <c r="L370" s="1">
        <v>38</v>
      </c>
    </row>
    <row r="371" spans="1:12" ht="12.75" outlineLevel="2">
      <c r="A371">
        <v>3</v>
      </c>
      <c r="B371" s="1">
        <v>38</v>
      </c>
      <c r="C371" s="1" t="str">
        <f>VLOOKUP(B371,Sheet3!$A$2:$B$93,2)</f>
        <v>   Gas Customer Advances for Construction</v>
      </c>
      <c r="D371" s="1">
        <v>25200132</v>
      </c>
      <c r="E371" t="s">
        <v>626</v>
      </c>
      <c r="F371" s="2">
        <v>-275139.48583333334</v>
      </c>
      <c r="G371" s="10">
        <v>1</v>
      </c>
      <c r="H371" s="2">
        <f t="shared" si="26"/>
        <v>-275139.48583333334</v>
      </c>
      <c r="J371" s="1">
        <v>15</v>
      </c>
      <c r="K371" s="1">
        <v>8</v>
      </c>
      <c r="L371" s="1">
        <v>38</v>
      </c>
    </row>
    <row r="372" spans="1:12" ht="12.75" outlineLevel="2">
      <c r="A372">
        <v>3</v>
      </c>
      <c r="B372" s="1">
        <v>38</v>
      </c>
      <c r="C372" s="1" t="str">
        <f>VLOOKUP(B372,Sheet3!$A$2:$B$93,2)</f>
        <v>   Gas Customer Advances for Construction</v>
      </c>
      <c r="D372" s="1">
        <v>25200142</v>
      </c>
      <c r="E372" t="s">
        <v>628</v>
      </c>
      <c r="F372" s="2">
        <v>-139499.85875</v>
      </c>
      <c r="G372" s="10">
        <v>1</v>
      </c>
      <c r="H372" s="2">
        <f t="shared" si="26"/>
        <v>-139499.85875</v>
      </c>
      <c r="J372" s="1">
        <v>15</v>
      </c>
      <c r="K372" s="1">
        <v>8</v>
      </c>
      <c r="L372" s="1">
        <v>38</v>
      </c>
    </row>
    <row r="373" spans="1:12" ht="12.75" outlineLevel="2">
      <c r="A373">
        <v>3</v>
      </c>
      <c r="B373" s="1">
        <v>38</v>
      </c>
      <c r="C373" s="1" t="str">
        <f>VLOOKUP(B373,Sheet3!$A$2:$B$93,2)</f>
        <v>   Gas Customer Advances for Construction</v>
      </c>
      <c r="D373" s="1">
        <v>25200152</v>
      </c>
      <c r="E373" t="s">
        <v>629</v>
      </c>
      <c r="F373" s="2">
        <v>-79930.62708333334</v>
      </c>
      <c r="G373" s="10">
        <v>1</v>
      </c>
      <c r="H373" s="2">
        <f t="shared" si="26"/>
        <v>-79930.62708333334</v>
      </c>
      <c r="J373" s="1">
        <v>15</v>
      </c>
      <c r="K373" s="1">
        <v>8</v>
      </c>
      <c r="L373" s="1">
        <v>38</v>
      </c>
    </row>
    <row r="374" spans="1:12" ht="12.75" outlineLevel="2">
      <c r="A374">
        <v>3</v>
      </c>
      <c r="B374" s="1">
        <v>38</v>
      </c>
      <c r="C374" s="1" t="str">
        <f>VLOOKUP(B374,Sheet3!$A$2:$B$93,2)</f>
        <v>   Gas Customer Advances for Construction</v>
      </c>
      <c r="D374" s="1">
        <v>25200202</v>
      </c>
      <c r="E374" t="s">
        <v>634</v>
      </c>
      <c r="F374" s="2">
        <v>-9285228.515416667</v>
      </c>
      <c r="G374" s="10">
        <v>1</v>
      </c>
      <c r="H374" s="2">
        <f t="shared" si="26"/>
        <v>-9285228.515416667</v>
      </c>
      <c r="J374" s="1">
        <v>15</v>
      </c>
      <c r="K374" s="1">
        <v>8</v>
      </c>
      <c r="L374" s="1">
        <v>38</v>
      </c>
    </row>
    <row r="375" spans="1:12" ht="12.75" outlineLevel="2">
      <c r="A375">
        <v>3</v>
      </c>
      <c r="B375" s="1">
        <v>38</v>
      </c>
      <c r="C375" s="1" t="str">
        <f>VLOOKUP(B375,Sheet3!$A$2:$B$93,2)</f>
        <v>   Gas Customer Advances for Construction</v>
      </c>
      <c r="D375" s="1">
        <v>25200212</v>
      </c>
      <c r="E375" t="s">
        <v>635</v>
      </c>
      <c r="F375" s="2">
        <v>-3064654.0437499997</v>
      </c>
      <c r="G375" s="10">
        <v>1</v>
      </c>
      <c r="H375" s="2">
        <f t="shared" si="26"/>
        <v>-3064654.0437499997</v>
      </c>
      <c r="J375" s="1">
        <v>15</v>
      </c>
      <c r="K375" s="1">
        <v>8</v>
      </c>
      <c r="L375" s="1">
        <v>38</v>
      </c>
    </row>
    <row r="376" spans="1:12" ht="12.75" outlineLevel="2">
      <c r="A376">
        <v>3</v>
      </c>
      <c r="B376" s="1">
        <v>38</v>
      </c>
      <c r="C376" s="1" t="str">
        <f>VLOOKUP(B376,Sheet3!$A$2:$B$93,2)</f>
        <v>   Gas Customer Advances for Construction</v>
      </c>
      <c r="D376" s="1">
        <v>25200222</v>
      </c>
      <c r="E376" t="s">
        <v>636</v>
      </c>
      <c r="F376" s="2">
        <v>-1046956.1216666666</v>
      </c>
      <c r="G376" s="10">
        <v>1</v>
      </c>
      <c r="H376" s="2">
        <f t="shared" si="26"/>
        <v>-1046956.1216666666</v>
      </c>
      <c r="J376" s="1">
        <v>15</v>
      </c>
      <c r="K376" s="1">
        <v>8</v>
      </c>
      <c r="L376" s="1">
        <v>38</v>
      </c>
    </row>
    <row r="377" spans="1:12" ht="12.75" outlineLevel="2">
      <c r="A377">
        <v>3</v>
      </c>
      <c r="B377" s="1">
        <v>38</v>
      </c>
      <c r="C377" s="1" t="str">
        <f>VLOOKUP(B377,Sheet3!$A$2:$B$93,2)</f>
        <v>   Gas Customer Advances for Construction</v>
      </c>
      <c r="D377" s="1">
        <v>25200232</v>
      </c>
      <c r="E377" t="s">
        <v>637</v>
      </c>
      <c r="F377" s="2">
        <v>-20158.535</v>
      </c>
      <c r="G377" s="10">
        <v>1</v>
      </c>
      <c r="H377" s="2">
        <f t="shared" si="26"/>
        <v>-20158.535</v>
      </c>
      <c r="J377" s="1" t="s">
        <v>913</v>
      </c>
      <c r="L377" s="1">
        <v>38</v>
      </c>
    </row>
    <row r="378" spans="1:12" ht="12.75" outlineLevel="2">
      <c r="A378">
        <v>3</v>
      </c>
      <c r="B378" s="1">
        <v>38</v>
      </c>
      <c r="C378" s="1" t="str">
        <f>VLOOKUP(B378,Sheet3!$A$2:$B$93,2)</f>
        <v>   Gas Customer Advances for Construction</v>
      </c>
      <c r="D378" s="1">
        <v>25200262</v>
      </c>
      <c r="E378" t="s">
        <v>638</v>
      </c>
      <c r="F378" s="2">
        <v>-790.2133333333333</v>
      </c>
      <c r="G378" s="10">
        <v>1</v>
      </c>
      <c r="H378" s="2">
        <f t="shared" si="26"/>
        <v>-790.2133333333333</v>
      </c>
      <c r="J378" s="1">
        <v>15</v>
      </c>
      <c r="K378" s="1">
        <v>8</v>
      </c>
      <c r="L378" s="1">
        <v>38</v>
      </c>
    </row>
    <row r="379" spans="1:12" ht="12.75" outlineLevel="2">
      <c r="A379">
        <v>3</v>
      </c>
      <c r="B379" s="1">
        <v>38</v>
      </c>
      <c r="C379" s="1" t="str">
        <f>VLOOKUP(B379,Sheet3!$A$2:$B$93,2)</f>
        <v>   Gas Customer Advances for Construction</v>
      </c>
      <c r="D379" s="1">
        <v>25200272</v>
      </c>
      <c r="E379" t="s">
        <v>639</v>
      </c>
      <c r="F379" s="2">
        <v>-338</v>
      </c>
      <c r="G379" s="10">
        <v>1</v>
      </c>
      <c r="H379" s="2">
        <f t="shared" si="26"/>
        <v>-338</v>
      </c>
      <c r="J379" s="1">
        <v>15</v>
      </c>
      <c r="K379" s="1">
        <v>8</v>
      </c>
      <c r="L379" s="1">
        <v>38</v>
      </c>
    </row>
    <row r="380" spans="1:12" ht="12.75" outlineLevel="2">
      <c r="A380">
        <v>3</v>
      </c>
      <c r="B380" s="1">
        <v>38</v>
      </c>
      <c r="C380" s="1" t="str">
        <f>VLOOKUP(B380,Sheet3!$A$2:$B$93,2)</f>
        <v>   Gas Customer Advances for Construction</v>
      </c>
      <c r="D380" s="1">
        <v>25300002</v>
      </c>
      <c r="E380" t="s">
        <v>641</v>
      </c>
      <c r="F380" s="2">
        <v>-100000</v>
      </c>
      <c r="G380" s="10">
        <v>1</v>
      </c>
      <c r="H380" s="2">
        <f t="shared" si="26"/>
        <v>-100000</v>
      </c>
      <c r="J380" s="1" t="s">
        <v>913</v>
      </c>
      <c r="L380" s="1">
        <v>38</v>
      </c>
    </row>
    <row r="381" spans="2:12" ht="12.75" outlineLevel="1">
      <c r="B381" s="3" t="s">
        <v>1402</v>
      </c>
      <c r="C381" s="12" t="str">
        <f>C380</f>
        <v>   Gas Customer Advances for Construction</v>
      </c>
      <c r="G381" s="10"/>
      <c r="H381" s="2">
        <f>SUBTOTAL(9,H367:H380)</f>
        <v>-24206589.395833336</v>
      </c>
      <c r="L381" s="1">
        <f>SUBTOTAL(9,L367:L380)</f>
        <v>532</v>
      </c>
    </row>
    <row r="382" spans="1:12" ht="12.75" outlineLevel="2">
      <c r="A382">
        <v>3</v>
      </c>
      <c r="B382" s="1">
        <f aca="true" t="shared" si="27" ref="B382:B411">L382</f>
        <v>39</v>
      </c>
      <c r="C382" s="1" t="str">
        <f>VLOOKUP(B382,Sheet3!$A$2:$B$93,2)</f>
        <v>   DFIT 17</v>
      </c>
      <c r="D382" s="1">
        <v>19000552</v>
      </c>
      <c r="E382" t="s">
        <v>164</v>
      </c>
      <c r="F382" s="2">
        <v>285467</v>
      </c>
      <c r="G382" s="10">
        <v>1</v>
      </c>
      <c r="H382" s="2">
        <f aca="true" t="shared" si="28" ref="H382:H411">F382*G382</f>
        <v>285467</v>
      </c>
      <c r="J382" s="1">
        <v>17</v>
      </c>
      <c r="L382" s="1">
        <v>39</v>
      </c>
    </row>
    <row r="383" spans="1:12" ht="12.75" outlineLevel="2">
      <c r="A383">
        <v>3</v>
      </c>
      <c r="B383" s="1">
        <f t="shared" si="27"/>
        <v>39</v>
      </c>
      <c r="C383" s="1" t="str">
        <f>VLOOKUP(B383,Sheet3!$A$2:$B$93,2)</f>
        <v>   DFIT 17</v>
      </c>
      <c r="D383" s="1">
        <v>19000652</v>
      </c>
      <c r="E383" t="s">
        <v>167</v>
      </c>
      <c r="F383" s="2">
        <v>-3157072.6666666665</v>
      </c>
      <c r="G383" s="10">
        <v>1</v>
      </c>
      <c r="H383" s="2">
        <f t="shared" si="28"/>
        <v>-3157072.6666666665</v>
      </c>
      <c r="J383" s="1">
        <v>17</v>
      </c>
      <c r="L383" s="1">
        <v>39</v>
      </c>
    </row>
    <row r="384" spans="1:12" ht="12.75" outlineLevel="2">
      <c r="A384">
        <v>3</v>
      </c>
      <c r="B384" s="1">
        <f t="shared" si="27"/>
        <v>39</v>
      </c>
      <c r="C384" s="1" t="str">
        <f>VLOOKUP(B384,Sheet3!$A$2:$B$93,2)</f>
        <v>   DFIT 17</v>
      </c>
      <c r="D384" s="1">
        <v>19000012</v>
      </c>
      <c r="E384" t="s">
        <v>182</v>
      </c>
      <c r="F384" s="2">
        <v>0</v>
      </c>
      <c r="G384" s="10">
        <v>1</v>
      </c>
      <c r="H384" s="2">
        <f t="shared" si="28"/>
        <v>0</v>
      </c>
      <c r="J384" s="1">
        <v>17</v>
      </c>
      <c r="K384" s="1">
        <v>10</v>
      </c>
      <c r="L384" s="1">
        <v>39</v>
      </c>
    </row>
    <row r="385" spans="1:12" ht="12.75" outlineLevel="2">
      <c r="A385">
        <v>3</v>
      </c>
      <c r="B385" s="1">
        <f t="shared" si="27"/>
        <v>39</v>
      </c>
      <c r="C385" s="1" t="str">
        <f>VLOOKUP(B385,Sheet3!$A$2:$B$93,2)</f>
        <v>   DFIT 17</v>
      </c>
      <c r="D385" s="1">
        <v>19000022</v>
      </c>
      <c r="E385" t="s">
        <v>185</v>
      </c>
      <c r="F385" s="2">
        <v>0</v>
      </c>
      <c r="G385" s="10">
        <v>1</v>
      </c>
      <c r="H385" s="2">
        <f t="shared" si="28"/>
        <v>0</v>
      </c>
      <c r="J385" s="1" t="s">
        <v>898</v>
      </c>
      <c r="L385" s="1">
        <v>39</v>
      </c>
    </row>
    <row r="386" spans="1:12" ht="12.75" outlineLevel="2">
      <c r="A386">
        <v>3</v>
      </c>
      <c r="B386" s="1">
        <f t="shared" si="27"/>
        <v>39</v>
      </c>
      <c r="C386" s="1" t="str">
        <f>VLOOKUP(B386,Sheet3!$A$2:$B$93,2)</f>
        <v>   DFIT 17</v>
      </c>
      <c r="D386" s="1">
        <v>19000282</v>
      </c>
      <c r="E386" t="s">
        <v>212</v>
      </c>
      <c r="F386" s="2">
        <v>0</v>
      </c>
      <c r="G386" s="10">
        <v>1</v>
      </c>
      <c r="H386" s="2">
        <f t="shared" si="28"/>
        <v>0</v>
      </c>
      <c r="J386" s="1">
        <v>17</v>
      </c>
      <c r="L386" s="1">
        <v>39</v>
      </c>
    </row>
    <row r="387" spans="1:12" ht="12.75" outlineLevel="2">
      <c r="A387">
        <v>3</v>
      </c>
      <c r="B387" s="1">
        <f t="shared" si="27"/>
        <v>39</v>
      </c>
      <c r="C387" s="1" t="str">
        <f>VLOOKUP(B387,Sheet3!$A$2:$B$93,2)</f>
        <v>   DFIT 17</v>
      </c>
      <c r="D387" s="1">
        <v>19000592</v>
      </c>
      <c r="E387" t="s">
        <v>243</v>
      </c>
      <c r="F387" s="2">
        <v>998240.6666666666</v>
      </c>
      <c r="G387" s="10">
        <v>1</v>
      </c>
      <c r="H387" s="2">
        <f t="shared" si="28"/>
        <v>998240.6666666666</v>
      </c>
      <c r="J387" s="1">
        <v>17</v>
      </c>
      <c r="L387" s="1">
        <v>39</v>
      </c>
    </row>
    <row r="388" spans="1:12" ht="12.75" outlineLevel="2">
      <c r="A388">
        <v>3</v>
      </c>
      <c r="B388" s="1">
        <f t="shared" si="27"/>
        <v>39</v>
      </c>
      <c r="C388" s="1" t="str">
        <f>VLOOKUP(B388,Sheet3!$A$2:$B$93,2)</f>
        <v>   DFIT 17</v>
      </c>
      <c r="D388" s="1">
        <v>19000612</v>
      </c>
      <c r="E388" t="s">
        <v>245</v>
      </c>
      <c r="F388" s="2">
        <v>0</v>
      </c>
      <c r="G388" s="10">
        <v>1</v>
      </c>
      <c r="H388" s="2">
        <f t="shared" si="28"/>
        <v>0</v>
      </c>
      <c r="J388" s="1">
        <v>17</v>
      </c>
      <c r="L388" s="1">
        <v>39</v>
      </c>
    </row>
    <row r="389" spans="1:12" ht="12.75" outlineLevel="2">
      <c r="A389">
        <v>3</v>
      </c>
      <c r="B389" s="1">
        <f t="shared" si="27"/>
        <v>39</v>
      </c>
      <c r="C389" s="1" t="str">
        <f>VLOOKUP(B389,Sheet3!$A$2:$B$93,2)</f>
        <v>   DFIT 17</v>
      </c>
      <c r="D389" s="1">
        <v>19000622</v>
      </c>
      <c r="E389" t="s">
        <v>246</v>
      </c>
      <c r="F389" s="2">
        <v>2648375</v>
      </c>
      <c r="G389" s="10">
        <v>1</v>
      </c>
      <c r="H389" s="2">
        <f t="shared" si="28"/>
        <v>2648375</v>
      </c>
      <c r="J389" s="1">
        <v>17</v>
      </c>
      <c r="K389" s="1">
        <v>9</v>
      </c>
      <c r="L389" s="1">
        <v>39</v>
      </c>
    </row>
    <row r="390" spans="1:12" ht="12.75" outlineLevel="2">
      <c r="A390">
        <v>3</v>
      </c>
      <c r="B390" s="1">
        <f t="shared" si="27"/>
        <v>39</v>
      </c>
      <c r="C390" s="1" t="str">
        <f>VLOOKUP(B390,Sheet3!$A$2:$B$93,2)</f>
        <v>   DFIT 17</v>
      </c>
      <c r="D390" s="1">
        <v>19000632</v>
      </c>
      <c r="E390" t="s">
        <v>247</v>
      </c>
      <c r="F390" s="2">
        <v>0</v>
      </c>
      <c r="G390" s="10">
        <v>1</v>
      </c>
      <c r="H390" s="2">
        <f t="shared" si="28"/>
        <v>0</v>
      </c>
      <c r="J390" s="1">
        <v>17</v>
      </c>
      <c r="L390" s="1">
        <v>39</v>
      </c>
    </row>
    <row r="391" spans="1:12" ht="12.75" outlineLevel="2">
      <c r="A391">
        <v>3</v>
      </c>
      <c r="B391" s="1">
        <f t="shared" si="27"/>
        <v>39</v>
      </c>
      <c r="C391" s="1" t="str">
        <f>VLOOKUP(B391,Sheet3!$A$2:$B$93,2)</f>
        <v>   DFIT 17</v>
      </c>
      <c r="D391" s="1">
        <v>19000642</v>
      </c>
      <c r="E391" t="s">
        <v>248</v>
      </c>
      <c r="F391" s="2">
        <v>-1801064.75</v>
      </c>
      <c r="G391" s="10">
        <v>1</v>
      </c>
      <c r="H391" s="2">
        <f t="shared" si="28"/>
        <v>-1801064.75</v>
      </c>
      <c r="J391" s="1">
        <v>17</v>
      </c>
      <c r="L391" s="1">
        <v>39</v>
      </c>
    </row>
    <row r="392" spans="1:12" ht="12.75" outlineLevel="2">
      <c r="A392">
        <v>3</v>
      </c>
      <c r="B392" s="1">
        <f t="shared" si="27"/>
        <v>39</v>
      </c>
      <c r="C392" s="1" t="str">
        <f>VLOOKUP(B392,Sheet3!$A$2:$B$93,2)</f>
        <v>   DFIT 17</v>
      </c>
      <c r="D392" s="1">
        <v>19000662</v>
      </c>
      <c r="E392" t="s">
        <v>249</v>
      </c>
      <c r="F392" s="2">
        <v>-527429.3333333334</v>
      </c>
      <c r="G392" s="10">
        <v>1</v>
      </c>
      <c r="H392" s="2">
        <f t="shared" si="28"/>
        <v>-527429.3333333334</v>
      </c>
      <c r="J392" s="1">
        <v>17</v>
      </c>
      <c r="L392" s="1">
        <v>39</v>
      </c>
    </row>
    <row r="393" spans="1:12" ht="12.75" outlineLevel="2">
      <c r="A393">
        <v>3</v>
      </c>
      <c r="B393" s="1">
        <f t="shared" si="27"/>
        <v>39</v>
      </c>
      <c r="C393" s="1" t="str">
        <f>VLOOKUP(B393,Sheet3!$A$2:$B$93,2)</f>
        <v>   DFIT 17</v>
      </c>
      <c r="D393" s="1">
        <v>19000672</v>
      </c>
      <c r="E393" t="s">
        <v>250</v>
      </c>
      <c r="F393" s="2">
        <v>-143225.33333333334</v>
      </c>
      <c r="G393" s="10">
        <v>1</v>
      </c>
      <c r="H393" s="2">
        <f t="shared" si="28"/>
        <v>-143225.33333333334</v>
      </c>
      <c r="J393" s="1">
        <v>17</v>
      </c>
      <c r="L393" s="1">
        <v>39</v>
      </c>
    </row>
    <row r="394" spans="1:12" ht="12.75" outlineLevel="2">
      <c r="A394">
        <v>3</v>
      </c>
      <c r="B394" s="1">
        <f t="shared" si="27"/>
        <v>39</v>
      </c>
      <c r="C394" s="1" t="str">
        <f>VLOOKUP(B394,Sheet3!$A$2:$B$93,2)</f>
        <v>   DFIT 17</v>
      </c>
      <c r="D394" s="1">
        <v>19000682</v>
      </c>
      <c r="E394" t="s">
        <v>251</v>
      </c>
      <c r="F394" s="2">
        <v>0</v>
      </c>
      <c r="G394" s="10">
        <v>1</v>
      </c>
      <c r="H394" s="2">
        <f t="shared" si="28"/>
        <v>0</v>
      </c>
      <c r="J394" s="1">
        <v>17</v>
      </c>
      <c r="L394" s="1">
        <v>39</v>
      </c>
    </row>
    <row r="395" spans="1:12" ht="12.75" outlineLevel="2">
      <c r="A395">
        <v>3</v>
      </c>
      <c r="B395" s="1">
        <f t="shared" si="27"/>
        <v>39</v>
      </c>
      <c r="C395" s="1" t="str">
        <f>VLOOKUP(B395,Sheet3!$A$2:$B$93,2)</f>
        <v>   DFIT 17</v>
      </c>
      <c r="D395" s="1">
        <v>28200002</v>
      </c>
      <c r="E395" t="s">
        <v>755</v>
      </c>
      <c r="F395" s="2">
        <v>-176349403.29500002</v>
      </c>
      <c r="G395" s="10">
        <v>1</v>
      </c>
      <c r="H395" s="2">
        <f t="shared" si="28"/>
        <v>-176349403.29500002</v>
      </c>
      <c r="J395" s="1">
        <v>17</v>
      </c>
      <c r="K395" s="1">
        <v>10</v>
      </c>
      <c r="L395" s="1">
        <v>39</v>
      </c>
    </row>
    <row r="396" spans="1:12" ht="12.75" outlineLevel="2">
      <c r="A396">
        <v>3</v>
      </c>
      <c r="B396" s="1">
        <f t="shared" si="27"/>
        <v>39</v>
      </c>
      <c r="C396" s="1" t="str">
        <f>VLOOKUP(B396,Sheet3!$A$2:$B$93,2)</f>
        <v>   DFIT 17</v>
      </c>
      <c r="D396" s="1">
        <v>28200142</v>
      </c>
      <c r="E396" t="s">
        <v>762</v>
      </c>
      <c r="F396" s="2">
        <v>0</v>
      </c>
      <c r="G396" s="10">
        <v>1</v>
      </c>
      <c r="H396" s="2">
        <f t="shared" si="28"/>
        <v>0</v>
      </c>
      <c r="J396" s="1">
        <v>17</v>
      </c>
      <c r="K396" s="1">
        <v>10</v>
      </c>
      <c r="L396" s="1">
        <v>39</v>
      </c>
    </row>
    <row r="397" spans="1:12" ht="12.75" outlineLevel="2">
      <c r="A397">
        <v>3</v>
      </c>
      <c r="B397" s="1">
        <f t="shared" si="27"/>
        <v>39</v>
      </c>
      <c r="C397" s="1" t="str">
        <f>VLOOKUP(B397,Sheet3!$A$2:$B$93,2)</f>
        <v>   DFIT 17</v>
      </c>
      <c r="D397" s="1">
        <v>28200152</v>
      </c>
      <c r="E397" t="s">
        <v>764</v>
      </c>
      <c r="F397" s="2">
        <v>-420577.9166666667</v>
      </c>
      <c r="G397" s="10">
        <v>1</v>
      </c>
      <c r="H397" s="2">
        <f t="shared" si="28"/>
        <v>-420577.9166666667</v>
      </c>
      <c r="J397" s="1">
        <v>17</v>
      </c>
      <c r="L397" s="1">
        <v>39</v>
      </c>
    </row>
    <row r="398" spans="1:12" ht="12.75" outlineLevel="2">
      <c r="A398">
        <v>3</v>
      </c>
      <c r="B398" s="1">
        <f t="shared" si="27"/>
        <v>39</v>
      </c>
      <c r="C398" s="1" t="str">
        <f>VLOOKUP(B398,Sheet3!$A$2:$B$93,2)</f>
        <v>   DFIT 17</v>
      </c>
      <c r="D398" s="1">
        <v>28300022</v>
      </c>
      <c r="E398" t="s">
        <v>768</v>
      </c>
      <c r="F398" s="2">
        <v>0</v>
      </c>
      <c r="G398" s="10">
        <v>1</v>
      </c>
      <c r="H398" s="2">
        <f t="shared" si="28"/>
        <v>0</v>
      </c>
      <c r="J398" s="1" t="s">
        <v>918</v>
      </c>
      <c r="L398" s="1">
        <v>39</v>
      </c>
    </row>
    <row r="399" spans="1:12" ht="12.75" outlineLevel="2">
      <c r="A399">
        <v>3</v>
      </c>
      <c r="B399" s="1">
        <f t="shared" si="27"/>
        <v>39</v>
      </c>
      <c r="C399" s="1" t="str">
        <f>VLOOKUP(B399,Sheet3!$A$2:$B$93,2)</f>
        <v>   DFIT 17</v>
      </c>
      <c r="D399" s="1">
        <v>28300032</v>
      </c>
      <c r="E399" t="s">
        <v>770</v>
      </c>
      <c r="F399" s="2">
        <v>0</v>
      </c>
      <c r="G399" s="10">
        <v>1</v>
      </c>
      <c r="H399" s="2">
        <f t="shared" si="28"/>
        <v>0</v>
      </c>
      <c r="J399" s="1" t="s">
        <v>898</v>
      </c>
      <c r="L399" s="1">
        <v>39</v>
      </c>
    </row>
    <row r="400" spans="1:12" ht="12.75" outlineLevel="2">
      <c r="A400">
        <v>3</v>
      </c>
      <c r="B400" s="1">
        <f t="shared" si="27"/>
        <v>39</v>
      </c>
      <c r="C400" s="1" t="str">
        <f>VLOOKUP(B400,Sheet3!$A$2:$B$93,2)</f>
        <v>   DFIT 17</v>
      </c>
      <c r="D400" s="1">
        <v>28300042</v>
      </c>
      <c r="E400" t="s">
        <v>773</v>
      </c>
      <c r="F400" s="2">
        <v>0</v>
      </c>
      <c r="G400" s="10">
        <v>1</v>
      </c>
      <c r="H400" s="2">
        <f t="shared" si="28"/>
        <v>0</v>
      </c>
      <c r="J400" s="1" t="s">
        <v>918</v>
      </c>
      <c r="L400" s="1">
        <v>39</v>
      </c>
    </row>
    <row r="401" spans="1:12" ht="12.75" outlineLevel="2">
      <c r="A401">
        <v>3</v>
      </c>
      <c r="B401" s="1">
        <f t="shared" si="27"/>
        <v>39</v>
      </c>
      <c r="C401" s="1" t="str">
        <f>VLOOKUP(B401,Sheet3!$A$2:$B$93,2)</f>
        <v>   DFIT 17</v>
      </c>
      <c r="D401" s="1">
        <v>28300052</v>
      </c>
      <c r="E401" t="s">
        <v>775</v>
      </c>
      <c r="F401" s="2">
        <v>0</v>
      </c>
      <c r="G401" s="10">
        <v>1</v>
      </c>
      <c r="H401" s="2">
        <f t="shared" si="28"/>
        <v>0</v>
      </c>
      <c r="J401" s="1" t="s">
        <v>918</v>
      </c>
      <c r="L401" s="1">
        <v>39</v>
      </c>
    </row>
    <row r="402" spans="1:12" ht="12.75" outlineLevel="2">
      <c r="A402">
        <v>3</v>
      </c>
      <c r="B402" s="1">
        <f t="shared" si="27"/>
        <v>39</v>
      </c>
      <c r="C402" s="1" t="str">
        <f>VLOOKUP(B402,Sheet3!$A$2:$B$93,2)</f>
        <v>   DFIT 17</v>
      </c>
      <c r="D402" s="1">
        <v>28300062</v>
      </c>
      <c r="E402" t="s">
        <v>776</v>
      </c>
      <c r="F402" s="2">
        <v>0</v>
      </c>
      <c r="G402" s="10">
        <v>1</v>
      </c>
      <c r="H402" s="2">
        <f t="shared" si="28"/>
        <v>0</v>
      </c>
      <c r="J402" s="1" t="s">
        <v>918</v>
      </c>
      <c r="L402" s="1">
        <v>39</v>
      </c>
    </row>
    <row r="403" spans="1:12" ht="12.75" outlineLevel="2">
      <c r="A403">
        <v>3</v>
      </c>
      <c r="B403" s="1">
        <f t="shared" si="27"/>
        <v>39</v>
      </c>
      <c r="C403" s="1" t="str">
        <f>VLOOKUP(B403,Sheet3!$A$2:$B$93,2)</f>
        <v>   DFIT 17</v>
      </c>
      <c r="D403" s="1">
        <v>28300072</v>
      </c>
      <c r="E403" t="s">
        <v>777</v>
      </c>
      <c r="F403" s="2">
        <v>0</v>
      </c>
      <c r="G403" s="10">
        <v>1</v>
      </c>
      <c r="H403" s="2">
        <f t="shared" si="28"/>
        <v>0</v>
      </c>
      <c r="J403" s="1" t="s">
        <v>918</v>
      </c>
      <c r="L403" s="1">
        <v>39</v>
      </c>
    </row>
    <row r="404" spans="1:12" ht="12.75" outlineLevel="2">
      <c r="A404">
        <v>3</v>
      </c>
      <c r="B404" s="1">
        <f t="shared" si="27"/>
        <v>39</v>
      </c>
      <c r="C404" s="1" t="str">
        <f>VLOOKUP(B404,Sheet3!$A$2:$B$93,2)</f>
        <v>   DFIT 17</v>
      </c>
      <c r="D404" s="1">
        <v>28300082</v>
      </c>
      <c r="E404" t="s">
        <v>778</v>
      </c>
      <c r="F404" s="2">
        <v>0</v>
      </c>
      <c r="G404" s="10">
        <v>1</v>
      </c>
      <c r="H404" s="2">
        <f t="shared" si="28"/>
        <v>0</v>
      </c>
      <c r="J404" s="1" t="s">
        <v>918</v>
      </c>
      <c r="L404" s="1">
        <v>39</v>
      </c>
    </row>
    <row r="405" spans="1:12" ht="12.75" outlineLevel="2">
      <c r="A405">
        <v>3</v>
      </c>
      <c r="B405" s="1">
        <f t="shared" si="27"/>
        <v>39</v>
      </c>
      <c r="C405" s="1" t="str">
        <f>VLOOKUP(B405,Sheet3!$A$2:$B$93,2)</f>
        <v>   DFIT 17</v>
      </c>
      <c r="D405" s="1">
        <v>28300092</v>
      </c>
      <c r="E405" t="s">
        <v>779</v>
      </c>
      <c r="F405" s="2">
        <v>0</v>
      </c>
      <c r="G405" s="10">
        <v>1</v>
      </c>
      <c r="H405" s="2">
        <f t="shared" si="28"/>
        <v>0</v>
      </c>
      <c r="J405" s="1" t="s">
        <v>918</v>
      </c>
      <c r="L405" s="1">
        <v>39</v>
      </c>
    </row>
    <row r="406" spans="1:12" ht="12.75" outlineLevel="2">
      <c r="A406">
        <v>3</v>
      </c>
      <c r="B406" s="1">
        <f t="shared" si="27"/>
        <v>39</v>
      </c>
      <c r="C406" s="1" t="str">
        <f>VLOOKUP(B406,Sheet3!$A$2:$B$93,2)</f>
        <v>   DFIT 17</v>
      </c>
      <c r="D406" s="1">
        <v>28300102</v>
      </c>
      <c r="E406" t="s">
        <v>780</v>
      </c>
      <c r="F406" s="2">
        <v>0</v>
      </c>
      <c r="G406" s="10">
        <v>1</v>
      </c>
      <c r="H406" s="2">
        <f t="shared" si="28"/>
        <v>0</v>
      </c>
      <c r="J406" s="1" t="s">
        <v>918</v>
      </c>
      <c r="L406" s="1">
        <v>39</v>
      </c>
    </row>
    <row r="407" spans="1:12" ht="12.75" outlineLevel="2">
      <c r="A407">
        <v>3</v>
      </c>
      <c r="B407" s="1">
        <f t="shared" si="27"/>
        <v>39</v>
      </c>
      <c r="C407" s="1" t="str">
        <f>VLOOKUP(B407,Sheet3!$A$2:$B$93,2)</f>
        <v>   DFIT 17</v>
      </c>
      <c r="D407" s="1">
        <v>28300112</v>
      </c>
      <c r="E407" t="s">
        <v>781</v>
      </c>
      <c r="F407" s="2">
        <v>0</v>
      </c>
      <c r="G407" s="10">
        <v>1</v>
      </c>
      <c r="H407" s="2">
        <f t="shared" si="28"/>
        <v>0</v>
      </c>
      <c r="J407" s="1" t="s">
        <v>918</v>
      </c>
      <c r="L407" s="1">
        <v>39</v>
      </c>
    </row>
    <row r="408" spans="1:12" ht="12.75" outlineLevel="2">
      <c r="A408">
        <v>3</v>
      </c>
      <c r="B408" s="1">
        <f t="shared" si="27"/>
        <v>39</v>
      </c>
      <c r="C408" s="1" t="str">
        <f>VLOOKUP(B408,Sheet3!$A$2:$B$93,2)</f>
        <v>   DFIT 17</v>
      </c>
      <c r="D408" s="1">
        <v>28300122</v>
      </c>
      <c r="E408" t="s">
        <v>782</v>
      </c>
      <c r="F408" s="2">
        <v>0</v>
      </c>
      <c r="G408" s="10">
        <v>1</v>
      </c>
      <c r="H408" s="2">
        <f t="shared" si="28"/>
        <v>0</v>
      </c>
      <c r="J408" s="1" t="s">
        <v>918</v>
      </c>
      <c r="L408" s="1">
        <v>39</v>
      </c>
    </row>
    <row r="409" spans="1:12" ht="12.75" outlineLevel="2">
      <c r="A409">
        <v>3</v>
      </c>
      <c r="B409" s="1">
        <f t="shared" si="27"/>
        <v>39</v>
      </c>
      <c r="C409" s="1" t="str">
        <f>VLOOKUP(B409,Sheet3!$A$2:$B$93,2)</f>
        <v>   DFIT 17</v>
      </c>
      <c r="D409" s="1">
        <v>28300132</v>
      </c>
      <c r="E409" t="s">
        <v>783</v>
      </c>
      <c r="F409" s="2">
        <v>0</v>
      </c>
      <c r="G409" s="10">
        <v>1</v>
      </c>
      <c r="H409" s="2">
        <f t="shared" si="28"/>
        <v>0</v>
      </c>
      <c r="J409" s="1" t="s">
        <v>918</v>
      </c>
      <c r="L409" s="1">
        <v>39</v>
      </c>
    </row>
    <row r="410" spans="1:12" ht="12.75" outlineLevel="2">
      <c r="A410">
        <v>3</v>
      </c>
      <c r="B410" s="1">
        <f t="shared" si="27"/>
        <v>39</v>
      </c>
      <c r="C410" s="1" t="str">
        <f>VLOOKUP(B410,Sheet3!$A$2:$B$93,2)</f>
        <v>   DFIT 17</v>
      </c>
      <c r="D410" s="1">
        <v>28300142</v>
      </c>
      <c r="E410" t="s">
        <v>785</v>
      </c>
      <c r="F410" s="2">
        <v>0</v>
      </c>
      <c r="G410" s="10">
        <v>1</v>
      </c>
      <c r="H410" s="2">
        <f t="shared" si="28"/>
        <v>0</v>
      </c>
      <c r="J410" s="1" t="s">
        <v>918</v>
      </c>
      <c r="L410" s="1">
        <v>39</v>
      </c>
    </row>
    <row r="411" spans="1:12" ht="12.75" outlineLevel="2">
      <c r="A411">
        <v>3</v>
      </c>
      <c r="B411" s="1">
        <f t="shared" si="27"/>
        <v>39</v>
      </c>
      <c r="C411" s="1" t="str">
        <f>VLOOKUP(B411,Sheet3!$A$2:$B$93,2)</f>
        <v>   DFIT 17</v>
      </c>
      <c r="D411" s="1">
        <v>28300442</v>
      </c>
      <c r="E411" t="s">
        <v>807</v>
      </c>
      <c r="F411" s="2">
        <v>0</v>
      </c>
      <c r="G411" s="10">
        <v>1</v>
      </c>
      <c r="H411" s="2">
        <f t="shared" si="28"/>
        <v>0</v>
      </c>
      <c r="J411" s="1">
        <v>17</v>
      </c>
      <c r="K411" s="1">
        <v>10</v>
      </c>
      <c r="L411" s="1">
        <v>39</v>
      </c>
    </row>
    <row r="412" spans="2:12" ht="12.75" outlineLevel="1">
      <c r="B412" s="3" t="s">
        <v>949</v>
      </c>
      <c r="C412" s="12" t="str">
        <f>C411</f>
        <v>   DFIT 17</v>
      </c>
      <c r="G412" s="10"/>
      <c r="H412" s="2">
        <f>SUBTOTAL(9,H382:H411)</f>
        <v>-178466690.62833333</v>
      </c>
      <c r="L412" s="1">
        <f>SUBTOTAL(9,L382:L411)</f>
        <v>1170</v>
      </c>
    </row>
    <row r="413" spans="1:12" ht="12.75" outlineLevel="2">
      <c r="A413">
        <v>3</v>
      </c>
      <c r="B413" s="1">
        <f aca="true" t="shared" si="29" ref="B413:B418">L413</f>
        <v>40</v>
      </c>
      <c r="C413" s="1" t="str">
        <f>VLOOKUP(B413,Sheet3!$A$2:$B$93,2)</f>
        <v>   PGA</v>
      </c>
      <c r="D413" s="1">
        <v>19100012</v>
      </c>
      <c r="E413" t="s">
        <v>168</v>
      </c>
      <c r="F413" s="2">
        <v>3139052.608333333</v>
      </c>
      <c r="G413" s="10">
        <v>1</v>
      </c>
      <c r="H413" s="2">
        <f aca="true" t="shared" si="30" ref="H413:H418">F413*G413</f>
        <v>3139052.608333333</v>
      </c>
      <c r="J413" s="1">
        <v>22</v>
      </c>
      <c r="L413" s="1">
        <v>40</v>
      </c>
    </row>
    <row r="414" spans="1:12" ht="12.75" outlineLevel="2">
      <c r="A414">
        <v>3</v>
      </c>
      <c r="B414" s="1">
        <f t="shared" si="29"/>
        <v>40</v>
      </c>
      <c r="C414" s="1" t="str">
        <f>VLOOKUP(B414,Sheet3!$A$2:$B$93,2)</f>
        <v>   PGA</v>
      </c>
      <c r="D414" s="1">
        <v>19100022</v>
      </c>
      <c r="E414" t="s">
        <v>169</v>
      </c>
      <c r="F414" s="2">
        <v>-50622407.92458334</v>
      </c>
      <c r="G414" s="10">
        <v>1</v>
      </c>
      <c r="H414" s="2">
        <f t="shared" si="30"/>
        <v>-50622407.92458334</v>
      </c>
      <c r="J414" s="1">
        <v>22</v>
      </c>
      <c r="L414" s="1">
        <v>40</v>
      </c>
    </row>
    <row r="415" spans="1:12" ht="12.75" outlineLevel="2">
      <c r="A415">
        <v>3</v>
      </c>
      <c r="B415" s="1">
        <f t="shared" si="29"/>
        <v>40</v>
      </c>
      <c r="C415" s="1" t="str">
        <f>VLOOKUP(B415,Sheet3!$A$2:$B$93,2)</f>
        <v>   PGA</v>
      </c>
      <c r="D415" s="1">
        <v>19100132</v>
      </c>
      <c r="E415" t="s">
        <v>170</v>
      </c>
      <c r="F415" s="2">
        <v>-920265.3808333334</v>
      </c>
      <c r="G415" s="10">
        <v>1</v>
      </c>
      <c r="H415" s="2">
        <f t="shared" si="30"/>
        <v>-920265.3808333334</v>
      </c>
      <c r="J415" s="1">
        <v>22</v>
      </c>
      <c r="L415" s="1">
        <v>40</v>
      </c>
    </row>
    <row r="416" spans="1:12" ht="12.75" outlineLevel="2">
      <c r="A416">
        <v>3</v>
      </c>
      <c r="B416" s="1">
        <f t="shared" si="29"/>
        <v>40</v>
      </c>
      <c r="C416" s="1" t="str">
        <f>VLOOKUP(B416,Sheet3!$A$2:$B$93,2)</f>
        <v>   PGA</v>
      </c>
      <c r="D416" s="1">
        <v>19100142</v>
      </c>
      <c r="E416" t="s">
        <v>171</v>
      </c>
      <c r="F416" s="2">
        <v>362130.9041666666</v>
      </c>
      <c r="G416" s="10">
        <v>1</v>
      </c>
      <c r="H416" s="2">
        <f t="shared" si="30"/>
        <v>362130.9041666666</v>
      </c>
      <c r="J416" s="1">
        <v>22</v>
      </c>
      <c r="L416" s="1">
        <v>40</v>
      </c>
    </row>
    <row r="417" spans="1:12" ht="12.75" outlineLevel="2">
      <c r="A417">
        <v>3</v>
      </c>
      <c r="B417" s="1">
        <f t="shared" si="29"/>
        <v>40</v>
      </c>
      <c r="C417" s="1" t="str">
        <f>VLOOKUP(B417,Sheet3!$A$2:$B$93,2)</f>
        <v>   PGA</v>
      </c>
      <c r="D417" s="1">
        <v>19100152</v>
      </c>
      <c r="E417" t="s">
        <v>172</v>
      </c>
      <c r="F417" s="2">
        <v>8322901.08625</v>
      </c>
      <c r="G417" s="10">
        <v>1</v>
      </c>
      <c r="H417" s="2">
        <f t="shared" si="30"/>
        <v>8322901.08625</v>
      </c>
      <c r="J417" s="1">
        <v>22</v>
      </c>
      <c r="L417" s="1">
        <v>40</v>
      </c>
    </row>
    <row r="418" spans="1:12" ht="12.75" outlineLevel="2">
      <c r="A418">
        <v>3</v>
      </c>
      <c r="B418" s="1">
        <f t="shared" si="29"/>
        <v>40</v>
      </c>
      <c r="C418" s="1" t="str">
        <f>VLOOKUP(B418,Sheet3!$A$2:$B$93,2)</f>
        <v>   PGA</v>
      </c>
      <c r="D418" s="1">
        <v>19100162</v>
      </c>
      <c r="E418" t="s">
        <v>173</v>
      </c>
      <c r="F418" s="2">
        <v>39577389.361666664</v>
      </c>
      <c r="G418" s="10">
        <v>1</v>
      </c>
      <c r="H418" s="2">
        <f t="shared" si="30"/>
        <v>39577389.361666664</v>
      </c>
      <c r="J418" s="1">
        <v>22</v>
      </c>
      <c r="L418" s="1">
        <v>40</v>
      </c>
    </row>
    <row r="419" spans="2:12" ht="12.75" outlineLevel="1">
      <c r="B419" s="3" t="s">
        <v>950</v>
      </c>
      <c r="C419" s="12" t="str">
        <f>C418</f>
        <v>   PGA</v>
      </c>
      <c r="G419" s="10"/>
      <c r="H419" s="2">
        <f>SUBTOTAL(9,H413:H418)</f>
        <v>-141199.34500000626</v>
      </c>
      <c r="L419" s="1">
        <f>SUBTOTAL(9,L413:L418)</f>
        <v>240</v>
      </c>
    </row>
    <row r="420" spans="1:12" ht="12.75" outlineLevel="2">
      <c r="A420">
        <v>3</v>
      </c>
      <c r="B420" s="1">
        <f aca="true" t="shared" si="31" ref="B420:B426">L420</f>
        <v>41</v>
      </c>
      <c r="C420" s="1" t="str">
        <f>VLOOKUP(B420,Sheet3!$A$2:$B$93,2)</f>
        <v>   Common Plant-Allocation to Gas </v>
      </c>
      <c r="D420" s="1">
        <v>10100003</v>
      </c>
      <c r="E420" t="s">
        <v>1032</v>
      </c>
      <c r="F420" s="2">
        <v>450057823.1558333</v>
      </c>
      <c r="G420" s="10">
        <f aca="true" t="shared" si="32" ref="G420:G426">$B$5</f>
        <v>0.3485</v>
      </c>
      <c r="H420" s="2">
        <f aca="true" t="shared" si="33" ref="H420:H426">F420*G420</f>
        <v>156845151.3698079</v>
      </c>
      <c r="I420" s="1">
        <v>5</v>
      </c>
      <c r="J420" s="1" t="s">
        <v>830</v>
      </c>
      <c r="K420" s="1" t="s">
        <v>831</v>
      </c>
      <c r="L420" s="1">
        <v>41</v>
      </c>
    </row>
    <row r="421" spans="1:12" ht="12.75" outlineLevel="2">
      <c r="A421">
        <v>3</v>
      </c>
      <c r="B421" s="1">
        <f t="shared" si="31"/>
        <v>41</v>
      </c>
      <c r="C421" s="1" t="str">
        <f>VLOOKUP(B421,Sheet3!$A$2:$B$93,2)</f>
        <v>   Common Plant-Allocation to Gas </v>
      </c>
      <c r="D421" s="1" t="s">
        <v>1033</v>
      </c>
      <c r="E421" t="s">
        <v>1034</v>
      </c>
      <c r="F421" s="2">
        <v>12097</v>
      </c>
      <c r="G421" s="10">
        <f t="shared" si="32"/>
        <v>0.3485</v>
      </c>
      <c r="H421" s="2">
        <f t="shared" si="33"/>
        <v>4215.804499999999</v>
      </c>
      <c r="J421" s="1" t="s">
        <v>830</v>
      </c>
      <c r="L421" s="1">
        <v>41</v>
      </c>
    </row>
    <row r="422" spans="1:12" ht="12.75" outlineLevel="2">
      <c r="A422">
        <v>3</v>
      </c>
      <c r="B422" s="1">
        <f t="shared" si="31"/>
        <v>41</v>
      </c>
      <c r="C422" s="1" t="str">
        <f>VLOOKUP(B422,Sheet3!$A$2:$B$93,2)</f>
        <v>   Common Plant-Allocation to Gas </v>
      </c>
      <c r="D422" s="1">
        <v>23001013</v>
      </c>
      <c r="E422" t="s">
        <v>363</v>
      </c>
      <c r="F422" s="2">
        <v>-49811.979166666664</v>
      </c>
      <c r="G422" s="10">
        <f t="shared" si="32"/>
        <v>0.3485</v>
      </c>
      <c r="H422" s="2">
        <f t="shared" si="33"/>
        <v>-17359.474739583333</v>
      </c>
      <c r="J422" s="1" t="s">
        <v>830</v>
      </c>
      <c r="L422" s="1">
        <v>41</v>
      </c>
    </row>
    <row r="423" spans="1:12" ht="12.75" outlineLevel="2">
      <c r="A423">
        <v>3</v>
      </c>
      <c r="B423" s="1">
        <f t="shared" si="31"/>
        <v>41</v>
      </c>
      <c r="C423" s="1" t="str">
        <f>VLOOKUP(B423,Sheet3!$A$2:$B$93,2)</f>
        <v>   Common Plant-Allocation to Gas </v>
      </c>
      <c r="D423" s="1">
        <v>23003003</v>
      </c>
      <c r="E423" t="s">
        <v>385</v>
      </c>
      <c r="F423" s="2">
        <v>-12346.833333333334</v>
      </c>
      <c r="G423" s="10">
        <f t="shared" si="32"/>
        <v>0.3485</v>
      </c>
      <c r="H423" s="2">
        <f t="shared" si="33"/>
        <v>-4302.871416666667</v>
      </c>
      <c r="J423" s="1" t="s">
        <v>830</v>
      </c>
      <c r="L423" s="1">
        <v>41</v>
      </c>
    </row>
    <row r="424" spans="1:12" ht="12.75" outlineLevel="2">
      <c r="A424">
        <v>3</v>
      </c>
      <c r="B424" s="1">
        <f t="shared" si="31"/>
        <v>41</v>
      </c>
      <c r="C424" s="1" t="str">
        <f>VLOOKUP(B424,Sheet3!$A$2:$B$93,2)</f>
        <v>   Common Plant-Allocation to Gas </v>
      </c>
      <c r="D424" s="1">
        <v>23003013</v>
      </c>
      <c r="E424" t="s">
        <v>387</v>
      </c>
      <c r="F424" s="2">
        <v>12346.833333333334</v>
      </c>
      <c r="G424" s="10">
        <f t="shared" si="32"/>
        <v>0.3485</v>
      </c>
      <c r="H424" s="2">
        <f t="shared" si="33"/>
        <v>4302.871416666667</v>
      </c>
      <c r="J424" s="1" t="s">
        <v>830</v>
      </c>
      <c r="L424" s="1">
        <v>41</v>
      </c>
    </row>
    <row r="425" spans="1:12" ht="12.75" outlineLevel="2">
      <c r="A425">
        <v>3</v>
      </c>
      <c r="B425" s="1">
        <f t="shared" si="31"/>
        <v>41</v>
      </c>
      <c r="C425" s="1" t="str">
        <f>VLOOKUP(B425,Sheet3!$A$2:$B$93,2)</f>
        <v>   Common Plant-Allocation to Gas </v>
      </c>
      <c r="D425" s="1">
        <v>25300353</v>
      </c>
      <c r="E425" t="s">
        <v>660</v>
      </c>
      <c r="F425" s="2">
        <v>-9373333.4</v>
      </c>
      <c r="G425" s="10">
        <f t="shared" si="32"/>
        <v>0.3485</v>
      </c>
      <c r="H425" s="2">
        <f t="shared" si="33"/>
        <v>-3266606.6899</v>
      </c>
      <c r="I425" s="1">
        <v>5</v>
      </c>
      <c r="J425" s="1" t="s">
        <v>830</v>
      </c>
      <c r="K425" s="1" t="s">
        <v>831</v>
      </c>
      <c r="L425" s="1">
        <v>41</v>
      </c>
    </row>
    <row r="426" spans="1:12" ht="12.75" outlineLevel="2">
      <c r="A426">
        <v>3</v>
      </c>
      <c r="B426" s="1">
        <f t="shared" si="31"/>
        <v>41</v>
      </c>
      <c r="C426" s="1" t="str">
        <f>VLOOKUP(B426,Sheet3!$A$2:$B$93,2)</f>
        <v>   Common Plant-Allocation to Gas </v>
      </c>
      <c r="D426" s="1">
        <v>25300363</v>
      </c>
      <c r="E426" t="s">
        <v>661</v>
      </c>
      <c r="F426" s="2">
        <v>-3553447.95</v>
      </c>
      <c r="G426" s="10">
        <f t="shared" si="32"/>
        <v>0.3485</v>
      </c>
      <c r="H426" s="2">
        <f t="shared" si="33"/>
        <v>-1238376.610575</v>
      </c>
      <c r="I426" s="1">
        <v>5</v>
      </c>
      <c r="J426" s="1" t="s">
        <v>830</v>
      </c>
      <c r="K426" s="1" t="s">
        <v>831</v>
      </c>
      <c r="L426" s="1">
        <v>41</v>
      </c>
    </row>
    <row r="427" spans="2:12" ht="12.75" outlineLevel="1">
      <c r="B427" s="3" t="s">
        <v>951</v>
      </c>
      <c r="C427" s="12" t="str">
        <f>C426</f>
        <v>   Common Plant-Allocation to Gas </v>
      </c>
      <c r="G427" s="10"/>
      <c r="H427" s="2">
        <f>SUBTOTAL(9,H420:H426)</f>
        <v>152327024.39909333</v>
      </c>
      <c r="L427" s="1">
        <f>SUBTOTAL(9,L420:L426)</f>
        <v>287</v>
      </c>
    </row>
    <row r="428" spans="1:12" ht="12.75" outlineLevel="2">
      <c r="A428">
        <v>3</v>
      </c>
      <c r="B428" s="1">
        <f>L428</f>
        <v>42</v>
      </c>
      <c r="C428" s="1" t="str">
        <f>VLOOKUP(B428,Sheet3!$A$2:$B$93,2)</f>
        <v>   Common Deferred Tax</v>
      </c>
      <c r="D428" s="1">
        <v>28200013</v>
      </c>
      <c r="E428" t="s">
        <v>756</v>
      </c>
      <c r="F428" s="2">
        <v>-73056.875</v>
      </c>
      <c r="G428" s="10">
        <f>$B$5</f>
        <v>0.3485</v>
      </c>
      <c r="H428" s="2">
        <f>F428*G428</f>
        <v>-25460.320937499997</v>
      </c>
      <c r="I428" s="1" t="s">
        <v>915</v>
      </c>
      <c r="J428" s="1" t="s">
        <v>916</v>
      </c>
      <c r="K428" s="1" t="s">
        <v>917</v>
      </c>
      <c r="L428" s="1">
        <v>42</v>
      </c>
    </row>
    <row r="429" spans="1:12" ht="12.75" outlineLevel="2">
      <c r="A429">
        <v>3</v>
      </c>
      <c r="B429" s="1">
        <f>L429</f>
        <v>42</v>
      </c>
      <c r="C429" s="1" t="str">
        <f>VLOOKUP(B429,Sheet3!$A$2:$B$93,2)</f>
        <v>   Common Deferred Tax</v>
      </c>
      <c r="D429" s="1">
        <v>28300023</v>
      </c>
      <c r="E429" t="s">
        <v>769</v>
      </c>
      <c r="F429" s="2">
        <v>-19190404.5</v>
      </c>
      <c r="G429" s="10">
        <f>$B$5</f>
        <v>0.3485</v>
      </c>
      <c r="H429" s="2">
        <f>F429*G429</f>
        <v>-6687855.96825</v>
      </c>
      <c r="I429" s="1" t="s">
        <v>915</v>
      </c>
      <c r="J429" s="1" t="s">
        <v>916</v>
      </c>
      <c r="K429" s="1" t="s">
        <v>917</v>
      </c>
      <c r="L429" s="1">
        <v>42</v>
      </c>
    </row>
    <row r="430" spans="1:12" ht="12.75" outlineLevel="2">
      <c r="A430">
        <v>3</v>
      </c>
      <c r="B430" s="1">
        <f>L430</f>
        <v>42</v>
      </c>
      <c r="C430" s="1" t="str">
        <f>VLOOKUP(B430,Sheet3!$A$2:$B$93,2)</f>
        <v>   Common Deferred Tax</v>
      </c>
      <c r="D430" s="1">
        <v>28300043</v>
      </c>
      <c r="E430" t="s">
        <v>774</v>
      </c>
      <c r="F430" s="2">
        <v>-7771441.708333333</v>
      </c>
      <c r="G430" s="10">
        <f>$B$5</f>
        <v>0.3485</v>
      </c>
      <c r="H430" s="2">
        <f>F430*G430</f>
        <v>-2708347.435354166</v>
      </c>
      <c r="J430" s="1" t="s">
        <v>916</v>
      </c>
      <c r="L430" s="1">
        <v>42</v>
      </c>
    </row>
    <row r="431" spans="1:12" ht="12.75" outlineLevel="2">
      <c r="A431">
        <v>3</v>
      </c>
      <c r="B431" s="1">
        <f>L431</f>
        <v>42</v>
      </c>
      <c r="C431" s="1" t="str">
        <f>VLOOKUP(B431,Sheet3!$A$2:$B$93,2)</f>
        <v>   Common Deferred Tax</v>
      </c>
      <c r="D431" s="1">
        <v>28300193</v>
      </c>
      <c r="E431" t="s">
        <v>791</v>
      </c>
      <c r="F431" s="2">
        <v>-1967287.9583333333</v>
      </c>
      <c r="G431" s="10">
        <f>$B$5</f>
        <v>0.3485</v>
      </c>
      <c r="H431" s="2">
        <f>F431*G431</f>
        <v>-685599.8534791666</v>
      </c>
      <c r="I431" s="1" t="s">
        <v>915</v>
      </c>
      <c r="J431" s="1" t="s">
        <v>916</v>
      </c>
      <c r="K431" s="1" t="s">
        <v>917</v>
      </c>
      <c r="L431" s="1">
        <v>42</v>
      </c>
    </row>
    <row r="432" spans="1:12" ht="12.75" outlineLevel="2">
      <c r="A432">
        <v>3</v>
      </c>
      <c r="B432" s="1">
        <f>L432</f>
        <v>42</v>
      </c>
      <c r="C432" s="1" t="str">
        <f>VLOOKUP(B432,Sheet3!$A$2:$B$93,2)</f>
        <v>   Common Deferred Tax</v>
      </c>
      <c r="D432" s="1">
        <v>28300501</v>
      </c>
      <c r="E432" t="s">
        <v>814</v>
      </c>
      <c r="F432" s="2">
        <v>-428230.75</v>
      </c>
      <c r="G432" s="10">
        <f>$B$5</f>
        <v>0.3485</v>
      </c>
      <c r="H432" s="2">
        <f>F432*G432</f>
        <v>-149238.416375</v>
      </c>
      <c r="I432" s="1" t="s">
        <v>915</v>
      </c>
      <c r="J432" s="1" t="s">
        <v>916</v>
      </c>
      <c r="K432" s="1" t="s">
        <v>917</v>
      </c>
      <c r="L432" s="1">
        <v>42</v>
      </c>
    </row>
    <row r="433" spans="2:12" ht="12.75" outlineLevel="1">
      <c r="B433" s="3" t="s">
        <v>1403</v>
      </c>
      <c r="C433" s="12" t="str">
        <f>C432</f>
        <v>   Common Deferred Tax</v>
      </c>
      <c r="G433" s="10"/>
      <c r="H433" s="2">
        <f>SUBTOTAL(9,H428:H432)</f>
        <v>-10256501.994395833</v>
      </c>
      <c r="L433" s="1">
        <f>SUBTOTAL(9,L428:L432)</f>
        <v>210</v>
      </c>
    </row>
    <row r="434" spans="1:12" ht="12.75" outlineLevel="2">
      <c r="A434">
        <v>3</v>
      </c>
      <c r="B434" s="1">
        <f aca="true" t="shared" si="34" ref="B434:B439">L434</f>
        <v>43</v>
      </c>
      <c r="C434" s="1" t="str">
        <f>VLOOKUP(B434,Sheet3!$A$2:$B$93,2)</f>
        <v>   Common Accumulated Depreciation-Allocation to Gas</v>
      </c>
      <c r="D434" s="1">
        <v>10800003</v>
      </c>
      <c r="E434" t="s">
        <v>1053</v>
      </c>
      <c r="F434" s="2">
        <v>-31096240.700833336</v>
      </c>
      <c r="G434" s="10">
        <f aca="true" t="shared" si="35" ref="G434:G439">$B$5</f>
        <v>0.3485</v>
      </c>
      <c r="H434" s="2">
        <f aca="true" t="shared" si="36" ref="H434:H439">F434*G434</f>
        <v>-10837039.884240417</v>
      </c>
      <c r="I434" s="1">
        <v>18</v>
      </c>
      <c r="J434" s="1" t="s">
        <v>842</v>
      </c>
      <c r="K434" s="1" t="s">
        <v>843</v>
      </c>
      <c r="L434" s="1">
        <v>43</v>
      </c>
    </row>
    <row r="435" spans="1:12" ht="12.75" outlineLevel="2">
      <c r="A435">
        <v>3</v>
      </c>
      <c r="B435" s="1">
        <f t="shared" si="34"/>
        <v>43</v>
      </c>
      <c r="C435" s="1" t="str">
        <f>VLOOKUP(B435,Sheet3!$A$2:$B$93,2)</f>
        <v>   Common Accumulated Depreciation-Allocation to Gas</v>
      </c>
      <c r="D435" s="1" t="s">
        <v>1054</v>
      </c>
      <c r="E435" t="s">
        <v>1055</v>
      </c>
      <c r="F435" s="2">
        <v>-11571.270833333334</v>
      </c>
      <c r="G435" s="10">
        <f t="shared" si="35"/>
        <v>0.3485</v>
      </c>
      <c r="H435" s="2">
        <f t="shared" si="36"/>
        <v>-4032.5878854166667</v>
      </c>
      <c r="J435" s="1" t="s">
        <v>842</v>
      </c>
      <c r="L435" s="1">
        <v>43</v>
      </c>
    </row>
    <row r="436" spans="1:12" ht="12.75" outlineLevel="2">
      <c r="A436">
        <v>3</v>
      </c>
      <c r="B436" s="1">
        <f t="shared" si="34"/>
        <v>43</v>
      </c>
      <c r="C436" s="1" t="str">
        <f>VLOOKUP(B436,Sheet3!$A$2:$B$93,2)</f>
        <v>   Common Accumulated Depreciation-Allocation to Gas</v>
      </c>
      <c r="D436" s="1">
        <v>10800043</v>
      </c>
      <c r="E436" t="s">
        <v>1058</v>
      </c>
      <c r="F436" s="2">
        <v>3358764.442916667</v>
      </c>
      <c r="G436" s="10">
        <f t="shared" si="35"/>
        <v>0.3485</v>
      </c>
      <c r="H436" s="2">
        <f t="shared" si="36"/>
        <v>1170529.4083564584</v>
      </c>
      <c r="I436" s="1">
        <v>18</v>
      </c>
      <c r="J436" s="1" t="s">
        <v>842</v>
      </c>
      <c r="K436" s="1" t="s">
        <v>844</v>
      </c>
      <c r="L436" s="1">
        <v>43</v>
      </c>
    </row>
    <row r="437" spans="1:12" ht="12.75" outlineLevel="2">
      <c r="A437">
        <v>3</v>
      </c>
      <c r="B437" s="1">
        <f t="shared" si="34"/>
        <v>43</v>
      </c>
      <c r="C437" s="1" t="str">
        <f>VLOOKUP(B437,Sheet3!$A$2:$B$93,2)</f>
        <v>   Common Accumulated Depreciation-Allocation to Gas</v>
      </c>
      <c r="D437" s="1">
        <v>10800203</v>
      </c>
      <c r="E437" t="s">
        <v>1065</v>
      </c>
      <c r="F437" s="2">
        <v>216271.76708333337</v>
      </c>
      <c r="G437" s="10">
        <f t="shared" si="35"/>
        <v>0.3485</v>
      </c>
      <c r="H437" s="2">
        <f t="shared" si="36"/>
        <v>75370.71082854168</v>
      </c>
      <c r="I437" s="1">
        <v>18</v>
      </c>
      <c r="J437" s="1" t="s">
        <v>842</v>
      </c>
      <c r="K437" s="1" t="s">
        <v>843</v>
      </c>
      <c r="L437" s="1">
        <v>43</v>
      </c>
    </row>
    <row r="438" spans="1:12" ht="12.75" outlineLevel="2">
      <c r="A438">
        <v>3</v>
      </c>
      <c r="B438" s="1">
        <f t="shared" si="34"/>
        <v>43</v>
      </c>
      <c r="C438" s="1" t="str">
        <f>VLOOKUP(B438,Sheet3!$A$2:$B$93,2)</f>
        <v>   Common Accumulated Depreciation-Allocation to Gas</v>
      </c>
      <c r="D438" s="1">
        <v>10800543</v>
      </c>
      <c r="E438" t="s">
        <v>1069</v>
      </c>
      <c r="F438" s="2">
        <v>0</v>
      </c>
      <c r="G438" s="10">
        <f t="shared" si="35"/>
        <v>0.3485</v>
      </c>
      <c r="H438" s="2">
        <f t="shared" si="36"/>
        <v>0</v>
      </c>
      <c r="I438" s="1">
        <v>18</v>
      </c>
      <c r="J438" s="1" t="s">
        <v>842</v>
      </c>
      <c r="K438" s="1" t="s">
        <v>843</v>
      </c>
      <c r="L438" s="1">
        <v>43</v>
      </c>
    </row>
    <row r="439" spans="1:12" ht="12.75" outlineLevel="2">
      <c r="A439">
        <v>3</v>
      </c>
      <c r="B439" s="1">
        <f t="shared" si="34"/>
        <v>43</v>
      </c>
      <c r="C439" s="1" t="str">
        <f>VLOOKUP(B439,Sheet3!$A$2:$B$93,2)</f>
        <v>   Common Accumulated Depreciation-Allocation to Gas</v>
      </c>
      <c r="D439" s="1">
        <v>11100003</v>
      </c>
      <c r="E439" t="s">
        <v>1053</v>
      </c>
      <c r="F439" s="2">
        <v>-191412958.40874997</v>
      </c>
      <c r="G439" s="10">
        <f t="shared" si="35"/>
        <v>0.3485</v>
      </c>
      <c r="H439" s="2">
        <f t="shared" si="36"/>
        <v>-66707416.00544936</v>
      </c>
      <c r="I439" s="1">
        <v>20</v>
      </c>
      <c r="J439" s="1" t="s">
        <v>842</v>
      </c>
      <c r="K439" s="1" t="s">
        <v>843</v>
      </c>
      <c r="L439" s="1">
        <v>43</v>
      </c>
    </row>
    <row r="440" spans="2:12" ht="12.75" outlineLevel="1">
      <c r="B440" s="3" t="s">
        <v>952</v>
      </c>
      <c r="C440" s="12" t="str">
        <f>C439</f>
        <v>   Common Accumulated Depreciation-Allocation to Gas</v>
      </c>
      <c r="G440" s="10"/>
      <c r="H440" s="2">
        <f>SUBTOTAL(9,H434:H439)</f>
        <v>-76302588.3583902</v>
      </c>
      <c r="L440" s="1">
        <f>SUBTOTAL(9,L434:L439)</f>
        <v>258</v>
      </c>
    </row>
    <row r="441" spans="1:12" ht="12.75" outlineLevel="2">
      <c r="A441">
        <v>4</v>
      </c>
      <c r="B441" s="1">
        <v>39</v>
      </c>
      <c r="C441" s="1" t="str">
        <f>VLOOKUP(B441,Sheet3!$A$2:$B$93,2)</f>
        <v>   DFIT 17</v>
      </c>
      <c r="D441" s="1">
        <v>12100503</v>
      </c>
      <c r="E441" t="s">
        <v>1086</v>
      </c>
      <c r="F441" s="2">
        <v>0</v>
      </c>
      <c r="G441" s="10">
        <v>1</v>
      </c>
      <c r="H441" s="2">
        <f>F441*G441</f>
        <v>0</v>
      </c>
      <c r="J441" s="1" t="s">
        <v>849</v>
      </c>
      <c r="L441" s="1">
        <v>40</v>
      </c>
    </row>
    <row r="442" spans="1:12" ht="12.75" outlineLevel="2">
      <c r="A442">
        <v>4</v>
      </c>
      <c r="B442" s="1">
        <v>39</v>
      </c>
      <c r="C442" s="1" t="str">
        <f>VLOOKUP(B442,Sheet3!$A$2:$B$93,2)</f>
        <v>   DFIT 17</v>
      </c>
      <c r="D442" s="1">
        <v>12100513</v>
      </c>
      <c r="E442" t="s">
        <v>1086</v>
      </c>
      <c r="F442" s="2">
        <v>0</v>
      </c>
      <c r="G442" s="10">
        <v>1</v>
      </c>
      <c r="H442" s="2">
        <f>F442*G442</f>
        <v>0</v>
      </c>
      <c r="J442" s="1" t="s">
        <v>849</v>
      </c>
      <c r="L442" s="1">
        <v>40</v>
      </c>
    </row>
    <row r="443" spans="2:12" ht="12.75" outlineLevel="1">
      <c r="B443" s="3" t="s">
        <v>949</v>
      </c>
      <c r="C443" s="12" t="str">
        <f>C442</f>
        <v>   DFIT 17</v>
      </c>
      <c r="G443" s="10"/>
      <c r="H443" s="2">
        <f>SUBTOTAL(9,H441:H442)</f>
        <v>0</v>
      </c>
      <c r="L443" s="1">
        <f>SUBTOTAL(9,L441:L442)</f>
        <v>80</v>
      </c>
    </row>
    <row r="444" spans="2:12" ht="12.75">
      <c r="B444" s="3" t="s">
        <v>959</v>
      </c>
      <c r="G444" s="10"/>
      <c r="H444" s="2">
        <f>SUBTOTAL(9,H340:H442)</f>
        <v>1308707606.3558915</v>
      </c>
      <c r="L444" s="1">
        <f>SUBTOTAL(9,L340:L442)</f>
        <v>3595</v>
      </c>
    </row>
    <row r="445" spans="2:7" ht="12.75">
      <c r="B445" s="3"/>
      <c r="G445" s="10"/>
    </row>
    <row r="446" spans="2:7" ht="12.75">
      <c r="B446" s="3"/>
      <c r="G446" s="10"/>
    </row>
    <row r="447" spans="2:7" ht="12.75">
      <c r="B447" s="3"/>
      <c r="G447" s="10"/>
    </row>
    <row r="448" spans="1:7" ht="12.75">
      <c r="A448" s="8" t="s">
        <v>989</v>
      </c>
      <c r="B448" s="3"/>
      <c r="G448" s="10"/>
    </row>
    <row r="449" spans="1:7" ht="12.75">
      <c r="A449" s="8"/>
      <c r="B449" s="3"/>
      <c r="G449" s="10"/>
    </row>
    <row r="450" spans="1:12" ht="12.75" outlineLevel="2">
      <c r="A450">
        <v>4</v>
      </c>
      <c r="B450" s="66" t="str">
        <f>Sheet1!B16</f>
        <v>39.1</v>
      </c>
      <c r="C450" s="24" t="s">
        <v>733</v>
      </c>
      <c r="D450" s="1">
        <v>10700001</v>
      </c>
      <c r="E450" t="s">
        <v>1041</v>
      </c>
      <c r="F450" s="2">
        <v>225707474.32999995</v>
      </c>
      <c r="G450" s="10">
        <v>1</v>
      </c>
      <c r="H450" s="2">
        <f>F450*G450</f>
        <v>225707474.32999995</v>
      </c>
      <c r="J450" s="1">
        <v>62</v>
      </c>
      <c r="L450" s="1">
        <v>39</v>
      </c>
    </row>
    <row r="451" spans="1:12" ht="12.75" outlineLevel="2">
      <c r="A451">
        <v>4</v>
      </c>
      <c r="B451" s="1" t="str">
        <f>VLOOKUP(D451,Sheet1!A84:B1348,2)</f>
        <v>39.1</v>
      </c>
      <c r="C451" s="24" t="s">
        <v>733</v>
      </c>
      <c r="D451" s="1">
        <v>18230901</v>
      </c>
      <c r="E451" t="s">
        <v>1509</v>
      </c>
      <c r="F451" s="2">
        <v>1795526.8804166669</v>
      </c>
      <c r="G451" s="10">
        <v>1</v>
      </c>
      <c r="H451" s="2">
        <f>F451*G451</f>
        <v>1795526.8804166669</v>
      </c>
      <c r="J451" s="1">
        <v>62</v>
      </c>
      <c r="L451" s="1">
        <v>39</v>
      </c>
    </row>
    <row r="452" spans="1:12" ht="12.75" outlineLevel="2">
      <c r="A452">
        <v>4</v>
      </c>
      <c r="B452" s="1" t="str">
        <f>VLOOKUP(D452,Sheet1!A85:B1349,2)</f>
        <v>39.1</v>
      </c>
      <c r="C452" s="24" t="s">
        <v>733</v>
      </c>
      <c r="D452" s="1">
        <v>18230961</v>
      </c>
      <c r="E452" t="s">
        <v>1513</v>
      </c>
      <c r="F452" s="2">
        <v>269180.6520833333</v>
      </c>
      <c r="G452" s="10">
        <v>1</v>
      </c>
      <c r="H452" s="2">
        <f>F452*G452</f>
        <v>269180.6520833333</v>
      </c>
      <c r="J452" s="1">
        <v>62</v>
      </c>
      <c r="L452" s="1">
        <v>39</v>
      </c>
    </row>
    <row r="453" spans="1:12" ht="12.75" outlineLevel="2">
      <c r="A453">
        <v>4</v>
      </c>
      <c r="B453" s="1" t="str">
        <f>VLOOKUP(D453,Sheet1!A86:B1350,2)</f>
        <v>39.1</v>
      </c>
      <c r="C453" s="24" t="s">
        <v>733</v>
      </c>
      <c r="D453" s="1">
        <v>18230971</v>
      </c>
      <c r="E453" t="s">
        <v>1514</v>
      </c>
      <c r="F453" s="2">
        <v>397599.54916666663</v>
      </c>
      <c r="G453" s="10">
        <v>1</v>
      </c>
      <c r="H453" s="2">
        <f>F453*G453</f>
        <v>397599.54916666663</v>
      </c>
      <c r="J453" s="1" t="s">
        <v>873</v>
      </c>
      <c r="L453" s="1" t="s">
        <v>839</v>
      </c>
    </row>
    <row r="454" spans="1:12" ht="12.75" outlineLevel="2">
      <c r="A454">
        <v>4</v>
      </c>
      <c r="B454" s="1" t="str">
        <f>VLOOKUP(D454,Sheet1!A87:B1351,2)</f>
        <v>39.1</v>
      </c>
      <c r="C454" s="24" t="s">
        <v>733</v>
      </c>
      <c r="D454" s="1">
        <v>18600701</v>
      </c>
      <c r="E454" t="s">
        <v>88</v>
      </c>
      <c r="F454" s="2">
        <v>0</v>
      </c>
      <c r="G454" s="10">
        <v>1</v>
      </c>
      <c r="H454" s="2">
        <f>F454*G454</f>
        <v>0</v>
      </c>
      <c r="J454" s="1">
        <v>62</v>
      </c>
      <c r="L454" s="1">
        <v>39</v>
      </c>
    </row>
    <row r="455" spans="2:12" ht="12.75" outlineLevel="1">
      <c r="B455" s="11" t="s">
        <v>729</v>
      </c>
      <c r="C455" s="12" t="s">
        <v>733</v>
      </c>
      <c r="G455" s="10"/>
      <c r="H455" s="2">
        <f>SUBTOTAL(9,H450:H454)</f>
        <v>228169781.41166663</v>
      </c>
      <c r="L455" s="1">
        <f>SUBTOTAL(9,L450:L454)</f>
        <v>156</v>
      </c>
    </row>
    <row r="456" spans="1:12" ht="12.75" outlineLevel="2">
      <c r="A456">
        <v>4</v>
      </c>
      <c r="B456" s="66" t="str">
        <f>Sheet1!B17</f>
        <v>39.2</v>
      </c>
      <c r="C456" s="24" t="s">
        <v>734</v>
      </c>
      <c r="D456" s="1">
        <v>10700021</v>
      </c>
      <c r="E456" t="s">
        <v>1045</v>
      </c>
      <c r="F456" s="2">
        <v>16255.880833333335</v>
      </c>
      <c r="G456" s="10">
        <v>1</v>
      </c>
      <c r="H456" s="2">
        <f aca="true" t="shared" si="37" ref="H456:H461">F456*G456</f>
        <v>16255.880833333335</v>
      </c>
      <c r="J456" s="1">
        <v>62</v>
      </c>
      <c r="L456" s="1">
        <v>39</v>
      </c>
    </row>
    <row r="457" spans="1:12" ht="12.75" outlineLevel="2">
      <c r="A457">
        <v>4</v>
      </c>
      <c r="B457" s="1">
        <v>39.2</v>
      </c>
      <c r="C457" s="24" t="s">
        <v>734</v>
      </c>
      <c r="D457" s="1">
        <v>10700002</v>
      </c>
      <c r="E457" t="s">
        <v>1042</v>
      </c>
      <c r="F457" s="2">
        <v>39066315.34125</v>
      </c>
      <c r="G457" s="10">
        <v>1</v>
      </c>
      <c r="H457" s="2">
        <f t="shared" si="37"/>
        <v>39066315.34125</v>
      </c>
      <c r="J457" s="1">
        <v>28</v>
      </c>
      <c r="L457" s="1">
        <v>39</v>
      </c>
    </row>
    <row r="458" spans="1:12" ht="12.75" outlineLevel="2">
      <c r="A458">
        <v>4</v>
      </c>
      <c r="B458" s="1">
        <v>39.2</v>
      </c>
      <c r="C458" s="24" t="s">
        <v>734</v>
      </c>
      <c r="D458" s="1">
        <v>10700022</v>
      </c>
      <c r="E458" t="s">
        <v>1046</v>
      </c>
      <c r="F458" s="2">
        <v>8590.952500000001</v>
      </c>
      <c r="G458" s="10">
        <v>1</v>
      </c>
      <c r="H458" s="2">
        <f t="shared" si="37"/>
        <v>8590.952500000001</v>
      </c>
      <c r="J458" s="1" t="s">
        <v>838</v>
      </c>
      <c r="L458" s="1" t="s">
        <v>839</v>
      </c>
    </row>
    <row r="459" spans="1:12" ht="12.75" outlineLevel="2">
      <c r="A459">
        <v>4</v>
      </c>
      <c r="B459" s="1">
        <v>39.2</v>
      </c>
      <c r="C459" s="24" t="s">
        <v>734</v>
      </c>
      <c r="D459" s="1">
        <v>10700042</v>
      </c>
      <c r="E459" t="s">
        <v>1048</v>
      </c>
      <c r="F459" s="2">
        <v>16294915.430833332</v>
      </c>
      <c r="G459" s="10">
        <v>1</v>
      </c>
      <c r="H459" s="2">
        <f t="shared" si="37"/>
        <v>16294915.430833332</v>
      </c>
      <c r="J459" s="1">
        <v>28</v>
      </c>
      <c r="L459" s="1">
        <v>39</v>
      </c>
    </row>
    <row r="460" spans="1:12" ht="12.75" outlineLevel="2">
      <c r="A460">
        <v>4</v>
      </c>
      <c r="B460" s="1">
        <v>39.2</v>
      </c>
      <c r="C460" s="24" t="s">
        <v>734</v>
      </c>
      <c r="D460" s="1">
        <v>10700003</v>
      </c>
      <c r="E460" t="s">
        <v>1043</v>
      </c>
      <c r="F460" s="2">
        <v>15791635.11458333</v>
      </c>
      <c r="G460" s="10">
        <f>$B$5</f>
        <v>0.3485</v>
      </c>
      <c r="H460" s="2">
        <f t="shared" si="37"/>
        <v>5503384.83743229</v>
      </c>
      <c r="J460" s="1" t="s">
        <v>836</v>
      </c>
      <c r="L460" s="1">
        <v>39</v>
      </c>
    </row>
    <row r="461" spans="1:12" ht="12.75" outlineLevel="2">
      <c r="A461">
        <v>4</v>
      </c>
      <c r="B461" s="1">
        <v>39.2</v>
      </c>
      <c r="C461" s="12" t="s">
        <v>733</v>
      </c>
      <c r="D461" s="1">
        <v>10700013</v>
      </c>
      <c r="E461" t="s">
        <v>1044</v>
      </c>
      <c r="F461" s="2">
        <v>-653222.3029166666</v>
      </c>
      <c r="G461" s="10">
        <f>$B$5</f>
        <v>0.3485</v>
      </c>
      <c r="H461" s="2">
        <f t="shared" si="37"/>
        <v>-227647.9725664583</v>
      </c>
      <c r="J461" s="1" t="s">
        <v>836</v>
      </c>
      <c r="L461" s="1">
        <v>39</v>
      </c>
    </row>
    <row r="462" spans="2:12" ht="12.75" outlineLevel="1">
      <c r="B462" s="3" t="s">
        <v>730</v>
      </c>
      <c r="C462" s="12" t="s">
        <v>734</v>
      </c>
      <c r="G462" s="10"/>
      <c r="H462" s="2">
        <f>SUBTOTAL(9,H456:H461)</f>
        <v>60661814.4702825</v>
      </c>
      <c r="L462" s="1">
        <f>SUBTOTAL(9,L456:L461)</f>
        <v>195</v>
      </c>
    </row>
    <row r="463" spans="1:12" ht="12.75" outlineLevel="2">
      <c r="A463">
        <v>4</v>
      </c>
      <c r="B463" s="66" t="str">
        <f>Sheet1!B19</f>
        <v>39.3</v>
      </c>
      <c r="C463" s="24" t="s">
        <v>742</v>
      </c>
      <c r="D463" s="1">
        <v>10700041</v>
      </c>
      <c r="E463" t="s">
        <v>1047</v>
      </c>
      <c r="F463" s="2">
        <v>9925514.57125</v>
      </c>
      <c r="G463" s="10">
        <v>1</v>
      </c>
      <c r="H463" s="2">
        <f>F463*G463</f>
        <v>9925514.57125</v>
      </c>
      <c r="J463" s="1">
        <v>62</v>
      </c>
      <c r="L463" s="1">
        <v>39</v>
      </c>
    </row>
    <row r="464" spans="1:12" ht="12.75" outlineLevel="2">
      <c r="A464">
        <v>4</v>
      </c>
      <c r="B464" s="1">
        <v>39.3</v>
      </c>
      <c r="C464" s="24" t="s">
        <v>742</v>
      </c>
      <c r="D464" s="1">
        <v>10700003</v>
      </c>
      <c r="E464" t="s">
        <v>1043</v>
      </c>
      <c r="F464" s="2">
        <v>15791635.11458333</v>
      </c>
      <c r="G464" s="10">
        <f>$B$4</f>
        <v>0.6515</v>
      </c>
      <c r="H464" s="2">
        <f>F464*G464</f>
        <v>10288250.277151039</v>
      </c>
      <c r="J464" s="1" t="s">
        <v>836</v>
      </c>
      <c r="L464" s="1">
        <v>39</v>
      </c>
    </row>
    <row r="465" spans="1:12" ht="12.75" outlineLevel="2">
      <c r="A465">
        <v>4</v>
      </c>
      <c r="B465" s="1">
        <v>39.3</v>
      </c>
      <c r="C465" s="24" t="s">
        <v>742</v>
      </c>
      <c r="D465" s="1">
        <v>10700013</v>
      </c>
      <c r="E465" t="s">
        <v>1044</v>
      </c>
      <c r="F465" s="2">
        <v>-653222.3029166666</v>
      </c>
      <c r="G465" s="10">
        <f>$B$4</f>
        <v>0.6515</v>
      </c>
      <c r="H465" s="2">
        <f>F465*G465</f>
        <v>-425574.33035020827</v>
      </c>
      <c r="J465" s="1" t="s">
        <v>836</v>
      </c>
      <c r="L465" s="1">
        <v>39</v>
      </c>
    </row>
    <row r="466" spans="2:12" ht="12.75" outlineLevel="1">
      <c r="B466" s="3" t="s">
        <v>731</v>
      </c>
      <c r="C466" s="12" t="s">
        <v>742</v>
      </c>
      <c r="G466" s="10"/>
      <c r="H466" s="2">
        <f>SUBTOTAL(9,H463:H465)</f>
        <v>19788190.51805083</v>
      </c>
      <c r="L466" s="1">
        <f>SUBTOTAL(9,L463:L465)</f>
        <v>117</v>
      </c>
    </row>
    <row r="467" spans="1:12" ht="12.75" outlineLevel="2">
      <c r="A467">
        <v>4</v>
      </c>
      <c r="B467" s="1" t="str">
        <f>VLOOKUP(D467,Sheet1!A90:B1354,2)</f>
        <v>39.4</v>
      </c>
      <c r="C467" s="1" t="s">
        <v>735</v>
      </c>
      <c r="D467" s="1">
        <v>18600011</v>
      </c>
      <c r="E467" t="s">
        <v>54</v>
      </c>
      <c r="F467" s="2">
        <v>-64000.79833333333</v>
      </c>
      <c r="G467" s="10">
        <v>1</v>
      </c>
      <c r="H467" s="2">
        <f aca="true" t="shared" si="38" ref="H467:H472">F467*G467</f>
        <v>-64000.79833333333</v>
      </c>
      <c r="J467" s="1">
        <v>62</v>
      </c>
      <c r="L467" s="1">
        <v>39</v>
      </c>
    </row>
    <row r="468" spans="1:12" ht="12.75" outlineLevel="2">
      <c r="A468">
        <v>4</v>
      </c>
      <c r="B468" s="1" t="str">
        <f>VLOOKUP(D468,Sheet1!A91:B1355,2)</f>
        <v>39.4</v>
      </c>
      <c r="C468" s="1" t="s">
        <v>735</v>
      </c>
      <c r="D468" s="1">
        <v>18600021</v>
      </c>
      <c r="E468" t="s">
        <v>55</v>
      </c>
      <c r="F468" s="2">
        <v>6618.97</v>
      </c>
      <c r="G468" s="10">
        <v>1</v>
      </c>
      <c r="H468" s="2">
        <f t="shared" si="38"/>
        <v>6618.97</v>
      </c>
      <c r="J468" s="1">
        <v>62</v>
      </c>
      <c r="L468" s="1">
        <v>39</v>
      </c>
    </row>
    <row r="469" spans="1:12" ht="12.75" outlineLevel="2">
      <c r="A469">
        <v>4</v>
      </c>
      <c r="B469" s="1" t="str">
        <f>VLOOKUP(D469,Sheet1!A92:B1356,2)</f>
        <v>39.4</v>
      </c>
      <c r="C469" s="1" t="s">
        <v>735</v>
      </c>
      <c r="D469" s="1">
        <v>18500003</v>
      </c>
      <c r="E469" t="s">
        <v>52</v>
      </c>
      <c r="F469" s="2">
        <v>-339475.77125</v>
      </c>
      <c r="G469" s="10">
        <v>1</v>
      </c>
      <c r="H469" s="2">
        <f t="shared" si="38"/>
        <v>-339475.77125</v>
      </c>
      <c r="J469" s="1" t="s">
        <v>885</v>
      </c>
      <c r="L469" s="1">
        <v>39</v>
      </c>
    </row>
    <row r="470" spans="1:12" ht="12.75" outlineLevel="2">
      <c r="A470">
        <v>4</v>
      </c>
      <c r="B470" s="1" t="str">
        <f>VLOOKUP(D470,Sheet1!A93:B1357,2)</f>
        <v>39.4</v>
      </c>
      <c r="C470" s="1" t="s">
        <v>735</v>
      </c>
      <c r="D470" s="1">
        <v>18600013</v>
      </c>
      <c r="E470" t="s">
        <v>56</v>
      </c>
      <c r="F470" s="2">
        <v>1008782.1595833333</v>
      </c>
      <c r="G470" s="10">
        <v>1</v>
      </c>
      <c r="H470" s="2">
        <f t="shared" si="38"/>
        <v>1008782.1595833333</v>
      </c>
      <c r="J470" s="1" t="s">
        <v>885</v>
      </c>
      <c r="L470" s="1">
        <v>39</v>
      </c>
    </row>
    <row r="471" spans="1:12" ht="12.75" outlineLevel="2">
      <c r="A471">
        <v>4</v>
      </c>
      <c r="B471" s="1" t="str">
        <f>VLOOKUP(D471,Sheet1!A94:B1358,2)</f>
        <v>39.4</v>
      </c>
      <c r="C471" s="1" t="s">
        <v>735</v>
      </c>
      <c r="D471" s="1">
        <v>18600143</v>
      </c>
      <c r="E471" t="s">
        <v>69</v>
      </c>
      <c r="F471" s="2">
        <v>1568739.9825</v>
      </c>
      <c r="G471" s="10">
        <v>1</v>
      </c>
      <c r="H471" s="2">
        <f t="shared" si="38"/>
        <v>1568739.9825</v>
      </c>
      <c r="J471" s="1">
        <v>62</v>
      </c>
      <c r="L471" s="1">
        <v>39</v>
      </c>
    </row>
    <row r="472" spans="1:12" ht="12.75" outlineLevel="2">
      <c r="A472">
        <v>4</v>
      </c>
      <c r="B472" s="1" t="str">
        <f>VLOOKUP(D472,Sheet1!A95:B1359,2)</f>
        <v>39.4</v>
      </c>
      <c r="C472" s="1" t="s">
        <v>735</v>
      </c>
      <c r="D472" s="1">
        <v>25300041</v>
      </c>
      <c r="E472" t="s">
        <v>645</v>
      </c>
      <c r="F472" s="2">
        <v>-120012.70833333333</v>
      </c>
      <c r="G472" s="10">
        <v>1</v>
      </c>
      <c r="H472" s="2">
        <f t="shared" si="38"/>
        <v>-120012.70833333333</v>
      </c>
      <c r="J472" s="1">
        <v>62</v>
      </c>
      <c r="L472" s="1">
        <v>39</v>
      </c>
    </row>
    <row r="473" spans="2:12" ht="12.75" outlineLevel="1">
      <c r="B473" s="3" t="s">
        <v>732</v>
      </c>
      <c r="C473" s="12" t="s">
        <v>735</v>
      </c>
      <c r="G473" s="10"/>
      <c r="H473" s="2">
        <f>SUBTOTAL(9,H467:H472)</f>
        <v>2060651.8341666667</v>
      </c>
      <c r="L473" s="1">
        <f>SUBTOTAL(9,L467:L472)</f>
        <v>234</v>
      </c>
    </row>
    <row r="474" spans="1:12" ht="12.75" outlineLevel="2">
      <c r="A474">
        <v>4</v>
      </c>
      <c r="B474" s="1">
        <f aca="true" t="shared" si="39" ref="B474:B505">L474</f>
        <v>40</v>
      </c>
      <c r="C474" s="1" t="s">
        <v>736</v>
      </c>
      <c r="D474" s="1">
        <v>12100003</v>
      </c>
      <c r="E474" t="s">
        <v>1084</v>
      </c>
      <c r="F474" s="2">
        <v>299265.68374999997</v>
      </c>
      <c r="G474" s="10">
        <v>1</v>
      </c>
      <c r="H474" s="2">
        <f aca="true" t="shared" si="40" ref="H474:H505">F474*G474</f>
        <v>299265.68374999997</v>
      </c>
      <c r="J474" s="1" t="s">
        <v>849</v>
      </c>
      <c r="L474" s="1">
        <v>40</v>
      </c>
    </row>
    <row r="475" spans="1:12" ht="12.75" outlineLevel="2">
      <c r="A475">
        <v>4</v>
      </c>
      <c r="B475" s="1">
        <f t="shared" si="39"/>
        <v>40</v>
      </c>
      <c r="C475" s="1" t="s">
        <v>736</v>
      </c>
      <c r="D475" s="1">
        <v>12100013</v>
      </c>
      <c r="E475" t="s">
        <v>1085</v>
      </c>
      <c r="F475" s="2">
        <v>2745601.637083333</v>
      </c>
      <c r="G475" s="10">
        <v>1</v>
      </c>
      <c r="H475" s="2">
        <f t="shared" si="40"/>
        <v>2745601.637083333</v>
      </c>
      <c r="J475" s="1" t="s">
        <v>849</v>
      </c>
      <c r="L475" s="1">
        <v>40</v>
      </c>
    </row>
    <row r="476" spans="1:12" ht="12.75" outlineLevel="2">
      <c r="A476">
        <v>4</v>
      </c>
      <c r="B476" s="1">
        <f t="shared" si="39"/>
        <v>40</v>
      </c>
      <c r="C476" s="1" t="s">
        <v>736</v>
      </c>
      <c r="D476" s="1">
        <v>12200003</v>
      </c>
      <c r="E476" t="s">
        <v>1087</v>
      </c>
      <c r="F476" s="2">
        <v>-445522.25</v>
      </c>
      <c r="G476" s="10">
        <v>1</v>
      </c>
      <c r="H476" s="2">
        <f t="shared" si="40"/>
        <v>-445522.25</v>
      </c>
      <c r="J476" s="1" t="s">
        <v>849</v>
      </c>
      <c r="L476" s="1">
        <v>40</v>
      </c>
    </row>
    <row r="477" spans="1:12" ht="12.75" outlineLevel="2">
      <c r="A477">
        <v>4</v>
      </c>
      <c r="B477" s="1">
        <f t="shared" si="39"/>
        <v>40</v>
      </c>
      <c r="C477" s="1" t="s">
        <v>736</v>
      </c>
      <c r="D477" s="1">
        <v>13100773</v>
      </c>
      <c r="E477" t="s">
        <v>1120</v>
      </c>
      <c r="F477" s="2">
        <v>-6.708333333333333</v>
      </c>
      <c r="G477" s="10">
        <v>1</v>
      </c>
      <c r="H477" s="2">
        <f t="shared" si="40"/>
        <v>-6.708333333333333</v>
      </c>
      <c r="J477" s="1" t="s">
        <v>856</v>
      </c>
      <c r="L477" s="1">
        <v>40</v>
      </c>
    </row>
    <row r="478" spans="1:12" ht="12.75" outlineLevel="2">
      <c r="A478">
        <v>4</v>
      </c>
      <c r="B478" s="1">
        <f t="shared" si="39"/>
        <v>40</v>
      </c>
      <c r="C478" s="1" t="s">
        <v>736</v>
      </c>
      <c r="D478" s="1">
        <v>17500001</v>
      </c>
      <c r="E478" t="s">
        <v>1334</v>
      </c>
      <c r="F478" s="2">
        <v>410441.9166666667</v>
      </c>
      <c r="G478" s="10">
        <v>1</v>
      </c>
      <c r="H478" s="2">
        <f t="shared" si="40"/>
        <v>410441.9166666667</v>
      </c>
      <c r="J478" s="1" t="s">
        <v>856</v>
      </c>
      <c r="L478" s="1">
        <v>40</v>
      </c>
    </row>
    <row r="479" spans="1:12" ht="12.75" outlineLevel="2">
      <c r="A479">
        <v>4</v>
      </c>
      <c r="B479" s="1">
        <f t="shared" si="39"/>
        <v>40</v>
      </c>
      <c r="C479" s="1" t="s">
        <v>736</v>
      </c>
      <c r="D479" s="1">
        <v>17500021</v>
      </c>
      <c r="E479" t="s">
        <v>1335</v>
      </c>
      <c r="F479" s="2">
        <v>-4969.291666666667</v>
      </c>
      <c r="G479" s="10">
        <v>1</v>
      </c>
      <c r="H479" s="2">
        <f t="shared" si="40"/>
        <v>-4969.291666666667</v>
      </c>
      <c r="J479" s="1" t="s">
        <v>856</v>
      </c>
      <c r="L479" s="1">
        <v>40</v>
      </c>
    </row>
    <row r="480" spans="1:12" ht="12.75" outlineLevel="2">
      <c r="A480">
        <v>4</v>
      </c>
      <c r="B480" s="1">
        <f t="shared" si="39"/>
        <v>40</v>
      </c>
      <c r="C480" s="1" t="s">
        <v>736</v>
      </c>
      <c r="D480" s="1">
        <v>17600001</v>
      </c>
      <c r="E480" t="s">
        <v>1336</v>
      </c>
      <c r="F480" s="2">
        <v>11307417.041666666</v>
      </c>
      <c r="G480" s="10">
        <v>1</v>
      </c>
      <c r="H480" s="2">
        <f t="shared" si="40"/>
        <v>11307417.041666666</v>
      </c>
      <c r="J480" s="1" t="s">
        <v>856</v>
      </c>
      <c r="L480" s="1">
        <v>40</v>
      </c>
    </row>
    <row r="481" spans="1:12" ht="12.75" outlineLevel="2">
      <c r="A481">
        <v>4</v>
      </c>
      <c r="B481" s="1">
        <f t="shared" si="39"/>
        <v>40</v>
      </c>
      <c r="C481" s="1" t="s">
        <v>736</v>
      </c>
      <c r="D481" s="1">
        <v>17600002</v>
      </c>
      <c r="E481" t="s">
        <v>1337</v>
      </c>
      <c r="F481" s="2">
        <v>7018477.125</v>
      </c>
      <c r="G481" s="10">
        <v>1</v>
      </c>
      <c r="H481" s="2">
        <f t="shared" si="40"/>
        <v>7018477.125</v>
      </c>
      <c r="J481" s="1" t="s">
        <v>856</v>
      </c>
      <c r="L481" s="1">
        <v>40</v>
      </c>
    </row>
    <row r="482" spans="1:12" ht="12.75" outlineLevel="2">
      <c r="A482">
        <v>4</v>
      </c>
      <c r="B482" s="1">
        <f t="shared" si="39"/>
        <v>40</v>
      </c>
      <c r="C482" s="1" t="s">
        <v>736</v>
      </c>
      <c r="D482" s="1">
        <v>17600011</v>
      </c>
      <c r="E482" t="s">
        <v>1338</v>
      </c>
      <c r="F482" s="2">
        <v>4715328</v>
      </c>
      <c r="G482" s="10">
        <v>1</v>
      </c>
      <c r="H482" s="2">
        <f t="shared" si="40"/>
        <v>4715328</v>
      </c>
      <c r="J482" s="1" t="s">
        <v>856</v>
      </c>
      <c r="L482" s="1">
        <v>40</v>
      </c>
    </row>
    <row r="483" spans="1:12" ht="12.75" outlineLevel="2">
      <c r="A483">
        <v>4</v>
      </c>
      <c r="B483" s="1">
        <f t="shared" si="39"/>
        <v>40</v>
      </c>
      <c r="C483" s="1" t="s">
        <v>736</v>
      </c>
      <c r="D483" s="1">
        <v>17600012</v>
      </c>
      <c r="E483" t="s">
        <v>1339</v>
      </c>
      <c r="F483" s="2">
        <v>51581.125</v>
      </c>
      <c r="G483" s="10">
        <v>1</v>
      </c>
      <c r="H483" s="2">
        <f t="shared" si="40"/>
        <v>51581.125</v>
      </c>
      <c r="J483" s="1" t="s">
        <v>856</v>
      </c>
      <c r="L483" s="1">
        <v>40</v>
      </c>
    </row>
    <row r="484" spans="1:12" ht="12.75" outlineLevel="2">
      <c r="A484">
        <v>4</v>
      </c>
      <c r="B484" s="1">
        <f t="shared" si="39"/>
        <v>40</v>
      </c>
      <c r="C484" s="1" t="s">
        <v>736</v>
      </c>
      <c r="D484" s="1">
        <v>17600023</v>
      </c>
      <c r="E484" t="s">
        <v>1340</v>
      </c>
      <c r="F484" s="2">
        <v>0</v>
      </c>
      <c r="G484" s="10">
        <v>1</v>
      </c>
      <c r="H484" s="2">
        <f t="shared" si="40"/>
        <v>0</v>
      </c>
      <c r="J484" s="1" t="s">
        <v>856</v>
      </c>
      <c r="L484" s="1">
        <v>40</v>
      </c>
    </row>
    <row r="485" spans="1:12" ht="12.75" outlineLevel="2">
      <c r="A485">
        <v>4</v>
      </c>
      <c r="B485" s="1">
        <f t="shared" si="39"/>
        <v>40</v>
      </c>
      <c r="C485" s="1" t="s">
        <v>736</v>
      </c>
      <c r="D485" s="1">
        <v>17600051</v>
      </c>
      <c r="E485" t="s">
        <v>1341</v>
      </c>
      <c r="F485" s="2">
        <v>2478273.9166666665</v>
      </c>
      <c r="G485" s="10">
        <v>1</v>
      </c>
      <c r="H485" s="2">
        <f t="shared" si="40"/>
        <v>2478273.9166666665</v>
      </c>
      <c r="J485" s="1" t="s">
        <v>856</v>
      </c>
      <c r="L485" s="1">
        <v>40</v>
      </c>
    </row>
    <row r="486" spans="1:12" ht="12.75" outlineLevel="2">
      <c r="A486">
        <v>4</v>
      </c>
      <c r="B486" s="1">
        <f t="shared" si="39"/>
        <v>40</v>
      </c>
      <c r="C486" s="1" t="s">
        <v>736</v>
      </c>
      <c r="D486" s="1">
        <v>17600061</v>
      </c>
      <c r="E486" t="s">
        <v>1405</v>
      </c>
      <c r="F486" s="2">
        <v>3916614.125</v>
      </c>
      <c r="G486" s="10">
        <v>1</v>
      </c>
      <c r="H486" s="2">
        <f t="shared" si="40"/>
        <v>3916614.125</v>
      </c>
      <c r="J486" s="1" t="s">
        <v>856</v>
      </c>
      <c r="L486" s="1">
        <v>40</v>
      </c>
    </row>
    <row r="487" spans="1:12" ht="12.75" outlineLevel="2">
      <c r="A487">
        <v>4</v>
      </c>
      <c r="B487" s="1">
        <f t="shared" si="39"/>
        <v>40</v>
      </c>
      <c r="C487" s="1" t="s">
        <v>736</v>
      </c>
      <c r="D487" s="1">
        <v>17600071</v>
      </c>
      <c r="E487" t="s">
        <v>1406</v>
      </c>
      <c r="F487" s="2">
        <v>-2128262.4166666665</v>
      </c>
      <c r="G487" s="10">
        <v>1</v>
      </c>
      <c r="H487" s="2">
        <f t="shared" si="40"/>
        <v>-2128262.4166666665</v>
      </c>
      <c r="J487" s="1" t="s">
        <v>856</v>
      </c>
      <c r="L487" s="1">
        <v>40</v>
      </c>
    </row>
    <row r="488" spans="1:12" ht="12.75" outlineLevel="2">
      <c r="A488">
        <v>4</v>
      </c>
      <c r="B488" s="1">
        <f t="shared" si="39"/>
        <v>40</v>
      </c>
      <c r="C488" s="1" t="s">
        <v>736</v>
      </c>
      <c r="D488" s="1">
        <v>17600081</v>
      </c>
      <c r="E488" t="s">
        <v>1407</v>
      </c>
      <c r="F488" s="2">
        <v>-1681592</v>
      </c>
      <c r="G488" s="10">
        <v>1</v>
      </c>
      <c r="H488" s="2">
        <f t="shared" si="40"/>
        <v>-1681592</v>
      </c>
      <c r="J488" s="1" t="s">
        <v>856</v>
      </c>
      <c r="L488" s="1">
        <v>40</v>
      </c>
    </row>
    <row r="489" spans="1:12" ht="12.75" outlineLevel="2">
      <c r="A489">
        <v>4</v>
      </c>
      <c r="B489" s="1">
        <f t="shared" si="39"/>
        <v>40</v>
      </c>
      <c r="C489" s="1" t="s">
        <v>736</v>
      </c>
      <c r="D489" s="1">
        <v>18600511</v>
      </c>
      <c r="E489" t="s">
        <v>83</v>
      </c>
      <c r="F489" s="2">
        <v>0</v>
      </c>
      <c r="G489" s="10">
        <v>1</v>
      </c>
      <c r="H489" s="2">
        <f t="shared" si="40"/>
        <v>0</v>
      </c>
      <c r="J489" s="1" t="s">
        <v>856</v>
      </c>
      <c r="L489" s="1">
        <v>40</v>
      </c>
    </row>
    <row r="490" spans="1:12" ht="12.75" outlineLevel="2">
      <c r="A490">
        <v>4</v>
      </c>
      <c r="B490" s="1">
        <f t="shared" si="39"/>
        <v>40</v>
      </c>
      <c r="C490" s="1" t="s">
        <v>736</v>
      </c>
      <c r="D490" s="1">
        <v>18600512</v>
      </c>
      <c r="E490" t="s">
        <v>84</v>
      </c>
      <c r="F490" s="2">
        <v>33388483.083333332</v>
      </c>
      <c r="G490" s="10">
        <v>1</v>
      </c>
      <c r="H490" s="2">
        <f t="shared" si="40"/>
        <v>33388483.083333332</v>
      </c>
      <c r="J490" s="1" t="s">
        <v>856</v>
      </c>
      <c r="L490" s="1">
        <v>40</v>
      </c>
    </row>
    <row r="491" spans="1:12" ht="12.75" outlineLevel="2">
      <c r="A491">
        <v>4</v>
      </c>
      <c r="B491" s="1">
        <f t="shared" si="39"/>
        <v>40</v>
      </c>
      <c r="C491" s="1" t="s">
        <v>736</v>
      </c>
      <c r="D491" s="1">
        <v>18600601</v>
      </c>
      <c r="E491" t="s">
        <v>86</v>
      </c>
      <c r="F491" s="2">
        <v>0</v>
      </c>
      <c r="G491" s="10">
        <v>1</v>
      </c>
      <c r="H491" s="2">
        <f t="shared" si="40"/>
        <v>0</v>
      </c>
      <c r="J491" s="1" t="s">
        <v>856</v>
      </c>
      <c r="L491" s="1">
        <v>40</v>
      </c>
    </row>
    <row r="492" spans="1:12" ht="12.75" outlineLevel="2">
      <c r="A492">
        <v>4</v>
      </c>
      <c r="B492" s="1">
        <f t="shared" si="39"/>
        <v>40</v>
      </c>
      <c r="C492" s="1" t="s">
        <v>736</v>
      </c>
      <c r="D492" s="1">
        <v>21900003</v>
      </c>
      <c r="E492" t="s">
        <v>281</v>
      </c>
      <c r="F492" s="2">
        <v>-20782555</v>
      </c>
      <c r="G492" s="10">
        <v>1</v>
      </c>
      <c r="H492" s="2">
        <f t="shared" si="40"/>
        <v>-20782555</v>
      </c>
      <c r="J492" s="1" t="s">
        <v>856</v>
      </c>
      <c r="L492" s="1">
        <v>40</v>
      </c>
    </row>
    <row r="493" spans="1:12" ht="12.75" outlineLevel="2">
      <c r="A493">
        <v>4</v>
      </c>
      <c r="B493" s="1">
        <f t="shared" si="39"/>
        <v>40</v>
      </c>
      <c r="C493" s="1" t="s">
        <v>736</v>
      </c>
      <c r="D493" s="1">
        <v>21900013</v>
      </c>
      <c r="E493" t="s">
        <v>282</v>
      </c>
      <c r="F493" s="2">
        <v>20782555</v>
      </c>
      <c r="G493" s="10">
        <v>1</v>
      </c>
      <c r="H493" s="2">
        <f t="shared" si="40"/>
        <v>20782555</v>
      </c>
      <c r="J493" s="1" t="s">
        <v>856</v>
      </c>
      <c r="L493" s="1">
        <v>40</v>
      </c>
    </row>
    <row r="494" spans="1:12" ht="12.75" outlineLevel="2">
      <c r="A494">
        <v>4</v>
      </c>
      <c r="B494" s="1">
        <f t="shared" si="39"/>
        <v>40</v>
      </c>
      <c r="C494" s="1" t="s">
        <v>736</v>
      </c>
      <c r="D494" s="1">
        <v>21900023</v>
      </c>
      <c r="E494" t="s">
        <v>283</v>
      </c>
      <c r="F494" s="2">
        <v>12995162.583333334</v>
      </c>
      <c r="G494" s="10">
        <v>1</v>
      </c>
      <c r="H494" s="2">
        <f t="shared" si="40"/>
        <v>12995162.583333334</v>
      </c>
      <c r="J494" s="1" t="s">
        <v>856</v>
      </c>
      <c r="L494" s="1">
        <v>40</v>
      </c>
    </row>
    <row r="495" spans="1:12" ht="12.75" outlineLevel="2">
      <c r="A495">
        <v>4</v>
      </c>
      <c r="B495" s="1">
        <f t="shared" si="39"/>
        <v>40</v>
      </c>
      <c r="C495" s="1" t="s">
        <v>736</v>
      </c>
      <c r="D495" s="1">
        <v>21900033</v>
      </c>
      <c r="E495" t="s">
        <v>284</v>
      </c>
      <c r="F495" s="2">
        <v>-16987611.958333332</v>
      </c>
      <c r="G495" s="10">
        <v>1</v>
      </c>
      <c r="H495" s="2">
        <f t="shared" si="40"/>
        <v>-16987611.958333332</v>
      </c>
      <c r="J495" s="1" t="s">
        <v>856</v>
      </c>
      <c r="L495" s="1">
        <v>40</v>
      </c>
    </row>
    <row r="496" spans="1:12" ht="12.75" outlineLevel="2">
      <c r="A496">
        <v>4</v>
      </c>
      <c r="B496" s="1">
        <f t="shared" si="39"/>
        <v>40</v>
      </c>
      <c r="C496" s="1" t="s">
        <v>736</v>
      </c>
      <c r="D496" s="1">
        <v>21900053</v>
      </c>
      <c r="E496" t="s">
        <v>285</v>
      </c>
      <c r="F496" s="2">
        <v>1487628.75</v>
      </c>
      <c r="G496" s="10">
        <v>1</v>
      </c>
      <c r="H496" s="2">
        <f t="shared" si="40"/>
        <v>1487628.75</v>
      </c>
      <c r="J496" s="1" t="s">
        <v>856</v>
      </c>
      <c r="L496" s="1">
        <v>40</v>
      </c>
    </row>
    <row r="497" spans="1:12" ht="12.75" outlineLevel="2">
      <c r="A497">
        <v>4</v>
      </c>
      <c r="B497" s="1">
        <f t="shared" si="39"/>
        <v>40</v>
      </c>
      <c r="C497" s="1" t="s">
        <v>736</v>
      </c>
      <c r="D497" s="1">
        <v>21900063</v>
      </c>
      <c r="E497" t="s">
        <v>286</v>
      </c>
      <c r="F497" s="2">
        <v>0</v>
      </c>
      <c r="G497" s="10">
        <v>1</v>
      </c>
      <c r="H497" s="2">
        <f t="shared" si="40"/>
        <v>0</v>
      </c>
      <c r="J497" s="1" t="s">
        <v>856</v>
      </c>
      <c r="L497" s="1">
        <v>40</v>
      </c>
    </row>
    <row r="498" spans="1:12" ht="12.75" outlineLevel="2">
      <c r="A498">
        <v>4</v>
      </c>
      <c r="B498" s="1">
        <f t="shared" si="39"/>
        <v>40</v>
      </c>
      <c r="C498" s="1" t="s">
        <v>736</v>
      </c>
      <c r="D498" s="1">
        <v>21900073</v>
      </c>
      <c r="E498" t="s">
        <v>287</v>
      </c>
      <c r="F498" s="2">
        <v>0</v>
      </c>
      <c r="G498" s="10">
        <v>1</v>
      </c>
      <c r="H498" s="2">
        <f t="shared" si="40"/>
        <v>0</v>
      </c>
      <c r="J498" s="1" t="s">
        <v>856</v>
      </c>
      <c r="L498" s="1">
        <v>40</v>
      </c>
    </row>
    <row r="499" spans="1:12" ht="12.75" outlineLevel="2">
      <c r="A499">
        <v>4</v>
      </c>
      <c r="B499" s="1">
        <f t="shared" si="39"/>
        <v>40</v>
      </c>
      <c r="C499" s="1" t="s">
        <v>736</v>
      </c>
      <c r="D499" s="1">
        <v>21900093</v>
      </c>
      <c r="E499" t="s">
        <v>288</v>
      </c>
      <c r="F499" s="2">
        <v>-13859690</v>
      </c>
      <c r="G499" s="10">
        <v>1</v>
      </c>
      <c r="H499" s="2">
        <f t="shared" si="40"/>
        <v>-13859690</v>
      </c>
      <c r="J499" s="1" t="s">
        <v>856</v>
      </c>
      <c r="L499" s="1">
        <v>40</v>
      </c>
    </row>
    <row r="500" spans="1:12" ht="12.75" outlineLevel="2">
      <c r="A500">
        <v>4</v>
      </c>
      <c r="B500" s="1">
        <f t="shared" si="39"/>
        <v>40</v>
      </c>
      <c r="C500" s="1" t="s">
        <v>736</v>
      </c>
      <c r="D500" s="1">
        <v>21900113</v>
      </c>
      <c r="E500" t="s">
        <v>290</v>
      </c>
      <c r="F500" s="2">
        <v>21549069</v>
      </c>
      <c r="G500" s="10">
        <v>1</v>
      </c>
      <c r="H500" s="2">
        <f t="shared" si="40"/>
        <v>21549069</v>
      </c>
      <c r="J500" s="1" t="s">
        <v>856</v>
      </c>
      <c r="L500" s="1">
        <v>40</v>
      </c>
    </row>
    <row r="501" spans="1:12" ht="12.75" outlineLevel="2">
      <c r="A501">
        <v>4</v>
      </c>
      <c r="B501" s="1" t="str">
        <f t="shared" si="39"/>
        <v>40</v>
      </c>
      <c r="C501" s="1" t="s">
        <v>736</v>
      </c>
      <c r="D501" s="1">
        <v>21900123</v>
      </c>
      <c r="E501" t="s">
        <v>291</v>
      </c>
      <c r="F501" s="2">
        <v>416406</v>
      </c>
      <c r="G501" s="10">
        <v>1</v>
      </c>
      <c r="H501" s="2">
        <f t="shared" si="40"/>
        <v>416406</v>
      </c>
      <c r="J501" s="1" t="s">
        <v>856</v>
      </c>
      <c r="L501" s="1" t="s">
        <v>867</v>
      </c>
    </row>
    <row r="502" spans="1:12" ht="12.75" outlineLevel="2">
      <c r="A502">
        <v>4</v>
      </c>
      <c r="B502" s="1" t="str">
        <f t="shared" si="39"/>
        <v>40</v>
      </c>
      <c r="C502" s="1" t="s">
        <v>736</v>
      </c>
      <c r="D502" s="1">
        <v>21900133</v>
      </c>
      <c r="E502" t="s">
        <v>292</v>
      </c>
      <c r="F502" s="2">
        <v>-7431</v>
      </c>
      <c r="G502" s="10">
        <v>1</v>
      </c>
      <c r="H502" s="2">
        <f t="shared" si="40"/>
        <v>-7431</v>
      </c>
      <c r="J502" s="1" t="s">
        <v>856</v>
      </c>
      <c r="L502" s="1" t="s">
        <v>867</v>
      </c>
    </row>
    <row r="503" spans="1:12" ht="12.75" outlineLevel="2">
      <c r="A503">
        <v>4</v>
      </c>
      <c r="B503" s="1">
        <f t="shared" si="39"/>
        <v>40</v>
      </c>
      <c r="C503" s="1" t="s">
        <v>736</v>
      </c>
      <c r="D503" s="1">
        <v>24400001</v>
      </c>
      <c r="E503" t="s">
        <v>610</v>
      </c>
      <c r="F503" s="2">
        <v>-1259377</v>
      </c>
      <c r="G503" s="10">
        <v>1</v>
      </c>
      <c r="H503" s="2">
        <f t="shared" si="40"/>
        <v>-1259377</v>
      </c>
      <c r="J503" s="1" t="s">
        <v>856</v>
      </c>
      <c r="L503" s="1">
        <v>40</v>
      </c>
    </row>
    <row r="504" spans="1:12" ht="12.75" outlineLevel="2">
      <c r="A504">
        <v>4</v>
      </c>
      <c r="B504" s="1">
        <f t="shared" si="39"/>
        <v>40</v>
      </c>
      <c r="C504" s="1" t="s">
        <v>736</v>
      </c>
      <c r="D504" s="1">
        <v>24400011</v>
      </c>
      <c r="E504" t="s">
        <v>611</v>
      </c>
      <c r="F504" s="2">
        <v>-2123109.6666666665</v>
      </c>
      <c r="G504" s="10">
        <v>1</v>
      </c>
      <c r="H504" s="2">
        <f t="shared" si="40"/>
        <v>-2123109.6666666665</v>
      </c>
      <c r="J504" s="1" t="s">
        <v>856</v>
      </c>
      <c r="L504" s="1">
        <v>40</v>
      </c>
    </row>
    <row r="505" spans="1:12" ht="12.75" outlineLevel="2">
      <c r="A505">
        <v>4</v>
      </c>
      <c r="B505" s="1">
        <f t="shared" si="39"/>
        <v>40</v>
      </c>
      <c r="C505" s="1" t="s">
        <v>736</v>
      </c>
      <c r="D505" s="1">
        <v>24400021</v>
      </c>
      <c r="E505" t="s">
        <v>612</v>
      </c>
      <c r="F505" s="2">
        <v>771883.625</v>
      </c>
      <c r="G505" s="10">
        <v>1</v>
      </c>
      <c r="H505" s="2">
        <f t="shared" si="40"/>
        <v>771883.625</v>
      </c>
      <c r="J505" s="1" t="s">
        <v>856</v>
      </c>
      <c r="L505" s="1">
        <v>40</v>
      </c>
    </row>
    <row r="506" spans="1:12" ht="12.75" outlineLevel="2">
      <c r="A506">
        <v>4</v>
      </c>
      <c r="B506" s="1">
        <f aca="true" t="shared" si="41" ref="B506:B524">L506</f>
        <v>40</v>
      </c>
      <c r="C506" s="1" t="s">
        <v>736</v>
      </c>
      <c r="D506" s="1">
        <v>24400031</v>
      </c>
      <c r="E506" t="s">
        <v>613</v>
      </c>
      <c r="F506" s="2">
        <v>2159598.5</v>
      </c>
      <c r="G506" s="10">
        <v>1</v>
      </c>
      <c r="H506" s="2">
        <f aca="true" t="shared" si="42" ref="H506:H524">F506*G506</f>
        <v>2159598.5</v>
      </c>
      <c r="J506" s="1" t="s">
        <v>856</v>
      </c>
      <c r="L506" s="1">
        <v>40</v>
      </c>
    </row>
    <row r="507" spans="1:12" ht="12.75" outlineLevel="2">
      <c r="A507">
        <v>4</v>
      </c>
      <c r="B507" s="1">
        <f t="shared" si="41"/>
        <v>40</v>
      </c>
      <c r="C507" s="1" t="s">
        <v>736</v>
      </c>
      <c r="D507" s="1">
        <v>24500001</v>
      </c>
      <c r="E507" t="s">
        <v>614</v>
      </c>
      <c r="F507" s="2">
        <v>-9241006.166666666</v>
      </c>
      <c r="G507" s="10">
        <v>1</v>
      </c>
      <c r="H507" s="2">
        <f t="shared" si="42"/>
        <v>-9241006.166666666</v>
      </c>
      <c r="J507" s="1" t="s">
        <v>856</v>
      </c>
      <c r="L507" s="1">
        <v>40</v>
      </c>
    </row>
    <row r="508" spans="1:12" ht="12.75" outlineLevel="2">
      <c r="A508">
        <v>4</v>
      </c>
      <c r="B508" s="1">
        <f t="shared" si="41"/>
        <v>40</v>
      </c>
      <c r="C508" s="1" t="s">
        <v>736</v>
      </c>
      <c r="D508" s="1">
        <v>24500002</v>
      </c>
      <c r="E508" t="s">
        <v>615</v>
      </c>
      <c r="F508" s="2">
        <v>-40248905.916666664</v>
      </c>
      <c r="G508" s="10">
        <v>1</v>
      </c>
      <c r="H508" s="2">
        <f t="shared" si="42"/>
        <v>-40248905.916666664</v>
      </c>
      <c r="J508" s="1" t="s">
        <v>856</v>
      </c>
      <c r="L508" s="1">
        <v>40</v>
      </c>
    </row>
    <row r="509" spans="1:12" ht="12.75" outlineLevel="2">
      <c r="A509">
        <v>4</v>
      </c>
      <c r="B509" s="1">
        <f t="shared" si="41"/>
        <v>40</v>
      </c>
      <c r="C509" s="1" t="s">
        <v>736</v>
      </c>
      <c r="D509" s="1">
        <v>24500003</v>
      </c>
      <c r="E509" t="s">
        <v>616</v>
      </c>
      <c r="F509" s="2">
        <v>0</v>
      </c>
      <c r="G509" s="10">
        <v>1</v>
      </c>
      <c r="H509" s="2">
        <f t="shared" si="42"/>
        <v>0</v>
      </c>
      <c r="J509" s="1" t="s">
        <v>856</v>
      </c>
      <c r="L509" s="1">
        <v>40</v>
      </c>
    </row>
    <row r="510" spans="1:12" ht="12.75" outlineLevel="2">
      <c r="A510">
        <v>4</v>
      </c>
      <c r="B510" s="1">
        <f t="shared" si="41"/>
        <v>40</v>
      </c>
      <c r="C510" s="1" t="s">
        <v>736</v>
      </c>
      <c r="D510" s="1">
        <v>24500011</v>
      </c>
      <c r="E510" t="s">
        <v>614</v>
      </c>
      <c r="F510" s="2">
        <v>-639509.6666666666</v>
      </c>
      <c r="G510" s="10">
        <v>1</v>
      </c>
      <c r="H510" s="2">
        <f t="shared" si="42"/>
        <v>-639509.6666666666</v>
      </c>
      <c r="J510" s="1" t="s">
        <v>856</v>
      </c>
      <c r="L510" s="1">
        <v>40</v>
      </c>
    </row>
    <row r="511" spans="1:12" ht="12.75" outlineLevel="2">
      <c r="A511">
        <v>4</v>
      </c>
      <c r="B511" s="1">
        <f t="shared" si="41"/>
        <v>40</v>
      </c>
      <c r="C511" s="1" t="s">
        <v>736</v>
      </c>
      <c r="D511" s="1">
        <v>24500012</v>
      </c>
      <c r="E511" t="s">
        <v>617</v>
      </c>
      <c r="F511" s="2">
        <v>-209635.41666666666</v>
      </c>
      <c r="G511" s="10">
        <v>1</v>
      </c>
      <c r="H511" s="2">
        <f t="shared" si="42"/>
        <v>-209635.41666666666</v>
      </c>
      <c r="J511" s="1" t="s">
        <v>856</v>
      </c>
      <c r="L511" s="1">
        <v>40</v>
      </c>
    </row>
    <row r="512" spans="1:12" ht="12.75" outlineLevel="2">
      <c r="A512">
        <v>4</v>
      </c>
      <c r="B512" s="1">
        <f t="shared" si="41"/>
        <v>40</v>
      </c>
      <c r="C512" s="1" t="s">
        <v>736</v>
      </c>
      <c r="D512" s="1">
        <v>24500023</v>
      </c>
      <c r="E512" t="s">
        <v>618</v>
      </c>
      <c r="F512" s="2">
        <v>0</v>
      </c>
      <c r="G512" s="10">
        <v>1</v>
      </c>
      <c r="H512" s="2">
        <f t="shared" si="42"/>
        <v>0</v>
      </c>
      <c r="J512" s="1" t="s">
        <v>856</v>
      </c>
      <c r="L512" s="1">
        <v>40</v>
      </c>
    </row>
    <row r="513" spans="1:12" ht="12.75" outlineLevel="2">
      <c r="A513">
        <v>4</v>
      </c>
      <c r="B513" s="1" t="str">
        <f t="shared" si="41"/>
        <v>40</v>
      </c>
      <c r="C513" s="1" t="s">
        <v>736</v>
      </c>
      <c r="D513" s="1">
        <v>24500031</v>
      </c>
      <c r="E513" t="s">
        <v>619</v>
      </c>
      <c r="F513" s="2">
        <v>-162335.33333333334</v>
      </c>
      <c r="G513" s="10">
        <v>1</v>
      </c>
      <c r="H513" s="2">
        <f t="shared" si="42"/>
        <v>-162335.33333333334</v>
      </c>
      <c r="J513" s="1" t="s">
        <v>856</v>
      </c>
      <c r="L513" s="1" t="s">
        <v>867</v>
      </c>
    </row>
    <row r="514" spans="1:12" ht="12.75" outlineLevel="2">
      <c r="A514">
        <v>4</v>
      </c>
      <c r="B514" s="1">
        <f t="shared" si="41"/>
        <v>40</v>
      </c>
      <c r="C514" s="1" t="s">
        <v>736</v>
      </c>
      <c r="D514" s="1">
        <v>25300701</v>
      </c>
      <c r="E514" t="s">
        <v>678</v>
      </c>
      <c r="F514" s="2">
        <v>0</v>
      </c>
      <c r="G514" s="10">
        <v>1</v>
      </c>
      <c r="H514" s="2">
        <f t="shared" si="42"/>
        <v>0</v>
      </c>
      <c r="J514" s="1" t="s">
        <v>856</v>
      </c>
      <c r="L514" s="1">
        <v>40</v>
      </c>
    </row>
    <row r="515" spans="1:12" ht="12.75" outlineLevel="2">
      <c r="A515">
        <v>4</v>
      </c>
      <c r="B515" s="1">
        <f t="shared" si="41"/>
        <v>40</v>
      </c>
      <c r="C515" s="1" t="s">
        <v>736</v>
      </c>
      <c r="D515" s="1">
        <v>25300761</v>
      </c>
      <c r="E515" t="s">
        <v>679</v>
      </c>
      <c r="F515" s="2">
        <v>-418925.93</v>
      </c>
      <c r="G515" s="10">
        <v>1</v>
      </c>
      <c r="H515" s="2">
        <f t="shared" si="42"/>
        <v>-418925.93</v>
      </c>
      <c r="J515" s="1" t="s">
        <v>856</v>
      </c>
      <c r="L515" s="1">
        <v>40</v>
      </c>
    </row>
    <row r="516" spans="1:12" ht="12.75" outlineLevel="2">
      <c r="A516">
        <v>4</v>
      </c>
      <c r="B516" s="1">
        <f t="shared" si="41"/>
        <v>40</v>
      </c>
      <c r="C516" s="1" t="s">
        <v>736</v>
      </c>
      <c r="D516" s="1">
        <v>25300771</v>
      </c>
      <c r="E516" t="s">
        <v>680</v>
      </c>
      <c r="F516" s="2">
        <v>-1059563.5570833334</v>
      </c>
      <c r="G516" s="10">
        <v>1</v>
      </c>
      <c r="H516" s="2">
        <f t="shared" si="42"/>
        <v>-1059563.5570833334</v>
      </c>
      <c r="J516" s="1" t="s">
        <v>856</v>
      </c>
      <c r="L516" s="1">
        <v>40</v>
      </c>
    </row>
    <row r="517" spans="1:12" ht="12.75" outlineLevel="2">
      <c r="A517">
        <v>4</v>
      </c>
      <c r="B517" s="1" t="str">
        <f t="shared" si="41"/>
        <v>40</v>
      </c>
      <c r="C517" s="1" t="s">
        <v>736</v>
      </c>
      <c r="D517" s="1">
        <v>25300781</v>
      </c>
      <c r="E517" t="s">
        <v>681</v>
      </c>
      <c r="F517" s="2">
        <v>-76250</v>
      </c>
      <c r="G517" s="10">
        <v>1</v>
      </c>
      <c r="H517" s="2">
        <f t="shared" si="42"/>
        <v>-76250</v>
      </c>
      <c r="J517" s="1" t="s">
        <v>856</v>
      </c>
      <c r="L517" s="1" t="s">
        <v>867</v>
      </c>
    </row>
    <row r="518" spans="1:12" ht="12.75" outlineLevel="2">
      <c r="A518">
        <v>4</v>
      </c>
      <c r="B518" s="1">
        <f t="shared" si="41"/>
        <v>40</v>
      </c>
      <c r="C518" s="1" t="s">
        <v>736</v>
      </c>
      <c r="D518" s="1">
        <v>25300801</v>
      </c>
      <c r="E518" t="s">
        <v>682</v>
      </c>
      <c r="F518" s="2">
        <v>0</v>
      </c>
      <c r="G518" s="10">
        <v>1</v>
      </c>
      <c r="H518" s="2">
        <f t="shared" si="42"/>
        <v>0</v>
      </c>
      <c r="J518" s="1" t="s">
        <v>856</v>
      </c>
      <c r="L518" s="1">
        <v>40</v>
      </c>
    </row>
    <row r="519" spans="1:12" ht="12.75" outlineLevel="2">
      <c r="A519">
        <v>4</v>
      </c>
      <c r="B519" s="1">
        <f t="shared" si="41"/>
        <v>40</v>
      </c>
      <c r="C519" s="1" t="s">
        <v>736</v>
      </c>
      <c r="D519" s="1">
        <v>25302101</v>
      </c>
      <c r="E519" t="s">
        <v>704</v>
      </c>
      <c r="F519" s="2">
        <v>-1102519.1366666667</v>
      </c>
      <c r="G519" s="10">
        <v>1</v>
      </c>
      <c r="H519" s="2">
        <f t="shared" si="42"/>
        <v>-1102519.1366666667</v>
      </c>
      <c r="J519" s="1" t="s">
        <v>856</v>
      </c>
      <c r="L519" s="1">
        <v>40</v>
      </c>
    </row>
    <row r="520" spans="1:12" ht="12.75" outlineLevel="2">
      <c r="A520">
        <v>4</v>
      </c>
      <c r="B520" s="1">
        <f t="shared" si="41"/>
        <v>40</v>
      </c>
      <c r="C520" s="1" t="s">
        <v>736</v>
      </c>
      <c r="D520" s="1">
        <v>28300141</v>
      </c>
      <c r="E520" t="s">
        <v>784</v>
      </c>
      <c r="F520" s="2">
        <v>0</v>
      </c>
      <c r="G520" s="10">
        <v>1</v>
      </c>
      <c r="H520" s="2">
        <f t="shared" si="42"/>
        <v>0</v>
      </c>
      <c r="J520" s="1" t="s">
        <v>856</v>
      </c>
      <c r="L520" s="1">
        <v>40</v>
      </c>
    </row>
    <row r="521" spans="1:12" ht="12.75" outlineLevel="2">
      <c r="A521">
        <v>4</v>
      </c>
      <c r="B521" s="1">
        <f t="shared" si="41"/>
        <v>40</v>
      </c>
      <c r="C521" s="1" t="s">
        <v>736</v>
      </c>
      <c r="D521" s="1">
        <v>28300162</v>
      </c>
      <c r="E521" t="s">
        <v>787</v>
      </c>
      <c r="F521" s="2">
        <v>-18053.416666666668</v>
      </c>
      <c r="G521" s="10">
        <v>1</v>
      </c>
      <c r="H521" s="2">
        <f t="shared" si="42"/>
        <v>-18053.416666666668</v>
      </c>
      <c r="J521" s="1" t="s">
        <v>856</v>
      </c>
      <c r="L521" s="1">
        <v>40</v>
      </c>
    </row>
    <row r="522" spans="1:12" ht="12.75" outlineLevel="2">
      <c r="A522">
        <v>4</v>
      </c>
      <c r="B522" s="1">
        <f t="shared" si="41"/>
        <v>40</v>
      </c>
      <c r="C522" s="1" t="s">
        <v>736</v>
      </c>
      <c r="D522" s="1">
        <v>28300481</v>
      </c>
      <c r="E522" t="s">
        <v>813</v>
      </c>
      <c r="F522" s="2">
        <v>0</v>
      </c>
      <c r="G522" s="10">
        <v>1</v>
      </c>
      <c r="H522" s="2">
        <f t="shared" si="42"/>
        <v>0</v>
      </c>
      <c r="J522" s="1" t="s">
        <v>856</v>
      </c>
      <c r="L522" s="1">
        <v>40</v>
      </c>
    </row>
    <row r="523" spans="1:12" ht="12.75" outlineLevel="2">
      <c r="A523">
        <v>4</v>
      </c>
      <c r="B523" s="1" t="str">
        <f t="shared" si="41"/>
        <v>40</v>
      </c>
      <c r="C523" s="1" t="s">
        <v>736</v>
      </c>
      <c r="D523" s="1">
        <v>28300012</v>
      </c>
      <c r="E523" t="s">
        <v>174</v>
      </c>
      <c r="F523" s="2">
        <v>-11685968.375</v>
      </c>
      <c r="G523" s="10">
        <v>1</v>
      </c>
      <c r="H523" s="2">
        <f t="shared" si="42"/>
        <v>-11685968.375</v>
      </c>
      <c r="J523" s="1" t="s">
        <v>856</v>
      </c>
      <c r="L523" s="1" t="s">
        <v>867</v>
      </c>
    </row>
    <row r="524" spans="1:12" ht="12.75" outlineLevel="2">
      <c r="A524">
        <v>4</v>
      </c>
      <c r="B524" s="1">
        <f t="shared" si="41"/>
        <v>40</v>
      </c>
      <c r="C524" s="1" t="s">
        <v>736</v>
      </c>
      <c r="D524" s="1">
        <v>25300541</v>
      </c>
      <c r="E524" t="s">
        <v>673</v>
      </c>
      <c r="F524" s="2">
        <v>-554433.9891666666</v>
      </c>
      <c r="G524" s="10">
        <v>1</v>
      </c>
      <c r="H524" s="2">
        <f t="shared" si="42"/>
        <v>-554433.9891666666</v>
      </c>
      <c r="J524" s="1" t="s">
        <v>856</v>
      </c>
      <c r="L524" s="1">
        <v>40</v>
      </c>
    </row>
    <row r="525" spans="2:12" ht="12.75" outlineLevel="1">
      <c r="B525" s="3" t="s">
        <v>950</v>
      </c>
      <c r="C525" s="12" t="s">
        <v>736</v>
      </c>
      <c r="G525" s="10"/>
      <c r="H525" s="2">
        <f>SUBTOTAL(9,H474:H524)</f>
        <v>1796552.9162499951</v>
      </c>
      <c r="L525" s="1">
        <f>SUBTOTAL(9,L474:L524)</f>
        <v>1840</v>
      </c>
    </row>
    <row r="526" spans="1:12" ht="12.75" outlineLevel="2">
      <c r="A526">
        <v>4</v>
      </c>
      <c r="B526" s="1">
        <f aca="true" t="shared" si="43" ref="B526:B541">L526</f>
        <v>41</v>
      </c>
      <c r="C526" s="12"/>
      <c r="D526" s="1">
        <v>12310000</v>
      </c>
      <c r="E526" t="s">
        <v>1088</v>
      </c>
      <c r="F526" s="2">
        <v>317532007.26708335</v>
      </c>
      <c r="G526" s="10">
        <v>1</v>
      </c>
      <c r="H526" s="67">
        <f aca="true" t="shared" si="44" ref="H526:H541">F526*G526</f>
        <v>317532007.26708335</v>
      </c>
      <c r="J526" s="1" t="s">
        <v>850</v>
      </c>
      <c r="L526" s="1">
        <v>41</v>
      </c>
    </row>
    <row r="527" spans="1:12" ht="12.75" outlineLevel="2">
      <c r="A527">
        <v>4</v>
      </c>
      <c r="B527" s="1">
        <f t="shared" si="43"/>
        <v>41</v>
      </c>
      <c r="C527" s="12"/>
      <c r="D527" s="1" t="s">
        <v>1089</v>
      </c>
      <c r="E527" t="s">
        <v>1090</v>
      </c>
      <c r="F527" s="2">
        <v>0</v>
      </c>
      <c r="G527" s="10">
        <v>1</v>
      </c>
      <c r="H527" s="2">
        <f t="shared" si="44"/>
        <v>0</v>
      </c>
      <c r="J527" s="1" t="s">
        <v>850</v>
      </c>
      <c r="L527" s="1">
        <v>41</v>
      </c>
    </row>
    <row r="528" spans="1:12" ht="12.75" outlineLevel="2">
      <c r="A528">
        <v>5</v>
      </c>
      <c r="B528" s="1">
        <f t="shared" si="43"/>
        <v>42</v>
      </c>
      <c r="C528" s="12"/>
      <c r="D528" s="1">
        <v>21100210</v>
      </c>
      <c r="E528" t="s">
        <v>1090</v>
      </c>
      <c r="F528" s="2">
        <v>-257682139.63</v>
      </c>
      <c r="G528" s="10">
        <v>1</v>
      </c>
      <c r="H528" s="2">
        <f t="shared" si="44"/>
        <v>-257682139.63</v>
      </c>
      <c r="J528" s="1" t="s">
        <v>850</v>
      </c>
      <c r="L528" s="1">
        <v>42</v>
      </c>
    </row>
    <row r="529" spans="1:12" ht="12.75" outlineLevel="2">
      <c r="A529">
        <v>4</v>
      </c>
      <c r="B529" s="1">
        <f t="shared" si="43"/>
        <v>41</v>
      </c>
      <c r="C529" s="12"/>
      <c r="D529" s="1">
        <v>14600000</v>
      </c>
      <c r="E529" t="s">
        <v>1230</v>
      </c>
      <c r="F529" s="2">
        <v>1306992.8250000002</v>
      </c>
      <c r="G529" s="10">
        <v>1</v>
      </c>
      <c r="H529" s="67">
        <f t="shared" si="44"/>
        <v>1306992.8250000002</v>
      </c>
      <c r="J529" s="1" t="s">
        <v>866</v>
      </c>
      <c r="L529" s="1">
        <v>41</v>
      </c>
    </row>
    <row r="530" spans="1:12" ht="12.75" outlineLevel="2">
      <c r="A530">
        <v>4</v>
      </c>
      <c r="B530" s="1">
        <f t="shared" si="43"/>
        <v>41</v>
      </c>
      <c r="C530" s="12"/>
      <c r="D530" s="1">
        <v>14600010</v>
      </c>
      <c r="E530" t="s">
        <v>1231</v>
      </c>
      <c r="F530" s="2">
        <v>1000</v>
      </c>
      <c r="G530" s="10">
        <v>1</v>
      </c>
      <c r="H530" s="67">
        <f t="shared" si="44"/>
        <v>1000</v>
      </c>
      <c r="J530" s="1" t="s">
        <v>850</v>
      </c>
      <c r="L530" s="1">
        <v>41</v>
      </c>
    </row>
    <row r="531" spans="1:12" ht="12.75" outlineLevel="2">
      <c r="A531">
        <v>4</v>
      </c>
      <c r="B531" s="1">
        <f t="shared" si="43"/>
        <v>41</v>
      </c>
      <c r="C531" s="12"/>
      <c r="D531" s="1">
        <v>23300000</v>
      </c>
      <c r="E531" t="s">
        <v>473</v>
      </c>
      <c r="F531" s="2">
        <v>0</v>
      </c>
      <c r="G531" s="10">
        <v>1</v>
      </c>
      <c r="H531" s="2">
        <f t="shared" si="44"/>
        <v>0</v>
      </c>
      <c r="J531" s="1" t="s">
        <v>850</v>
      </c>
      <c r="L531" s="1">
        <v>41</v>
      </c>
    </row>
    <row r="532" spans="1:12" ht="12.75" outlineLevel="2">
      <c r="A532">
        <v>4</v>
      </c>
      <c r="B532" s="1">
        <f t="shared" si="43"/>
        <v>41</v>
      </c>
      <c r="C532" s="12"/>
      <c r="D532" s="1">
        <v>23400000</v>
      </c>
      <c r="E532" t="s">
        <v>475</v>
      </c>
      <c r="F532" s="2">
        <v>-478785.09375</v>
      </c>
      <c r="G532" s="10">
        <v>1</v>
      </c>
      <c r="H532" s="2">
        <f t="shared" si="44"/>
        <v>-478785.09375</v>
      </c>
      <c r="J532" s="1" t="s">
        <v>850</v>
      </c>
      <c r="L532" s="1">
        <v>41</v>
      </c>
    </row>
    <row r="533" spans="1:12" ht="12.75" outlineLevel="2">
      <c r="A533">
        <v>4</v>
      </c>
      <c r="B533" s="1">
        <f t="shared" si="43"/>
        <v>41</v>
      </c>
      <c r="C533" s="12"/>
      <c r="D533" s="1">
        <v>23400000</v>
      </c>
      <c r="E533" t="s">
        <v>476</v>
      </c>
      <c r="F533" s="2">
        <v>-1032532.3904166665</v>
      </c>
      <c r="G533" s="10">
        <v>1</v>
      </c>
      <c r="H533" s="2">
        <f t="shared" si="44"/>
        <v>-1032532.3904166665</v>
      </c>
      <c r="J533" s="1" t="s">
        <v>866</v>
      </c>
      <c r="L533" s="1">
        <v>41</v>
      </c>
    </row>
    <row r="534" spans="1:12" ht="12.75" outlineLevel="2">
      <c r="A534">
        <v>4</v>
      </c>
      <c r="B534" s="1" t="str">
        <f t="shared" si="43"/>
        <v>41</v>
      </c>
      <c r="C534" s="12"/>
      <c r="D534" s="1">
        <v>10110001</v>
      </c>
      <c r="E534" t="s">
        <v>1035</v>
      </c>
      <c r="F534" s="2">
        <v>20084066.101250004</v>
      </c>
      <c r="G534" s="10">
        <v>1</v>
      </c>
      <c r="H534" s="67">
        <f t="shared" si="44"/>
        <v>20084066.101250004</v>
      </c>
      <c r="J534" s="1" t="s">
        <v>833</v>
      </c>
      <c r="L534" s="1" t="s">
        <v>834</v>
      </c>
    </row>
    <row r="535" spans="1:12" ht="12.75" outlineLevel="2">
      <c r="A535">
        <v>4</v>
      </c>
      <c r="B535" s="1">
        <f t="shared" si="43"/>
        <v>41</v>
      </c>
      <c r="C535" s="12"/>
      <c r="D535" s="1">
        <v>14200010</v>
      </c>
      <c r="E535" t="s">
        <v>1171</v>
      </c>
      <c r="F535" s="2">
        <v>254658327.4825</v>
      </c>
      <c r="G535" s="10">
        <v>1</v>
      </c>
      <c r="H535" s="67">
        <f t="shared" si="44"/>
        <v>254658327.4825</v>
      </c>
      <c r="J535" s="1" t="s">
        <v>850</v>
      </c>
      <c r="L535" s="1">
        <v>41</v>
      </c>
    </row>
    <row r="536" spans="1:12" ht="12.75" outlineLevel="2">
      <c r="A536">
        <v>4</v>
      </c>
      <c r="B536" s="1">
        <f t="shared" si="43"/>
        <v>41</v>
      </c>
      <c r="C536" s="12"/>
      <c r="D536" s="1">
        <v>14200020</v>
      </c>
      <c r="E536" t="s">
        <v>1174</v>
      </c>
      <c r="F536" s="2">
        <v>101083333.33333333</v>
      </c>
      <c r="G536" s="10">
        <v>1</v>
      </c>
      <c r="H536" s="67">
        <f t="shared" si="44"/>
        <v>101083333.33333333</v>
      </c>
      <c r="J536" s="1" t="s">
        <v>850</v>
      </c>
      <c r="L536" s="1">
        <v>41</v>
      </c>
    </row>
    <row r="537" spans="1:12" ht="12.75" outlineLevel="2">
      <c r="A537">
        <v>4</v>
      </c>
      <c r="B537" s="1">
        <f t="shared" si="43"/>
        <v>41</v>
      </c>
      <c r="C537" s="12"/>
      <c r="D537" s="1">
        <v>20100150</v>
      </c>
      <c r="E537" t="s">
        <v>256</v>
      </c>
      <c r="F537" s="2">
        <v>-1000</v>
      </c>
      <c r="G537" s="10">
        <v>1</v>
      </c>
      <c r="H537" s="2">
        <f t="shared" si="44"/>
        <v>-1000</v>
      </c>
      <c r="J537" s="1" t="s">
        <v>850</v>
      </c>
      <c r="L537" s="1">
        <v>41</v>
      </c>
    </row>
    <row r="538" spans="1:12" ht="12.75" outlineLevel="2">
      <c r="A538">
        <v>4</v>
      </c>
      <c r="B538" s="1" t="str">
        <f t="shared" si="43"/>
        <v>41</v>
      </c>
      <c r="C538" s="12"/>
      <c r="D538" s="1">
        <v>22700001</v>
      </c>
      <c r="E538" t="s">
        <v>342</v>
      </c>
      <c r="F538" s="2">
        <v>-19163191.789583333</v>
      </c>
      <c r="G538" s="10">
        <v>1</v>
      </c>
      <c r="H538" s="2">
        <f t="shared" si="44"/>
        <v>-19163191.789583333</v>
      </c>
      <c r="J538" s="1" t="s">
        <v>833</v>
      </c>
      <c r="L538" s="1" t="s">
        <v>834</v>
      </c>
    </row>
    <row r="539" spans="1:12" ht="12.75" outlineLevel="2">
      <c r="A539">
        <v>4</v>
      </c>
      <c r="B539" s="1" t="str">
        <f t="shared" si="43"/>
        <v>41</v>
      </c>
      <c r="C539" s="12"/>
      <c r="D539" s="1" t="s">
        <v>488</v>
      </c>
      <c r="E539" t="s">
        <v>489</v>
      </c>
      <c r="F539" s="2">
        <v>0</v>
      </c>
      <c r="G539" s="10">
        <v>1</v>
      </c>
      <c r="H539" s="2">
        <f t="shared" si="44"/>
        <v>0</v>
      </c>
      <c r="J539" s="1" t="s">
        <v>850</v>
      </c>
      <c r="L539" s="1" t="s">
        <v>834</v>
      </c>
    </row>
    <row r="540" spans="1:12" ht="12.75" outlineLevel="2">
      <c r="A540">
        <v>4</v>
      </c>
      <c r="B540" s="1" t="str">
        <f t="shared" si="43"/>
        <v>41</v>
      </c>
      <c r="C540" s="12"/>
      <c r="D540" s="1">
        <v>23700781</v>
      </c>
      <c r="E540" t="s">
        <v>551</v>
      </c>
      <c r="F540" s="2">
        <v>-320781.56041666673</v>
      </c>
      <c r="G540" s="10">
        <v>1</v>
      </c>
      <c r="H540" s="2">
        <f t="shared" si="44"/>
        <v>-320781.56041666673</v>
      </c>
      <c r="J540" s="1" t="s">
        <v>833</v>
      </c>
      <c r="L540" s="1" t="s">
        <v>834</v>
      </c>
    </row>
    <row r="541" spans="1:12" ht="12.75" outlineLevel="2">
      <c r="A541">
        <v>4</v>
      </c>
      <c r="B541" s="1" t="str">
        <f t="shared" si="43"/>
        <v>41</v>
      </c>
      <c r="C541" s="12"/>
      <c r="D541" s="1">
        <v>24300011</v>
      </c>
      <c r="E541" t="s">
        <v>609</v>
      </c>
      <c r="F541" s="2">
        <v>-956771.5941666666</v>
      </c>
      <c r="G541" s="10">
        <v>1</v>
      </c>
      <c r="H541" s="2">
        <f t="shared" si="44"/>
        <v>-956771.5941666666</v>
      </c>
      <c r="J541" s="1" t="s">
        <v>833</v>
      </c>
      <c r="L541" s="1" t="s">
        <v>834</v>
      </c>
    </row>
    <row r="542" spans="2:12" ht="12.75" outlineLevel="1">
      <c r="B542" s="3" t="s">
        <v>951</v>
      </c>
      <c r="C542" s="12" t="s">
        <v>737</v>
      </c>
      <c r="G542" s="10"/>
      <c r="H542" s="2">
        <f>SUBTOTAL(9,H526:H541)</f>
        <v>415030524.9508333</v>
      </c>
      <c r="L542" s="1">
        <f>SUBTOTAL(9,L526:L541)</f>
        <v>452</v>
      </c>
    </row>
    <row r="543" spans="1:12" ht="12.75" outlineLevel="2">
      <c r="A543">
        <v>4</v>
      </c>
      <c r="B543" s="1">
        <f aca="true" t="shared" si="45" ref="B543:B574">L543</f>
        <v>42</v>
      </c>
      <c r="C543" s="12"/>
      <c r="D543" s="1">
        <v>19000011</v>
      </c>
      <c r="E543" t="s">
        <v>181</v>
      </c>
      <c r="F543" s="2">
        <v>0</v>
      </c>
      <c r="G543" s="10">
        <v>1</v>
      </c>
      <c r="H543" s="2">
        <f aca="true" t="shared" si="46" ref="H543:H574">F543*G543</f>
        <v>0</v>
      </c>
      <c r="J543" s="1" t="s">
        <v>851</v>
      </c>
      <c r="L543" s="1">
        <v>42</v>
      </c>
    </row>
    <row r="544" spans="1:12" ht="12.75" outlineLevel="2">
      <c r="A544">
        <v>4</v>
      </c>
      <c r="B544" s="1">
        <f t="shared" si="45"/>
        <v>42</v>
      </c>
      <c r="C544" s="12"/>
      <c r="D544" s="1">
        <v>28300031</v>
      </c>
      <c r="E544" t="s">
        <v>175</v>
      </c>
      <c r="F544" s="2">
        <v>-4886913.458333333</v>
      </c>
      <c r="G544" s="10">
        <v>1</v>
      </c>
      <c r="H544" s="2">
        <f t="shared" si="46"/>
        <v>-4886913.458333333</v>
      </c>
      <c r="J544" s="1" t="s">
        <v>851</v>
      </c>
      <c r="L544" s="1">
        <v>42</v>
      </c>
    </row>
    <row r="545" spans="1:12" ht="12.75" outlineLevel="2">
      <c r="A545">
        <v>4</v>
      </c>
      <c r="B545" s="1">
        <f t="shared" si="45"/>
        <v>42</v>
      </c>
      <c r="C545" s="12"/>
      <c r="D545" s="1">
        <v>12400013</v>
      </c>
      <c r="E545" t="s">
        <v>1091</v>
      </c>
      <c r="F545" s="2">
        <v>100000</v>
      </c>
      <c r="G545" s="10">
        <v>1</v>
      </c>
      <c r="H545" s="2">
        <f t="shared" si="46"/>
        <v>100000</v>
      </c>
      <c r="J545" s="1" t="s">
        <v>851</v>
      </c>
      <c r="L545" s="1">
        <v>42</v>
      </c>
    </row>
    <row r="546" spans="1:12" ht="12.75" outlineLevel="2">
      <c r="A546">
        <v>4</v>
      </c>
      <c r="B546" s="1">
        <f t="shared" si="45"/>
        <v>42</v>
      </c>
      <c r="C546" s="12"/>
      <c r="D546" s="1">
        <v>12400043</v>
      </c>
      <c r="E546" t="s">
        <v>1092</v>
      </c>
      <c r="F546" s="2">
        <v>55338293.02791666</v>
      </c>
      <c r="G546" s="10">
        <v>1</v>
      </c>
      <c r="H546" s="2">
        <f t="shared" si="46"/>
        <v>55338293.02791666</v>
      </c>
      <c r="J546" s="1" t="s">
        <v>851</v>
      </c>
      <c r="L546" s="1">
        <v>42</v>
      </c>
    </row>
    <row r="547" spans="1:12" ht="12.75" outlineLevel="2">
      <c r="A547">
        <v>4</v>
      </c>
      <c r="B547" s="1">
        <f t="shared" si="45"/>
        <v>42</v>
      </c>
      <c r="C547" s="12"/>
      <c r="D547" s="1">
        <v>12400063</v>
      </c>
      <c r="E547" t="s">
        <v>1093</v>
      </c>
      <c r="F547" s="2">
        <v>-100000</v>
      </c>
      <c r="G547" s="10">
        <v>1</v>
      </c>
      <c r="H547" s="2">
        <f t="shared" si="46"/>
        <v>-100000</v>
      </c>
      <c r="J547" s="1" t="s">
        <v>851</v>
      </c>
      <c r="L547" s="1">
        <v>42</v>
      </c>
    </row>
    <row r="548" spans="1:12" ht="12.75" outlineLevel="2">
      <c r="A548">
        <v>4</v>
      </c>
      <c r="B548" s="1">
        <f t="shared" si="45"/>
        <v>42</v>
      </c>
      <c r="C548" s="12"/>
      <c r="D548" s="1">
        <v>12400373</v>
      </c>
      <c r="E548" t="s">
        <v>1094</v>
      </c>
      <c r="F548" s="2">
        <v>-4714.025833333334</v>
      </c>
      <c r="G548" s="10">
        <v>1</v>
      </c>
      <c r="H548" s="2">
        <f t="shared" si="46"/>
        <v>-4714.025833333334</v>
      </c>
      <c r="J548" s="1" t="s">
        <v>851</v>
      </c>
      <c r="L548" s="1">
        <v>42</v>
      </c>
    </row>
    <row r="549" spans="1:12" ht="12.75" outlineLevel="2">
      <c r="A549">
        <v>4</v>
      </c>
      <c r="B549" s="1">
        <f t="shared" si="45"/>
        <v>42</v>
      </c>
      <c r="C549" s="12"/>
      <c r="D549" s="1">
        <v>12400383</v>
      </c>
      <c r="E549" t="s">
        <v>1095</v>
      </c>
      <c r="F549" s="2">
        <v>0</v>
      </c>
      <c r="G549" s="10">
        <v>1</v>
      </c>
      <c r="H549" s="2">
        <f t="shared" si="46"/>
        <v>0</v>
      </c>
      <c r="J549" s="1" t="s">
        <v>851</v>
      </c>
      <c r="L549" s="1">
        <v>42</v>
      </c>
    </row>
    <row r="550" spans="1:12" ht="12.75" outlineLevel="2">
      <c r="A550">
        <v>4</v>
      </c>
      <c r="B550" s="1">
        <f t="shared" si="45"/>
        <v>42</v>
      </c>
      <c r="C550" s="12"/>
      <c r="D550" s="1">
        <v>12400483</v>
      </c>
      <c r="E550" t="s">
        <v>1096</v>
      </c>
      <c r="F550" s="2">
        <v>19005.39</v>
      </c>
      <c r="G550" s="10">
        <v>1</v>
      </c>
      <c r="H550" s="2">
        <f t="shared" si="46"/>
        <v>19005.39</v>
      </c>
      <c r="J550" s="1" t="s">
        <v>851</v>
      </c>
      <c r="L550" s="1">
        <v>42</v>
      </c>
    </row>
    <row r="551" spans="1:12" ht="12.75" outlineLevel="2">
      <c r="A551">
        <v>4</v>
      </c>
      <c r="B551" s="1">
        <f t="shared" si="45"/>
        <v>42</v>
      </c>
      <c r="C551" s="12"/>
      <c r="D551" s="1">
        <v>12400503</v>
      </c>
      <c r="E551" t="s">
        <v>1097</v>
      </c>
      <c r="F551" s="2">
        <v>1493888.3791666664</v>
      </c>
      <c r="G551" s="10">
        <v>1</v>
      </c>
      <c r="H551" s="2">
        <f t="shared" si="46"/>
        <v>1493888.3791666664</v>
      </c>
      <c r="J551" s="1" t="s">
        <v>851</v>
      </c>
      <c r="L551" s="1">
        <v>42</v>
      </c>
    </row>
    <row r="552" spans="1:12" ht="12.75" outlineLevel="2">
      <c r="A552">
        <v>4</v>
      </c>
      <c r="B552" s="1">
        <f t="shared" si="45"/>
        <v>42</v>
      </c>
      <c r="C552" s="12"/>
      <c r="D552" s="1">
        <v>12400543</v>
      </c>
      <c r="E552" t="s">
        <v>1098</v>
      </c>
      <c r="F552" s="2">
        <v>0</v>
      </c>
      <c r="G552" s="10">
        <v>1</v>
      </c>
      <c r="H552" s="2">
        <f t="shared" si="46"/>
        <v>0</v>
      </c>
      <c r="J552" s="1" t="s">
        <v>851</v>
      </c>
      <c r="L552" s="1">
        <v>42</v>
      </c>
    </row>
    <row r="553" spans="1:12" ht="12.75" outlineLevel="2">
      <c r="A553">
        <v>4</v>
      </c>
      <c r="B553" s="1">
        <f t="shared" si="45"/>
        <v>42</v>
      </c>
      <c r="C553" s="12"/>
      <c r="D553" s="1">
        <v>12400553</v>
      </c>
      <c r="E553" t="s">
        <v>1099</v>
      </c>
      <c r="F553" s="2">
        <v>799597.1462499999</v>
      </c>
      <c r="G553" s="10">
        <v>1</v>
      </c>
      <c r="H553" s="2">
        <f t="shared" si="46"/>
        <v>799597.1462499999</v>
      </c>
      <c r="J553" s="1" t="s">
        <v>851</v>
      </c>
      <c r="L553" s="1">
        <v>42</v>
      </c>
    </row>
    <row r="554" spans="1:12" ht="12.75" outlineLevel="2">
      <c r="A554">
        <v>4</v>
      </c>
      <c r="B554" s="1">
        <f t="shared" si="45"/>
        <v>42</v>
      </c>
      <c r="C554" s="12"/>
      <c r="D554" s="1">
        <v>12400603</v>
      </c>
      <c r="E554" t="s">
        <v>1100</v>
      </c>
      <c r="F554" s="2">
        <v>0</v>
      </c>
      <c r="G554" s="10">
        <v>1</v>
      </c>
      <c r="H554" s="2">
        <f t="shared" si="46"/>
        <v>0</v>
      </c>
      <c r="J554" s="1" t="s">
        <v>851</v>
      </c>
      <c r="L554" s="1">
        <v>42</v>
      </c>
    </row>
    <row r="555" spans="1:12" ht="12.75" outlineLevel="2">
      <c r="A555">
        <v>4</v>
      </c>
      <c r="B555" s="1">
        <f t="shared" si="45"/>
        <v>42</v>
      </c>
      <c r="C555" s="12"/>
      <c r="D555" s="1">
        <v>12400633</v>
      </c>
      <c r="E555" t="s">
        <v>1101</v>
      </c>
      <c r="F555" s="2">
        <v>0</v>
      </c>
      <c r="G555" s="10">
        <v>1</v>
      </c>
      <c r="H555" s="2">
        <f t="shared" si="46"/>
        <v>0</v>
      </c>
      <c r="J555" s="1" t="s">
        <v>851</v>
      </c>
      <c r="L555" s="1">
        <v>42</v>
      </c>
    </row>
    <row r="556" spans="1:12" ht="12.75" outlineLevel="2">
      <c r="A556">
        <v>4</v>
      </c>
      <c r="B556" s="1">
        <f t="shared" si="45"/>
        <v>42</v>
      </c>
      <c r="C556" s="12"/>
      <c r="D556" s="1">
        <v>12400653</v>
      </c>
      <c r="E556" t="s">
        <v>1102</v>
      </c>
      <c r="F556" s="2">
        <v>0</v>
      </c>
      <c r="G556" s="10">
        <v>1</v>
      </c>
      <c r="H556" s="2">
        <f t="shared" si="46"/>
        <v>0</v>
      </c>
      <c r="J556" s="1" t="s">
        <v>851</v>
      </c>
      <c r="L556" s="1">
        <v>42</v>
      </c>
    </row>
    <row r="557" spans="1:12" ht="12.75" outlineLevel="2">
      <c r="A557">
        <v>4</v>
      </c>
      <c r="B557" s="1">
        <f t="shared" si="45"/>
        <v>42</v>
      </c>
      <c r="C557" s="12"/>
      <c r="D557" s="1">
        <v>12400663</v>
      </c>
      <c r="E557" t="s">
        <v>1103</v>
      </c>
      <c r="F557" s="2">
        <v>0</v>
      </c>
      <c r="G557" s="10">
        <v>1</v>
      </c>
      <c r="H557" s="2">
        <f t="shared" si="46"/>
        <v>0</v>
      </c>
      <c r="J557" s="1" t="s">
        <v>851</v>
      </c>
      <c r="L557" s="1">
        <v>42</v>
      </c>
    </row>
    <row r="558" spans="1:12" ht="12.75" outlineLevel="2">
      <c r="A558">
        <v>4</v>
      </c>
      <c r="B558" s="1">
        <f t="shared" si="45"/>
        <v>42</v>
      </c>
      <c r="C558" s="12"/>
      <c r="D558" s="1">
        <v>12400673</v>
      </c>
      <c r="E558" t="s">
        <v>1104</v>
      </c>
      <c r="F558" s="2">
        <v>17574.63</v>
      </c>
      <c r="G558" s="10">
        <v>1</v>
      </c>
      <c r="H558" s="2">
        <f t="shared" si="46"/>
        <v>17574.63</v>
      </c>
      <c r="J558" s="1" t="s">
        <v>851</v>
      </c>
      <c r="L558" s="1">
        <v>42</v>
      </c>
    </row>
    <row r="559" spans="1:12" ht="12.75" outlineLevel="2">
      <c r="A559">
        <v>4</v>
      </c>
      <c r="B559" s="1">
        <f t="shared" si="45"/>
        <v>42</v>
      </c>
      <c r="C559" s="12"/>
      <c r="D559" s="1">
        <v>12400683</v>
      </c>
      <c r="E559" t="s">
        <v>1105</v>
      </c>
      <c r="F559" s="2">
        <v>0</v>
      </c>
      <c r="G559" s="10">
        <v>1</v>
      </c>
      <c r="H559" s="2">
        <f t="shared" si="46"/>
        <v>0</v>
      </c>
      <c r="J559" s="1" t="s">
        <v>851</v>
      </c>
      <c r="L559" s="1">
        <v>42</v>
      </c>
    </row>
    <row r="560" spans="1:12" ht="12.75" outlineLevel="2">
      <c r="A560">
        <v>4</v>
      </c>
      <c r="B560" s="1">
        <f t="shared" si="45"/>
        <v>42</v>
      </c>
      <c r="C560" s="12"/>
      <c r="D560" s="1">
        <v>12400703</v>
      </c>
      <c r="E560" t="s">
        <v>1106</v>
      </c>
      <c r="F560" s="2">
        <v>0</v>
      </c>
      <c r="G560" s="10">
        <v>1</v>
      </c>
      <c r="H560" s="2">
        <f t="shared" si="46"/>
        <v>0</v>
      </c>
      <c r="J560" s="1" t="s">
        <v>851</v>
      </c>
      <c r="L560" s="1">
        <v>42</v>
      </c>
    </row>
    <row r="561" spans="1:12" ht="12.75" outlineLevel="2">
      <c r="A561">
        <v>4</v>
      </c>
      <c r="B561" s="1">
        <f t="shared" si="45"/>
        <v>42</v>
      </c>
      <c r="C561" s="12"/>
      <c r="D561" s="1">
        <v>12400713</v>
      </c>
      <c r="E561" t="s">
        <v>1107</v>
      </c>
      <c r="F561" s="2">
        <v>0</v>
      </c>
      <c r="G561" s="10">
        <v>1</v>
      </c>
      <c r="H561" s="2">
        <f t="shared" si="46"/>
        <v>0</v>
      </c>
      <c r="J561" s="1" t="s">
        <v>851</v>
      </c>
      <c r="L561" s="1">
        <v>42</v>
      </c>
    </row>
    <row r="562" spans="1:12" ht="12.75" outlineLevel="2">
      <c r="A562">
        <v>4</v>
      </c>
      <c r="B562" s="1">
        <f t="shared" si="45"/>
        <v>42</v>
      </c>
      <c r="C562" s="12"/>
      <c r="D562" s="1">
        <v>14100183</v>
      </c>
      <c r="E562" t="s">
        <v>1168</v>
      </c>
      <c r="F562" s="2">
        <v>4714.025833333334</v>
      </c>
      <c r="G562" s="10">
        <v>1</v>
      </c>
      <c r="H562" s="2">
        <f t="shared" si="46"/>
        <v>4714.025833333334</v>
      </c>
      <c r="J562" s="1" t="s">
        <v>851</v>
      </c>
      <c r="L562" s="1">
        <v>42</v>
      </c>
    </row>
    <row r="563" spans="1:12" ht="12.75" outlineLevel="2">
      <c r="A563">
        <v>4</v>
      </c>
      <c r="B563" s="1">
        <f t="shared" si="45"/>
        <v>42</v>
      </c>
      <c r="C563" s="12"/>
      <c r="D563" s="1">
        <v>14100301</v>
      </c>
      <c r="E563" t="s">
        <v>1169</v>
      </c>
      <c r="F563" s="2">
        <v>2448294.7066666665</v>
      </c>
      <c r="G563" s="10">
        <v>1</v>
      </c>
      <c r="H563" s="2">
        <f t="shared" si="46"/>
        <v>2448294.7066666665</v>
      </c>
      <c r="J563" s="1" t="s">
        <v>851</v>
      </c>
      <c r="L563" s="1">
        <v>42</v>
      </c>
    </row>
    <row r="564" spans="1:12" ht="12.75" outlineLevel="2">
      <c r="A564">
        <v>4</v>
      </c>
      <c r="B564" s="1">
        <f t="shared" si="45"/>
        <v>42</v>
      </c>
      <c r="C564" s="12"/>
      <c r="D564" s="1">
        <v>14200061</v>
      </c>
      <c r="E564" t="s">
        <v>1176</v>
      </c>
      <c r="F564" s="2">
        <v>-128150069.58</v>
      </c>
      <c r="G564" s="10">
        <v>1</v>
      </c>
      <c r="H564" s="2">
        <f t="shared" si="46"/>
        <v>-128150069.58</v>
      </c>
      <c r="J564" s="1" t="s">
        <v>851</v>
      </c>
      <c r="L564" s="1">
        <v>42</v>
      </c>
    </row>
    <row r="565" spans="1:12" ht="12.75" outlineLevel="2">
      <c r="A565">
        <v>4</v>
      </c>
      <c r="B565" s="1">
        <f t="shared" si="45"/>
        <v>42</v>
      </c>
      <c r="C565" s="12"/>
      <c r="D565" s="1">
        <v>14200062</v>
      </c>
      <c r="E565" t="s">
        <v>1177</v>
      </c>
      <c r="F565" s="2">
        <v>-89399875.15249999</v>
      </c>
      <c r="G565" s="10">
        <v>1</v>
      </c>
      <c r="H565" s="2">
        <f t="shared" si="46"/>
        <v>-89399875.15249999</v>
      </c>
      <c r="J565" s="1" t="s">
        <v>851</v>
      </c>
      <c r="L565" s="1">
        <v>42</v>
      </c>
    </row>
    <row r="566" spans="1:12" ht="12.75" outlineLevel="2">
      <c r="A566">
        <v>4</v>
      </c>
      <c r="B566" s="1">
        <f t="shared" si="45"/>
        <v>42</v>
      </c>
      <c r="C566" s="12"/>
      <c r="D566" s="1">
        <v>14200063</v>
      </c>
      <c r="E566" t="s">
        <v>1178</v>
      </c>
      <c r="F566" s="2">
        <v>0</v>
      </c>
      <c r="G566" s="10">
        <v>1</v>
      </c>
      <c r="H566" s="2">
        <f t="shared" si="46"/>
        <v>0</v>
      </c>
      <c r="J566" s="1" t="s">
        <v>851</v>
      </c>
      <c r="L566" s="1">
        <v>42</v>
      </c>
    </row>
    <row r="567" spans="1:12" ht="12.75" outlineLevel="2">
      <c r="A567">
        <v>4</v>
      </c>
      <c r="B567" s="1">
        <f t="shared" si="45"/>
        <v>42</v>
      </c>
      <c r="C567" s="12"/>
      <c r="D567" s="1">
        <v>14200101</v>
      </c>
      <c r="E567" t="s">
        <v>1180</v>
      </c>
      <c r="F567" s="2">
        <v>471244.2491666667</v>
      </c>
      <c r="G567" s="10">
        <v>1</v>
      </c>
      <c r="H567" s="2">
        <f t="shared" si="46"/>
        <v>471244.2491666667</v>
      </c>
      <c r="J567" s="1" t="s">
        <v>851</v>
      </c>
      <c r="L567" s="1">
        <v>42</v>
      </c>
    </row>
    <row r="568" spans="1:12" ht="12.75" outlineLevel="2">
      <c r="A568">
        <v>4</v>
      </c>
      <c r="B568" s="1">
        <f t="shared" si="45"/>
        <v>42</v>
      </c>
      <c r="C568" s="12"/>
      <c r="D568" s="1">
        <v>14200102</v>
      </c>
      <c r="E568" t="s">
        <v>1181</v>
      </c>
      <c r="F568" s="2">
        <v>323389.3070833334</v>
      </c>
      <c r="G568" s="10">
        <v>1</v>
      </c>
      <c r="H568" s="2">
        <f t="shared" si="46"/>
        <v>323389.3070833334</v>
      </c>
      <c r="J568" s="1" t="s">
        <v>851</v>
      </c>
      <c r="L568" s="1">
        <v>42</v>
      </c>
    </row>
    <row r="569" spans="1:12" ht="12.75" outlineLevel="2">
      <c r="A569">
        <v>4</v>
      </c>
      <c r="B569" s="1">
        <f t="shared" si="45"/>
        <v>42</v>
      </c>
      <c r="C569" s="12"/>
      <c r="D569" s="1">
        <v>14300401</v>
      </c>
      <c r="E569" t="s">
        <v>1202</v>
      </c>
      <c r="F569" s="2">
        <v>21161714.073750004</v>
      </c>
      <c r="G569" s="10">
        <v>1</v>
      </c>
      <c r="H569" s="2">
        <f t="shared" si="46"/>
        <v>21161714.073750004</v>
      </c>
      <c r="J569" s="1" t="s">
        <v>851</v>
      </c>
      <c r="L569" s="1">
        <v>42</v>
      </c>
    </row>
    <row r="570" spans="1:12" ht="12.75" outlineLevel="2">
      <c r="A570">
        <v>4</v>
      </c>
      <c r="B570" s="1">
        <f t="shared" si="45"/>
        <v>42</v>
      </c>
      <c r="C570" s="12"/>
      <c r="D570" s="1">
        <v>14400041</v>
      </c>
      <c r="E570" t="s">
        <v>1219</v>
      </c>
      <c r="F570" s="2">
        <v>0</v>
      </c>
      <c r="G570" s="10">
        <v>1</v>
      </c>
      <c r="H570" s="2">
        <f t="shared" si="46"/>
        <v>0</v>
      </c>
      <c r="J570" s="1" t="s">
        <v>851</v>
      </c>
      <c r="L570" s="1">
        <v>42</v>
      </c>
    </row>
    <row r="571" spans="1:12" ht="12.75" outlineLevel="2">
      <c r="A571">
        <v>4</v>
      </c>
      <c r="B571" s="1">
        <f t="shared" si="45"/>
        <v>42</v>
      </c>
      <c r="C571" s="12"/>
      <c r="D571" s="1">
        <v>14400061</v>
      </c>
      <c r="E571" t="s">
        <v>1220</v>
      </c>
      <c r="F571" s="2">
        <v>731072.4725</v>
      </c>
      <c r="G571" s="10">
        <v>1</v>
      </c>
      <c r="H571" s="2">
        <f t="shared" si="46"/>
        <v>731072.4725</v>
      </c>
      <c r="J571" s="1" t="s">
        <v>851</v>
      </c>
      <c r="L571" s="1">
        <v>42</v>
      </c>
    </row>
    <row r="572" spans="1:12" ht="12.75" outlineLevel="2">
      <c r="A572">
        <v>4</v>
      </c>
      <c r="B572" s="1">
        <f t="shared" si="45"/>
        <v>42</v>
      </c>
      <c r="C572" s="12"/>
      <c r="D572" s="1">
        <v>14400062</v>
      </c>
      <c r="E572" t="s">
        <v>1221</v>
      </c>
      <c r="F572" s="2">
        <v>447029.6066666667</v>
      </c>
      <c r="G572" s="10">
        <v>1</v>
      </c>
      <c r="H572" s="2">
        <f t="shared" si="46"/>
        <v>447029.6066666667</v>
      </c>
      <c r="J572" s="1" t="s">
        <v>851</v>
      </c>
      <c r="L572" s="1">
        <v>42</v>
      </c>
    </row>
    <row r="573" spans="1:12" ht="12.75" outlineLevel="2">
      <c r="A573">
        <v>4</v>
      </c>
      <c r="B573" s="1">
        <f t="shared" si="45"/>
        <v>42</v>
      </c>
      <c r="C573" s="12"/>
      <c r="D573" s="1">
        <v>17100093</v>
      </c>
      <c r="E573" t="s">
        <v>1323</v>
      </c>
      <c r="F573" s="2">
        <v>0</v>
      </c>
      <c r="G573" s="10">
        <v>1</v>
      </c>
      <c r="H573" s="2">
        <f t="shared" si="46"/>
        <v>0</v>
      </c>
      <c r="J573" s="1" t="s">
        <v>851</v>
      </c>
      <c r="L573" s="1">
        <v>42</v>
      </c>
    </row>
    <row r="574" spans="1:12" ht="12.75" outlineLevel="2">
      <c r="A574">
        <v>4</v>
      </c>
      <c r="B574" s="1">
        <f t="shared" si="45"/>
        <v>42</v>
      </c>
      <c r="C574" s="12"/>
      <c r="D574" s="1">
        <v>17100103</v>
      </c>
      <c r="E574" t="s">
        <v>1324</v>
      </c>
      <c r="F574" s="2">
        <v>0</v>
      </c>
      <c r="G574" s="10">
        <v>1</v>
      </c>
      <c r="H574" s="2">
        <f t="shared" si="46"/>
        <v>0</v>
      </c>
      <c r="J574" s="1" t="s">
        <v>851</v>
      </c>
      <c r="L574" s="1">
        <v>42</v>
      </c>
    </row>
    <row r="575" spans="1:12" ht="12.75" outlineLevel="2">
      <c r="A575">
        <v>4</v>
      </c>
      <c r="B575" s="1">
        <f aca="true" t="shared" si="47" ref="B575:B606">L575</f>
        <v>42</v>
      </c>
      <c r="C575" s="12"/>
      <c r="D575" s="1">
        <v>17100203</v>
      </c>
      <c r="E575" t="s">
        <v>1325</v>
      </c>
      <c r="F575" s="2">
        <v>0</v>
      </c>
      <c r="G575" s="10">
        <v>1</v>
      </c>
      <c r="H575" s="2">
        <f aca="true" t="shared" si="48" ref="H575:H606">F575*G575</f>
        <v>0</v>
      </c>
      <c r="J575" s="1" t="s">
        <v>851</v>
      </c>
      <c r="L575" s="1">
        <v>42</v>
      </c>
    </row>
    <row r="576" spans="1:12" ht="12.75" outlineLevel="2">
      <c r="A576">
        <v>4</v>
      </c>
      <c r="B576" s="1">
        <f t="shared" si="47"/>
        <v>42</v>
      </c>
      <c r="C576" s="12"/>
      <c r="D576" s="1">
        <v>17100303</v>
      </c>
      <c r="E576" t="s">
        <v>1326</v>
      </c>
      <c r="F576" s="2">
        <v>651.10375</v>
      </c>
      <c r="G576" s="10">
        <v>1</v>
      </c>
      <c r="H576" s="2">
        <f t="shared" si="48"/>
        <v>651.10375</v>
      </c>
      <c r="J576" s="1" t="s">
        <v>851</v>
      </c>
      <c r="L576" s="1">
        <v>42</v>
      </c>
    </row>
    <row r="577" spans="1:12" ht="12.75" outlineLevel="2">
      <c r="A577">
        <v>4</v>
      </c>
      <c r="B577" s="1">
        <f t="shared" si="47"/>
        <v>42</v>
      </c>
      <c r="C577" s="12"/>
      <c r="D577" s="1">
        <v>17100333</v>
      </c>
      <c r="E577" t="s">
        <v>1327</v>
      </c>
      <c r="F577" s="2">
        <v>0</v>
      </c>
      <c r="G577" s="10">
        <v>1</v>
      </c>
      <c r="H577" s="2">
        <f t="shared" si="48"/>
        <v>0</v>
      </c>
      <c r="J577" s="1" t="s">
        <v>851</v>
      </c>
      <c r="L577" s="1">
        <v>42</v>
      </c>
    </row>
    <row r="578" spans="1:12" ht="12.75" outlineLevel="2">
      <c r="A578">
        <v>4</v>
      </c>
      <c r="B578" s="1">
        <f t="shared" si="47"/>
        <v>42</v>
      </c>
      <c r="C578" s="12"/>
      <c r="D578" s="1">
        <v>17300061</v>
      </c>
      <c r="E578" t="s">
        <v>1331</v>
      </c>
      <c r="F578" s="2">
        <v>-83845516.56583332</v>
      </c>
      <c r="G578" s="10">
        <v>1</v>
      </c>
      <c r="H578" s="2">
        <f t="shared" si="48"/>
        <v>-83845516.56583332</v>
      </c>
      <c r="J578" s="1" t="s">
        <v>851</v>
      </c>
      <c r="L578" s="1">
        <v>42</v>
      </c>
    </row>
    <row r="579" spans="1:12" ht="12.75" outlineLevel="2">
      <c r="A579">
        <v>4</v>
      </c>
      <c r="B579" s="1">
        <f t="shared" si="47"/>
        <v>42</v>
      </c>
      <c r="C579" s="12"/>
      <c r="D579" s="1">
        <v>17300062</v>
      </c>
      <c r="E579" t="s">
        <v>1332</v>
      </c>
      <c r="F579" s="2">
        <v>-56318935.15291666</v>
      </c>
      <c r="G579" s="10">
        <v>1</v>
      </c>
      <c r="H579" s="2">
        <f t="shared" si="48"/>
        <v>-56318935.15291666</v>
      </c>
      <c r="J579" s="1" t="s">
        <v>851</v>
      </c>
      <c r="L579" s="1">
        <v>42</v>
      </c>
    </row>
    <row r="580" spans="1:12" ht="12.75" outlineLevel="2">
      <c r="A580">
        <v>4</v>
      </c>
      <c r="B580" s="1">
        <f t="shared" si="47"/>
        <v>42</v>
      </c>
      <c r="C580" s="12"/>
      <c r="D580" s="1">
        <v>19000033</v>
      </c>
      <c r="E580" t="s">
        <v>156</v>
      </c>
      <c r="F580" s="2">
        <v>412105</v>
      </c>
      <c r="G580" s="10">
        <v>1</v>
      </c>
      <c r="H580" s="2">
        <f t="shared" si="48"/>
        <v>412105</v>
      </c>
      <c r="J580" s="1" t="s">
        <v>851</v>
      </c>
      <c r="L580" s="1">
        <v>42</v>
      </c>
    </row>
    <row r="581" spans="1:12" ht="12.75" outlineLevel="2">
      <c r="A581">
        <v>4</v>
      </c>
      <c r="B581" s="1">
        <f t="shared" si="47"/>
        <v>42</v>
      </c>
      <c r="C581" s="12"/>
      <c r="D581" s="1">
        <v>19000032</v>
      </c>
      <c r="E581" t="s">
        <v>157</v>
      </c>
      <c r="F581" s="2">
        <v>14087116.916666666</v>
      </c>
      <c r="G581" s="10">
        <v>1</v>
      </c>
      <c r="H581" s="2">
        <f t="shared" si="48"/>
        <v>14087116.916666666</v>
      </c>
      <c r="J581" s="1" t="s">
        <v>851</v>
      </c>
      <c r="L581" s="1">
        <v>42</v>
      </c>
    </row>
    <row r="582" spans="1:12" ht="12.75" outlineLevel="2">
      <c r="A582">
        <v>4</v>
      </c>
      <c r="B582" s="1">
        <f t="shared" si="47"/>
        <v>42</v>
      </c>
      <c r="C582" s="12"/>
      <c r="D582" s="1">
        <v>19000052</v>
      </c>
      <c r="E582" t="s">
        <v>158</v>
      </c>
      <c r="F582" s="2">
        <v>0</v>
      </c>
      <c r="G582" s="10">
        <v>1</v>
      </c>
      <c r="H582" s="2">
        <f t="shared" si="48"/>
        <v>0</v>
      </c>
      <c r="J582" s="1" t="s">
        <v>851</v>
      </c>
      <c r="L582" s="1">
        <v>42</v>
      </c>
    </row>
    <row r="583" spans="1:12" ht="12.75" outlineLevel="2">
      <c r="A583">
        <v>4</v>
      </c>
      <c r="B583" s="1">
        <f t="shared" si="47"/>
        <v>42</v>
      </c>
      <c r="C583" s="12"/>
      <c r="D583" s="1">
        <v>19000053</v>
      </c>
      <c r="E583" t="s">
        <v>159</v>
      </c>
      <c r="F583" s="2">
        <v>0</v>
      </c>
      <c r="G583" s="10">
        <v>1</v>
      </c>
      <c r="H583" s="2">
        <f t="shared" si="48"/>
        <v>0</v>
      </c>
      <c r="J583" s="1" t="s">
        <v>851</v>
      </c>
      <c r="L583" s="1">
        <v>42</v>
      </c>
    </row>
    <row r="584" spans="1:12" ht="12.75" outlineLevel="2">
      <c r="A584">
        <v>4</v>
      </c>
      <c r="B584" s="1">
        <f t="shared" si="47"/>
        <v>42</v>
      </c>
      <c r="C584" s="12"/>
      <c r="D584" s="1">
        <v>19000081</v>
      </c>
      <c r="E584" t="s">
        <v>160</v>
      </c>
      <c r="F584" s="2">
        <v>3674536.2916666665</v>
      </c>
      <c r="G584" s="10">
        <v>1</v>
      </c>
      <c r="H584" s="2">
        <f t="shared" si="48"/>
        <v>3674536.2916666665</v>
      </c>
      <c r="J584" s="1" t="s">
        <v>851</v>
      </c>
      <c r="L584" s="1">
        <v>42</v>
      </c>
    </row>
    <row r="585" spans="1:12" ht="12.75" outlineLevel="2">
      <c r="A585">
        <v>4</v>
      </c>
      <c r="B585" s="1" t="str">
        <f t="shared" si="47"/>
        <v>42</v>
      </c>
      <c r="C585" s="12"/>
      <c r="D585" s="1">
        <v>19000393</v>
      </c>
      <c r="E585" t="s">
        <v>162</v>
      </c>
      <c r="F585" s="2">
        <v>7474</v>
      </c>
      <c r="G585" s="10">
        <v>1</v>
      </c>
      <c r="H585" s="2">
        <f t="shared" si="48"/>
        <v>7474</v>
      </c>
      <c r="J585" s="1" t="s">
        <v>851</v>
      </c>
      <c r="L585" s="1" t="s">
        <v>894</v>
      </c>
    </row>
    <row r="586" spans="1:12" ht="12.75" outlineLevel="2">
      <c r="A586">
        <v>4</v>
      </c>
      <c r="B586" s="1" t="str">
        <f t="shared" si="47"/>
        <v>42</v>
      </c>
      <c r="C586" s="12"/>
      <c r="D586" s="1">
        <v>19000481</v>
      </c>
      <c r="E586" t="s">
        <v>163</v>
      </c>
      <c r="F586" s="2">
        <v>-5078.375</v>
      </c>
      <c r="G586" s="10">
        <v>1</v>
      </c>
      <c r="H586" s="2">
        <f t="shared" si="48"/>
        <v>-5078.375</v>
      </c>
      <c r="J586" s="1" t="s">
        <v>851</v>
      </c>
      <c r="L586" s="1" t="s">
        <v>894</v>
      </c>
    </row>
    <row r="587" spans="1:12" ht="12.75" outlineLevel="2">
      <c r="A587">
        <v>4</v>
      </c>
      <c r="B587" s="1">
        <f t="shared" si="47"/>
        <v>42</v>
      </c>
      <c r="C587" s="12"/>
      <c r="D587" s="1">
        <v>19000042</v>
      </c>
      <c r="E587" t="s">
        <v>188</v>
      </c>
      <c r="F587" s="2">
        <v>73372.45833333333</v>
      </c>
      <c r="G587" s="10">
        <v>1</v>
      </c>
      <c r="H587" s="2">
        <f t="shared" si="48"/>
        <v>73372.45833333333</v>
      </c>
      <c r="J587" s="1" t="s">
        <v>851</v>
      </c>
      <c r="L587" s="1">
        <v>42</v>
      </c>
    </row>
    <row r="588" spans="1:12" ht="12.75" outlineLevel="2">
      <c r="A588">
        <v>4</v>
      </c>
      <c r="B588" s="1">
        <f t="shared" si="47"/>
        <v>42</v>
      </c>
      <c r="C588" s="12"/>
      <c r="D588" s="1">
        <v>19000043</v>
      </c>
      <c r="E588" t="s">
        <v>189</v>
      </c>
      <c r="F588" s="2">
        <v>11191253</v>
      </c>
      <c r="G588" s="10">
        <v>1</v>
      </c>
      <c r="H588" s="2">
        <f t="shared" si="48"/>
        <v>11191253</v>
      </c>
      <c r="J588" s="1" t="s">
        <v>851</v>
      </c>
      <c r="L588" s="1">
        <v>42</v>
      </c>
    </row>
    <row r="589" spans="1:12" ht="12.75" outlineLevel="2">
      <c r="A589">
        <v>4</v>
      </c>
      <c r="B589" s="1">
        <f t="shared" si="47"/>
        <v>42</v>
      </c>
      <c r="C589" s="12"/>
      <c r="D589" s="1">
        <v>19000091</v>
      </c>
      <c r="E589" t="s">
        <v>195</v>
      </c>
      <c r="F589" s="2">
        <v>1023734.4583333334</v>
      </c>
      <c r="G589" s="10">
        <v>1</v>
      </c>
      <c r="H589" s="2">
        <f t="shared" si="48"/>
        <v>1023734.4583333334</v>
      </c>
      <c r="J589" s="1" t="s">
        <v>851</v>
      </c>
      <c r="L589" s="1">
        <v>42</v>
      </c>
    </row>
    <row r="590" spans="1:12" ht="12.75" outlineLevel="2">
      <c r="A590">
        <v>4</v>
      </c>
      <c r="B590" s="1">
        <f t="shared" si="47"/>
        <v>42</v>
      </c>
      <c r="C590" s="12"/>
      <c r="D590" s="1">
        <v>19000131</v>
      </c>
      <c r="E590" t="s">
        <v>199</v>
      </c>
      <c r="F590" s="2">
        <v>0</v>
      </c>
      <c r="G590" s="10">
        <v>1</v>
      </c>
      <c r="H590" s="2">
        <f t="shared" si="48"/>
        <v>0</v>
      </c>
      <c r="J590" s="1" t="s">
        <v>851</v>
      </c>
      <c r="L590" s="1">
        <v>42</v>
      </c>
    </row>
    <row r="591" spans="1:12" ht="12.75" outlineLevel="2">
      <c r="A591">
        <v>4</v>
      </c>
      <c r="B591" s="1" t="str">
        <f t="shared" si="47"/>
        <v>42</v>
      </c>
      <c r="C591" s="12"/>
      <c r="D591" s="1">
        <v>19000403</v>
      </c>
      <c r="E591" t="s">
        <v>224</v>
      </c>
      <c r="F591" s="2">
        <v>212743</v>
      </c>
      <c r="G591" s="10">
        <v>1</v>
      </c>
      <c r="H591" s="2">
        <f t="shared" si="48"/>
        <v>212743</v>
      </c>
      <c r="J591" s="1" t="s">
        <v>851</v>
      </c>
      <c r="L591" s="1" t="s">
        <v>894</v>
      </c>
    </row>
    <row r="592" spans="1:12" ht="12.75" outlineLevel="2">
      <c r="A592">
        <v>4</v>
      </c>
      <c r="B592" s="1">
        <f t="shared" si="47"/>
        <v>42</v>
      </c>
      <c r="C592" s="12"/>
      <c r="D592" s="1">
        <v>19000401</v>
      </c>
      <c r="E592" t="s">
        <v>225</v>
      </c>
      <c r="F592" s="2">
        <v>-670541.0416666666</v>
      </c>
      <c r="G592" s="10">
        <v>1</v>
      </c>
      <c r="H592" s="2">
        <f t="shared" si="48"/>
        <v>-670541.0416666666</v>
      </c>
      <c r="J592" s="1" t="s">
        <v>851</v>
      </c>
      <c r="L592" s="1">
        <v>42</v>
      </c>
    </row>
    <row r="593" spans="1:12" ht="12.75" outlineLevel="2">
      <c r="A593">
        <v>4</v>
      </c>
      <c r="B593" s="1" t="str">
        <f t="shared" si="47"/>
        <v>42</v>
      </c>
      <c r="C593" s="12"/>
      <c r="D593" s="1">
        <v>21900103</v>
      </c>
      <c r="E593" t="s">
        <v>289</v>
      </c>
      <c r="F593" s="2">
        <v>347747</v>
      </c>
      <c r="G593" s="10">
        <v>1</v>
      </c>
      <c r="H593" s="2">
        <f t="shared" si="48"/>
        <v>347747</v>
      </c>
      <c r="J593" s="1" t="s">
        <v>851</v>
      </c>
      <c r="L593" s="1" t="s">
        <v>894</v>
      </c>
    </row>
    <row r="594" spans="1:12" ht="12.75" outlineLevel="2">
      <c r="A594">
        <v>4</v>
      </c>
      <c r="B594" s="1" t="str">
        <f t="shared" si="47"/>
        <v>42</v>
      </c>
      <c r="C594" s="12"/>
      <c r="D594" s="1">
        <v>23202203</v>
      </c>
      <c r="E594" t="s">
        <v>472</v>
      </c>
      <c r="F594" s="2">
        <v>-331458.3333333333</v>
      </c>
      <c r="G594" s="10">
        <v>1</v>
      </c>
      <c r="H594" s="2">
        <f t="shared" si="48"/>
        <v>-331458.3333333333</v>
      </c>
      <c r="J594" s="1" t="s">
        <v>851</v>
      </c>
      <c r="L594" s="1" t="s">
        <v>894</v>
      </c>
    </row>
    <row r="595" spans="1:12" ht="12.75" outlineLevel="2">
      <c r="A595">
        <v>4</v>
      </c>
      <c r="B595" s="1" t="str">
        <f t="shared" si="47"/>
        <v>42</v>
      </c>
      <c r="C595" s="12"/>
      <c r="D595" s="1">
        <v>24200713</v>
      </c>
      <c r="E595" t="s">
        <v>607</v>
      </c>
      <c r="F595" s="2">
        <v>-15000</v>
      </c>
      <c r="G595" s="10">
        <v>1</v>
      </c>
      <c r="H595" s="2">
        <f t="shared" si="48"/>
        <v>-15000</v>
      </c>
      <c r="J595" s="1" t="s">
        <v>851</v>
      </c>
      <c r="L595" s="1" t="s">
        <v>894</v>
      </c>
    </row>
    <row r="596" spans="1:12" ht="12.75" outlineLevel="2">
      <c r="A596">
        <v>4</v>
      </c>
      <c r="B596" s="1">
        <f t="shared" si="47"/>
        <v>42</v>
      </c>
      <c r="C596" s="12"/>
      <c r="D596" s="1">
        <v>28300041</v>
      </c>
      <c r="E596" t="s">
        <v>772</v>
      </c>
      <c r="F596" s="2">
        <v>-2793145.25</v>
      </c>
      <c r="G596" s="10">
        <v>1</v>
      </c>
      <c r="H596" s="2">
        <f t="shared" si="48"/>
        <v>-2793145.25</v>
      </c>
      <c r="J596" s="1" t="s">
        <v>851</v>
      </c>
      <c r="L596" s="1">
        <v>42</v>
      </c>
    </row>
    <row r="597" spans="1:12" ht="12.75" outlineLevel="2">
      <c r="A597">
        <v>4</v>
      </c>
      <c r="B597" s="1" t="str">
        <f t="shared" si="47"/>
        <v>42</v>
      </c>
      <c r="C597" s="12"/>
      <c r="D597" s="1">
        <v>28300503</v>
      </c>
      <c r="E597" t="s">
        <v>815</v>
      </c>
      <c r="F597" s="2">
        <v>-7026903</v>
      </c>
      <c r="G597" s="10">
        <v>1</v>
      </c>
      <c r="H597" s="2">
        <f t="shared" si="48"/>
        <v>-7026903</v>
      </c>
      <c r="J597" s="1" t="s">
        <v>851</v>
      </c>
      <c r="L597" s="1" t="s">
        <v>894</v>
      </c>
    </row>
    <row r="598" spans="1:12" ht="12.75" outlineLevel="2">
      <c r="A598">
        <v>4</v>
      </c>
      <c r="B598" s="1" t="str">
        <f t="shared" si="47"/>
        <v>42</v>
      </c>
      <c r="C598" s="12"/>
      <c r="D598" s="1">
        <v>19000413</v>
      </c>
      <c r="E598" t="s">
        <v>227</v>
      </c>
      <c r="F598" s="2">
        <v>1458.3333333333333</v>
      </c>
      <c r="G598" s="10">
        <v>1</v>
      </c>
      <c r="H598" s="2">
        <f t="shared" si="48"/>
        <v>1458.3333333333333</v>
      </c>
      <c r="J598" s="1" t="s">
        <v>900</v>
      </c>
      <c r="L598" s="1" t="s">
        <v>894</v>
      </c>
    </row>
    <row r="599" spans="1:12" ht="12.75" outlineLevel="2">
      <c r="A599">
        <v>4</v>
      </c>
      <c r="B599" s="1">
        <f t="shared" si="47"/>
        <v>42</v>
      </c>
      <c r="C599" s="12"/>
      <c r="D599" s="1">
        <v>23200312</v>
      </c>
      <c r="E599" t="s">
        <v>430</v>
      </c>
      <c r="F599" s="2">
        <v>0</v>
      </c>
      <c r="G599" s="10">
        <v>1</v>
      </c>
      <c r="H599" s="2">
        <f t="shared" si="48"/>
        <v>0</v>
      </c>
      <c r="J599" s="1" t="s">
        <v>851</v>
      </c>
      <c r="L599" s="1">
        <v>42</v>
      </c>
    </row>
    <row r="600" spans="1:12" ht="12.75" outlineLevel="2">
      <c r="A600">
        <v>4</v>
      </c>
      <c r="B600" s="1">
        <f t="shared" si="47"/>
        <v>42</v>
      </c>
      <c r="C600" s="12"/>
      <c r="D600" s="1">
        <v>24200002</v>
      </c>
      <c r="E600" t="s">
        <v>583</v>
      </c>
      <c r="F600" s="2">
        <v>-583333.3333333334</v>
      </c>
      <c r="G600" s="10">
        <v>1</v>
      </c>
      <c r="H600" s="2">
        <f t="shared" si="48"/>
        <v>-583333.3333333334</v>
      </c>
      <c r="J600" s="1">
        <v>62</v>
      </c>
      <c r="L600" s="1">
        <v>42</v>
      </c>
    </row>
    <row r="601" spans="1:12" ht="12.75" outlineLevel="2">
      <c r="A601">
        <v>4</v>
      </c>
      <c r="B601" s="1">
        <f t="shared" si="47"/>
        <v>42</v>
      </c>
      <c r="C601" s="12"/>
      <c r="D601" s="1">
        <v>24200632</v>
      </c>
      <c r="E601" t="s">
        <v>601</v>
      </c>
      <c r="F601" s="2">
        <v>0</v>
      </c>
      <c r="G601" s="10">
        <v>1</v>
      </c>
      <c r="H601" s="2">
        <f t="shared" si="48"/>
        <v>0</v>
      </c>
      <c r="J601" s="1">
        <v>62</v>
      </c>
      <c r="L601" s="1">
        <v>42</v>
      </c>
    </row>
    <row r="602" spans="1:12" ht="12.75" outlineLevel="2">
      <c r="A602">
        <v>4</v>
      </c>
      <c r="B602" s="1" t="str">
        <f t="shared" si="47"/>
        <v>42</v>
      </c>
      <c r="C602" s="12"/>
      <c r="D602" s="1">
        <v>23200141</v>
      </c>
      <c r="E602" t="s">
        <v>415</v>
      </c>
      <c r="F602" s="2">
        <v>-374733.2916666667</v>
      </c>
      <c r="G602" s="10">
        <v>1</v>
      </c>
      <c r="H602" s="2">
        <f t="shared" si="48"/>
        <v>-374733.2916666667</v>
      </c>
      <c r="J602" s="1" t="s">
        <v>911</v>
      </c>
      <c r="L602" s="1" t="s">
        <v>894</v>
      </c>
    </row>
    <row r="603" spans="1:12" ht="12.75" outlineLevel="2">
      <c r="A603">
        <v>4</v>
      </c>
      <c r="B603" s="1" t="str">
        <f t="shared" si="47"/>
        <v>42</v>
      </c>
      <c r="C603" s="12"/>
      <c r="D603" s="1">
        <v>23200311</v>
      </c>
      <c r="E603" t="s">
        <v>429</v>
      </c>
      <c r="F603" s="2">
        <v>-791666.6666666666</v>
      </c>
      <c r="G603" s="10">
        <v>1</v>
      </c>
      <c r="H603" s="2">
        <f t="shared" si="48"/>
        <v>-791666.6666666666</v>
      </c>
      <c r="J603" s="1" t="s">
        <v>911</v>
      </c>
      <c r="L603" s="1" t="s">
        <v>894</v>
      </c>
    </row>
    <row r="604" spans="1:12" ht="12.75" outlineLevel="2">
      <c r="A604">
        <v>4</v>
      </c>
      <c r="B604" s="1" t="str">
        <f t="shared" si="47"/>
        <v>42</v>
      </c>
      <c r="C604" s="12"/>
      <c r="D604" s="1">
        <v>24200641</v>
      </c>
      <c r="E604" t="s">
        <v>604</v>
      </c>
      <c r="F604" s="2">
        <v>-440984.9791666667</v>
      </c>
      <c r="G604" s="10">
        <v>1</v>
      </c>
      <c r="H604" s="2">
        <f t="shared" si="48"/>
        <v>-440984.9791666667</v>
      </c>
      <c r="J604" s="1" t="s">
        <v>911</v>
      </c>
      <c r="L604" s="1" t="s">
        <v>894</v>
      </c>
    </row>
    <row r="605" spans="1:12" ht="12.75" outlineLevel="2">
      <c r="A605">
        <v>4</v>
      </c>
      <c r="B605" s="1">
        <f t="shared" si="47"/>
        <v>42</v>
      </c>
      <c r="C605" s="12"/>
      <c r="D605" s="1">
        <v>28300152</v>
      </c>
      <c r="E605" t="s">
        <v>176</v>
      </c>
      <c r="F605" s="2">
        <v>-2456467.1666666665</v>
      </c>
      <c r="G605" s="10">
        <v>1</v>
      </c>
      <c r="H605" s="2">
        <f t="shared" si="48"/>
        <v>-2456467.1666666665</v>
      </c>
      <c r="J605" s="1" t="s">
        <v>851</v>
      </c>
      <c r="L605" s="1">
        <v>42</v>
      </c>
    </row>
    <row r="606" spans="1:12" ht="12.75" outlineLevel="2">
      <c r="A606">
        <v>4</v>
      </c>
      <c r="B606" s="1" t="str">
        <f t="shared" si="47"/>
        <v>42</v>
      </c>
      <c r="C606" s="12"/>
      <c r="D606" s="1">
        <v>28300053</v>
      </c>
      <c r="E606" t="s">
        <v>177</v>
      </c>
      <c r="F606" s="2">
        <v>-248764</v>
      </c>
      <c r="G606" s="10">
        <v>1</v>
      </c>
      <c r="H606" s="2">
        <f t="shared" si="48"/>
        <v>-248764</v>
      </c>
      <c r="J606" s="1" t="s">
        <v>851</v>
      </c>
      <c r="L606" s="1" t="s">
        <v>894</v>
      </c>
    </row>
    <row r="607" spans="2:12" ht="12.75" outlineLevel="1">
      <c r="B607" s="3" t="s">
        <v>1403</v>
      </c>
      <c r="C607" s="12" t="s">
        <v>738</v>
      </c>
      <c r="G607" s="10"/>
      <c r="H607" s="2">
        <f>SUBTOTAL(9,H543:H606)</f>
        <v>-264056090.7958333</v>
      </c>
      <c r="L607" s="1">
        <f>SUBTOTAL(9,L543:L606)</f>
        <v>2184</v>
      </c>
    </row>
    <row r="608" spans="1:12" ht="12.75" outlineLevel="2">
      <c r="A608">
        <v>4</v>
      </c>
      <c r="B608" s="1" t="str">
        <f aca="true" t="shared" si="49" ref="B608:B639">L608</f>
        <v>47</v>
      </c>
      <c r="C608" s="24" t="s">
        <v>739</v>
      </c>
      <c r="D608" s="1">
        <v>21100363</v>
      </c>
      <c r="E608" t="s">
        <v>262</v>
      </c>
      <c r="F608" s="2">
        <v>-1709389.85125</v>
      </c>
      <c r="G608" s="10">
        <v>1</v>
      </c>
      <c r="H608" s="2">
        <f aca="true" t="shared" si="50" ref="H608:H639">F608*G608</f>
        <v>-1709389.85125</v>
      </c>
      <c r="J608" s="1" t="s">
        <v>873</v>
      </c>
      <c r="L608" s="1" t="s">
        <v>872</v>
      </c>
    </row>
    <row r="609" spans="1:12" ht="12.75" outlineLevel="2">
      <c r="A609">
        <v>4</v>
      </c>
      <c r="B609" s="1" t="str">
        <f t="shared" si="49"/>
        <v>47</v>
      </c>
      <c r="C609" s="24" t="s">
        <v>739</v>
      </c>
      <c r="D609" s="1">
        <v>21100393</v>
      </c>
      <c r="E609" t="s">
        <v>265</v>
      </c>
      <c r="F609" s="2">
        <v>-687250.7975</v>
      </c>
      <c r="G609" s="10">
        <v>1</v>
      </c>
      <c r="H609" s="2">
        <f t="shared" si="50"/>
        <v>-687250.7975</v>
      </c>
      <c r="J609" s="1" t="s">
        <v>873</v>
      </c>
      <c r="L609" s="1" t="s">
        <v>872</v>
      </c>
    </row>
    <row r="610" spans="1:12" ht="12.75" outlineLevel="2">
      <c r="A610">
        <v>4</v>
      </c>
      <c r="B610" s="1">
        <f t="shared" si="49"/>
        <v>47</v>
      </c>
      <c r="C610" s="24" t="s">
        <v>739</v>
      </c>
      <c r="D610" s="1">
        <v>19000083</v>
      </c>
      <c r="E610" t="s">
        <v>194</v>
      </c>
      <c r="F610" s="2">
        <v>0</v>
      </c>
      <c r="G610" s="10">
        <v>1</v>
      </c>
      <c r="H610" s="2">
        <f t="shared" si="50"/>
        <v>0</v>
      </c>
      <c r="J610" s="1">
        <v>62</v>
      </c>
      <c r="L610" s="1">
        <v>47</v>
      </c>
    </row>
    <row r="611" spans="1:12" ht="12.75" outlineLevel="2">
      <c r="A611">
        <v>4</v>
      </c>
      <c r="B611" s="1">
        <f t="shared" si="49"/>
        <v>47</v>
      </c>
      <c r="C611" s="24" t="s">
        <v>739</v>
      </c>
      <c r="D611" s="1">
        <v>18608642</v>
      </c>
      <c r="E611" t="s">
        <v>111</v>
      </c>
      <c r="F611" s="2">
        <v>15888.2</v>
      </c>
      <c r="G611" s="10">
        <v>1</v>
      </c>
      <c r="H611" s="2">
        <f t="shared" si="50"/>
        <v>15888.2</v>
      </c>
      <c r="J611" s="1" t="s">
        <v>874</v>
      </c>
      <c r="L611" s="1">
        <v>47</v>
      </c>
    </row>
    <row r="612" spans="1:12" ht="12.75" outlineLevel="2">
      <c r="A612">
        <v>4</v>
      </c>
      <c r="B612" s="1">
        <f t="shared" si="49"/>
        <v>47</v>
      </c>
      <c r="C612" s="24" t="s">
        <v>739</v>
      </c>
      <c r="D612" s="1">
        <v>18609142</v>
      </c>
      <c r="E612" t="s">
        <v>121</v>
      </c>
      <c r="F612" s="2">
        <v>0</v>
      </c>
      <c r="G612" s="10">
        <v>1</v>
      </c>
      <c r="H612" s="2">
        <f t="shared" si="50"/>
        <v>0</v>
      </c>
      <c r="J612" s="1" t="s">
        <v>874</v>
      </c>
      <c r="L612" s="1">
        <v>47</v>
      </c>
    </row>
    <row r="613" spans="1:12" ht="12.75" outlineLevel="2">
      <c r="A613">
        <v>4</v>
      </c>
      <c r="B613" s="1">
        <f t="shared" si="49"/>
        <v>47</v>
      </c>
      <c r="C613" s="24" t="s">
        <v>739</v>
      </c>
      <c r="D613" s="1">
        <v>18609542</v>
      </c>
      <c r="E613" t="s">
        <v>126</v>
      </c>
      <c r="F613" s="2">
        <v>21.834166666666665</v>
      </c>
      <c r="G613" s="10">
        <v>1</v>
      </c>
      <c r="H613" s="2">
        <f t="shared" si="50"/>
        <v>21.834166666666665</v>
      </c>
      <c r="J613" s="1" t="s">
        <v>874</v>
      </c>
      <c r="L613" s="1">
        <v>47</v>
      </c>
    </row>
    <row r="614" spans="1:12" ht="12.75" outlineLevel="2">
      <c r="A614">
        <v>4</v>
      </c>
      <c r="B614" s="1">
        <f t="shared" si="49"/>
        <v>47</v>
      </c>
      <c r="C614" s="24" t="s">
        <v>739</v>
      </c>
      <c r="D614" s="1">
        <v>18230811</v>
      </c>
      <c r="E614" t="s">
        <v>1501</v>
      </c>
      <c r="F614" s="2">
        <v>-1922357.125</v>
      </c>
      <c r="G614" s="10">
        <v>1</v>
      </c>
      <c r="H614" s="2">
        <f t="shared" si="50"/>
        <v>-1922357.125</v>
      </c>
      <c r="J614" s="1" t="s">
        <v>873</v>
      </c>
      <c r="L614" s="1">
        <v>47</v>
      </c>
    </row>
    <row r="615" spans="1:12" ht="12.75" outlineLevel="2">
      <c r="A615">
        <v>4</v>
      </c>
      <c r="B615" s="1">
        <f t="shared" si="49"/>
        <v>47</v>
      </c>
      <c r="C615" s="24" t="s">
        <v>739</v>
      </c>
      <c r="D615" s="1">
        <v>18230831</v>
      </c>
      <c r="E615" t="s">
        <v>1503</v>
      </c>
      <c r="F615" s="2">
        <v>-10441326.833333334</v>
      </c>
      <c r="G615" s="10">
        <v>1</v>
      </c>
      <c r="H615" s="2">
        <f t="shared" si="50"/>
        <v>-10441326.833333334</v>
      </c>
      <c r="J615" s="1" t="s">
        <v>873</v>
      </c>
      <c r="L615" s="1">
        <v>47</v>
      </c>
    </row>
    <row r="616" spans="1:12" ht="12.75" outlineLevel="2">
      <c r="A616">
        <v>4</v>
      </c>
      <c r="B616" s="1">
        <f t="shared" si="49"/>
        <v>47</v>
      </c>
      <c r="C616" s="24" t="s">
        <v>739</v>
      </c>
      <c r="D616" s="1">
        <v>18230841</v>
      </c>
      <c r="E616" t="s">
        <v>1504</v>
      </c>
      <c r="F616" s="2">
        <v>10441326.833333334</v>
      </c>
      <c r="G616" s="10">
        <v>1</v>
      </c>
      <c r="H616" s="2">
        <f t="shared" si="50"/>
        <v>10441326.833333334</v>
      </c>
      <c r="J616" s="1" t="s">
        <v>873</v>
      </c>
      <c r="L616" s="1">
        <v>47</v>
      </c>
    </row>
    <row r="617" spans="1:12" ht="12.75" outlineLevel="2">
      <c r="A617">
        <v>4</v>
      </c>
      <c r="B617" s="1" t="str">
        <f t="shared" si="49"/>
        <v>47</v>
      </c>
      <c r="C617" s="24" t="s">
        <v>739</v>
      </c>
      <c r="D617" s="1">
        <v>21100373</v>
      </c>
      <c r="E617" t="s">
        <v>263</v>
      </c>
      <c r="F617" s="2">
        <v>-32743.823333333334</v>
      </c>
      <c r="G617" s="10">
        <v>1</v>
      </c>
      <c r="H617" s="2">
        <f t="shared" si="50"/>
        <v>-32743.823333333334</v>
      </c>
      <c r="J617" s="1" t="s">
        <v>873</v>
      </c>
      <c r="L617" s="1" t="s">
        <v>872</v>
      </c>
    </row>
    <row r="618" spans="1:12" ht="12.75" outlineLevel="2">
      <c r="A618">
        <v>4</v>
      </c>
      <c r="B618" s="1" t="str">
        <f t="shared" si="49"/>
        <v>47</v>
      </c>
      <c r="C618" s="24" t="s">
        <v>739</v>
      </c>
      <c r="D618" s="1">
        <v>21100383</v>
      </c>
      <c r="E618" t="s">
        <v>264</v>
      </c>
      <c r="F618" s="2">
        <v>-10273.083333333334</v>
      </c>
      <c r="G618" s="10">
        <v>1</v>
      </c>
      <c r="H618" s="2">
        <f t="shared" si="50"/>
        <v>-10273.083333333334</v>
      </c>
      <c r="J618" s="1" t="s">
        <v>873</v>
      </c>
      <c r="L618" s="1" t="s">
        <v>872</v>
      </c>
    </row>
    <row r="619" spans="1:12" ht="12.75" outlineLevel="2">
      <c r="A619">
        <v>4</v>
      </c>
      <c r="B619" s="1" t="str">
        <f t="shared" si="49"/>
        <v>47</v>
      </c>
      <c r="C619" s="24" t="s">
        <v>739</v>
      </c>
      <c r="D619" s="1">
        <v>21900143</v>
      </c>
      <c r="E619" t="s">
        <v>293</v>
      </c>
      <c r="F619" s="2">
        <v>16169999.705</v>
      </c>
      <c r="G619" s="10">
        <v>1</v>
      </c>
      <c r="H619" s="2">
        <f t="shared" si="50"/>
        <v>16169999.705</v>
      </c>
      <c r="J619" s="1" t="s">
        <v>873</v>
      </c>
      <c r="L619" s="1" t="s">
        <v>872</v>
      </c>
    </row>
    <row r="620" spans="1:12" ht="12.75" outlineLevel="2">
      <c r="A620">
        <v>4</v>
      </c>
      <c r="B620" s="1" t="str">
        <f t="shared" si="49"/>
        <v>47</v>
      </c>
      <c r="C620" s="24" t="s">
        <v>739</v>
      </c>
      <c r="D620" s="1">
        <v>21900153</v>
      </c>
      <c r="E620" t="s">
        <v>294</v>
      </c>
      <c r="F620" s="2">
        <v>-5659500.777083334</v>
      </c>
      <c r="G620" s="10">
        <v>1</v>
      </c>
      <c r="H620" s="2">
        <f t="shared" si="50"/>
        <v>-5659500.777083334</v>
      </c>
      <c r="J620" s="1" t="s">
        <v>873</v>
      </c>
      <c r="L620" s="1" t="s">
        <v>872</v>
      </c>
    </row>
    <row r="621" spans="1:12" ht="12.75" outlineLevel="2">
      <c r="A621">
        <v>4</v>
      </c>
      <c r="B621" s="1" t="str">
        <f t="shared" si="49"/>
        <v>47</v>
      </c>
      <c r="C621" s="24" t="s">
        <v>739</v>
      </c>
      <c r="D621" s="1">
        <v>21900163</v>
      </c>
      <c r="E621" t="s">
        <v>293</v>
      </c>
      <c r="F621" s="2">
        <v>11849186.139583334</v>
      </c>
      <c r="G621" s="10">
        <v>1</v>
      </c>
      <c r="H621" s="2">
        <f t="shared" si="50"/>
        <v>11849186.139583334</v>
      </c>
      <c r="J621" s="1" t="s">
        <v>873</v>
      </c>
      <c r="L621" s="1" t="s">
        <v>872</v>
      </c>
    </row>
    <row r="622" spans="1:12" ht="12.75" outlineLevel="2">
      <c r="A622">
        <v>4</v>
      </c>
      <c r="B622" s="1" t="str">
        <f t="shared" si="49"/>
        <v>47</v>
      </c>
      <c r="C622" s="24" t="s">
        <v>739</v>
      </c>
      <c r="D622" s="1">
        <v>21900173</v>
      </c>
      <c r="E622" t="s">
        <v>295</v>
      </c>
      <c r="F622" s="2">
        <v>-4147216.883333333</v>
      </c>
      <c r="G622" s="10">
        <v>1</v>
      </c>
      <c r="H622" s="2">
        <f t="shared" si="50"/>
        <v>-4147216.883333333</v>
      </c>
      <c r="J622" s="1" t="s">
        <v>873</v>
      </c>
      <c r="L622" s="1" t="s">
        <v>872</v>
      </c>
    </row>
    <row r="623" spans="1:12" ht="12.75" outlineLevel="2">
      <c r="A623">
        <v>4</v>
      </c>
      <c r="B623" s="1" t="str">
        <f t="shared" si="49"/>
        <v>47</v>
      </c>
      <c r="C623" s="24" t="s">
        <v>739</v>
      </c>
      <c r="D623" s="1">
        <v>21900183</v>
      </c>
      <c r="E623" t="s">
        <v>296</v>
      </c>
      <c r="F623" s="2">
        <v>-1146764.593333333</v>
      </c>
      <c r="G623" s="10">
        <v>1</v>
      </c>
      <c r="H623" s="2">
        <f t="shared" si="50"/>
        <v>-1146764.593333333</v>
      </c>
      <c r="J623" s="1" t="s">
        <v>873</v>
      </c>
      <c r="L623" s="1" t="s">
        <v>872</v>
      </c>
    </row>
    <row r="624" spans="1:12" ht="12.75" outlineLevel="2">
      <c r="A624">
        <v>4</v>
      </c>
      <c r="B624" s="1" t="str">
        <f t="shared" si="49"/>
        <v>47</v>
      </c>
      <c r="C624" s="24" t="s">
        <v>739</v>
      </c>
      <c r="D624" s="1">
        <v>21900193</v>
      </c>
      <c r="E624" t="s">
        <v>297</v>
      </c>
      <c r="F624" s="2">
        <v>396495.6454166667</v>
      </c>
      <c r="G624" s="10">
        <v>1</v>
      </c>
      <c r="H624" s="2">
        <f t="shared" si="50"/>
        <v>396495.6454166667</v>
      </c>
      <c r="J624" s="1" t="s">
        <v>873</v>
      </c>
      <c r="L624" s="1" t="s">
        <v>872</v>
      </c>
    </row>
    <row r="625" spans="1:12" ht="12.75" outlineLevel="2">
      <c r="A625">
        <v>4</v>
      </c>
      <c r="B625" s="1" t="str">
        <f t="shared" si="49"/>
        <v>47</v>
      </c>
      <c r="C625" s="24" t="s">
        <v>739</v>
      </c>
      <c r="D625" s="1">
        <v>24200513</v>
      </c>
      <c r="E625" t="s">
        <v>590</v>
      </c>
      <c r="F625" s="2">
        <v>0</v>
      </c>
      <c r="G625" s="10">
        <v>1</v>
      </c>
      <c r="H625" s="2">
        <f t="shared" si="50"/>
        <v>0</v>
      </c>
      <c r="J625" s="1" t="s">
        <v>873</v>
      </c>
      <c r="L625" s="1" t="s">
        <v>872</v>
      </c>
    </row>
    <row r="626" spans="1:12" ht="12.75" outlineLevel="2">
      <c r="A626">
        <v>4</v>
      </c>
      <c r="B626" s="1">
        <f t="shared" si="49"/>
        <v>47</v>
      </c>
      <c r="C626" s="24" t="s">
        <v>739</v>
      </c>
      <c r="D626" s="1">
        <v>18230021</v>
      </c>
      <c r="E626" t="s">
        <v>1459</v>
      </c>
      <c r="F626" s="2">
        <v>19386569.20208333</v>
      </c>
      <c r="G626" s="10">
        <v>1</v>
      </c>
      <c r="H626" s="2">
        <f t="shared" si="50"/>
        <v>19386569.20208333</v>
      </c>
      <c r="J626" s="1" t="s">
        <v>873</v>
      </c>
      <c r="L626" s="1">
        <v>47</v>
      </c>
    </row>
    <row r="627" spans="1:12" ht="12.75" outlineLevel="2">
      <c r="A627">
        <v>4</v>
      </c>
      <c r="B627" s="1">
        <f t="shared" si="49"/>
        <v>47</v>
      </c>
      <c r="C627" s="24" t="s">
        <v>739</v>
      </c>
      <c r="D627" s="1">
        <v>18230281</v>
      </c>
      <c r="E627" t="s">
        <v>1474</v>
      </c>
      <c r="F627" s="2">
        <v>2269066</v>
      </c>
      <c r="G627" s="10">
        <v>1</v>
      </c>
      <c r="H627" s="2">
        <f t="shared" si="50"/>
        <v>2269066</v>
      </c>
      <c r="J627" s="1" t="s">
        <v>873</v>
      </c>
      <c r="L627" s="1">
        <v>47</v>
      </c>
    </row>
    <row r="628" spans="1:12" ht="12.75" outlineLevel="2">
      <c r="A628">
        <v>4</v>
      </c>
      <c r="B628" s="1">
        <f t="shared" si="49"/>
        <v>47</v>
      </c>
      <c r="C628" s="24" t="s">
        <v>739</v>
      </c>
      <c r="D628" s="1">
        <v>18230291</v>
      </c>
      <c r="E628" t="s">
        <v>1475</v>
      </c>
      <c r="F628" s="2">
        <v>-2269066</v>
      </c>
      <c r="G628" s="10">
        <v>1</v>
      </c>
      <c r="H628" s="2">
        <f t="shared" si="50"/>
        <v>-2269066</v>
      </c>
      <c r="J628" s="1" t="s">
        <v>873</v>
      </c>
      <c r="L628" s="1">
        <v>47</v>
      </c>
    </row>
    <row r="629" spans="1:12" ht="12.75" outlineLevel="2">
      <c r="A629">
        <v>4</v>
      </c>
      <c r="B629" s="1">
        <f t="shared" si="49"/>
        <v>47</v>
      </c>
      <c r="C629" s="24" t="s">
        <v>739</v>
      </c>
      <c r="D629" s="1">
        <v>18230621</v>
      </c>
      <c r="E629" t="s">
        <v>1491</v>
      </c>
      <c r="F629" s="2">
        <v>-25533911.418333337</v>
      </c>
      <c r="G629" s="10">
        <v>1</v>
      </c>
      <c r="H629" s="2">
        <f t="shared" si="50"/>
        <v>-25533911.418333337</v>
      </c>
      <c r="J629" s="1" t="s">
        <v>873</v>
      </c>
      <c r="L629" s="1">
        <v>47</v>
      </c>
    </row>
    <row r="630" spans="1:12" ht="12.75" outlineLevel="2">
      <c r="A630">
        <v>4</v>
      </c>
      <c r="B630" s="1">
        <f t="shared" si="49"/>
        <v>47</v>
      </c>
      <c r="C630" s="24" t="s">
        <v>739</v>
      </c>
      <c r="D630" s="1">
        <v>18230631</v>
      </c>
      <c r="E630" t="s">
        <v>1492</v>
      </c>
      <c r="F630" s="2">
        <v>87284814</v>
      </c>
      <c r="G630" s="10">
        <v>1</v>
      </c>
      <c r="H630" s="2">
        <f t="shared" si="50"/>
        <v>87284814</v>
      </c>
      <c r="J630" s="1">
        <v>62</v>
      </c>
      <c r="L630" s="1">
        <v>47</v>
      </c>
    </row>
    <row r="631" spans="1:12" ht="12.75" outlineLevel="2">
      <c r="A631">
        <v>4</v>
      </c>
      <c r="B631" s="1">
        <f t="shared" si="49"/>
        <v>47</v>
      </c>
      <c r="C631" s="24" t="s">
        <v>739</v>
      </c>
      <c r="D631" s="1">
        <v>18230711</v>
      </c>
      <c r="E631" t="s">
        <v>1495</v>
      </c>
      <c r="F631" s="2">
        <v>30203454</v>
      </c>
      <c r="G631" s="10">
        <v>1</v>
      </c>
      <c r="H631" s="2">
        <f t="shared" si="50"/>
        <v>30203454</v>
      </c>
      <c r="J631" s="1" t="s">
        <v>873</v>
      </c>
      <c r="L631" s="1">
        <v>47</v>
      </c>
    </row>
    <row r="632" spans="1:12" ht="12.75" outlineLevel="2">
      <c r="A632">
        <v>4</v>
      </c>
      <c r="B632" s="1">
        <f t="shared" si="49"/>
        <v>47</v>
      </c>
      <c r="C632" s="24" t="s">
        <v>739</v>
      </c>
      <c r="D632" s="1">
        <v>18230721</v>
      </c>
      <c r="E632" t="s">
        <v>1496</v>
      </c>
      <c r="F632" s="2">
        <v>-30203454</v>
      </c>
      <c r="G632" s="10">
        <v>1</v>
      </c>
      <c r="H632" s="2">
        <f t="shared" si="50"/>
        <v>-30203454</v>
      </c>
      <c r="J632" s="1" t="s">
        <v>873</v>
      </c>
      <c r="L632" s="1">
        <v>47</v>
      </c>
    </row>
    <row r="633" spans="1:12" ht="12.75" outlineLevel="2">
      <c r="A633">
        <v>4</v>
      </c>
      <c r="B633" s="1">
        <f t="shared" si="49"/>
        <v>47</v>
      </c>
      <c r="C633" s="24" t="s">
        <v>739</v>
      </c>
      <c r="D633" s="1">
        <v>18230731</v>
      </c>
      <c r="E633" t="s">
        <v>1497</v>
      </c>
      <c r="F633" s="2">
        <v>10302187</v>
      </c>
      <c r="G633" s="10">
        <v>1</v>
      </c>
      <c r="H633" s="2">
        <f t="shared" si="50"/>
        <v>10302187</v>
      </c>
      <c r="J633" s="1" t="s">
        <v>873</v>
      </c>
      <c r="L633" s="1">
        <v>47</v>
      </c>
    </row>
    <row r="634" spans="1:12" ht="12.75" outlineLevel="2">
      <c r="A634">
        <v>4</v>
      </c>
      <c r="B634" s="1">
        <f t="shared" si="49"/>
        <v>47</v>
      </c>
      <c r="C634" s="24" t="s">
        <v>739</v>
      </c>
      <c r="D634" s="1">
        <v>18230741</v>
      </c>
      <c r="E634" t="s">
        <v>1498</v>
      </c>
      <c r="F634" s="2">
        <v>-10302187</v>
      </c>
      <c r="G634" s="10">
        <v>1</v>
      </c>
      <c r="H634" s="2">
        <f t="shared" si="50"/>
        <v>-10302187</v>
      </c>
      <c r="J634" s="1" t="s">
        <v>873</v>
      </c>
      <c r="L634" s="1">
        <v>47</v>
      </c>
    </row>
    <row r="635" spans="1:12" ht="12.75" outlineLevel="2">
      <c r="A635">
        <v>4</v>
      </c>
      <c r="B635" s="1">
        <f t="shared" si="49"/>
        <v>47</v>
      </c>
      <c r="C635" s="24" t="s">
        <v>739</v>
      </c>
      <c r="D635" s="1">
        <v>18230751</v>
      </c>
      <c r="E635" t="s">
        <v>1499</v>
      </c>
      <c r="F635" s="2">
        <v>-10522768</v>
      </c>
      <c r="G635" s="10">
        <v>1</v>
      </c>
      <c r="H635" s="2">
        <f t="shared" si="50"/>
        <v>-10522768</v>
      </c>
      <c r="J635" s="1" t="s">
        <v>873</v>
      </c>
      <c r="L635" s="1">
        <v>47</v>
      </c>
    </row>
    <row r="636" spans="1:12" ht="12.75" outlineLevel="2">
      <c r="A636">
        <v>4</v>
      </c>
      <c r="B636" s="1">
        <f t="shared" si="49"/>
        <v>47</v>
      </c>
      <c r="C636" s="24" t="s">
        <v>739</v>
      </c>
      <c r="D636" s="1">
        <v>18230761</v>
      </c>
      <c r="E636" t="s">
        <v>1500</v>
      </c>
      <c r="F636" s="2">
        <v>10522768</v>
      </c>
      <c r="G636" s="10">
        <v>1</v>
      </c>
      <c r="H636" s="2">
        <f t="shared" si="50"/>
        <v>10522768</v>
      </c>
      <c r="J636" s="1" t="s">
        <v>873</v>
      </c>
      <c r="L636" s="1">
        <v>47</v>
      </c>
    </row>
    <row r="637" spans="1:12" ht="12.75" outlineLevel="2">
      <c r="A637">
        <v>4</v>
      </c>
      <c r="B637" s="1">
        <f t="shared" si="49"/>
        <v>47</v>
      </c>
      <c r="C637" s="24" t="s">
        <v>739</v>
      </c>
      <c r="D637" s="1">
        <v>18230821</v>
      </c>
      <c r="E637" t="s">
        <v>1502</v>
      </c>
      <c r="F637" s="2">
        <v>1922357.125</v>
      </c>
      <c r="G637" s="10">
        <v>1</v>
      </c>
      <c r="H637" s="2">
        <f t="shared" si="50"/>
        <v>1922357.125</v>
      </c>
      <c r="J637" s="1" t="s">
        <v>873</v>
      </c>
      <c r="L637" s="1">
        <v>47</v>
      </c>
    </row>
    <row r="638" spans="1:12" ht="12.75" outlineLevel="2">
      <c r="A638">
        <v>4</v>
      </c>
      <c r="B638" s="1">
        <f t="shared" si="49"/>
        <v>47</v>
      </c>
      <c r="C638" s="24" t="s">
        <v>739</v>
      </c>
      <c r="D638" s="1">
        <v>18230771</v>
      </c>
      <c r="E638" t="s">
        <v>1505</v>
      </c>
      <c r="F638" s="2">
        <v>17637494.083333332</v>
      </c>
      <c r="G638" s="10">
        <v>1</v>
      </c>
      <c r="H638" s="2">
        <f t="shared" si="50"/>
        <v>17637494.083333332</v>
      </c>
      <c r="J638" s="1" t="s">
        <v>873</v>
      </c>
      <c r="L638" s="1">
        <v>47</v>
      </c>
    </row>
    <row r="639" spans="1:12" ht="12.75" outlineLevel="2">
      <c r="A639">
        <v>4</v>
      </c>
      <c r="B639" s="1">
        <f t="shared" si="49"/>
        <v>47</v>
      </c>
      <c r="C639" s="24" t="s">
        <v>739</v>
      </c>
      <c r="D639" s="1">
        <v>18230781</v>
      </c>
      <c r="E639" t="s">
        <v>1506</v>
      </c>
      <c r="F639" s="2">
        <v>-17637494.083333332</v>
      </c>
      <c r="G639" s="10">
        <v>1</v>
      </c>
      <c r="H639" s="2">
        <f t="shared" si="50"/>
        <v>-17637494.083333332</v>
      </c>
      <c r="J639" s="1" t="s">
        <v>873</v>
      </c>
      <c r="L639" s="1">
        <v>47</v>
      </c>
    </row>
    <row r="640" spans="1:12" ht="12.75" outlineLevel="2">
      <c r="A640">
        <v>4</v>
      </c>
      <c r="B640" s="1">
        <f aca="true" t="shared" si="51" ref="B640:B671">L640</f>
        <v>47</v>
      </c>
      <c r="C640" s="24" t="s">
        <v>739</v>
      </c>
      <c r="D640" s="1">
        <v>18230941</v>
      </c>
      <c r="E640" t="s">
        <v>1511</v>
      </c>
      <c r="F640" s="2">
        <v>258373.9870833333</v>
      </c>
      <c r="G640" s="10">
        <v>1</v>
      </c>
      <c r="H640" s="2">
        <f aca="true" t="shared" si="52" ref="H640:H671">F640*G640</f>
        <v>258373.9870833333</v>
      </c>
      <c r="J640" s="1" t="s">
        <v>873</v>
      </c>
      <c r="L640" s="1">
        <v>47</v>
      </c>
    </row>
    <row r="641" spans="1:12" ht="12.75" outlineLevel="2">
      <c r="A641">
        <v>4</v>
      </c>
      <c r="B641" s="1">
        <f t="shared" si="51"/>
        <v>47</v>
      </c>
      <c r="C641" s="24" t="s">
        <v>739</v>
      </c>
      <c r="D641" s="1">
        <v>18238001</v>
      </c>
      <c r="E641" t="s">
        <v>22</v>
      </c>
      <c r="F641" s="2">
        <v>368103.2037499999</v>
      </c>
      <c r="G641" s="10">
        <v>1</v>
      </c>
      <c r="H641" s="2">
        <f t="shared" si="52"/>
        <v>368103.2037499999</v>
      </c>
      <c r="J641" s="1" t="s">
        <v>873</v>
      </c>
      <c r="L641" s="1">
        <v>47</v>
      </c>
    </row>
    <row r="642" spans="1:12" ht="12.75" outlineLevel="2">
      <c r="A642">
        <v>4</v>
      </c>
      <c r="B642" s="1">
        <f t="shared" si="51"/>
        <v>47</v>
      </c>
      <c r="C642" s="24" t="s">
        <v>739</v>
      </c>
      <c r="D642" s="1">
        <v>18600091</v>
      </c>
      <c r="E642" t="s">
        <v>62</v>
      </c>
      <c r="F642" s="2">
        <v>6475.110833333333</v>
      </c>
      <c r="G642" s="10">
        <v>1</v>
      </c>
      <c r="H642" s="2">
        <f t="shared" si="52"/>
        <v>6475.110833333333</v>
      </c>
      <c r="J642" s="1">
        <v>62</v>
      </c>
      <c r="L642" s="1">
        <v>47</v>
      </c>
    </row>
    <row r="643" spans="1:12" ht="12.75" outlineLevel="2">
      <c r="A643">
        <v>4</v>
      </c>
      <c r="B643" s="1">
        <f t="shared" si="51"/>
        <v>47</v>
      </c>
      <c r="C643" s="24" t="s">
        <v>739</v>
      </c>
      <c r="D643" s="1">
        <v>18600101</v>
      </c>
      <c r="E643" t="s">
        <v>63</v>
      </c>
      <c r="F643" s="2">
        <v>0</v>
      </c>
      <c r="G643" s="10">
        <v>1</v>
      </c>
      <c r="H643" s="2">
        <f t="shared" si="52"/>
        <v>0</v>
      </c>
      <c r="J643" s="1">
        <v>62</v>
      </c>
      <c r="L643" s="1">
        <v>47</v>
      </c>
    </row>
    <row r="644" spans="1:12" ht="12.75" outlineLevel="2">
      <c r="A644">
        <v>4</v>
      </c>
      <c r="B644" s="1">
        <f t="shared" si="51"/>
        <v>47</v>
      </c>
      <c r="C644" s="24" t="s">
        <v>739</v>
      </c>
      <c r="D644" s="1">
        <v>18600121</v>
      </c>
      <c r="E644" t="s">
        <v>64</v>
      </c>
      <c r="F644" s="2">
        <v>0</v>
      </c>
      <c r="G644" s="10">
        <v>1</v>
      </c>
      <c r="H644" s="2">
        <f t="shared" si="52"/>
        <v>0</v>
      </c>
      <c r="J644" s="1">
        <v>62</v>
      </c>
      <c r="L644" s="1">
        <v>47</v>
      </c>
    </row>
    <row r="645" spans="1:12" ht="12.75" outlineLevel="2">
      <c r="A645">
        <v>4</v>
      </c>
      <c r="B645" s="1">
        <f t="shared" si="51"/>
        <v>47</v>
      </c>
      <c r="C645" s="24" t="s">
        <v>739</v>
      </c>
      <c r="D645" s="1">
        <v>18600131</v>
      </c>
      <c r="E645" t="s">
        <v>67</v>
      </c>
      <c r="F645" s="2">
        <v>0</v>
      </c>
      <c r="G645" s="10">
        <v>1</v>
      </c>
      <c r="H645" s="2">
        <f t="shared" si="52"/>
        <v>0</v>
      </c>
      <c r="J645" s="1">
        <v>62</v>
      </c>
      <c r="L645" s="1">
        <v>47</v>
      </c>
    </row>
    <row r="646" spans="1:12" ht="12.75" outlineLevel="2">
      <c r="A646">
        <v>4</v>
      </c>
      <c r="B646" s="1">
        <f t="shared" si="51"/>
        <v>47</v>
      </c>
      <c r="C646" s="24" t="s">
        <v>739</v>
      </c>
      <c r="D646" s="1">
        <v>18600141</v>
      </c>
      <c r="E646" t="s">
        <v>68</v>
      </c>
      <c r="F646" s="2">
        <v>5335033.539583333</v>
      </c>
      <c r="G646" s="10">
        <v>1</v>
      </c>
      <c r="H646" s="2">
        <f t="shared" si="52"/>
        <v>5335033.539583333</v>
      </c>
      <c r="J646" s="1" t="s">
        <v>873</v>
      </c>
      <c r="L646" s="1">
        <v>47</v>
      </c>
    </row>
    <row r="647" spans="1:12" ht="12.75" outlineLevel="2">
      <c r="A647">
        <v>4</v>
      </c>
      <c r="B647" s="1">
        <f t="shared" si="51"/>
        <v>47</v>
      </c>
      <c r="C647" s="24" t="s">
        <v>739</v>
      </c>
      <c r="D647" s="1">
        <v>18600151</v>
      </c>
      <c r="E647" t="s">
        <v>70</v>
      </c>
      <c r="F647" s="2">
        <v>-5335033.539583333</v>
      </c>
      <c r="G647" s="10">
        <v>1</v>
      </c>
      <c r="H647" s="2">
        <f t="shared" si="52"/>
        <v>-5335033.539583333</v>
      </c>
      <c r="J647" s="1" t="s">
        <v>873</v>
      </c>
      <c r="L647" s="1">
        <v>47</v>
      </c>
    </row>
    <row r="648" spans="1:12" ht="12.75" outlineLevel="2">
      <c r="A648">
        <v>4</v>
      </c>
      <c r="B648" s="1" t="str">
        <f t="shared" si="51"/>
        <v>47</v>
      </c>
      <c r="C648" s="24" t="s">
        <v>739</v>
      </c>
      <c r="D648" s="1">
        <v>18600291</v>
      </c>
      <c r="E648" t="s">
        <v>76</v>
      </c>
      <c r="F648" s="2">
        <v>15.602916666666667</v>
      </c>
      <c r="G648" s="10">
        <v>1</v>
      </c>
      <c r="H648" s="2">
        <f t="shared" si="52"/>
        <v>15.602916666666667</v>
      </c>
      <c r="J648" s="1" t="s">
        <v>873</v>
      </c>
      <c r="L648" s="1" t="s">
        <v>872</v>
      </c>
    </row>
    <row r="649" spans="1:12" ht="12.75" outlineLevel="2">
      <c r="A649">
        <v>4</v>
      </c>
      <c r="B649" s="1" t="str">
        <f t="shared" si="51"/>
        <v>47</v>
      </c>
      <c r="C649" s="24" t="s">
        <v>739</v>
      </c>
      <c r="D649" s="1">
        <v>18600341</v>
      </c>
      <c r="E649" t="s">
        <v>79</v>
      </c>
      <c r="F649" s="2">
        <v>2023.25</v>
      </c>
      <c r="G649" s="10">
        <v>1</v>
      </c>
      <c r="H649" s="2">
        <f t="shared" si="52"/>
        <v>2023.25</v>
      </c>
      <c r="J649" s="1" t="s">
        <v>873</v>
      </c>
      <c r="L649" s="1" t="s">
        <v>872</v>
      </c>
    </row>
    <row r="650" spans="1:12" ht="12.75" outlineLevel="2">
      <c r="A650">
        <v>4</v>
      </c>
      <c r="B650" s="1">
        <f t="shared" si="51"/>
        <v>47</v>
      </c>
      <c r="C650" s="24" t="s">
        <v>739</v>
      </c>
      <c r="D650" s="1">
        <v>18600561</v>
      </c>
      <c r="E650" t="s">
        <v>85</v>
      </c>
      <c r="F650" s="2">
        <v>2050639.3333333333</v>
      </c>
      <c r="G650" s="10">
        <v>1</v>
      </c>
      <c r="H650" s="2">
        <f t="shared" si="52"/>
        <v>2050639.3333333333</v>
      </c>
      <c r="J650" s="1">
        <v>62</v>
      </c>
      <c r="L650" s="1">
        <v>47</v>
      </c>
    </row>
    <row r="651" spans="1:12" ht="12.75" outlineLevel="2">
      <c r="A651">
        <v>4</v>
      </c>
      <c r="B651" s="1">
        <f t="shared" si="51"/>
        <v>47</v>
      </c>
      <c r="C651" s="24" t="s">
        <v>739</v>
      </c>
      <c r="D651" s="1">
        <v>18601051</v>
      </c>
      <c r="E651" t="s">
        <v>97</v>
      </c>
      <c r="F651" s="2">
        <v>1449365.9166666667</v>
      </c>
      <c r="G651" s="10">
        <v>1</v>
      </c>
      <c r="H651" s="2">
        <f t="shared" si="52"/>
        <v>1449365.9166666667</v>
      </c>
      <c r="J651" s="1" t="s">
        <v>873</v>
      </c>
      <c r="L651" s="1">
        <v>47</v>
      </c>
    </row>
    <row r="652" spans="1:12" ht="12.75" outlineLevel="2">
      <c r="A652">
        <v>4</v>
      </c>
      <c r="B652" s="1" t="str">
        <f t="shared" si="51"/>
        <v>47</v>
      </c>
      <c r="C652" s="24" t="s">
        <v>739</v>
      </c>
      <c r="D652" s="1">
        <v>18630031</v>
      </c>
      <c r="E652" t="s">
        <v>128</v>
      </c>
      <c r="F652" s="2">
        <v>132319.72083333335</v>
      </c>
      <c r="G652" s="10">
        <v>1</v>
      </c>
      <c r="H652" s="2">
        <f t="shared" si="52"/>
        <v>132319.72083333335</v>
      </c>
      <c r="J652" s="1" t="s">
        <v>873</v>
      </c>
      <c r="L652" s="1" t="s">
        <v>872</v>
      </c>
    </row>
    <row r="653" spans="1:12" ht="12.75" outlineLevel="2">
      <c r="A653">
        <v>4</v>
      </c>
      <c r="B653" s="1" t="str">
        <f t="shared" si="51"/>
        <v>47</v>
      </c>
      <c r="C653" s="24" t="s">
        <v>739</v>
      </c>
      <c r="D653" s="1">
        <v>18600473</v>
      </c>
      <c r="E653" t="s">
        <v>82</v>
      </c>
      <c r="F653" s="2">
        <v>0</v>
      </c>
      <c r="G653" s="10">
        <v>1</v>
      </c>
      <c r="H653" s="2">
        <f t="shared" si="52"/>
        <v>0</v>
      </c>
      <c r="J653" s="1" t="s">
        <v>873</v>
      </c>
      <c r="L653" s="1" t="s">
        <v>872</v>
      </c>
    </row>
    <row r="654" spans="1:12" ht="12.75" outlineLevel="2">
      <c r="A654">
        <v>4</v>
      </c>
      <c r="B654" s="1" t="str">
        <f t="shared" si="51"/>
        <v>47</v>
      </c>
      <c r="C654" s="24" t="s">
        <v>739</v>
      </c>
      <c r="D654" s="1">
        <v>23700793</v>
      </c>
      <c r="E654" t="s">
        <v>552</v>
      </c>
      <c r="F654" s="2">
        <v>-3919166.6666666665</v>
      </c>
      <c r="G654" s="10">
        <v>1</v>
      </c>
      <c r="H654" s="2">
        <f t="shared" si="52"/>
        <v>-3919166.6666666665</v>
      </c>
      <c r="J654" s="1" t="s">
        <v>873</v>
      </c>
      <c r="L654" s="1" t="s">
        <v>872</v>
      </c>
    </row>
    <row r="655" spans="1:12" ht="12.75" outlineLevel="2">
      <c r="A655">
        <v>4</v>
      </c>
      <c r="B655" s="1">
        <f t="shared" si="51"/>
        <v>47</v>
      </c>
      <c r="C655" s="24" t="s">
        <v>739</v>
      </c>
      <c r="D655" s="1">
        <v>25300173</v>
      </c>
      <c r="E655" t="s">
        <v>653</v>
      </c>
      <c r="F655" s="2">
        <v>0</v>
      </c>
      <c r="G655" s="10">
        <v>1</v>
      </c>
      <c r="H655" s="2">
        <f t="shared" si="52"/>
        <v>0</v>
      </c>
      <c r="J655" s="1">
        <v>62</v>
      </c>
      <c r="L655" s="1">
        <v>47</v>
      </c>
    </row>
    <row r="656" spans="1:12" ht="12.75" outlineLevel="2">
      <c r="A656">
        <v>4</v>
      </c>
      <c r="B656" s="1">
        <f t="shared" si="51"/>
        <v>47</v>
      </c>
      <c r="C656" s="24" t="s">
        <v>739</v>
      </c>
      <c r="D656" s="1">
        <v>25300203</v>
      </c>
      <c r="E656" t="s">
        <v>654</v>
      </c>
      <c r="F656" s="2">
        <v>-156260.79166666666</v>
      </c>
      <c r="G656" s="10">
        <v>1</v>
      </c>
      <c r="H656" s="2">
        <f t="shared" si="52"/>
        <v>-156260.79166666666</v>
      </c>
      <c r="J656" s="1">
        <v>62</v>
      </c>
      <c r="L656" s="1">
        <v>47</v>
      </c>
    </row>
    <row r="657" spans="1:12" ht="12.75" outlineLevel="2">
      <c r="A657">
        <v>4</v>
      </c>
      <c r="B657" s="1">
        <f t="shared" si="51"/>
        <v>47</v>
      </c>
      <c r="C657" s="24" t="s">
        <v>739</v>
      </c>
      <c r="D657" s="1">
        <v>25300223</v>
      </c>
      <c r="E657" t="s">
        <v>655</v>
      </c>
      <c r="F657" s="2">
        <v>-2751070.4166666665</v>
      </c>
      <c r="G657" s="10">
        <v>1</v>
      </c>
      <c r="H657" s="2">
        <f t="shared" si="52"/>
        <v>-2751070.4166666665</v>
      </c>
      <c r="J657" s="1">
        <v>62</v>
      </c>
      <c r="L657" s="1">
        <v>47</v>
      </c>
    </row>
    <row r="658" spans="1:12" ht="12.75" outlineLevel="2">
      <c r="A658">
        <v>4</v>
      </c>
      <c r="B658" s="1">
        <f t="shared" si="51"/>
        <v>47</v>
      </c>
      <c r="C658" s="24" t="s">
        <v>739</v>
      </c>
      <c r="D658" s="1">
        <v>25300263</v>
      </c>
      <c r="E658" t="s">
        <v>656</v>
      </c>
      <c r="F658" s="2">
        <v>38.05916666666666</v>
      </c>
      <c r="G658" s="10">
        <v>1</v>
      </c>
      <c r="H658" s="2">
        <f t="shared" si="52"/>
        <v>38.05916666666666</v>
      </c>
      <c r="J658" s="1">
        <v>62</v>
      </c>
      <c r="L658" s="1">
        <v>47</v>
      </c>
    </row>
    <row r="659" spans="1:12" ht="12.75" outlineLevel="2">
      <c r="A659">
        <v>4</v>
      </c>
      <c r="B659" s="1">
        <f t="shared" si="51"/>
        <v>47</v>
      </c>
      <c r="C659" s="24" t="s">
        <v>739</v>
      </c>
      <c r="D659" s="1">
        <v>25300293</v>
      </c>
      <c r="E659" t="s">
        <v>657</v>
      </c>
      <c r="F659" s="2">
        <v>504.53</v>
      </c>
      <c r="G659" s="10">
        <v>1</v>
      </c>
      <c r="H659" s="2">
        <f t="shared" si="52"/>
        <v>504.53</v>
      </c>
      <c r="J659" s="1">
        <v>62</v>
      </c>
      <c r="L659" s="1">
        <v>47</v>
      </c>
    </row>
    <row r="660" spans="1:12" ht="12.75" outlineLevel="2">
      <c r="A660">
        <v>4</v>
      </c>
      <c r="B660" s="1">
        <f t="shared" si="51"/>
        <v>47</v>
      </c>
      <c r="C660" s="24" t="s">
        <v>739</v>
      </c>
      <c r="D660" s="1">
        <v>25300373</v>
      </c>
      <c r="E660" t="s">
        <v>663</v>
      </c>
      <c r="F660" s="2">
        <v>-2246923.8754166667</v>
      </c>
      <c r="G660" s="10">
        <v>1</v>
      </c>
      <c r="H660" s="2">
        <f t="shared" si="52"/>
        <v>-2246923.8754166667</v>
      </c>
      <c r="J660" s="1">
        <v>62</v>
      </c>
      <c r="L660" s="1">
        <v>47</v>
      </c>
    </row>
    <row r="661" spans="1:12" ht="12.75" outlineLevel="2">
      <c r="A661">
        <v>4</v>
      </c>
      <c r="B661" s="1" t="str">
        <f t="shared" si="51"/>
        <v>47</v>
      </c>
      <c r="C661" s="24" t="s">
        <v>739</v>
      </c>
      <c r="D661" s="1">
        <v>25300533</v>
      </c>
      <c r="E661" t="s">
        <v>670</v>
      </c>
      <c r="F661" s="2">
        <v>0</v>
      </c>
      <c r="G661" s="10">
        <v>1</v>
      </c>
      <c r="H661" s="2">
        <f t="shared" si="52"/>
        <v>0</v>
      </c>
      <c r="J661" s="1" t="s">
        <v>873</v>
      </c>
      <c r="L661" s="1" t="s">
        <v>872</v>
      </c>
    </row>
    <row r="662" spans="1:12" ht="12.75" outlineLevel="2">
      <c r="A662">
        <v>4</v>
      </c>
      <c r="B662" s="1">
        <f t="shared" si="51"/>
        <v>47</v>
      </c>
      <c r="C662" s="24" t="s">
        <v>739</v>
      </c>
      <c r="D662" s="1">
        <v>25303003</v>
      </c>
      <c r="E662" t="s">
        <v>707</v>
      </c>
      <c r="F662" s="2">
        <v>0</v>
      </c>
      <c r="G662" s="10">
        <v>1</v>
      </c>
      <c r="H662" s="2">
        <f t="shared" si="52"/>
        <v>0</v>
      </c>
      <c r="J662" s="1">
        <v>62</v>
      </c>
      <c r="L662" s="1">
        <v>47</v>
      </c>
    </row>
    <row r="663" spans="1:12" ht="12.75" outlineLevel="2">
      <c r="A663">
        <v>4</v>
      </c>
      <c r="B663" s="1">
        <f t="shared" si="51"/>
        <v>47</v>
      </c>
      <c r="C663" s="24" t="s">
        <v>739</v>
      </c>
      <c r="D663" s="1">
        <v>28300033</v>
      </c>
      <c r="E663" t="s">
        <v>771</v>
      </c>
      <c r="F663" s="2">
        <v>-41299527.083333336</v>
      </c>
      <c r="G663" s="10">
        <v>1</v>
      </c>
      <c r="H663" s="2">
        <f t="shared" si="52"/>
        <v>-41299527.083333336</v>
      </c>
      <c r="J663" s="1">
        <v>62</v>
      </c>
      <c r="L663" s="1">
        <v>47</v>
      </c>
    </row>
    <row r="664" spans="1:12" ht="12.75" outlineLevel="2">
      <c r="A664">
        <v>4</v>
      </c>
      <c r="B664" s="1" t="str">
        <f t="shared" si="51"/>
        <v>47</v>
      </c>
      <c r="C664" s="24" t="s">
        <v>739</v>
      </c>
      <c r="D664" s="1">
        <v>18230002</v>
      </c>
      <c r="E664" t="s">
        <v>1457</v>
      </c>
      <c r="F664" s="2">
        <v>24752207.333333332</v>
      </c>
      <c r="G664" s="10">
        <v>1</v>
      </c>
      <c r="H664" s="2">
        <f t="shared" si="52"/>
        <v>24752207.333333332</v>
      </c>
      <c r="J664" s="1" t="s">
        <v>871</v>
      </c>
      <c r="L664" s="1" t="s">
        <v>872</v>
      </c>
    </row>
    <row r="665" spans="1:12" ht="12.75" outlineLevel="2">
      <c r="A665">
        <v>4</v>
      </c>
      <c r="B665" s="1" t="str">
        <f t="shared" si="51"/>
        <v>47</v>
      </c>
      <c r="C665" s="24" t="s">
        <v>739</v>
      </c>
      <c r="D665" s="1">
        <v>18230011</v>
      </c>
      <c r="E665" t="s">
        <v>1458</v>
      </c>
      <c r="F665" s="2">
        <v>0</v>
      </c>
      <c r="G665" s="10">
        <v>1</v>
      </c>
      <c r="H665" s="2">
        <f t="shared" si="52"/>
        <v>0</v>
      </c>
      <c r="J665" s="1" t="s">
        <v>871</v>
      </c>
      <c r="L665" s="1" t="s">
        <v>872</v>
      </c>
    </row>
    <row r="666" spans="1:12" ht="12.75" outlineLevel="2">
      <c r="A666">
        <v>4</v>
      </c>
      <c r="B666" s="1">
        <f t="shared" si="51"/>
        <v>47</v>
      </c>
      <c r="C666" s="24" t="s">
        <v>739</v>
      </c>
      <c r="D666" s="1">
        <v>18230032</v>
      </c>
      <c r="E666" t="s">
        <v>1461</v>
      </c>
      <c r="F666" s="2">
        <v>4943990.645416667</v>
      </c>
      <c r="G666" s="10">
        <v>1</v>
      </c>
      <c r="H666" s="2">
        <f t="shared" si="52"/>
        <v>4943990.645416667</v>
      </c>
      <c r="J666" s="1" t="s">
        <v>874</v>
      </c>
      <c r="L666" s="1">
        <v>47</v>
      </c>
    </row>
    <row r="667" spans="1:12" ht="12.75" outlineLevel="2">
      <c r="A667">
        <v>4</v>
      </c>
      <c r="B667" s="1">
        <f t="shared" si="51"/>
        <v>47</v>
      </c>
      <c r="C667" s="24" t="s">
        <v>739</v>
      </c>
      <c r="D667" s="1">
        <v>18230042</v>
      </c>
      <c r="E667" t="s">
        <v>1463</v>
      </c>
      <c r="F667" s="2">
        <v>3991331.192916667</v>
      </c>
      <c r="G667" s="10">
        <v>1</v>
      </c>
      <c r="H667" s="2">
        <f t="shared" si="52"/>
        <v>3991331.192916667</v>
      </c>
      <c r="J667" s="1" t="s">
        <v>874</v>
      </c>
      <c r="L667" s="1">
        <v>47</v>
      </c>
    </row>
    <row r="668" spans="1:12" ht="12.75" outlineLevel="2">
      <c r="A668">
        <v>4</v>
      </c>
      <c r="B668" s="1">
        <f t="shared" si="51"/>
        <v>47</v>
      </c>
      <c r="C668" s="24" t="s">
        <v>739</v>
      </c>
      <c r="D668" s="1">
        <v>18230402</v>
      </c>
      <c r="E668" t="s">
        <v>1485</v>
      </c>
      <c r="F668" s="2">
        <v>951.5820833333333</v>
      </c>
      <c r="G668" s="10">
        <v>1</v>
      </c>
      <c r="H668" s="2">
        <f t="shared" si="52"/>
        <v>951.5820833333333</v>
      </c>
      <c r="J668" s="1" t="s">
        <v>874</v>
      </c>
      <c r="L668" s="1">
        <v>47</v>
      </c>
    </row>
    <row r="669" spans="1:12" ht="12.75" outlineLevel="2">
      <c r="A669">
        <v>4</v>
      </c>
      <c r="B669" s="1">
        <f t="shared" si="51"/>
        <v>47</v>
      </c>
      <c r="C669" s="24" t="s">
        <v>739</v>
      </c>
      <c r="D669" s="1">
        <v>18230422</v>
      </c>
      <c r="E669" t="s">
        <v>1486</v>
      </c>
      <c r="F669" s="2">
        <v>0</v>
      </c>
      <c r="G669" s="10">
        <v>1</v>
      </c>
      <c r="H669" s="2">
        <f t="shared" si="52"/>
        <v>0</v>
      </c>
      <c r="J669" s="1" t="s">
        <v>874</v>
      </c>
      <c r="L669" s="1">
        <v>47</v>
      </c>
    </row>
    <row r="670" spans="1:12" ht="12.75" outlineLevel="2">
      <c r="A670">
        <v>4</v>
      </c>
      <c r="B670" s="1">
        <f t="shared" si="51"/>
        <v>47</v>
      </c>
      <c r="C670" s="24" t="s">
        <v>739</v>
      </c>
      <c r="D670" s="1">
        <v>18230432</v>
      </c>
      <c r="E670" t="s">
        <v>1487</v>
      </c>
      <c r="F670" s="2">
        <v>2678362.07875</v>
      </c>
      <c r="G670" s="10">
        <v>1</v>
      </c>
      <c r="H670" s="2">
        <f t="shared" si="52"/>
        <v>2678362.07875</v>
      </c>
      <c r="J670" s="1" t="s">
        <v>874</v>
      </c>
      <c r="L670" s="1">
        <v>47</v>
      </c>
    </row>
    <row r="671" spans="1:12" ht="12.75" outlineLevel="2">
      <c r="A671">
        <v>4</v>
      </c>
      <c r="B671" s="1">
        <f t="shared" si="51"/>
        <v>47</v>
      </c>
      <c r="C671" s="24" t="s">
        <v>739</v>
      </c>
      <c r="D671" s="1">
        <v>18230442</v>
      </c>
      <c r="E671" t="s">
        <v>1488</v>
      </c>
      <c r="F671" s="2">
        <v>-1218683.404583333</v>
      </c>
      <c r="G671" s="10">
        <v>1</v>
      </c>
      <c r="H671" s="2">
        <f t="shared" si="52"/>
        <v>-1218683.404583333</v>
      </c>
      <c r="J671" s="1" t="s">
        <v>874</v>
      </c>
      <c r="L671" s="1">
        <v>47</v>
      </c>
    </row>
    <row r="672" spans="1:12" ht="12.75" outlineLevel="2">
      <c r="A672">
        <v>4</v>
      </c>
      <c r="B672" s="1">
        <f aca="true" t="shared" si="53" ref="B672:B703">L672</f>
        <v>47</v>
      </c>
      <c r="C672" s="24" t="s">
        <v>739</v>
      </c>
      <c r="D672" s="1">
        <v>18230942</v>
      </c>
      <c r="E672" t="s">
        <v>1512</v>
      </c>
      <c r="F672" s="2">
        <v>353454.7441666667</v>
      </c>
      <c r="G672" s="10">
        <v>1</v>
      </c>
      <c r="H672" s="2">
        <f aca="true" t="shared" si="54" ref="H672:H703">F672*G672</f>
        <v>353454.7441666667</v>
      </c>
      <c r="I672" s="1" t="s">
        <v>880</v>
      </c>
      <c r="J672" s="1" t="s">
        <v>874</v>
      </c>
      <c r="L672" s="1">
        <v>47</v>
      </c>
    </row>
    <row r="673" spans="1:12" ht="12.75" outlineLevel="2">
      <c r="A673">
        <v>4</v>
      </c>
      <c r="B673" s="1">
        <f t="shared" si="53"/>
        <v>47</v>
      </c>
      <c r="C673" s="24" t="s">
        <v>739</v>
      </c>
      <c r="D673" s="1">
        <v>18236612</v>
      </c>
      <c r="E673" t="s">
        <v>18</v>
      </c>
      <c r="F673" s="2">
        <v>0</v>
      </c>
      <c r="G673" s="10">
        <v>1</v>
      </c>
      <c r="H673" s="2">
        <f t="shared" si="54"/>
        <v>0</v>
      </c>
      <c r="J673" s="1" t="s">
        <v>874</v>
      </c>
      <c r="L673" s="1">
        <v>47</v>
      </c>
    </row>
    <row r="674" spans="1:12" ht="12.75" outlineLevel="2">
      <c r="A674">
        <v>4</v>
      </c>
      <c r="B674" s="1">
        <f t="shared" si="53"/>
        <v>47</v>
      </c>
      <c r="C674" s="24" t="s">
        <v>739</v>
      </c>
      <c r="D674" s="1">
        <v>18236812</v>
      </c>
      <c r="E674" t="s">
        <v>19</v>
      </c>
      <c r="F674" s="2">
        <v>0</v>
      </c>
      <c r="G674" s="10">
        <v>1</v>
      </c>
      <c r="H674" s="2">
        <f t="shared" si="54"/>
        <v>0</v>
      </c>
      <c r="J674" s="1" t="s">
        <v>874</v>
      </c>
      <c r="L674" s="1">
        <v>47</v>
      </c>
    </row>
    <row r="675" spans="1:12" ht="12.75" outlineLevel="2">
      <c r="A675">
        <v>4</v>
      </c>
      <c r="B675" s="1">
        <f t="shared" si="53"/>
        <v>47</v>
      </c>
      <c r="C675" s="24" t="s">
        <v>739</v>
      </c>
      <c r="D675" s="1">
        <v>18237122</v>
      </c>
      <c r="E675" t="s">
        <v>21</v>
      </c>
      <c r="F675" s="2">
        <v>5006.970833333334</v>
      </c>
      <c r="G675" s="10">
        <v>1</v>
      </c>
      <c r="H675" s="2">
        <f t="shared" si="54"/>
        <v>5006.970833333334</v>
      </c>
      <c r="J675" s="1" t="s">
        <v>874</v>
      </c>
      <c r="L675" s="1">
        <v>47</v>
      </c>
    </row>
    <row r="676" spans="1:12" ht="12.75" outlineLevel="2">
      <c r="A676">
        <v>4</v>
      </c>
      <c r="B676" s="1">
        <f t="shared" si="53"/>
        <v>47</v>
      </c>
      <c r="C676" s="24" t="s">
        <v>739</v>
      </c>
      <c r="D676" s="1">
        <v>18238002</v>
      </c>
      <c r="E676" t="s">
        <v>23</v>
      </c>
      <c r="F676" s="2">
        <v>163791.5595833333</v>
      </c>
      <c r="G676" s="10">
        <v>1</v>
      </c>
      <c r="H676" s="2">
        <f t="shared" si="54"/>
        <v>163791.5595833333</v>
      </c>
      <c r="I676" s="1" t="s">
        <v>880</v>
      </c>
      <c r="J676" s="1" t="s">
        <v>874</v>
      </c>
      <c r="L676" s="1">
        <v>47</v>
      </c>
    </row>
    <row r="677" spans="1:12" ht="12.75" outlineLevel="2">
      <c r="A677">
        <v>4</v>
      </c>
      <c r="B677" s="1">
        <f t="shared" si="53"/>
        <v>47</v>
      </c>
      <c r="C677" s="24" t="s">
        <v>739</v>
      </c>
      <c r="D677" s="1">
        <v>18600082</v>
      </c>
      <c r="E677" t="s">
        <v>60</v>
      </c>
      <c r="F677" s="2">
        <v>142056.74041666667</v>
      </c>
      <c r="G677" s="10">
        <v>1</v>
      </c>
      <c r="H677" s="2">
        <f t="shared" si="54"/>
        <v>142056.74041666667</v>
      </c>
      <c r="J677" s="1">
        <v>62</v>
      </c>
      <c r="L677" s="1">
        <v>47</v>
      </c>
    </row>
    <row r="678" spans="1:12" ht="12.75" outlineLevel="2">
      <c r="A678">
        <v>4</v>
      </c>
      <c r="B678" s="1">
        <f t="shared" si="53"/>
        <v>47</v>
      </c>
      <c r="C678" s="24" t="s">
        <v>739</v>
      </c>
      <c r="D678" s="1">
        <v>18600122</v>
      </c>
      <c r="E678" t="s">
        <v>65</v>
      </c>
      <c r="F678" s="2">
        <v>52.86875</v>
      </c>
      <c r="G678" s="10">
        <v>1</v>
      </c>
      <c r="H678" s="2">
        <f t="shared" si="54"/>
        <v>52.86875</v>
      </c>
      <c r="J678" s="1">
        <v>62</v>
      </c>
      <c r="L678" s="1">
        <v>47</v>
      </c>
    </row>
    <row r="679" spans="1:12" ht="12.75" outlineLevel="2">
      <c r="A679">
        <v>4</v>
      </c>
      <c r="B679" s="1">
        <f t="shared" si="53"/>
        <v>47</v>
      </c>
      <c r="C679" s="24" t="s">
        <v>739</v>
      </c>
      <c r="D679" s="1">
        <v>18600321</v>
      </c>
      <c r="E679" t="s">
        <v>77</v>
      </c>
      <c r="F679" s="2">
        <v>13821650.859166667</v>
      </c>
      <c r="G679" s="10">
        <v>1</v>
      </c>
      <c r="H679" s="2">
        <f t="shared" si="54"/>
        <v>13821650.859166667</v>
      </c>
      <c r="J679" s="1">
        <v>62</v>
      </c>
      <c r="L679" s="1">
        <v>47</v>
      </c>
    </row>
    <row r="680" spans="1:12" ht="12.75" outlineLevel="2">
      <c r="A680">
        <v>4</v>
      </c>
      <c r="B680" s="1">
        <f t="shared" si="53"/>
        <v>47</v>
      </c>
      <c r="C680" s="24" t="s">
        <v>739</v>
      </c>
      <c r="D680" s="1">
        <v>18600393</v>
      </c>
      <c r="E680" t="s">
        <v>80</v>
      </c>
      <c r="F680" s="2">
        <v>0</v>
      </c>
      <c r="G680" s="10">
        <v>1</v>
      </c>
      <c r="H680" s="2">
        <f t="shared" si="54"/>
        <v>0</v>
      </c>
      <c r="J680" s="1">
        <v>62</v>
      </c>
      <c r="L680" s="1">
        <v>47</v>
      </c>
    </row>
    <row r="681" spans="1:12" ht="12.75" outlineLevel="2">
      <c r="A681">
        <v>4</v>
      </c>
      <c r="B681" s="1">
        <f t="shared" si="53"/>
        <v>47</v>
      </c>
      <c r="C681" s="24" t="s">
        <v>739</v>
      </c>
      <c r="D681" s="1">
        <v>18601052</v>
      </c>
      <c r="E681" t="s">
        <v>98</v>
      </c>
      <c r="F681" s="2">
        <v>1003029.9166666666</v>
      </c>
      <c r="G681" s="10">
        <v>1</v>
      </c>
      <c r="H681" s="2">
        <f t="shared" si="54"/>
        <v>1003029.9166666666</v>
      </c>
      <c r="J681" s="1" t="s">
        <v>874</v>
      </c>
      <c r="L681" s="1">
        <v>47</v>
      </c>
    </row>
    <row r="682" spans="1:12" ht="12.75" outlineLevel="2">
      <c r="A682">
        <v>4</v>
      </c>
      <c r="B682" s="1">
        <f t="shared" si="53"/>
        <v>47</v>
      </c>
      <c r="C682" s="24" t="s">
        <v>739</v>
      </c>
      <c r="D682" s="1">
        <v>18608022</v>
      </c>
      <c r="E682" t="s">
        <v>99</v>
      </c>
      <c r="F682" s="2">
        <v>29394329.99791667</v>
      </c>
      <c r="G682" s="10">
        <v>1</v>
      </c>
      <c r="H682" s="2">
        <f t="shared" si="54"/>
        <v>29394329.99791667</v>
      </c>
      <c r="J682" s="1" t="s">
        <v>874</v>
      </c>
      <c r="L682" s="1">
        <v>47</v>
      </c>
    </row>
    <row r="683" spans="1:12" ht="12.75" outlineLevel="2">
      <c r="A683">
        <v>4</v>
      </c>
      <c r="B683" s="1">
        <f t="shared" si="53"/>
        <v>47</v>
      </c>
      <c r="C683" s="24" t="s">
        <v>739</v>
      </c>
      <c r="D683" s="1">
        <v>18608112</v>
      </c>
      <c r="E683" t="s">
        <v>101</v>
      </c>
      <c r="F683" s="2">
        <v>37254323.685833335</v>
      </c>
      <c r="G683" s="10">
        <v>1</v>
      </c>
      <c r="H683" s="2">
        <f t="shared" si="54"/>
        <v>37254323.685833335</v>
      </c>
      <c r="J683" s="1" t="s">
        <v>874</v>
      </c>
      <c r="L683" s="1">
        <v>47</v>
      </c>
    </row>
    <row r="684" spans="1:12" ht="12.75" outlineLevel="2">
      <c r="A684">
        <v>4</v>
      </c>
      <c r="B684" s="1">
        <f t="shared" si="53"/>
        <v>47</v>
      </c>
      <c r="C684" s="24" t="s">
        <v>739</v>
      </c>
      <c r="D684" s="1">
        <v>18608142</v>
      </c>
      <c r="E684" t="s">
        <v>102</v>
      </c>
      <c r="F684" s="2">
        <v>9351936.58</v>
      </c>
      <c r="G684" s="10">
        <v>1</v>
      </c>
      <c r="H684" s="2">
        <f t="shared" si="54"/>
        <v>9351936.58</v>
      </c>
      <c r="J684" s="1" t="s">
        <v>874</v>
      </c>
      <c r="L684" s="1">
        <v>47</v>
      </c>
    </row>
    <row r="685" spans="1:12" ht="12.75" outlineLevel="2">
      <c r="A685">
        <v>4</v>
      </c>
      <c r="B685" s="1">
        <f t="shared" si="53"/>
        <v>47</v>
      </c>
      <c r="C685" s="24" t="s">
        <v>739</v>
      </c>
      <c r="D685" s="1">
        <v>18608152</v>
      </c>
      <c r="E685" t="s">
        <v>103</v>
      </c>
      <c r="F685" s="2">
        <v>209796.52</v>
      </c>
      <c r="G685" s="10">
        <v>1</v>
      </c>
      <c r="H685" s="2">
        <f t="shared" si="54"/>
        <v>209796.52</v>
      </c>
      <c r="J685" s="1" t="s">
        <v>874</v>
      </c>
      <c r="L685" s="1">
        <v>47</v>
      </c>
    </row>
    <row r="686" spans="1:12" ht="12.75" outlineLevel="2">
      <c r="A686">
        <v>4</v>
      </c>
      <c r="B686" s="1">
        <f t="shared" si="53"/>
        <v>47</v>
      </c>
      <c r="C686" s="24" t="s">
        <v>739</v>
      </c>
      <c r="D686" s="1">
        <v>18608212</v>
      </c>
      <c r="E686" t="s">
        <v>104</v>
      </c>
      <c r="F686" s="2">
        <v>1309153.480416667</v>
      </c>
      <c r="G686" s="10">
        <v>1</v>
      </c>
      <c r="H686" s="2">
        <f t="shared" si="54"/>
        <v>1309153.480416667</v>
      </c>
      <c r="J686" s="1" t="s">
        <v>874</v>
      </c>
      <c r="L686" s="1">
        <v>47</v>
      </c>
    </row>
    <row r="687" spans="1:12" ht="12.75" outlineLevel="2">
      <c r="A687">
        <v>4</v>
      </c>
      <c r="B687" s="1">
        <f t="shared" si="53"/>
        <v>47</v>
      </c>
      <c r="C687" s="24" t="s">
        <v>739</v>
      </c>
      <c r="D687" s="1">
        <v>18608242</v>
      </c>
      <c r="E687" t="s">
        <v>105</v>
      </c>
      <c r="F687" s="2">
        <v>8717.5</v>
      </c>
      <c r="G687" s="10">
        <v>1</v>
      </c>
      <c r="H687" s="2">
        <f t="shared" si="54"/>
        <v>8717.5</v>
      </c>
      <c r="J687" s="1" t="s">
        <v>874</v>
      </c>
      <c r="L687" s="1">
        <v>47</v>
      </c>
    </row>
    <row r="688" spans="1:12" ht="12.75" outlineLevel="2">
      <c r="A688">
        <v>4</v>
      </c>
      <c r="B688" s="1">
        <f t="shared" si="53"/>
        <v>47</v>
      </c>
      <c r="C688" s="24" t="s">
        <v>739</v>
      </c>
      <c r="D688" s="1">
        <v>18608312</v>
      </c>
      <c r="E688" t="s">
        <v>106</v>
      </c>
      <c r="F688" s="2">
        <v>2499614.1545833335</v>
      </c>
      <c r="G688" s="10">
        <v>1</v>
      </c>
      <c r="H688" s="2">
        <f t="shared" si="54"/>
        <v>2499614.1545833335</v>
      </c>
      <c r="J688" s="1" t="s">
        <v>874</v>
      </c>
      <c r="L688" s="1">
        <v>47</v>
      </c>
    </row>
    <row r="689" spans="1:12" ht="12.75" outlineLevel="2">
      <c r="A689">
        <v>4</v>
      </c>
      <c r="B689" s="1">
        <f t="shared" si="53"/>
        <v>47</v>
      </c>
      <c r="C689" s="24" t="s">
        <v>739</v>
      </c>
      <c r="D689" s="1">
        <v>18608412</v>
      </c>
      <c r="E689" t="s">
        <v>107</v>
      </c>
      <c r="F689" s="2">
        <v>2574191.6649999996</v>
      </c>
      <c r="G689" s="10">
        <v>1</v>
      </c>
      <c r="H689" s="2">
        <f t="shared" si="54"/>
        <v>2574191.6649999996</v>
      </c>
      <c r="J689" s="1" t="s">
        <v>874</v>
      </c>
      <c r="L689" s="1">
        <v>47</v>
      </c>
    </row>
    <row r="690" spans="1:12" ht="12.75" outlineLevel="2">
      <c r="A690">
        <v>4</v>
      </c>
      <c r="B690" s="1">
        <f t="shared" si="53"/>
        <v>47</v>
      </c>
      <c r="C690" s="24" t="s">
        <v>739</v>
      </c>
      <c r="D690" s="1">
        <v>18608442</v>
      </c>
      <c r="E690" t="s">
        <v>108</v>
      </c>
      <c r="F690" s="2">
        <v>856121.11</v>
      </c>
      <c r="G690" s="10">
        <v>1</v>
      </c>
      <c r="H690" s="2">
        <f t="shared" si="54"/>
        <v>856121.11</v>
      </c>
      <c r="J690" s="1" t="s">
        <v>874</v>
      </c>
      <c r="L690" s="1">
        <v>47</v>
      </c>
    </row>
    <row r="691" spans="1:12" ht="12.75" outlineLevel="2">
      <c r="A691">
        <v>4</v>
      </c>
      <c r="B691" s="1">
        <f t="shared" si="53"/>
        <v>47</v>
      </c>
      <c r="C691" s="24" t="s">
        <v>739</v>
      </c>
      <c r="D691" s="1">
        <v>18608452</v>
      </c>
      <c r="E691" t="s">
        <v>109</v>
      </c>
      <c r="F691" s="2">
        <v>366.95</v>
      </c>
      <c r="G691" s="10">
        <v>1</v>
      </c>
      <c r="H691" s="2">
        <f t="shared" si="54"/>
        <v>366.95</v>
      </c>
      <c r="J691" s="1" t="s">
        <v>874</v>
      </c>
      <c r="L691" s="1">
        <v>47</v>
      </c>
    </row>
    <row r="692" spans="1:12" ht="12.75" outlineLevel="2">
      <c r="A692">
        <v>4</v>
      </c>
      <c r="B692" s="1">
        <f t="shared" si="53"/>
        <v>47</v>
      </c>
      <c r="C692" s="24" t="s">
        <v>739</v>
      </c>
      <c r="D692" s="1">
        <v>18608512</v>
      </c>
      <c r="E692" t="s">
        <v>110</v>
      </c>
      <c r="F692" s="2">
        <v>0</v>
      </c>
      <c r="G692" s="10">
        <v>1</v>
      </c>
      <c r="H692" s="2">
        <f t="shared" si="54"/>
        <v>0</v>
      </c>
      <c r="J692" s="1" t="s">
        <v>874</v>
      </c>
      <c r="L692" s="1">
        <v>47</v>
      </c>
    </row>
    <row r="693" spans="1:12" ht="12.75" outlineLevel="2">
      <c r="A693">
        <v>4</v>
      </c>
      <c r="B693" s="1">
        <f t="shared" si="53"/>
        <v>47</v>
      </c>
      <c r="C693" s="24" t="s">
        <v>739</v>
      </c>
      <c r="D693" s="1">
        <v>18608542</v>
      </c>
      <c r="E693" t="s">
        <v>111</v>
      </c>
      <c r="F693" s="2">
        <v>379591.4</v>
      </c>
      <c r="G693" s="10">
        <v>1</v>
      </c>
      <c r="H693" s="2">
        <f t="shared" si="54"/>
        <v>379591.4</v>
      </c>
      <c r="J693" s="1" t="s">
        <v>874</v>
      </c>
      <c r="L693" s="1">
        <v>47</v>
      </c>
    </row>
    <row r="694" spans="1:12" ht="12.75" outlineLevel="2">
      <c r="A694">
        <v>4</v>
      </c>
      <c r="B694" s="1">
        <f t="shared" si="53"/>
        <v>47</v>
      </c>
      <c r="C694" s="24" t="s">
        <v>739</v>
      </c>
      <c r="D694" s="1">
        <v>18608612</v>
      </c>
      <c r="E694" t="s">
        <v>112</v>
      </c>
      <c r="F694" s="2">
        <v>769040.33</v>
      </c>
      <c r="G694" s="10">
        <v>1</v>
      </c>
      <c r="H694" s="2">
        <f t="shared" si="54"/>
        <v>769040.33</v>
      </c>
      <c r="J694" s="1" t="s">
        <v>874</v>
      </c>
      <c r="L694" s="1">
        <v>47</v>
      </c>
    </row>
    <row r="695" spans="1:12" ht="12.75" outlineLevel="2">
      <c r="A695">
        <v>4</v>
      </c>
      <c r="B695" s="1">
        <f t="shared" si="53"/>
        <v>47</v>
      </c>
      <c r="C695" s="24" t="s">
        <v>739</v>
      </c>
      <c r="D695" s="1">
        <v>18608712</v>
      </c>
      <c r="E695" t="s">
        <v>113</v>
      </c>
      <c r="F695" s="2">
        <v>3103295.564166667</v>
      </c>
      <c r="G695" s="10">
        <v>1</v>
      </c>
      <c r="H695" s="2">
        <f t="shared" si="54"/>
        <v>3103295.564166667</v>
      </c>
      <c r="J695" s="1" t="s">
        <v>874</v>
      </c>
      <c r="L695" s="1">
        <v>47</v>
      </c>
    </row>
    <row r="696" spans="1:12" ht="12.75" outlineLevel="2">
      <c r="A696">
        <v>4</v>
      </c>
      <c r="B696" s="1">
        <f t="shared" si="53"/>
        <v>47</v>
      </c>
      <c r="C696" s="24" t="s">
        <v>739</v>
      </c>
      <c r="D696" s="1">
        <v>18608742</v>
      </c>
      <c r="E696" t="s">
        <v>114</v>
      </c>
      <c r="F696" s="2">
        <v>3180773.3633333333</v>
      </c>
      <c r="G696" s="10">
        <v>1</v>
      </c>
      <c r="H696" s="2">
        <f t="shared" si="54"/>
        <v>3180773.3633333333</v>
      </c>
      <c r="J696" s="1" t="s">
        <v>874</v>
      </c>
      <c r="L696" s="1">
        <v>47</v>
      </c>
    </row>
    <row r="697" spans="1:12" ht="12.75" outlineLevel="2">
      <c r="A697">
        <v>4</v>
      </c>
      <c r="B697" s="1">
        <f t="shared" si="53"/>
        <v>47</v>
      </c>
      <c r="C697" s="24" t="s">
        <v>739</v>
      </c>
      <c r="D697" s="1">
        <v>18608812</v>
      </c>
      <c r="E697" t="s">
        <v>115</v>
      </c>
      <c r="F697" s="2">
        <v>995</v>
      </c>
      <c r="G697" s="10">
        <v>1</v>
      </c>
      <c r="H697" s="2">
        <f t="shared" si="54"/>
        <v>995</v>
      </c>
      <c r="J697" s="1" t="s">
        <v>874</v>
      </c>
      <c r="L697" s="1">
        <v>47</v>
      </c>
    </row>
    <row r="698" spans="1:12" ht="12.75" outlineLevel="2">
      <c r="A698">
        <v>4</v>
      </c>
      <c r="B698" s="1">
        <f t="shared" si="53"/>
        <v>47</v>
      </c>
      <c r="C698" s="24" t="s">
        <v>739</v>
      </c>
      <c r="D698" s="1">
        <v>18608912</v>
      </c>
      <c r="E698" t="s">
        <v>116</v>
      </c>
      <c r="F698" s="2">
        <v>63.291666666666664</v>
      </c>
      <c r="G698" s="10">
        <v>1</v>
      </c>
      <c r="H698" s="2">
        <f t="shared" si="54"/>
        <v>63.291666666666664</v>
      </c>
      <c r="J698" s="1" t="s">
        <v>874</v>
      </c>
      <c r="L698" s="1">
        <v>47</v>
      </c>
    </row>
    <row r="699" spans="1:12" ht="12.75" outlineLevel="2">
      <c r="A699">
        <v>4</v>
      </c>
      <c r="B699" s="1">
        <f t="shared" si="53"/>
        <v>47</v>
      </c>
      <c r="C699" s="24" t="s">
        <v>739</v>
      </c>
      <c r="D699" s="1">
        <v>18608941</v>
      </c>
      <c r="E699" t="s">
        <v>117</v>
      </c>
      <c r="F699" s="2">
        <v>0</v>
      </c>
      <c r="G699" s="10">
        <v>1</v>
      </c>
      <c r="H699" s="2">
        <f t="shared" si="54"/>
        <v>0</v>
      </c>
      <c r="J699" s="1" t="s">
        <v>874</v>
      </c>
      <c r="L699" s="1">
        <v>47</v>
      </c>
    </row>
    <row r="700" spans="1:12" ht="12.75" outlineLevel="2">
      <c r="A700">
        <v>4</v>
      </c>
      <c r="B700" s="1">
        <f t="shared" si="53"/>
        <v>47</v>
      </c>
      <c r="C700" s="24" t="s">
        <v>739</v>
      </c>
      <c r="D700" s="1">
        <v>18608942</v>
      </c>
      <c r="E700" t="s">
        <v>117</v>
      </c>
      <c r="F700" s="2">
        <v>3072298.5508333333</v>
      </c>
      <c r="G700" s="10">
        <v>1</v>
      </c>
      <c r="H700" s="2">
        <f t="shared" si="54"/>
        <v>3072298.5508333333</v>
      </c>
      <c r="J700" s="1" t="s">
        <v>874</v>
      </c>
      <c r="L700" s="1">
        <v>47</v>
      </c>
    </row>
    <row r="701" spans="1:12" ht="12.75" outlineLevel="2">
      <c r="A701">
        <v>4</v>
      </c>
      <c r="B701" s="1">
        <f t="shared" si="53"/>
        <v>47</v>
      </c>
      <c r="C701" s="24" t="s">
        <v>739</v>
      </c>
      <c r="D701" s="1">
        <v>18609112</v>
      </c>
      <c r="E701" t="s">
        <v>118</v>
      </c>
      <c r="F701" s="2">
        <v>2225.1479166666663</v>
      </c>
      <c r="G701" s="10">
        <v>1</v>
      </c>
      <c r="H701" s="2">
        <f t="shared" si="54"/>
        <v>2225.1479166666663</v>
      </c>
      <c r="J701" s="1" t="s">
        <v>874</v>
      </c>
      <c r="L701" s="1">
        <v>47</v>
      </c>
    </row>
    <row r="702" spans="1:12" ht="12.75" outlineLevel="2">
      <c r="A702">
        <v>4</v>
      </c>
      <c r="B702" s="1">
        <f t="shared" si="53"/>
        <v>47</v>
      </c>
      <c r="C702" s="24" t="s">
        <v>739</v>
      </c>
      <c r="D702" s="1">
        <v>18609122</v>
      </c>
      <c r="E702" t="s">
        <v>119</v>
      </c>
      <c r="F702" s="2">
        <v>0</v>
      </c>
      <c r="G702" s="10">
        <v>1</v>
      </c>
      <c r="H702" s="2">
        <f t="shared" si="54"/>
        <v>0</v>
      </c>
      <c r="J702" s="1" t="s">
        <v>874</v>
      </c>
      <c r="L702" s="1">
        <v>47</v>
      </c>
    </row>
    <row r="703" spans="1:12" ht="12.75" outlineLevel="2">
      <c r="A703">
        <v>4</v>
      </c>
      <c r="B703" s="1">
        <f t="shared" si="53"/>
        <v>47</v>
      </c>
      <c r="C703" s="24" t="s">
        <v>739</v>
      </c>
      <c r="D703" s="1">
        <v>18609132</v>
      </c>
      <c r="E703" t="s">
        <v>120</v>
      </c>
      <c r="F703" s="2">
        <v>0</v>
      </c>
      <c r="G703" s="10">
        <v>1</v>
      </c>
      <c r="H703" s="2">
        <f t="shared" si="54"/>
        <v>0</v>
      </c>
      <c r="J703" s="1" t="s">
        <v>874</v>
      </c>
      <c r="L703" s="1">
        <v>47</v>
      </c>
    </row>
    <row r="704" spans="1:12" ht="12.75" outlineLevel="2">
      <c r="A704">
        <v>4</v>
      </c>
      <c r="B704" s="1">
        <f aca="true" t="shared" si="55" ref="B704:B714">L704</f>
        <v>47</v>
      </c>
      <c r="C704" s="24" t="s">
        <v>739</v>
      </c>
      <c r="D704" s="1">
        <v>18609212</v>
      </c>
      <c r="E704" t="s">
        <v>122</v>
      </c>
      <c r="F704" s="2">
        <v>66942.15</v>
      </c>
      <c r="G704" s="10">
        <v>1</v>
      </c>
      <c r="H704" s="2">
        <f aca="true" t="shared" si="56" ref="H704:H714">F704*G704</f>
        <v>66942.15</v>
      </c>
      <c r="J704" s="1" t="s">
        <v>874</v>
      </c>
      <c r="L704" s="1">
        <v>47</v>
      </c>
    </row>
    <row r="705" spans="1:12" ht="12.75" outlineLevel="2">
      <c r="A705">
        <v>4</v>
      </c>
      <c r="B705" s="1">
        <f t="shared" si="55"/>
        <v>47</v>
      </c>
      <c r="C705" s="24" t="s">
        <v>739</v>
      </c>
      <c r="D705" s="1">
        <v>18609312</v>
      </c>
      <c r="E705" t="s">
        <v>123</v>
      </c>
      <c r="F705" s="2">
        <v>6439723.746666667</v>
      </c>
      <c r="G705" s="10">
        <v>1</v>
      </c>
      <c r="H705" s="2">
        <f t="shared" si="56"/>
        <v>6439723.746666667</v>
      </c>
      <c r="J705" s="1" t="s">
        <v>874</v>
      </c>
      <c r="L705" s="1">
        <v>47</v>
      </c>
    </row>
    <row r="706" spans="1:12" ht="12.75" outlineLevel="2">
      <c r="A706">
        <v>4</v>
      </c>
      <c r="B706" s="1">
        <f t="shared" si="55"/>
        <v>47</v>
      </c>
      <c r="C706" s="24" t="s">
        <v>739</v>
      </c>
      <c r="D706" s="1">
        <v>18609522</v>
      </c>
      <c r="E706" t="s">
        <v>124</v>
      </c>
      <c r="F706" s="2">
        <v>59008.0275</v>
      </c>
      <c r="G706" s="10">
        <v>1</v>
      </c>
      <c r="H706" s="2">
        <f t="shared" si="56"/>
        <v>59008.0275</v>
      </c>
      <c r="J706" s="1" t="s">
        <v>874</v>
      </c>
      <c r="L706" s="1">
        <v>47</v>
      </c>
    </row>
    <row r="707" spans="1:12" ht="12.75" outlineLevel="2">
      <c r="A707">
        <v>4</v>
      </c>
      <c r="B707" s="1">
        <f t="shared" si="55"/>
        <v>47</v>
      </c>
      <c r="C707" s="24" t="s">
        <v>739</v>
      </c>
      <c r="D707" s="1">
        <v>18609532</v>
      </c>
      <c r="E707" t="s">
        <v>125</v>
      </c>
      <c r="F707" s="2">
        <v>18158.737500000003</v>
      </c>
      <c r="G707" s="10">
        <v>1</v>
      </c>
      <c r="H707" s="2">
        <f t="shared" si="56"/>
        <v>18158.737500000003</v>
      </c>
      <c r="J707" s="1" t="s">
        <v>874</v>
      </c>
      <c r="L707" s="1">
        <v>47</v>
      </c>
    </row>
    <row r="708" spans="1:12" ht="12.75" outlineLevel="2">
      <c r="A708">
        <v>4</v>
      </c>
      <c r="B708" s="1">
        <f t="shared" si="55"/>
        <v>47</v>
      </c>
      <c r="C708" s="24" t="s">
        <v>739</v>
      </c>
      <c r="D708" s="1">
        <v>22840002</v>
      </c>
      <c r="E708" t="s">
        <v>345</v>
      </c>
      <c r="F708" s="2">
        <v>-29512045.229583334</v>
      </c>
      <c r="G708" s="10">
        <v>1</v>
      </c>
      <c r="H708" s="2">
        <f t="shared" si="56"/>
        <v>-29512045.229583334</v>
      </c>
      <c r="J708" s="1" t="s">
        <v>874</v>
      </c>
      <c r="L708" s="1">
        <v>47</v>
      </c>
    </row>
    <row r="709" spans="1:12" ht="12.75" outlineLevel="2">
      <c r="A709">
        <v>4</v>
      </c>
      <c r="B709" s="1">
        <f t="shared" si="55"/>
        <v>47</v>
      </c>
      <c r="C709" s="24" t="s">
        <v>739</v>
      </c>
      <c r="D709" s="1">
        <v>18236022</v>
      </c>
      <c r="E709" t="s">
        <v>12</v>
      </c>
      <c r="F709" s="2">
        <v>117715.23166666667</v>
      </c>
      <c r="G709" s="10">
        <v>1</v>
      </c>
      <c r="H709" s="2">
        <f t="shared" si="56"/>
        <v>117715.23166666667</v>
      </c>
      <c r="J709" s="1">
        <v>62</v>
      </c>
      <c r="L709" s="1">
        <v>47</v>
      </c>
    </row>
    <row r="710" spans="1:12" ht="12.75" outlineLevel="2">
      <c r="A710">
        <v>4</v>
      </c>
      <c r="B710" s="1">
        <f t="shared" si="55"/>
        <v>47</v>
      </c>
      <c r="C710" s="24" t="s">
        <v>739</v>
      </c>
      <c r="D710" s="1">
        <v>18237112</v>
      </c>
      <c r="E710" t="s">
        <v>20</v>
      </c>
      <c r="F710" s="2">
        <v>186444.46416666664</v>
      </c>
      <c r="G710" s="10">
        <v>1</v>
      </c>
      <c r="H710" s="2">
        <f t="shared" si="56"/>
        <v>186444.46416666664</v>
      </c>
      <c r="J710" s="1" t="s">
        <v>874</v>
      </c>
      <c r="L710" s="1">
        <v>47</v>
      </c>
    </row>
    <row r="711" spans="1:12" ht="12.75" outlineLevel="2">
      <c r="A711">
        <v>4</v>
      </c>
      <c r="B711" s="1">
        <f t="shared" si="55"/>
        <v>47</v>
      </c>
      <c r="C711" s="24" t="s">
        <v>739</v>
      </c>
      <c r="D711" s="1">
        <v>18238003</v>
      </c>
      <c r="E711" t="s">
        <v>24</v>
      </c>
      <c r="F711" s="2">
        <v>0</v>
      </c>
      <c r="G711" s="10">
        <v>1</v>
      </c>
      <c r="H711" s="2">
        <f t="shared" si="56"/>
        <v>0</v>
      </c>
      <c r="J711" s="1" t="s">
        <v>832</v>
      </c>
      <c r="L711" s="1">
        <v>47</v>
      </c>
    </row>
    <row r="712" spans="1:12" ht="12.75" outlineLevel="2">
      <c r="A712">
        <v>4</v>
      </c>
      <c r="B712" s="1">
        <f t="shared" si="55"/>
        <v>47</v>
      </c>
      <c r="C712" s="24" t="s">
        <v>739</v>
      </c>
      <c r="D712" s="1">
        <v>18600073</v>
      </c>
      <c r="E712" t="s">
        <v>59</v>
      </c>
      <c r="F712" s="2">
        <v>1263441.6666666667</v>
      </c>
      <c r="G712" s="10">
        <v>1</v>
      </c>
      <c r="H712" s="2">
        <f t="shared" si="56"/>
        <v>1263441.6666666667</v>
      </c>
      <c r="J712" s="1" t="s">
        <v>885</v>
      </c>
      <c r="L712" s="1">
        <v>47</v>
      </c>
    </row>
    <row r="713" spans="1:12" ht="12.75" outlineLevel="2">
      <c r="A713">
        <v>4</v>
      </c>
      <c r="B713" s="1">
        <f t="shared" si="55"/>
        <v>47</v>
      </c>
      <c r="C713" s="24" t="s">
        <v>739</v>
      </c>
      <c r="D713" s="1">
        <v>18600083</v>
      </c>
      <c r="E713" t="s">
        <v>61</v>
      </c>
      <c r="F713" s="2">
        <v>105377100.44999999</v>
      </c>
      <c r="G713" s="10">
        <v>1</v>
      </c>
      <c r="H713" s="2">
        <f t="shared" si="56"/>
        <v>105377100.44999999</v>
      </c>
      <c r="J713" s="1" t="s">
        <v>885</v>
      </c>
      <c r="L713" s="1">
        <v>47</v>
      </c>
    </row>
    <row r="714" spans="1:12" ht="12.75" outlineLevel="2">
      <c r="A714">
        <v>4</v>
      </c>
      <c r="B714" s="1">
        <f t="shared" si="55"/>
        <v>47</v>
      </c>
      <c r="C714" s="24" t="s">
        <v>739</v>
      </c>
      <c r="D714" s="1">
        <v>18600203</v>
      </c>
      <c r="E714" t="s">
        <v>73</v>
      </c>
      <c r="F714" s="2">
        <v>8700.990833333333</v>
      </c>
      <c r="G714" s="10">
        <v>1</v>
      </c>
      <c r="H714" s="2">
        <f t="shared" si="56"/>
        <v>8700.990833333333</v>
      </c>
      <c r="J714" s="1">
        <v>62</v>
      </c>
      <c r="L714" s="1">
        <v>47</v>
      </c>
    </row>
    <row r="715" spans="2:12" ht="12.75" outlineLevel="1">
      <c r="B715" s="3" t="s">
        <v>953</v>
      </c>
      <c r="C715" s="12" t="s">
        <v>739</v>
      </c>
      <c r="G715" s="10"/>
      <c r="H715" s="2">
        <f>SUBTOTAL(9,H608:H714)</f>
        <v>278700060.99416673</v>
      </c>
      <c r="L715" s="1">
        <f>SUBTOTAL(9,L608:L714)</f>
        <v>4136</v>
      </c>
    </row>
    <row r="716" spans="1:12" ht="12.75" outlineLevel="2">
      <c r="A716">
        <v>4</v>
      </c>
      <c r="B716" s="1">
        <f aca="true" t="shared" si="57" ref="B716:B735">L716</f>
        <v>48</v>
      </c>
      <c r="C716" s="24" t="s">
        <v>743</v>
      </c>
      <c r="D716" s="1">
        <v>19000443</v>
      </c>
      <c r="E716" t="s">
        <v>231</v>
      </c>
      <c r="F716" s="2">
        <v>5659500.777083334</v>
      </c>
      <c r="G716" s="10">
        <v>1</v>
      </c>
      <c r="H716" s="2">
        <f aca="true" t="shared" si="58" ref="H716:H735">F716*G716</f>
        <v>5659500.777083334</v>
      </c>
      <c r="J716" s="1" t="s">
        <v>900</v>
      </c>
      <c r="L716" s="1">
        <v>48</v>
      </c>
    </row>
    <row r="717" spans="1:12" ht="12.75" outlineLevel="2">
      <c r="A717">
        <v>4</v>
      </c>
      <c r="B717" s="1">
        <f t="shared" si="57"/>
        <v>48</v>
      </c>
      <c r="C717" s="24" t="s">
        <v>743</v>
      </c>
      <c r="D717" s="1">
        <v>19000453</v>
      </c>
      <c r="E717" t="s">
        <v>233</v>
      </c>
      <c r="F717" s="2">
        <v>4147216.883333333</v>
      </c>
      <c r="G717" s="10">
        <v>1</v>
      </c>
      <c r="H717" s="68">
        <f t="shared" si="58"/>
        <v>4147216.883333333</v>
      </c>
      <c r="J717" s="1" t="s">
        <v>900</v>
      </c>
      <c r="L717" s="1">
        <v>48</v>
      </c>
    </row>
    <row r="718" spans="1:12" ht="12.75" outlineLevel="2">
      <c r="A718">
        <v>4</v>
      </c>
      <c r="B718" s="1">
        <f t="shared" si="57"/>
        <v>48</v>
      </c>
      <c r="C718" s="24" t="s">
        <v>743</v>
      </c>
      <c r="D718" s="1">
        <v>19000463</v>
      </c>
      <c r="E718" t="s">
        <v>235</v>
      </c>
      <c r="F718" s="2">
        <v>-396495.6454166667</v>
      </c>
      <c r="G718" s="10">
        <v>1</v>
      </c>
      <c r="H718" s="68">
        <f t="shared" si="58"/>
        <v>-396495.6454166667</v>
      </c>
      <c r="J718" s="1" t="s">
        <v>900</v>
      </c>
      <c r="L718" s="1">
        <v>48</v>
      </c>
    </row>
    <row r="719" spans="1:12" ht="12.75" outlineLevel="2">
      <c r="A719">
        <v>4</v>
      </c>
      <c r="B719" s="1">
        <f t="shared" si="57"/>
        <v>48</v>
      </c>
      <c r="C719" s="24" t="s">
        <v>743</v>
      </c>
      <c r="D719" s="1">
        <v>19000133</v>
      </c>
      <c r="E719" t="s">
        <v>200</v>
      </c>
      <c r="F719" s="2">
        <v>8632425.25</v>
      </c>
      <c r="G719" s="10">
        <v>1</v>
      </c>
      <c r="H719" s="68">
        <f t="shared" si="58"/>
        <v>8632425.25</v>
      </c>
      <c r="J719" s="1" t="s">
        <v>900</v>
      </c>
      <c r="L719" s="1">
        <v>48</v>
      </c>
    </row>
    <row r="720" spans="1:12" ht="12.75" outlineLevel="2">
      <c r="A720">
        <v>4</v>
      </c>
      <c r="B720" s="1">
        <f t="shared" si="57"/>
        <v>48</v>
      </c>
      <c r="C720" s="24" t="s">
        <v>743</v>
      </c>
      <c r="D720" s="1">
        <v>19000153</v>
      </c>
      <c r="E720" t="s">
        <v>202</v>
      </c>
      <c r="F720" s="2">
        <v>0</v>
      </c>
      <c r="G720" s="10">
        <v>1</v>
      </c>
      <c r="H720" s="68">
        <f t="shared" si="58"/>
        <v>0</v>
      </c>
      <c r="J720" s="1" t="s">
        <v>900</v>
      </c>
      <c r="L720" s="1">
        <v>48</v>
      </c>
    </row>
    <row r="721" spans="1:12" ht="12.75" outlineLevel="2">
      <c r="A721">
        <v>4</v>
      </c>
      <c r="B721" s="1">
        <f t="shared" si="57"/>
        <v>48</v>
      </c>
      <c r="C721" s="24" t="s">
        <v>743</v>
      </c>
      <c r="D721" s="1">
        <v>19000163</v>
      </c>
      <c r="E721" t="s">
        <v>204</v>
      </c>
      <c r="F721" s="2">
        <v>325484.7083333333</v>
      </c>
      <c r="G721" s="10">
        <v>1</v>
      </c>
      <c r="H721" s="68">
        <f t="shared" si="58"/>
        <v>325484.7083333333</v>
      </c>
      <c r="J721" s="1" t="s">
        <v>900</v>
      </c>
      <c r="L721" s="1">
        <v>48</v>
      </c>
    </row>
    <row r="722" spans="1:12" ht="12.75" outlineLevel="2">
      <c r="A722">
        <v>4</v>
      </c>
      <c r="B722" s="1">
        <f t="shared" si="57"/>
        <v>48</v>
      </c>
      <c r="C722" s="24" t="s">
        <v>743</v>
      </c>
      <c r="D722" s="1">
        <v>19000173</v>
      </c>
      <c r="E722" t="s">
        <v>205</v>
      </c>
      <c r="F722" s="2">
        <v>14587.583333333334</v>
      </c>
      <c r="G722" s="10">
        <v>1</v>
      </c>
      <c r="H722" s="68">
        <f t="shared" si="58"/>
        <v>14587.583333333334</v>
      </c>
      <c r="J722" s="1" t="s">
        <v>900</v>
      </c>
      <c r="L722" s="1">
        <v>48</v>
      </c>
    </row>
    <row r="723" spans="1:12" ht="12.75" outlineLevel="2">
      <c r="A723">
        <v>4</v>
      </c>
      <c r="B723" s="1">
        <f t="shared" si="57"/>
        <v>48</v>
      </c>
      <c r="C723" s="24" t="s">
        <v>743</v>
      </c>
      <c r="D723" s="1">
        <v>19000283</v>
      </c>
      <c r="E723" t="s">
        <v>213</v>
      </c>
      <c r="F723" s="2">
        <v>-4713</v>
      </c>
      <c r="G723" s="10">
        <v>1</v>
      </c>
      <c r="H723" s="68">
        <f t="shared" si="58"/>
        <v>-4713</v>
      </c>
      <c r="J723" s="1" t="s">
        <v>900</v>
      </c>
      <c r="L723" s="1">
        <v>48</v>
      </c>
    </row>
    <row r="724" spans="1:12" ht="12.75" outlineLevel="2">
      <c r="A724">
        <v>4</v>
      </c>
      <c r="B724" s="1">
        <f t="shared" si="57"/>
        <v>48</v>
      </c>
      <c r="C724" s="24" t="s">
        <v>743</v>
      </c>
      <c r="D724" s="1">
        <v>19000303</v>
      </c>
      <c r="E724" t="s">
        <v>216</v>
      </c>
      <c r="F724" s="2">
        <v>1702583.5833333333</v>
      </c>
      <c r="G724" s="10">
        <v>1</v>
      </c>
      <c r="H724" s="68">
        <f t="shared" si="58"/>
        <v>1702583.5833333333</v>
      </c>
      <c r="J724" s="1" t="s">
        <v>900</v>
      </c>
      <c r="L724" s="1">
        <v>48</v>
      </c>
    </row>
    <row r="725" spans="1:12" ht="12.75" outlineLevel="2">
      <c r="A725">
        <v>4</v>
      </c>
      <c r="B725" s="1">
        <f t="shared" si="57"/>
        <v>48</v>
      </c>
      <c r="C725" s="24" t="s">
        <v>743</v>
      </c>
      <c r="D725" s="1">
        <v>19000313</v>
      </c>
      <c r="E725" t="s">
        <v>217</v>
      </c>
      <c r="F725" s="2">
        <v>0</v>
      </c>
      <c r="G725" s="10">
        <v>1</v>
      </c>
      <c r="H725" s="68">
        <f t="shared" si="58"/>
        <v>0</v>
      </c>
      <c r="J725" s="1" t="s">
        <v>900</v>
      </c>
      <c r="L725" s="1">
        <v>48</v>
      </c>
    </row>
    <row r="726" spans="1:12" ht="12.75" outlineLevel="2">
      <c r="A726">
        <v>4</v>
      </c>
      <c r="B726" s="1">
        <f t="shared" si="57"/>
        <v>48</v>
      </c>
      <c r="C726" s="24" t="s">
        <v>743</v>
      </c>
      <c r="D726" s="1">
        <v>19000361</v>
      </c>
      <c r="E726" t="s">
        <v>220</v>
      </c>
      <c r="F726" s="2">
        <v>159437</v>
      </c>
      <c r="G726" s="10">
        <v>1</v>
      </c>
      <c r="H726" s="68">
        <f t="shared" si="58"/>
        <v>159437</v>
      </c>
      <c r="J726" s="1" t="s">
        <v>900</v>
      </c>
      <c r="L726" s="1">
        <v>48</v>
      </c>
    </row>
    <row r="727" spans="1:12" ht="12.75" outlineLevel="2">
      <c r="A727">
        <v>4</v>
      </c>
      <c r="B727" s="1">
        <f t="shared" si="57"/>
        <v>48</v>
      </c>
      <c r="C727" s="24" t="s">
        <v>743</v>
      </c>
      <c r="D727" s="1">
        <v>19000701</v>
      </c>
      <c r="E727" t="s">
        <v>253</v>
      </c>
      <c r="F727" s="2">
        <v>780427.7916666666</v>
      </c>
      <c r="G727" s="10">
        <v>1</v>
      </c>
      <c r="H727" s="68">
        <f t="shared" si="58"/>
        <v>780427.7916666666</v>
      </c>
      <c r="J727" s="1">
        <v>62</v>
      </c>
      <c r="L727" s="1">
        <v>48</v>
      </c>
    </row>
    <row r="728" spans="1:12" ht="12.75" outlineLevel="2">
      <c r="A728">
        <v>4</v>
      </c>
      <c r="B728" s="1">
        <f t="shared" si="57"/>
        <v>48</v>
      </c>
      <c r="C728" s="24" t="s">
        <v>743</v>
      </c>
      <c r="D728" s="1">
        <v>28300321</v>
      </c>
      <c r="E728" t="s">
        <v>798</v>
      </c>
      <c r="F728" s="2">
        <v>-6544.9</v>
      </c>
      <c r="G728" s="10">
        <v>1</v>
      </c>
      <c r="H728" s="68">
        <f t="shared" si="58"/>
        <v>-6544.9</v>
      </c>
      <c r="J728" s="1" t="s">
        <v>900</v>
      </c>
      <c r="L728" s="1">
        <v>48</v>
      </c>
    </row>
    <row r="729" spans="1:12" ht="12.75" outlineLevel="2">
      <c r="A729">
        <v>4</v>
      </c>
      <c r="B729" s="1">
        <f t="shared" si="57"/>
        <v>48</v>
      </c>
      <c r="C729" s="24" t="s">
        <v>743</v>
      </c>
      <c r="D729" s="1">
        <v>28300331</v>
      </c>
      <c r="E729" t="s">
        <v>799</v>
      </c>
      <c r="F729" s="2">
        <v>-37214.041666666664</v>
      </c>
      <c r="G729" s="10">
        <v>1</v>
      </c>
      <c r="H729" s="68">
        <f t="shared" si="58"/>
        <v>-37214.041666666664</v>
      </c>
      <c r="J729" s="1" t="s">
        <v>900</v>
      </c>
      <c r="L729" s="1">
        <v>48</v>
      </c>
    </row>
    <row r="730" spans="1:12" ht="12.75" outlineLevel="2">
      <c r="A730">
        <v>4</v>
      </c>
      <c r="B730" s="1">
        <f t="shared" si="57"/>
        <v>48</v>
      </c>
      <c r="C730" s="24" t="s">
        <v>743</v>
      </c>
      <c r="D730" s="1">
        <v>28300361</v>
      </c>
      <c r="E730" t="s">
        <v>801</v>
      </c>
      <c r="F730" s="2">
        <v>-87284814</v>
      </c>
      <c r="G730" s="10">
        <v>1</v>
      </c>
      <c r="H730" s="68">
        <f t="shared" si="58"/>
        <v>-87284814</v>
      </c>
      <c r="J730" s="1" t="s">
        <v>900</v>
      </c>
      <c r="L730" s="1">
        <v>48</v>
      </c>
    </row>
    <row r="731" spans="1:12" ht="12.75" outlineLevel="2">
      <c r="A731">
        <v>4</v>
      </c>
      <c r="B731" s="1">
        <f t="shared" si="57"/>
        <v>48</v>
      </c>
      <c r="C731" s="24" t="s">
        <v>743</v>
      </c>
      <c r="D731" s="1">
        <v>19000153</v>
      </c>
      <c r="E731" t="s">
        <v>202</v>
      </c>
      <c r="F731" s="2">
        <v>0</v>
      </c>
      <c r="G731" s="10">
        <v>1</v>
      </c>
      <c r="H731" s="68">
        <f t="shared" si="58"/>
        <v>0</v>
      </c>
      <c r="J731" s="1" t="s">
        <v>900</v>
      </c>
      <c r="L731" s="1">
        <v>48</v>
      </c>
    </row>
    <row r="732" spans="1:12" ht="12.75" outlineLevel="2">
      <c r="A732">
        <v>4</v>
      </c>
      <c r="B732" s="1" t="str">
        <f t="shared" si="57"/>
        <v>48</v>
      </c>
      <c r="C732" s="24" t="s">
        <v>743</v>
      </c>
      <c r="D732" s="1">
        <v>19000702</v>
      </c>
      <c r="E732" t="s">
        <v>254</v>
      </c>
      <c r="F732" s="2">
        <v>540093.0416666666</v>
      </c>
      <c r="G732" s="10">
        <v>1</v>
      </c>
      <c r="H732" s="68">
        <f t="shared" si="58"/>
        <v>540093.0416666666</v>
      </c>
      <c r="J732" s="1" t="s">
        <v>873</v>
      </c>
      <c r="L732" s="1" t="s">
        <v>901</v>
      </c>
    </row>
    <row r="733" spans="1:12" ht="12.75" outlineLevel="2">
      <c r="A733">
        <v>4</v>
      </c>
      <c r="B733" s="1" t="str">
        <f t="shared" si="57"/>
        <v>48</v>
      </c>
      <c r="C733" s="24" t="s">
        <v>743</v>
      </c>
      <c r="D733" s="1">
        <v>28300362</v>
      </c>
      <c r="E733" t="s">
        <v>802</v>
      </c>
      <c r="F733" s="2">
        <v>-24752207.333333332</v>
      </c>
      <c r="G733" s="10">
        <v>1</v>
      </c>
      <c r="H733" s="68">
        <f t="shared" si="58"/>
        <v>-24752207.333333332</v>
      </c>
      <c r="J733" s="1">
        <v>40</v>
      </c>
      <c r="L733" s="1" t="s">
        <v>901</v>
      </c>
    </row>
    <row r="734" spans="1:12" ht="12.75" outlineLevel="2">
      <c r="A734">
        <v>4</v>
      </c>
      <c r="B734" s="1">
        <f t="shared" si="57"/>
        <v>48</v>
      </c>
      <c r="C734" s="24" t="s">
        <v>743</v>
      </c>
      <c r="D734" s="1">
        <v>28300153</v>
      </c>
      <c r="E734" t="s">
        <v>786</v>
      </c>
      <c r="F734" s="2">
        <v>0</v>
      </c>
      <c r="G734" s="10">
        <v>1</v>
      </c>
      <c r="H734" s="2">
        <f t="shared" si="58"/>
        <v>0</v>
      </c>
      <c r="J734" s="1" t="s">
        <v>900</v>
      </c>
      <c r="L734" s="1">
        <v>48</v>
      </c>
    </row>
    <row r="735" spans="1:12" ht="12.75" outlineLevel="2">
      <c r="A735">
        <v>4</v>
      </c>
      <c r="B735" s="1">
        <f t="shared" si="57"/>
        <v>48</v>
      </c>
      <c r="C735" s="24" t="s">
        <v>743</v>
      </c>
      <c r="D735" s="1">
        <v>28300183</v>
      </c>
      <c r="E735" t="s">
        <v>789</v>
      </c>
      <c r="F735" s="2">
        <v>0</v>
      </c>
      <c r="G735" s="10">
        <v>1</v>
      </c>
      <c r="H735" s="2">
        <f t="shared" si="58"/>
        <v>0</v>
      </c>
      <c r="J735" s="1" t="s">
        <v>900</v>
      </c>
      <c r="L735" s="1">
        <v>48</v>
      </c>
    </row>
    <row r="736" spans="2:12" ht="12.75" outlineLevel="1">
      <c r="B736" s="3" t="s">
        <v>954</v>
      </c>
      <c r="C736" s="12" t="s">
        <v>743</v>
      </c>
      <c r="G736" s="10"/>
      <c r="H736" s="2">
        <f>SUBTOTAL(9,H716:H735)</f>
        <v>-90520232.30166668</v>
      </c>
      <c r="L736" s="1">
        <f>SUBTOTAL(9,L716:L735)</f>
        <v>864</v>
      </c>
    </row>
    <row r="737" spans="1:12" ht="12.75" outlineLevel="2">
      <c r="A737">
        <v>4</v>
      </c>
      <c r="B737" s="1">
        <f>L737</f>
        <v>49</v>
      </c>
      <c r="C737" s="24" t="s">
        <v>724</v>
      </c>
      <c r="D737" s="1">
        <v>13600003</v>
      </c>
      <c r="E737" t="s">
        <v>1165</v>
      </c>
      <c r="F737" s="2">
        <v>6858333.333333333</v>
      </c>
      <c r="G737" s="10">
        <v>1</v>
      </c>
      <c r="H737" s="2">
        <f>F737*G737</f>
        <v>6858333.333333333</v>
      </c>
      <c r="J737" s="1" t="s">
        <v>858</v>
      </c>
      <c r="L737" s="1">
        <v>49</v>
      </c>
    </row>
    <row r="738" spans="1:12" ht="12.75" outlineLevel="2">
      <c r="A738">
        <v>4</v>
      </c>
      <c r="B738" s="1">
        <f>L738</f>
        <v>49</v>
      </c>
      <c r="C738" s="24" t="s">
        <v>724</v>
      </c>
      <c r="D738" s="1">
        <v>13600013</v>
      </c>
      <c r="E738" t="s">
        <v>1166</v>
      </c>
      <c r="F738" s="2">
        <v>1770833.3333333333</v>
      </c>
      <c r="G738" s="10">
        <v>1</v>
      </c>
      <c r="H738" s="2">
        <f>F738*G738</f>
        <v>1770833.3333333333</v>
      </c>
      <c r="J738" s="1" t="s">
        <v>858</v>
      </c>
      <c r="L738" s="1">
        <v>49</v>
      </c>
    </row>
    <row r="739" spans="1:12" ht="12.75" outlineLevel="2">
      <c r="A739">
        <v>4</v>
      </c>
      <c r="B739" s="1" t="str">
        <f>L739</f>
        <v>49</v>
      </c>
      <c r="C739" s="24" t="s">
        <v>724</v>
      </c>
      <c r="D739" s="1">
        <v>13600403</v>
      </c>
      <c r="E739" t="s">
        <v>1167</v>
      </c>
      <c r="F739" s="2">
        <v>14071.54625</v>
      </c>
      <c r="G739" s="10">
        <v>1</v>
      </c>
      <c r="H739" s="2">
        <f>F739*G739</f>
        <v>14071.54625</v>
      </c>
      <c r="J739" s="1" t="s">
        <v>858</v>
      </c>
      <c r="L739" s="1" t="s">
        <v>860</v>
      </c>
    </row>
    <row r="740" spans="2:12" ht="12.75" outlineLevel="1">
      <c r="B740" s="3" t="s">
        <v>955</v>
      </c>
      <c r="C740" s="12" t="s">
        <v>724</v>
      </c>
      <c r="G740" s="10"/>
      <c r="H740" s="2">
        <f>SUBTOTAL(9,H737:H739)</f>
        <v>8643238.212916667</v>
      </c>
      <c r="L740" s="1">
        <f>SUBTOTAL(9,L737:L739)</f>
        <v>98</v>
      </c>
    </row>
    <row r="741" spans="1:12" ht="12.75" outlineLevel="2">
      <c r="A741">
        <v>4</v>
      </c>
      <c r="B741" s="1">
        <f>L741</f>
        <v>50</v>
      </c>
      <c r="C741" s="24" t="s">
        <v>1005</v>
      </c>
      <c r="D741" s="1">
        <v>18300111</v>
      </c>
      <c r="E741" t="s">
        <v>38</v>
      </c>
      <c r="F741" s="2">
        <v>907.75</v>
      </c>
      <c r="G741" s="10">
        <v>1</v>
      </c>
      <c r="H741" s="2">
        <f>F741*G741</f>
        <v>907.75</v>
      </c>
      <c r="J741" s="1">
        <v>62</v>
      </c>
      <c r="L741" s="1">
        <v>50</v>
      </c>
    </row>
    <row r="742" spans="1:12" ht="12.75" outlineLevel="2">
      <c r="A742">
        <v>4</v>
      </c>
      <c r="B742" s="1">
        <f>L742</f>
        <v>50</v>
      </c>
      <c r="C742" s="24" t="s">
        <v>1005</v>
      </c>
      <c r="D742" s="1">
        <v>18300121</v>
      </c>
      <c r="E742" t="s">
        <v>39</v>
      </c>
      <c r="F742" s="2">
        <v>712384.4554166667</v>
      </c>
      <c r="G742" s="10">
        <v>1</v>
      </c>
      <c r="H742" s="2">
        <f>F742*G742</f>
        <v>712384.4554166667</v>
      </c>
      <c r="J742" s="1" t="s">
        <v>884</v>
      </c>
      <c r="L742" s="1">
        <v>50</v>
      </c>
    </row>
    <row r="743" spans="2:12" ht="12.75" outlineLevel="1">
      <c r="B743" s="3" t="s">
        <v>990</v>
      </c>
      <c r="C743" s="12" t="s">
        <v>1005</v>
      </c>
      <c r="G743" s="10"/>
      <c r="H743" s="2">
        <f>SUBTOTAL(9,H741:H742)</f>
        <v>713292.2054166667</v>
      </c>
      <c r="L743" s="1">
        <f>SUBTOTAL(9,L741:L742)</f>
        <v>100</v>
      </c>
    </row>
    <row r="744" spans="1:12" ht="12.75" outlineLevel="2">
      <c r="A744">
        <v>4</v>
      </c>
      <c r="B744" s="1">
        <f>L744</f>
        <v>51</v>
      </c>
      <c r="C744" s="24" t="s">
        <v>740</v>
      </c>
      <c r="D744" s="1">
        <v>18608062</v>
      </c>
      <c r="E744" t="s">
        <v>100</v>
      </c>
      <c r="F744" s="2">
        <v>-66259120.677083336</v>
      </c>
      <c r="G744" s="10">
        <v>1</v>
      </c>
      <c r="H744" s="2">
        <f>F744*G744</f>
        <v>-66259120.677083336</v>
      </c>
      <c r="J744" s="1" t="s">
        <v>890</v>
      </c>
      <c r="L744" s="1">
        <v>51</v>
      </c>
    </row>
    <row r="745" spans="2:12" ht="12.75" outlineLevel="1">
      <c r="B745" s="3" t="s">
        <v>956</v>
      </c>
      <c r="C745" s="12" t="s">
        <v>740</v>
      </c>
      <c r="G745" s="10"/>
      <c r="H745" s="2">
        <f>SUBTOTAL(9,H744:H744)</f>
        <v>-66259120.677083336</v>
      </c>
      <c r="L745" s="1">
        <f>SUBTOTAL(9,L744:L744)</f>
        <v>51</v>
      </c>
    </row>
    <row r="746" spans="1:12" ht="12.75" outlineLevel="2">
      <c r="A746">
        <v>4</v>
      </c>
      <c r="B746" s="1">
        <f>L746</f>
        <v>52</v>
      </c>
      <c r="C746" s="24" t="s">
        <v>741</v>
      </c>
      <c r="D746" s="1">
        <v>18600063</v>
      </c>
      <c r="E746" t="s">
        <v>58</v>
      </c>
      <c r="F746" s="2">
        <v>168.63291666666666</v>
      </c>
      <c r="G746" s="10">
        <v>1</v>
      </c>
      <c r="H746" s="2">
        <f>F746*G746</f>
        <v>168.63291666666666</v>
      </c>
      <c r="J746" s="1" t="s">
        <v>885</v>
      </c>
      <c r="L746" s="1">
        <v>52</v>
      </c>
    </row>
    <row r="747" spans="1:12" ht="12.75" outlineLevel="2">
      <c r="A747">
        <v>4</v>
      </c>
      <c r="B747" s="1">
        <f>L747</f>
        <v>52</v>
      </c>
      <c r="C747" s="24" t="s">
        <v>741</v>
      </c>
      <c r="D747" s="1">
        <v>18600123</v>
      </c>
      <c r="E747" t="s">
        <v>66</v>
      </c>
      <c r="F747" s="2">
        <v>135486.71708333332</v>
      </c>
      <c r="G747" s="10">
        <v>1</v>
      </c>
      <c r="H747" s="2">
        <f>F747*G747</f>
        <v>135486.71708333332</v>
      </c>
      <c r="J747" s="1" t="s">
        <v>885</v>
      </c>
      <c r="L747" s="1">
        <v>52</v>
      </c>
    </row>
    <row r="748" spans="1:12" ht="12.75" outlineLevel="2">
      <c r="A748">
        <v>4</v>
      </c>
      <c r="B748" s="1">
        <f>L748</f>
        <v>52</v>
      </c>
      <c r="C748" s="24" t="s">
        <v>741</v>
      </c>
      <c r="D748" s="1">
        <v>24200603</v>
      </c>
      <c r="E748" t="s">
        <v>597</v>
      </c>
      <c r="F748" s="2">
        <v>0</v>
      </c>
      <c r="G748" s="10">
        <v>1</v>
      </c>
      <c r="H748" s="2">
        <f>F748*G748</f>
        <v>0</v>
      </c>
      <c r="J748" s="1">
        <v>48</v>
      </c>
      <c r="L748" s="1">
        <v>52</v>
      </c>
    </row>
    <row r="749" spans="2:12" ht="12.75" outlineLevel="1">
      <c r="B749" s="3" t="s">
        <v>957</v>
      </c>
      <c r="C749" s="12" t="s">
        <v>741</v>
      </c>
      <c r="G749" s="10"/>
      <c r="H749" s="2">
        <f>SUBTOTAL(9,H746:H748)</f>
        <v>135655.34999999998</v>
      </c>
      <c r="L749" s="1">
        <f>SUBTOTAL(9,L746:L748)</f>
        <v>156</v>
      </c>
    </row>
    <row r="750" spans="2:12" ht="12.75">
      <c r="B750" s="3" t="s">
        <v>959</v>
      </c>
      <c r="G750" s="10"/>
      <c r="H750" s="2">
        <f>SUBTOTAL(9,H450:H748)</f>
        <v>594864319.0891664</v>
      </c>
      <c r="L750" s="1">
        <f>SUBTOTAL(9,L450:L748)</f>
        <v>10583</v>
      </c>
    </row>
    <row r="751" spans="2:8" ht="12.75">
      <c r="B751" s="3" t="s">
        <v>991</v>
      </c>
      <c r="G751" s="10"/>
      <c r="H751" s="2">
        <f>79890</f>
        <v>79890</v>
      </c>
    </row>
    <row r="752" spans="2:8" ht="12.75">
      <c r="B752" s="3"/>
      <c r="G752" s="10"/>
      <c r="H752" s="2">
        <f>H750+H751</f>
        <v>594944209.0891664</v>
      </c>
    </row>
    <row r="753" spans="1:7" ht="12.75">
      <c r="A753" s="8" t="s">
        <v>992</v>
      </c>
      <c r="B753" s="3"/>
      <c r="C753" s="3"/>
      <c r="G753" s="10"/>
    </row>
    <row r="754" spans="1:10" ht="12.75">
      <c r="A754">
        <v>5</v>
      </c>
      <c r="B754" s="1" t="s">
        <v>48</v>
      </c>
      <c r="C754" s="1" t="s">
        <v>992</v>
      </c>
      <c r="D754" s="1">
        <v>13100033</v>
      </c>
      <c r="E754" t="s">
        <v>1108</v>
      </c>
      <c r="F754" s="2">
        <v>0</v>
      </c>
      <c r="G754" s="10">
        <v>1</v>
      </c>
      <c r="H754" s="2">
        <f aca="true" t="shared" si="59" ref="H754:H817">F754*G754</f>
        <v>0</v>
      </c>
      <c r="J754" s="1" t="s">
        <v>853</v>
      </c>
    </row>
    <row r="755" spans="1:10" ht="12.75">
      <c r="A755">
        <v>5</v>
      </c>
      <c r="B755" s="1" t="s">
        <v>48</v>
      </c>
      <c r="C755" s="1" t="s">
        <v>992</v>
      </c>
      <c r="D755" s="1">
        <v>13100053</v>
      </c>
      <c r="E755" t="s">
        <v>1109</v>
      </c>
      <c r="F755" s="2">
        <v>0</v>
      </c>
      <c r="G755" s="10">
        <v>1</v>
      </c>
      <c r="H755" s="2">
        <f t="shared" si="59"/>
        <v>0</v>
      </c>
      <c r="J755" s="1" t="s">
        <v>853</v>
      </c>
    </row>
    <row r="756" spans="1:10" ht="12.75">
      <c r="A756">
        <v>5</v>
      </c>
      <c r="B756" s="1" t="s">
        <v>48</v>
      </c>
      <c r="C756" s="1" t="s">
        <v>992</v>
      </c>
      <c r="D756" s="1">
        <v>13100143</v>
      </c>
      <c r="E756" t="s">
        <v>1110</v>
      </c>
      <c r="F756" s="2">
        <v>0</v>
      </c>
      <c r="G756" s="10">
        <v>1</v>
      </c>
      <c r="H756" s="2">
        <f t="shared" si="59"/>
        <v>0</v>
      </c>
      <c r="J756" s="1" t="s">
        <v>853</v>
      </c>
    </row>
    <row r="757" spans="1:12" ht="12.75">
      <c r="A757">
        <v>5</v>
      </c>
      <c r="B757" s="1" t="s">
        <v>48</v>
      </c>
      <c r="C757" s="1" t="s">
        <v>992</v>
      </c>
      <c r="D757" s="1">
        <v>13100153</v>
      </c>
      <c r="E757" t="s">
        <v>1111</v>
      </c>
      <c r="F757" s="2">
        <v>0</v>
      </c>
      <c r="G757" s="10">
        <v>1</v>
      </c>
      <c r="H757" s="2">
        <f t="shared" si="59"/>
        <v>0</v>
      </c>
      <c r="J757" s="1" t="s">
        <v>853</v>
      </c>
      <c r="L757" s="1">
        <v>22</v>
      </c>
    </row>
    <row r="758" spans="1:10" ht="12.75">
      <c r="A758">
        <v>5</v>
      </c>
      <c r="B758" s="1" t="s">
        <v>48</v>
      </c>
      <c r="C758" s="1" t="s">
        <v>992</v>
      </c>
      <c r="D758" s="1">
        <v>13100293</v>
      </c>
      <c r="E758" t="s">
        <v>1112</v>
      </c>
      <c r="F758" s="2">
        <v>0</v>
      </c>
      <c r="G758" s="10">
        <v>1</v>
      </c>
      <c r="H758" s="2">
        <f t="shared" si="59"/>
        <v>0</v>
      </c>
      <c r="J758" s="1" t="s">
        <v>853</v>
      </c>
    </row>
    <row r="759" spans="1:10" ht="12.75">
      <c r="A759">
        <v>5</v>
      </c>
      <c r="B759" s="1" t="s">
        <v>48</v>
      </c>
      <c r="C759" s="1" t="s">
        <v>992</v>
      </c>
      <c r="D759" s="1">
        <v>13100300</v>
      </c>
      <c r="E759" t="s">
        <v>1113</v>
      </c>
      <c r="F759" s="2">
        <v>833333.3333333334</v>
      </c>
      <c r="G759" s="10">
        <v>1</v>
      </c>
      <c r="H759" s="2">
        <f t="shared" si="59"/>
        <v>833333.3333333334</v>
      </c>
      <c r="J759" s="1" t="s">
        <v>853</v>
      </c>
    </row>
    <row r="760" spans="1:10" ht="12.75">
      <c r="A760">
        <v>5</v>
      </c>
      <c r="B760" s="1" t="s">
        <v>48</v>
      </c>
      <c r="C760" s="1" t="s">
        <v>992</v>
      </c>
      <c r="D760" s="1">
        <v>13100353</v>
      </c>
      <c r="E760" t="s">
        <v>1114</v>
      </c>
      <c r="F760" s="2">
        <v>0</v>
      </c>
      <c r="G760" s="10">
        <v>1</v>
      </c>
      <c r="H760" s="2">
        <f t="shared" si="59"/>
        <v>0</v>
      </c>
      <c r="J760" s="1" t="s">
        <v>853</v>
      </c>
    </row>
    <row r="761" spans="1:10" ht="12.75">
      <c r="A761">
        <v>5</v>
      </c>
      <c r="B761" s="1" t="s">
        <v>48</v>
      </c>
      <c r="C761" s="1" t="s">
        <v>992</v>
      </c>
      <c r="D761" s="1">
        <v>13100543</v>
      </c>
      <c r="E761" t="s">
        <v>1115</v>
      </c>
      <c r="F761" s="2">
        <v>196338.37916666668</v>
      </c>
      <c r="G761" s="10">
        <v>1</v>
      </c>
      <c r="H761" s="2">
        <f t="shared" si="59"/>
        <v>196338.37916666668</v>
      </c>
      <c r="J761" s="1" t="s">
        <v>853</v>
      </c>
    </row>
    <row r="762" spans="1:10" ht="12.75">
      <c r="A762">
        <v>5</v>
      </c>
      <c r="B762" s="1" t="s">
        <v>48</v>
      </c>
      <c r="C762" s="1" t="s">
        <v>992</v>
      </c>
      <c r="D762" s="1">
        <v>13100563</v>
      </c>
      <c r="E762" t="s">
        <v>1116</v>
      </c>
      <c r="F762" s="2">
        <v>1095661.8033333332</v>
      </c>
      <c r="G762" s="10">
        <v>1</v>
      </c>
      <c r="H762" s="2">
        <f t="shared" si="59"/>
        <v>1095661.8033333332</v>
      </c>
      <c r="J762" s="1" t="s">
        <v>853</v>
      </c>
    </row>
    <row r="763" spans="1:10" ht="12.75">
      <c r="A763">
        <v>5</v>
      </c>
      <c r="B763" s="1" t="s">
        <v>48</v>
      </c>
      <c r="C763" s="1" t="s">
        <v>992</v>
      </c>
      <c r="D763" s="1">
        <v>13100573</v>
      </c>
      <c r="E763" t="s">
        <v>1117</v>
      </c>
      <c r="F763" s="2">
        <v>-748904.72</v>
      </c>
      <c r="G763" s="10">
        <v>1</v>
      </c>
      <c r="H763" s="2">
        <f t="shared" si="59"/>
        <v>-748904.72</v>
      </c>
      <c r="J763" s="1" t="s">
        <v>853</v>
      </c>
    </row>
    <row r="764" spans="1:10" ht="12.75">
      <c r="A764">
        <v>5</v>
      </c>
      <c r="B764" s="1" t="s">
        <v>48</v>
      </c>
      <c r="C764" s="1" t="s">
        <v>992</v>
      </c>
      <c r="D764" s="1">
        <v>13100583</v>
      </c>
      <c r="E764" t="s">
        <v>1118</v>
      </c>
      <c r="F764" s="2">
        <v>0</v>
      </c>
      <c r="G764" s="10">
        <v>1</v>
      </c>
      <c r="H764" s="2">
        <f t="shared" si="59"/>
        <v>0</v>
      </c>
      <c r="J764" s="1" t="s">
        <v>853</v>
      </c>
    </row>
    <row r="765" spans="1:10" ht="12.75">
      <c r="A765">
        <v>5</v>
      </c>
      <c r="B765" s="1" t="s">
        <v>48</v>
      </c>
      <c r="C765" s="1" t="s">
        <v>992</v>
      </c>
      <c r="D765" s="1">
        <v>13100771</v>
      </c>
      <c r="E765" t="s">
        <v>1119</v>
      </c>
      <c r="F765" s="2">
        <v>0</v>
      </c>
      <c r="G765" s="10">
        <v>1</v>
      </c>
      <c r="H765" s="2">
        <f t="shared" si="59"/>
        <v>0</v>
      </c>
      <c r="J765" s="1" t="s">
        <v>854</v>
      </c>
    </row>
    <row r="766" spans="1:10" ht="12.75">
      <c r="A766">
        <v>5</v>
      </c>
      <c r="B766" s="1" t="s">
        <v>48</v>
      </c>
      <c r="C766" s="1" t="s">
        <v>992</v>
      </c>
      <c r="D766" s="1">
        <v>13100783</v>
      </c>
      <c r="E766" t="s">
        <v>1121</v>
      </c>
      <c r="F766" s="2">
        <v>0</v>
      </c>
      <c r="G766" s="10">
        <v>1</v>
      </c>
      <c r="H766" s="2">
        <f t="shared" si="59"/>
        <v>0</v>
      </c>
      <c r="J766" s="1" t="s">
        <v>853</v>
      </c>
    </row>
    <row r="767" spans="1:10" ht="12.75">
      <c r="A767">
        <v>5</v>
      </c>
      <c r="B767" s="1" t="s">
        <v>48</v>
      </c>
      <c r="C767" s="1" t="s">
        <v>992</v>
      </c>
      <c r="D767" s="1">
        <v>13101003</v>
      </c>
      <c r="E767" t="s">
        <v>1122</v>
      </c>
      <c r="F767" s="2">
        <v>9880876.426666668</v>
      </c>
      <c r="G767" s="10">
        <v>1</v>
      </c>
      <c r="H767" s="2">
        <f t="shared" si="59"/>
        <v>9880876.426666668</v>
      </c>
      <c r="J767" s="1" t="s">
        <v>853</v>
      </c>
    </row>
    <row r="768" spans="1:10" ht="12.75">
      <c r="A768">
        <v>5</v>
      </c>
      <c r="B768" s="1" t="s">
        <v>48</v>
      </c>
      <c r="C768" s="1" t="s">
        <v>992</v>
      </c>
      <c r="D768" s="1">
        <v>13101013</v>
      </c>
      <c r="E768" t="s">
        <v>1123</v>
      </c>
      <c r="F768" s="2">
        <v>-483.73875</v>
      </c>
      <c r="G768" s="10">
        <v>1</v>
      </c>
      <c r="H768" s="2">
        <f t="shared" si="59"/>
        <v>-483.73875</v>
      </c>
      <c r="J768" s="1" t="s">
        <v>853</v>
      </c>
    </row>
    <row r="769" spans="1:10" ht="12.75">
      <c r="A769">
        <v>5</v>
      </c>
      <c r="B769" s="1" t="s">
        <v>48</v>
      </c>
      <c r="C769" s="1" t="s">
        <v>992</v>
      </c>
      <c r="D769" s="1">
        <v>13101023</v>
      </c>
      <c r="E769" t="s">
        <v>1124</v>
      </c>
      <c r="F769" s="2">
        <v>2550916.69</v>
      </c>
      <c r="G769" s="10">
        <v>1</v>
      </c>
      <c r="H769" s="2">
        <f t="shared" si="59"/>
        <v>2550916.69</v>
      </c>
      <c r="J769" s="1" t="s">
        <v>853</v>
      </c>
    </row>
    <row r="770" spans="1:10" ht="12.75">
      <c r="A770">
        <v>5</v>
      </c>
      <c r="B770" s="1" t="s">
        <v>48</v>
      </c>
      <c r="C770" s="1" t="s">
        <v>992</v>
      </c>
      <c r="D770" s="1">
        <v>13101033</v>
      </c>
      <c r="E770" t="s">
        <v>1125</v>
      </c>
      <c r="F770" s="2">
        <v>1176673.61</v>
      </c>
      <c r="G770" s="10">
        <v>1</v>
      </c>
      <c r="H770" s="2">
        <f t="shared" si="59"/>
        <v>1176673.61</v>
      </c>
      <c r="J770" s="1" t="s">
        <v>853</v>
      </c>
    </row>
    <row r="771" spans="1:10" ht="12.75">
      <c r="A771">
        <v>5</v>
      </c>
      <c r="B771" s="1" t="s">
        <v>48</v>
      </c>
      <c r="C771" s="1" t="s">
        <v>992</v>
      </c>
      <c r="D771" s="1">
        <v>13101043</v>
      </c>
      <c r="E771" t="s">
        <v>1126</v>
      </c>
      <c r="F771" s="2">
        <v>0</v>
      </c>
      <c r="G771" s="10">
        <v>1</v>
      </c>
      <c r="H771" s="2">
        <f t="shared" si="59"/>
        <v>0</v>
      </c>
      <c r="J771" s="1" t="s">
        <v>853</v>
      </c>
    </row>
    <row r="772" spans="1:10" ht="12.75">
      <c r="A772">
        <v>5</v>
      </c>
      <c r="B772" s="1" t="s">
        <v>48</v>
      </c>
      <c r="C772" s="1" t="s">
        <v>992</v>
      </c>
      <c r="D772" s="1">
        <v>13101063</v>
      </c>
      <c r="E772" t="s">
        <v>1127</v>
      </c>
      <c r="F772" s="2">
        <v>1204.8079166666666</v>
      </c>
      <c r="G772" s="10">
        <v>1</v>
      </c>
      <c r="H772" s="2">
        <f t="shared" si="59"/>
        <v>1204.8079166666666</v>
      </c>
      <c r="J772" s="1" t="s">
        <v>853</v>
      </c>
    </row>
    <row r="773" spans="1:10" ht="12.75">
      <c r="A773">
        <v>5</v>
      </c>
      <c r="B773" s="1" t="s">
        <v>48</v>
      </c>
      <c r="C773" s="1" t="s">
        <v>992</v>
      </c>
      <c r="D773" s="1">
        <v>13101073</v>
      </c>
      <c r="E773" t="s">
        <v>1128</v>
      </c>
      <c r="F773" s="2">
        <v>0.016666666666666666</v>
      </c>
      <c r="G773" s="10">
        <v>1</v>
      </c>
      <c r="H773" s="2">
        <f t="shared" si="59"/>
        <v>0.016666666666666666</v>
      </c>
      <c r="J773" s="1" t="s">
        <v>853</v>
      </c>
    </row>
    <row r="774" spans="1:10" ht="12.75">
      <c r="A774">
        <v>5</v>
      </c>
      <c r="B774" s="1" t="s">
        <v>48</v>
      </c>
      <c r="C774" s="1" t="s">
        <v>992</v>
      </c>
      <c r="D774" s="1">
        <v>13101083</v>
      </c>
      <c r="E774" t="s">
        <v>1129</v>
      </c>
      <c r="F774" s="2">
        <v>-3611.0333333333315</v>
      </c>
      <c r="G774" s="10">
        <v>1</v>
      </c>
      <c r="H774" s="2">
        <f t="shared" si="59"/>
        <v>-3611.0333333333315</v>
      </c>
      <c r="J774" s="1" t="s">
        <v>853</v>
      </c>
    </row>
    <row r="775" spans="1:10" ht="12.75">
      <c r="A775">
        <v>5</v>
      </c>
      <c r="B775" s="1" t="s">
        <v>48</v>
      </c>
      <c r="C775" s="1" t="s">
        <v>992</v>
      </c>
      <c r="D775" s="1">
        <v>13101093</v>
      </c>
      <c r="E775" t="s">
        <v>1130</v>
      </c>
      <c r="F775" s="2">
        <v>-576649.5633333332</v>
      </c>
      <c r="G775" s="10">
        <v>1</v>
      </c>
      <c r="H775" s="2">
        <f t="shared" si="59"/>
        <v>-576649.5633333332</v>
      </c>
      <c r="J775" s="1" t="s">
        <v>853</v>
      </c>
    </row>
    <row r="776" spans="1:10" ht="12.75">
      <c r="A776">
        <v>5</v>
      </c>
      <c r="B776" s="1" t="s">
        <v>48</v>
      </c>
      <c r="C776" s="1" t="s">
        <v>992</v>
      </c>
      <c r="D776" s="1">
        <v>13101103</v>
      </c>
      <c r="E776" t="s">
        <v>1131</v>
      </c>
      <c r="F776" s="2">
        <v>0</v>
      </c>
      <c r="G776" s="10">
        <v>1</v>
      </c>
      <c r="H776" s="2">
        <f t="shared" si="59"/>
        <v>0</v>
      </c>
      <c r="J776" s="1" t="s">
        <v>853</v>
      </c>
    </row>
    <row r="777" spans="1:10" ht="12.75">
      <c r="A777">
        <v>5</v>
      </c>
      <c r="B777" s="1" t="s">
        <v>48</v>
      </c>
      <c r="C777" s="1" t="s">
        <v>992</v>
      </c>
      <c r="D777" s="1">
        <v>13101113</v>
      </c>
      <c r="E777" t="s">
        <v>1132</v>
      </c>
      <c r="F777" s="2">
        <v>-11262708.914166668</v>
      </c>
      <c r="G777" s="10">
        <v>1</v>
      </c>
      <c r="H777" s="2">
        <f t="shared" si="59"/>
        <v>-11262708.914166668</v>
      </c>
      <c r="J777" s="1" t="s">
        <v>853</v>
      </c>
    </row>
    <row r="778" spans="1:10" ht="12.75">
      <c r="A778">
        <v>5</v>
      </c>
      <c r="B778" s="1" t="s">
        <v>48</v>
      </c>
      <c r="C778" s="1" t="s">
        <v>992</v>
      </c>
      <c r="D778" s="1">
        <v>13101123</v>
      </c>
      <c r="E778" t="s">
        <v>1133</v>
      </c>
      <c r="F778" s="2">
        <v>-879021.7945833333</v>
      </c>
      <c r="G778" s="10">
        <v>1</v>
      </c>
      <c r="H778" s="2">
        <f t="shared" si="59"/>
        <v>-879021.7945833333</v>
      </c>
      <c r="J778" s="1" t="s">
        <v>853</v>
      </c>
    </row>
    <row r="779" spans="1:10" ht="12.75">
      <c r="A779">
        <v>5</v>
      </c>
      <c r="B779" s="1" t="s">
        <v>48</v>
      </c>
      <c r="C779" s="1" t="s">
        <v>992</v>
      </c>
      <c r="D779" s="1">
        <v>13101133</v>
      </c>
      <c r="E779" t="s">
        <v>1134</v>
      </c>
      <c r="F779" s="2">
        <v>0</v>
      </c>
      <c r="G779" s="10">
        <v>1</v>
      </c>
      <c r="H779" s="2">
        <f t="shared" si="59"/>
        <v>0</v>
      </c>
      <c r="J779" s="1" t="s">
        <v>853</v>
      </c>
    </row>
    <row r="780" spans="1:10" ht="12.75">
      <c r="A780">
        <v>5</v>
      </c>
      <c r="B780" s="1" t="s">
        <v>48</v>
      </c>
      <c r="C780" s="1" t="s">
        <v>992</v>
      </c>
      <c r="D780" s="1">
        <v>13101143</v>
      </c>
      <c r="E780" t="s">
        <v>1135</v>
      </c>
      <c r="F780" s="2">
        <v>408263.1745833333</v>
      </c>
      <c r="G780" s="10">
        <v>1</v>
      </c>
      <c r="H780" s="2">
        <f t="shared" si="59"/>
        <v>408263.1745833333</v>
      </c>
      <c r="J780" s="1" t="s">
        <v>853</v>
      </c>
    </row>
    <row r="781" spans="1:10" ht="12.75">
      <c r="A781">
        <v>5</v>
      </c>
      <c r="B781" s="1" t="s">
        <v>48</v>
      </c>
      <c r="C781" s="1" t="s">
        <v>992</v>
      </c>
      <c r="D781" s="1">
        <v>13101153</v>
      </c>
      <c r="E781" t="s">
        <v>1136</v>
      </c>
      <c r="F781" s="2">
        <v>401.55875</v>
      </c>
      <c r="G781" s="10">
        <v>1</v>
      </c>
      <c r="H781" s="2">
        <f t="shared" si="59"/>
        <v>401.55875</v>
      </c>
      <c r="J781" s="1" t="s">
        <v>853</v>
      </c>
    </row>
    <row r="782" spans="1:10" ht="12.75">
      <c r="A782">
        <v>5</v>
      </c>
      <c r="B782" s="1" t="s">
        <v>48</v>
      </c>
      <c r="C782" s="1" t="s">
        <v>992</v>
      </c>
      <c r="D782" s="1">
        <v>13108123</v>
      </c>
      <c r="E782" t="s">
        <v>1137</v>
      </c>
      <c r="F782" s="2">
        <v>0</v>
      </c>
      <c r="G782" s="10">
        <v>1</v>
      </c>
      <c r="H782" s="2">
        <f t="shared" si="59"/>
        <v>0</v>
      </c>
      <c r="J782" s="1" t="s">
        <v>853</v>
      </c>
    </row>
    <row r="783" spans="1:10" ht="12.75">
      <c r="A783">
        <v>5</v>
      </c>
      <c r="B783" s="1" t="s">
        <v>48</v>
      </c>
      <c r="C783" s="1" t="s">
        <v>992</v>
      </c>
      <c r="D783" s="1">
        <v>13108243</v>
      </c>
      <c r="E783" t="s">
        <v>1138</v>
      </c>
      <c r="F783" s="2">
        <v>0</v>
      </c>
      <c r="G783" s="10">
        <v>1</v>
      </c>
      <c r="H783" s="2">
        <f t="shared" si="59"/>
        <v>0</v>
      </c>
      <c r="J783" s="1" t="s">
        <v>853</v>
      </c>
    </row>
    <row r="784" spans="1:10" ht="12.75">
      <c r="A784">
        <v>5</v>
      </c>
      <c r="B784" s="1" t="s">
        <v>48</v>
      </c>
      <c r="C784" s="1" t="s">
        <v>992</v>
      </c>
      <c r="D784" s="1">
        <v>13109993</v>
      </c>
      <c r="E784" t="s">
        <v>1139</v>
      </c>
      <c r="F784" s="2">
        <v>256945.52874999994</v>
      </c>
      <c r="G784" s="10">
        <v>1</v>
      </c>
      <c r="H784" s="2">
        <f t="shared" si="59"/>
        <v>256945.52874999994</v>
      </c>
      <c r="J784" s="1" t="s">
        <v>853</v>
      </c>
    </row>
    <row r="785" spans="1:10" ht="12.75">
      <c r="A785">
        <v>5</v>
      </c>
      <c r="C785" s="1" t="s">
        <v>992</v>
      </c>
      <c r="D785" s="1">
        <v>13400011</v>
      </c>
      <c r="E785" t="s">
        <v>1140</v>
      </c>
      <c r="F785" s="2">
        <v>8662.5</v>
      </c>
      <c r="G785" s="10">
        <v>1</v>
      </c>
      <c r="H785" s="2">
        <f t="shared" si="59"/>
        <v>8662.5</v>
      </c>
      <c r="J785" s="1" t="s">
        <v>854</v>
      </c>
    </row>
    <row r="786" spans="1:8" ht="12.75">
      <c r="A786">
        <v>5</v>
      </c>
      <c r="B786" s="1" t="s">
        <v>48</v>
      </c>
      <c r="C786" s="1" t="s">
        <v>992</v>
      </c>
      <c r="D786" s="1">
        <v>13400012</v>
      </c>
      <c r="E786" t="s">
        <v>1141</v>
      </c>
      <c r="F786" s="2">
        <v>2083.3333333333335</v>
      </c>
      <c r="G786" s="10">
        <v>1</v>
      </c>
      <c r="H786" s="2">
        <f t="shared" si="59"/>
        <v>2083.3333333333335</v>
      </c>
    </row>
    <row r="787" spans="1:10" ht="12.75">
      <c r="A787">
        <v>5</v>
      </c>
      <c r="C787" s="1" t="s">
        <v>992</v>
      </c>
      <c r="D787" s="1">
        <v>13400021</v>
      </c>
      <c r="E787" t="s">
        <v>1142</v>
      </c>
      <c r="F787" s="2">
        <v>424996.5</v>
      </c>
      <c r="G787" s="10">
        <v>1</v>
      </c>
      <c r="H787" s="2">
        <f t="shared" si="59"/>
        <v>424996.5</v>
      </c>
      <c r="J787" s="1" t="s">
        <v>854</v>
      </c>
    </row>
    <row r="788" spans="1:10" ht="12.75">
      <c r="A788">
        <v>5</v>
      </c>
      <c r="C788" s="1" t="s">
        <v>992</v>
      </c>
      <c r="D788" s="1">
        <v>13400031</v>
      </c>
      <c r="E788" t="s">
        <v>1143</v>
      </c>
      <c r="F788" s="2">
        <v>-424996.5</v>
      </c>
      <c r="G788" s="10">
        <v>1</v>
      </c>
      <c r="H788" s="2">
        <f t="shared" si="59"/>
        <v>-424996.5</v>
      </c>
      <c r="J788" s="1" t="s">
        <v>854</v>
      </c>
    </row>
    <row r="789" spans="1:10" ht="12.75">
      <c r="A789">
        <v>5</v>
      </c>
      <c r="C789" s="1" t="s">
        <v>992</v>
      </c>
      <c r="D789" s="1">
        <v>13400041</v>
      </c>
      <c r="E789" t="s">
        <v>1144</v>
      </c>
      <c r="F789" s="2">
        <v>35466.666666666664</v>
      </c>
      <c r="G789" s="10">
        <v>1</v>
      </c>
      <c r="H789" s="2">
        <f t="shared" si="59"/>
        <v>35466.666666666664</v>
      </c>
      <c r="J789" s="1" t="s">
        <v>854</v>
      </c>
    </row>
    <row r="790" spans="1:10" ht="12.75">
      <c r="A790">
        <v>5</v>
      </c>
      <c r="C790" s="1" t="s">
        <v>992</v>
      </c>
      <c r="D790" s="1">
        <v>13400051</v>
      </c>
      <c r="E790" t="s">
        <v>1145</v>
      </c>
      <c r="F790" s="2">
        <v>0</v>
      </c>
      <c r="G790" s="10">
        <v>1</v>
      </c>
      <c r="H790" s="2">
        <f t="shared" si="59"/>
        <v>0</v>
      </c>
      <c r="J790" s="1" t="s">
        <v>854</v>
      </c>
    </row>
    <row r="791" spans="1:10" ht="12.75">
      <c r="A791">
        <v>5</v>
      </c>
      <c r="C791" s="1" t="s">
        <v>992</v>
      </c>
      <c r="D791" s="1">
        <v>13400061</v>
      </c>
      <c r="E791" t="s">
        <v>1146</v>
      </c>
      <c r="F791" s="2">
        <v>2314</v>
      </c>
      <c r="G791" s="10">
        <v>1</v>
      </c>
      <c r="H791" s="2">
        <f t="shared" si="59"/>
        <v>2314</v>
      </c>
      <c r="J791" s="1" t="s">
        <v>854</v>
      </c>
    </row>
    <row r="792" spans="1:10" ht="12.75">
      <c r="A792">
        <v>5</v>
      </c>
      <c r="B792" s="1" t="s">
        <v>48</v>
      </c>
      <c r="C792" s="1" t="s">
        <v>992</v>
      </c>
      <c r="D792" s="1">
        <v>13400063</v>
      </c>
      <c r="E792" t="s">
        <v>1140</v>
      </c>
      <c r="F792" s="2">
        <v>1396.1541666666665</v>
      </c>
      <c r="G792" s="10">
        <v>1</v>
      </c>
      <c r="H792" s="2">
        <f t="shared" si="59"/>
        <v>1396.1541666666665</v>
      </c>
      <c r="J792" s="1" t="s">
        <v>853</v>
      </c>
    </row>
    <row r="793" spans="1:10" ht="12.75">
      <c r="A793">
        <v>5</v>
      </c>
      <c r="C793" s="1" t="s">
        <v>992</v>
      </c>
      <c r="D793" s="1">
        <v>13400071</v>
      </c>
      <c r="E793" t="s">
        <v>1147</v>
      </c>
      <c r="F793" s="2">
        <v>8512</v>
      </c>
      <c r="G793" s="10">
        <v>1</v>
      </c>
      <c r="H793" s="2">
        <f t="shared" si="59"/>
        <v>8512</v>
      </c>
      <c r="J793" s="1" t="s">
        <v>854</v>
      </c>
    </row>
    <row r="794" spans="1:10" ht="12.75">
      <c r="A794">
        <v>5</v>
      </c>
      <c r="B794" s="1" t="s">
        <v>48</v>
      </c>
      <c r="C794" s="1" t="s">
        <v>992</v>
      </c>
      <c r="D794" s="1">
        <v>13400073</v>
      </c>
      <c r="E794" t="s">
        <v>1148</v>
      </c>
      <c r="F794" s="2">
        <v>2018586.8070833331</v>
      </c>
      <c r="G794" s="10">
        <v>1</v>
      </c>
      <c r="H794" s="2">
        <f t="shared" si="59"/>
        <v>2018586.8070833331</v>
      </c>
      <c r="J794" s="1" t="s">
        <v>853</v>
      </c>
    </row>
    <row r="795" spans="1:10" ht="12.75">
      <c r="A795">
        <v>5</v>
      </c>
      <c r="C795" s="1" t="s">
        <v>992</v>
      </c>
      <c r="D795" s="1">
        <v>13400081</v>
      </c>
      <c r="E795" t="s">
        <v>1149</v>
      </c>
      <c r="F795" s="2">
        <v>3800</v>
      </c>
      <c r="G795" s="10">
        <v>1</v>
      </c>
      <c r="H795" s="2">
        <f t="shared" si="59"/>
        <v>3800</v>
      </c>
      <c r="J795" s="1" t="s">
        <v>854</v>
      </c>
    </row>
    <row r="796" spans="1:10" ht="12.75">
      <c r="A796">
        <v>5</v>
      </c>
      <c r="B796" s="1" t="s">
        <v>48</v>
      </c>
      <c r="C796" s="1" t="s">
        <v>992</v>
      </c>
      <c r="D796" s="1">
        <v>13400083</v>
      </c>
      <c r="E796" t="s">
        <v>1150</v>
      </c>
      <c r="F796" s="2">
        <v>37826.27</v>
      </c>
      <c r="G796" s="10">
        <v>1</v>
      </c>
      <c r="H796" s="2">
        <f t="shared" si="59"/>
        <v>37826.27</v>
      </c>
      <c r="J796" s="1" t="s">
        <v>853</v>
      </c>
    </row>
    <row r="797" spans="1:10" ht="12.75">
      <c r="A797">
        <v>5</v>
      </c>
      <c r="B797" s="1" t="s">
        <v>48</v>
      </c>
      <c r="C797" s="1" t="s">
        <v>992</v>
      </c>
      <c r="D797" s="1">
        <v>13400093</v>
      </c>
      <c r="E797" t="s">
        <v>1151</v>
      </c>
      <c r="F797" s="2">
        <v>31342.23125</v>
      </c>
      <c r="G797" s="10">
        <v>1</v>
      </c>
      <c r="H797" s="2">
        <f t="shared" si="59"/>
        <v>31342.23125</v>
      </c>
      <c r="J797" s="1" t="s">
        <v>853</v>
      </c>
    </row>
    <row r="798" spans="1:10" ht="12.75">
      <c r="A798">
        <v>5</v>
      </c>
      <c r="B798" s="1" t="s">
        <v>48</v>
      </c>
      <c r="C798" s="1" t="s">
        <v>992</v>
      </c>
      <c r="D798" s="1">
        <v>13500003</v>
      </c>
      <c r="E798" t="s">
        <v>1152</v>
      </c>
      <c r="F798" s="2">
        <v>91537.05333333333</v>
      </c>
      <c r="G798" s="10">
        <v>1</v>
      </c>
      <c r="H798" s="2">
        <f t="shared" si="59"/>
        <v>91537.05333333333</v>
      </c>
      <c r="J798" s="1" t="s">
        <v>853</v>
      </c>
    </row>
    <row r="799" spans="1:10" ht="12.75">
      <c r="A799">
        <v>5</v>
      </c>
      <c r="C799" s="1" t="s">
        <v>992</v>
      </c>
      <c r="D799" s="1">
        <v>13500041</v>
      </c>
      <c r="E799" t="s">
        <v>1153</v>
      </c>
      <c r="F799" s="2">
        <v>224664.84541666668</v>
      </c>
      <c r="G799" s="10">
        <v>1</v>
      </c>
      <c r="H799" s="2">
        <f t="shared" si="59"/>
        <v>224664.84541666668</v>
      </c>
      <c r="J799" s="1" t="s">
        <v>854</v>
      </c>
    </row>
    <row r="800" spans="1:10" ht="12.75">
      <c r="A800">
        <v>5</v>
      </c>
      <c r="C800" s="1" t="s">
        <v>992</v>
      </c>
      <c r="D800" s="1">
        <v>13500051</v>
      </c>
      <c r="E800" t="s">
        <v>1154</v>
      </c>
      <c r="F800" s="2">
        <v>73353</v>
      </c>
      <c r="G800" s="10">
        <v>1</v>
      </c>
      <c r="H800" s="2">
        <f t="shared" si="59"/>
        <v>73353</v>
      </c>
      <c r="J800" s="1" t="s">
        <v>854</v>
      </c>
    </row>
    <row r="801" spans="1:10" ht="12.75">
      <c r="A801">
        <v>5</v>
      </c>
      <c r="C801" s="1" t="s">
        <v>992</v>
      </c>
      <c r="D801" s="1">
        <v>13500061</v>
      </c>
      <c r="E801" t="s">
        <v>1155</v>
      </c>
      <c r="F801" s="2">
        <v>1160548.125</v>
      </c>
      <c r="G801" s="10">
        <v>1</v>
      </c>
      <c r="H801" s="2">
        <f t="shared" si="59"/>
        <v>1160548.125</v>
      </c>
      <c r="J801" s="1" t="s">
        <v>854</v>
      </c>
    </row>
    <row r="802" spans="1:10" ht="12.75">
      <c r="A802">
        <v>5</v>
      </c>
      <c r="C802" s="1" t="s">
        <v>992</v>
      </c>
      <c r="D802" s="1">
        <v>13500071</v>
      </c>
      <c r="E802" t="s">
        <v>1156</v>
      </c>
      <c r="F802" s="2">
        <v>892820.75</v>
      </c>
      <c r="G802" s="10">
        <v>1</v>
      </c>
      <c r="H802" s="2">
        <f t="shared" si="59"/>
        <v>892820.75</v>
      </c>
      <c r="J802" s="1" t="s">
        <v>854</v>
      </c>
    </row>
    <row r="803" spans="1:10" ht="12.75">
      <c r="A803">
        <v>5</v>
      </c>
      <c r="B803" s="1" t="s">
        <v>48</v>
      </c>
      <c r="C803" s="1" t="s">
        <v>992</v>
      </c>
      <c r="D803" s="1">
        <v>13500073</v>
      </c>
      <c r="E803" t="s">
        <v>1157</v>
      </c>
      <c r="F803" s="2">
        <v>0</v>
      </c>
      <c r="G803" s="10">
        <v>1</v>
      </c>
      <c r="H803" s="2">
        <f t="shared" si="59"/>
        <v>0</v>
      </c>
      <c r="J803" s="1" t="s">
        <v>853</v>
      </c>
    </row>
    <row r="804" spans="1:10" ht="12.75">
      <c r="A804">
        <v>5</v>
      </c>
      <c r="C804" s="1" t="s">
        <v>992</v>
      </c>
      <c r="D804" s="1">
        <v>13500081</v>
      </c>
      <c r="E804" t="s">
        <v>1158</v>
      </c>
      <c r="F804" s="2">
        <v>0</v>
      </c>
      <c r="G804" s="10">
        <v>1</v>
      </c>
      <c r="H804" s="2">
        <f t="shared" si="59"/>
        <v>0</v>
      </c>
      <c r="J804" s="1" t="s">
        <v>854</v>
      </c>
    </row>
    <row r="805" spans="1:8" ht="12.75">
      <c r="A805">
        <v>5</v>
      </c>
      <c r="B805" s="1" t="s">
        <v>48</v>
      </c>
      <c r="C805" s="1" t="s">
        <v>992</v>
      </c>
      <c r="D805" s="1">
        <v>13500142</v>
      </c>
      <c r="E805" t="s">
        <v>1159</v>
      </c>
      <c r="F805" s="2">
        <v>0</v>
      </c>
      <c r="G805" s="10">
        <v>1</v>
      </c>
      <c r="H805" s="2">
        <f t="shared" si="59"/>
        <v>0</v>
      </c>
    </row>
    <row r="806" spans="1:10" ht="12.75">
      <c r="A806">
        <v>5</v>
      </c>
      <c r="B806" s="1" t="s">
        <v>48</v>
      </c>
      <c r="C806" s="1" t="s">
        <v>992</v>
      </c>
      <c r="D806" s="1">
        <v>13500153</v>
      </c>
      <c r="E806" t="s">
        <v>1160</v>
      </c>
      <c r="F806" s="2">
        <v>67655.045</v>
      </c>
      <c r="G806" s="10">
        <v>1</v>
      </c>
      <c r="H806" s="2">
        <f t="shared" si="59"/>
        <v>67655.045</v>
      </c>
      <c r="J806" s="1" t="s">
        <v>853</v>
      </c>
    </row>
    <row r="807" spans="1:10" ht="12.75">
      <c r="A807">
        <v>5</v>
      </c>
      <c r="B807" s="1" t="s">
        <v>48</v>
      </c>
      <c r="C807" s="1" t="s">
        <v>992</v>
      </c>
      <c r="D807" s="1">
        <v>13500163</v>
      </c>
      <c r="E807" t="s">
        <v>1161</v>
      </c>
      <c r="F807" s="2">
        <v>0</v>
      </c>
      <c r="G807" s="10">
        <v>1</v>
      </c>
      <c r="H807" s="2">
        <f t="shared" si="59"/>
        <v>0</v>
      </c>
      <c r="J807" s="1" t="s">
        <v>853</v>
      </c>
    </row>
    <row r="808" spans="1:8" ht="12.75">
      <c r="A808">
        <v>5</v>
      </c>
      <c r="B808" s="1" t="s">
        <v>48</v>
      </c>
      <c r="C808" s="1" t="s">
        <v>992</v>
      </c>
      <c r="D808" s="1">
        <v>13500172</v>
      </c>
      <c r="E808" t="s">
        <v>1162</v>
      </c>
      <c r="F808" s="2">
        <v>0</v>
      </c>
      <c r="G808" s="10">
        <v>1</v>
      </c>
      <c r="H808" s="2">
        <f t="shared" si="59"/>
        <v>0</v>
      </c>
    </row>
    <row r="809" spans="1:10" ht="12.75">
      <c r="A809">
        <v>5</v>
      </c>
      <c r="B809" s="1" t="s">
        <v>48</v>
      </c>
      <c r="C809" s="1" t="s">
        <v>992</v>
      </c>
      <c r="D809" s="1">
        <v>13500173</v>
      </c>
      <c r="E809" t="s">
        <v>1163</v>
      </c>
      <c r="F809" s="2">
        <v>2686.1858333333334</v>
      </c>
      <c r="G809" s="10">
        <v>1</v>
      </c>
      <c r="H809" s="2">
        <f t="shared" si="59"/>
        <v>2686.1858333333334</v>
      </c>
      <c r="J809" s="1" t="s">
        <v>853</v>
      </c>
    </row>
    <row r="810" spans="1:10" ht="12.75">
      <c r="A810">
        <v>5</v>
      </c>
      <c r="C810" s="1" t="s">
        <v>992</v>
      </c>
      <c r="D810" s="1">
        <v>13501001</v>
      </c>
      <c r="E810" t="s">
        <v>1164</v>
      </c>
      <c r="F810" s="2">
        <v>0</v>
      </c>
      <c r="G810" s="10">
        <v>1</v>
      </c>
      <c r="H810" s="2">
        <f t="shared" si="59"/>
        <v>0</v>
      </c>
      <c r="J810" s="1" t="s">
        <v>854</v>
      </c>
    </row>
    <row r="811" spans="1:10" ht="12.75">
      <c r="A811">
        <v>5</v>
      </c>
      <c r="B811" s="1" t="s">
        <v>48</v>
      </c>
      <c r="C811" s="1" t="s">
        <v>992</v>
      </c>
      <c r="D811" s="1">
        <v>14200003</v>
      </c>
      <c r="E811" t="s">
        <v>1170</v>
      </c>
      <c r="F811" s="2">
        <v>-346385.76875</v>
      </c>
      <c r="G811" s="10">
        <v>1</v>
      </c>
      <c r="H811" s="2">
        <f t="shared" si="59"/>
        <v>-346385.76875</v>
      </c>
      <c r="J811" s="1" t="s">
        <v>853</v>
      </c>
    </row>
    <row r="812" spans="1:10" ht="12.75">
      <c r="A812">
        <v>5</v>
      </c>
      <c r="C812" s="1" t="s">
        <v>992</v>
      </c>
      <c r="D812" s="1">
        <v>14200011</v>
      </c>
      <c r="E812" t="s">
        <v>1172</v>
      </c>
      <c r="F812" s="2">
        <v>128150069.58</v>
      </c>
      <c r="G812" s="10">
        <v>1</v>
      </c>
      <c r="H812" s="2">
        <f t="shared" si="59"/>
        <v>128150069.58</v>
      </c>
      <c r="J812" s="1" t="s">
        <v>854</v>
      </c>
    </row>
    <row r="813" spans="1:8" ht="12.75">
      <c r="A813">
        <v>5</v>
      </c>
      <c r="B813" s="1" t="s">
        <v>48</v>
      </c>
      <c r="C813" s="1" t="s">
        <v>992</v>
      </c>
      <c r="D813" s="1">
        <v>14200012</v>
      </c>
      <c r="E813" t="s">
        <v>1173</v>
      </c>
      <c r="F813" s="2">
        <v>12187.5</v>
      </c>
      <c r="G813" s="10">
        <v>1</v>
      </c>
      <c r="H813" s="2">
        <f t="shared" si="59"/>
        <v>12187.5</v>
      </c>
    </row>
    <row r="814" spans="1:8" ht="12.75">
      <c r="A814">
        <v>5</v>
      </c>
      <c r="B814" s="1" t="s">
        <v>48</v>
      </c>
      <c r="C814" s="1" t="s">
        <v>992</v>
      </c>
      <c r="D814" s="1">
        <v>14200052</v>
      </c>
      <c r="E814" t="s">
        <v>1175</v>
      </c>
      <c r="F814" s="2">
        <v>89399875.15249999</v>
      </c>
      <c r="G814" s="10">
        <v>1</v>
      </c>
      <c r="H814" s="2">
        <f t="shared" si="59"/>
        <v>89399875.15249999</v>
      </c>
    </row>
    <row r="815" spans="1:10" ht="12.75">
      <c r="A815">
        <v>5</v>
      </c>
      <c r="B815" s="1" t="s">
        <v>48</v>
      </c>
      <c r="C815" s="1" t="s">
        <v>992</v>
      </c>
      <c r="D815" s="1">
        <v>14209993</v>
      </c>
      <c r="E815" t="s">
        <v>1182</v>
      </c>
      <c r="F815" s="2">
        <v>-17024266.73208333</v>
      </c>
      <c r="G815" s="10">
        <v>1</v>
      </c>
      <c r="H815" s="2">
        <f t="shared" si="59"/>
        <v>-17024266.73208333</v>
      </c>
      <c r="J815" s="1" t="s">
        <v>853</v>
      </c>
    </row>
    <row r="816" spans="1:10" ht="12.75">
      <c r="A816">
        <v>5</v>
      </c>
      <c r="B816" s="1" t="s">
        <v>48</v>
      </c>
      <c r="C816" s="1" t="s">
        <v>992</v>
      </c>
      <c r="D816" s="1">
        <v>14300003</v>
      </c>
      <c r="E816" t="s">
        <v>1183</v>
      </c>
      <c r="F816" s="2">
        <v>7811.75125</v>
      </c>
      <c r="G816" s="10">
        <v>1</v>
      </c>
      <c r="H816" s="2">
        <f t="shared" si="59"/>
        <v>7811.75125</v>
      </c>
      <c r="J816" s="1" t="s">
        <v>853</v>
      </c>
    </row>
    <row r="817" spans="1:8" ht="12.75">
      <c r="A817">
        <v>5</v>
      </c>
      <c r="B817" s="1" t="s">
        <v>48</v>
      </c>
      <c r="C817" s="1" t="s">
        <v>992</v>
      </c>
      <c r="D817" s="1">
        <v>14300062</v>
      </c>
      <c r="E817" t="s">
        <v>1185</v>
      </c>
      <c r="F817" s="2">
        <v>25973746.118750002</v>
      </c>
      <c r="G817" s="10">
        <v>1</v>
      </c>
      <c r="H817" s="2">
        <f t="shared" si="59"/>
        <v>25973746.118750002</v>
      </c>
    </row>
    <row r="818" spans="1:8" ht="12.75">
      <c r="A818">
        <v>5</v>
      </c>
      <c r="B818" s="1" t="s">
        <v>48</v>
      </c>
      <c r="C818" s="1" t="s">
        <v>992</v>
      </c>
      <c r="D818" s="1">
        <v>14300072</v>
      </c>
      <c r="E818" t="s">
        <v>1187</v>
      </c>
      <c r="F818" s="2">
        <v>576945.7020833334</v>
      </c>
      <c r="G818" s="10">
        <v>1</v>
      </c>
      <c r="H818" s="2">
        <f aca="true" t="shared" si="60" ref="H818:H881">F818*G818</f>
        <v>576945.7020833334</v>
      </c>
    </row>
    <row r="819" spans="1:8" ht="12.75">
      <c r="A819">
        <v>5</v>
      </c>
      <c r="B819" s="1" t="s">
        <v>48</v>
      </c>
      <c r="C819" s="1" t="s">
        <v>992</v>
      </c>
      <c r="D819" s="1">
        <v>14300082</v>
      </c>
      <c r="E819" t="s">
        <v>1188</v>
      </c>
      <c r="F819" s="2">
        <v>546031.7616666667</v>
      </c>
      <c r="G819" s="10">
        <v>1</v>
      </c>
      <c r="H819" s="2">
        <f t="shared" si="60"/>
        <v>546031.7616666667</v>
      </c>
    </row>
    <row r="820" spans="1:10" ht="12.75">
      <c r="A820">
        <v>5</v>
      </c>
      <c r="C820" s="1" t="s">
        <v>992</v>
      </c>
      <c r="D820" s="1">
        <v>14300141</v>
      </c>
      <c r="E820" t="s">
        <v>1190</v>
      </c>
      <c r="F820" s="2">
        <v>14364209.47166667</v>
      </c>
      <c r="G820" s="10">
        <v>1</v>
      </c>
      <c r="H820" s="2">
        <f t="shared" si="60"/>
        <v>14364209.47166667</v>
      </c>
      <c r="J820" s="1" t="s">
        <v>854</v>
      </c>
    </row>
    <row r="821" spans="1:10" ht="12.75">
      <c r="A821">
        <v>5</v>
      </c>
      <c r="C821" s="1" t="s">
        <v>992</v>
      </c>
      <c r="D821" s="1">
        <v>14300151</v>
      </c>
      <c r="E821" t="s">
        <v>1191</v>
      </c>
      <c r="F821" s="2">
        <v>914960.0750000001</v>
      </c>
      <c r="G821" s="10">
        <v>1</v>
      </c>
      <c r="H821" s="2">
        <f t="shared" si="60"/>
        <v>914960.0750000001</v>
      </c>
      <c r="J821" s="1" t="s">
        <v>854</v>
      </c>
    </row>
    <row r="822" spans="1:10" ht="12.75">
      <c r="A822">
        <v>5</v>
      </c>
      <c r="C822" s="1" t="s">
        <v>992</v>
      </c>
      <c r="D822" s="1">
        <v>14300171</v>
      </c>
      <c r="E822" t="s">
        <v>1192</v>
      </c>
      <c r="F822" s="2">
        <v>6727672.899999999</v>
      </c>
      <c r="G822" s="10">
        <v>1</v>
      </c>
      <c r="H822" s="2">
        <f t="shared" si="60"/>
        <v>6727672.899999999</v>
      </c>
      <c r="J822" s="1" t="s">
        <v>854</v>
      </c>
    </row>
    <row r="823" spans="1:10" ht="12.75">
      <c r="A823">
        <v>5</v>
      </c>
      <c r="C823" s="1" t="s">
        <v>992</v>
      </c>
      <c r="D823" s="1">
        <v>14300211</v>
      </c>
      <c r="E823" t="s">
        <v>1193</v>
      </c>
      <c r="F823" s="2">
        <v>8859284.48875</v>
      </c>
      <c r="G823" s="10">
        <v>1</v>
      </c>
      <c r="H823" s="2">
        <f t="shared" si="60"/>
        <v>8859284.48875</v>
      </c>
      <c r="J823" s="1" t="s">
        <v>854</v>
      </c>
    </row>
    <row r="824" spans="1:10" ht="12.75">
      <c r="A824">
        <v>5</v>
      </c>
      <c r="B824" s="1" t="s">
        <v>48</v>
      </c>
      <c r="C824" s="1" t="s">
        <v>992</v>
      </c>
      <c r="D824" s="1">
        <v>14300213</v>
      </c>
      <c r="E824" t="s">
        <v>1194</v>
      </c>
      <c r="F824" s="2">
        <v>4137.281666666667</v>
      </c>
      <c r="G824" s="10">
        <v>1</v>
      </c>
      <c r="H824" s="2">
        <f t="shared" si="60"/>
        <v>4137.281666666667</v>
      </c>
      <c r="J824" s="1" t="s">
        <v>853</v>
      </c>
    </row>
    <row r="825" spans="1:10" ht="12.75">
      <c r="A825">
        <v>5</v>
      </c>
      <c r="B825" s="1" t="s">
        <v>48</v>
      </c>
      <c r="C825" s="1" t="s">
        <v>992</v>
      </c>
      <c r="D825" s="1">
        <v>14300323</v>
      </c>
      <c r="E825" t="s">
        <v>1195</v>
      </c>
      <c r="F825" s="2">
        <v>130.02</v>
      </c>
      <c r="G825" s="10">
        <v>1</v>
      </c>
      <c r="H825" s="2">
        <f t="shared" si="60"/>
        <v>130.02</v>
      </c>
      <c r="J825" s="1" t="s">
        <v>853</v>
      </c>
    </row>
    <row r="826" spans="1:10" ht="12.75">
      <c r="A826">
        <v>5</v>
      </c>
      <c r="B826" s="1" t="s">
        <v>48</v>
      </c>
      <c r="C826" s="1" t="s">
        <v>992</v>
      </c>
      <c r="D826" s="1">
        <v>14300333</v>
      </c>
      <c r="E826" t="s">
        <v>1196</v>
      </c>
      <c r="F826" s="2">
        <v>207499.96</v>
      </c>
      <c r="G826" s="10">
        <v>1</v>
      </c>
      <c r="H826" s="2">
        <f t="shared" si="60"/>
        <v>207499.96</v>
      </c>
      <c r="J826" s="1" t="s">
        <v>853</v>
      </c>
    </row>
    <row r="827" spans="1:10" ht="12.75">
      <c r="A827">
        <v>5</v>
      </c>
      <c r="B827" s="1" t="s">
        <v>48</v>
      </c>
      <c r="C827" s="1" t="s">
        <v>992</v>
      </c>
      <c r="D827" s="1">
        <v>14300353</v>
      </c>
      <c r="E827" t="s">
        <v>1197</v>
      </c>
      <c r="F827" s="2">
        <v>4067196.6950000003</v>
      </c>
      <c r="G827" s="10">
        <v>1</v>
      </c>
      <c r="H827" s="2">
        <f t="shared" si="60"/>
        <v>4067196.6950000003</v>
      </c>
      <c r="J827" s="1" t="s">
        <v>853</v>
      </c>
    </row>
    <row r="828" spans="1:10" ht="12.75">
      <c r="A828">
        <v>5</v>
      </c>
      <c r="B828" s="1" t="s">
        <v>48</v>
      </c>
      <c r="C828" s="1" t="s">
        <v>992</v>
      </c>
      <c r="D828" s="1">
        <v>14300363</v>
      </c>
      <c r="E828" t="s">
        <v>1198</v>
      </c>
      <c r="F828" s="2">
        <v>31509.926666666666</v>
      </c>
      <c r="G828" s="10">
        <v>1</v>
      </c>
      <c r="H828" s="2">
        <f t="shared" si="60"/>
        <v>31509.926666666666</v>
      </c>
      <c r="J828" s="1" t="s">
        <v>853</v>
      </c>
    </row>
    <row r="829" spans="1:10" ht="12.75">
      <c r="A829">
        <v>5</v>
      </c>
      <c r="B829" s="1" t="s">
        <v>48</v>
      </c>
      <c r="C829" s="1" t="s">
        <v>992</v>
      </c>
      <c r="D829" s="1">
        <v>14300373</v>
      </c>
      <c r="E829" t="s">
        <v>1199</v>
      </c>
      <c r="F829" s="2">
        <v>0</v>
      </c>
      <c r="G829" s="10">
        <v>1</v>
      </c>
      <c r="H829" s="2">
        <f t="shared" si="60"/>
        <v>0</v>
      </c>
      <c r="J829" s="1" t="s">
        <v>853</v>
      </c>
    </row>
    <row r="830" spans="1:10" ht="12.75">
      <c r="A830">
        <v>5</v>
      </c>
      <c r="B830" s="1" t="s">
        <v>48</v>
      </c>
      <c r="C830" s="1" t="s">
        <v>992</v>
      </c>
      <c r="D830" s="1">
        <v>14300383</v>
      </c>
      <c r="E830" t="s">
        <v>1200</v>
      </c>
      <c r="F830" s="2">
        <v>58426.77</v>
      </c>
      <c r="G830" s="10">
        <v>1</v>
      </c>
      <c r="H830" s="2">
        <f t="shared" si="60"/>
        <v>58426.77</v>
      </c>
      <c r="J830" s="1" t="s">
        <v>853</v>
      </c>
    </row>
    <row r="831" spans="1:10" ht="12.75">
      <c r="A831">
        <v>5</v>
      </c>
      <c r="B831" s="1" t="s">
        <v>48</v>
      </c>
      <c r="C831" s="1" t="s">
        <v>992</v>
      </c>
      <c r="D831" s="1">
        <v>14300393</v>
      </c>
      <c r="E831" t="s">
        <v>1201</v>
      </c>
      <c r="F831" s="2">
        <v>9712821.523749998</v>
      </c>
      <c r="G831" s="10">
        <v>1</v>
      </c>
      <c r="H831" s="2">
        <f t="shared" si="60"/>
        <v>9712821.523749998</v>
      </c>
      <c r="J831" s="1" t="s">
        <v>853</v>
      </c>
    </row>
    <row r="832" spans="1:10" ht="12.75">
      <c r="A832">
        <v>5</v>
      </c>
      <c r="C832" s="1" t="s">
        <v>992</v>
      </c>
      <c r="D832" s="1">
        <v>14300411</v>
      </c>
      <c r="E832" t="s">
        <v>1203</v>
      </c>
      <c r="F832" s="2">
        <v>0</v>
      </c>
      <c r="G832" s="10">
        <v>1</v>
      </c>
      <c r="H832" s="2">
        <f t="shared" si="60"/>
        <v>0</v>
      </c>
      <c r="J832" s="1" t="s">
        <v>854</v>
      </c>
    </row>
    <row r="833" spans="1:10" ht="12.75">
      <c r="A833">
        <v>5</v>
      </c>
      <c r="C833" s="1" t="s">
        <v>992</v>
      </c>
      <c r="D833" s="1">
        <v>14300441</v>
      </c>
      <c r="E833" t="s">
        <v>1204</v>
      </c>
      <c r="F833" s="2">
        <v>1918912.1991666667</v>
      </c>
      <c r="G833" s="10">
        <v>1</v>
      </c>
      <c r="H833" s="2">
        <f t="shared" si="60"/>
        <v>1918912.1991666667</v>
      </c>
      <c r="J833" s="1" t="s">
        <v>854</v>
      </c>
    </row>
    <row r="834" spans="1:10" ht="12.75">
      <c r="A834">
        <v>5</v>
      </c>
      <c r="C834" s="1" t="s">
        <v>992</v>
      </c>
      <c r="D834" s="1">
        <v>14300451</v>
      </c>
      <c r="E834" t="s">
        <v>1205</v>
      </c>
      <c r="F834" s="2">
        <v>418750</v>
      </c>
      <c r="G834" s="10">
        <v>1</v>
      </c>
      <c r="H834" s="2">
        <f t="shared" si="60"/>
        <v>418750</v>
      </c>
      <c r="J834" s="1" t="s">
        <v>854</v>
      </c>
    </row>
    <row r="835" spans="1:10" ht="12.75">
      <c r="A835">
        <v>5</v>
      </c>
      <c r="B835" s="1" t="s">
        <v>48</v>
      </c>
      <c r="C835" s="1" t="s">
        <v>992</v>
      </c>
      <c r="D835" s="1">
        <v>14300523</v>
      </c>
      <c r="E835" t="s">
        <v>1206</v>
      </c>
      <c r="F835" s="2">
        <v>2387.0358333333334</v>
      </c>
      <c r="G835" s="10">
        <v>1</v>
      </c>
      <c r="H835" s="2">
        <f t="shared" si="60"/>
        <v>2387.0358333333334</v>
      </c>
      <c r="J835" s="1" t="s">
        <v>853</v>
      </c>
    </row>
    <row r="836" spans="1:10" ht="12.75">
      <c r="A836">
        <v>5</v>
      </c>
      <c r="B836" s="1" t="s">
        <v>48</v>
      </c>
      <c r="C836" s="1" t="s">
        <v>992</v>
      </c>
      <c r="D836" s="1">
        <v>14300533</v>
      </c>
      <c r="E836" t="s">
        <v>1207</v>
      </c>
      <c r="F836" s="2">
        <v>527554.5945833334</v>
      </c>
      <c r="G836" s="10">
        <v>1</v>
      </c>
      <c r="H836" s="2">
        <f t="shared" si="60"/>
        <v>527554.5945833334</v>
      </c>
      <c r="J836" s="1" t="s">
        <v>853</v>
      </c>
    </row>
    <row r="837" spans="1:10" ht="12.75">
      <c r="A837">
        <v>5</v>
      </c>
      <c r="B837" s="1" t="s">
        <v>48</v>
      </c>
      <c r="C837" s="1" t="s">
        <v>992</v>
      </c>
      <c r="D837" s="1">
        <v>14300603</v>
      </c>
      <c r="E837" t="s">
        <v>1208</v>
      </c>
      <c r="F837" s="2">
        <v>0</v>
      </c>
      <c r="G837" s="10">
        <v>1</v>
      </c>
      <c r="H837" s="2">
        <f t="shared" si="60"/>
        <v>0</v>
      </c>
      <c r="J837" s="1" t="s">
        <v>853</v>
      </c>
    </row>
    <row r="838" spans="1:10" ht="12.75">
      <c r="A838">
        <v>5</v>
      </c>
      <c r="B838" s="1" t="s">
        <v>48</v>
      </c>
      <c r="C838" s="1" t="s">
        <v>992</v>
      </c>
      <c r="D838" s="1">
        <v>14300613</v>
      </c>
      <c r="E838" t="s">
        <v>1209</v>
      </c>
      <c r="F838" s="2">
        <v>0</v>
      </c>
      <c r="G838" s="10">
        <v>1</v>
      </c>
      <c r="H838" s="2">
        <f t="shared" si="60"/>
        <v>0</v>
      </c>
      <c r="J838" s="1" t="s">
        <v>853</v>
      </c>
    </row>
    <row r="839" spans="1:10" ht="12.75">
      <c r="A839">
        <v>5</v>
      </c>
      <c r="B839" s="1" t="s">
        <v>48</v>
      </c>
      <c r="C839" s="1" t="s">
        <v>992</v>
      </c>
      <c r="D839" s="1">
        <v>14300623</v>
      </c>
      <c r="E839" t="s">
        <v>1210</v>
      </c>
      <c r="F839" s="2">
        <v>14099.482083333334</v>
      </c>
      <c r="G839" s="10">
        <v>1</v>
      </c>
      <c r="H839" s="2">
        <f t="shared" si="60"/>
        <v>14099.482083333334</v>
      </c>
      <c r="J839" s="1" t="s">
        <v>853</v>
      </c>
    </row>
    <row r="840" spans="1:10" ht="12.75">
      <c r="A840">
        <v>5</v>
      </c>
      <c r="C840" s="1" t="s">
        <v>992</v>
      </c>
      <c r="D840" s="1">
        <v>14300701</v>
      </c>
      <c r="E840" t="s">
        <v>1211</v>
      </c>
      <c r="F840" s="2">
        <v>416520.13833333337</v>
      </c>
      <c r="G840" s="10">
        <v>1</v>
      </c>
      <c r="H840" s="2">
        <f t="shared" si="60"/>
        <v>416520.13833333337</v>
      </c>
      <c r="J840" s="1" t="s">
        <v>854</v>
      </c>
    </row>
    <row r="841" spans="1:10" ht="12.75">
      <c r="A841">
        <v>5</v>
      </c>
      <c r="C841" s="1" t="s">
        <v>992</v>
      </c>
      <c r="D841" s="1">
        <v>14300901</v>
      </c>
      <c r="E841" t="s">
        <v>1212</v>
      </c>
      <c r="F841" s="2">
        <v>465002.20041666663</v>
      </c>
      <c r="G841" s="10">
        <v>1</v>
      </c>
      <c r="H841" s="2">
        <f t="shared" si="60"/>
        <v>465002.20041666663</v>
      </c>
      <c r="J841" s="1" t="s">
        <v>854</v>
      </c>
    </row>
    <row r="842" spans="1:10" ht="12.75">
      <c r="A842">
        <v>5</v>
      </c>
      <c r="C842" s="1" t="s">
        <v>992</v>
      </c>
      <c r="D842" s="1">
        <v>14301001</v>
      </c>
      <c r="E842" t="s">
        <v>1213</v>
      </c>
      <c r="F842" s="2">
        <v>0</v>
      </c>
      <c r="G842" s="10">
        <v>1</v>
      </c>
      <c r="H842" s="2">
        <f t="shared" si="60"/>
        <v>0</v>
      </c>
      <c r="J842" s="1" t="s">
        <v>854</v>
      </c>
    </row>
    <row r="843" spans="1:8" ht="12.75">
      <c r="A843">
        <v>5</v>
      </c>
      <c r="C843" s="1" t="s">
        <v>992</v>
      </c>
      <c r="D843" s="1" t="s">
        <v>1214</v>
      </c>
      <c r="E843" t="s">
        <v>1215</v>
      </c>
      <c r="F843" s="2">
        <v>0</v>
      </c>
      <c r="G843" s="10">
        <v>1</v>
      </c>
      <c r="H843" s="2">
        <f t="shared" si="60"/>
        <v>0</v>
      </c>
    </row>
    <row r="844" spans="1:8" ht="12.75">
      <c r="A844">
        <v>5</v>
      </c>
      <c r="B844" s="1" t="s">
        <v>48</v>
      </c>
      <c r="C844" s="1" t="s">
        <v>992</v>
      </c>
      <c r="D844" s="1">
        <v>14301022</v>
      </c>
      <c r="E844" t="s">
        <v>1216</v>
      </c>
      <c r="F844" s="2">
        <v>3768704.064166667</v>
      </c>
      <c r="G844" s="10">
        <v>1</v>
      </c>
      <c r="H844" s="2">
        <f t="shared" si="60"/>
        <v>3768704.064166667</v>
      </c>
    </row>
    <row r="845" spans="1:10" ht="12.75">
      <c r="A845">
        <v>5</v>
      </c>
      <c r="C845" s="1" t="s">
        <v>992</v>
      </c>
      <c r="D845" s="1">
        <v>14400011</v>
      </c>
      <c r="E845" t="s">
        <v>1217</v>
      </c>
      <c r="F845" s="2">
        <v>-801618.8891666668</v>
      </c>
      <c r="G845" s="10">
        <v>1</v>
      </c>
      <c r="H845" s="2">
        <f t="shared" si="60"/>
        <v>-801618.8891666668</v>
      </c>
      <c r="J845" s="1" t="s">
        <v>854</v>
      </c>
    </row>
    <row r="846" spans="1:8" ht="12.75">
      <c r="A846">
        <v>5</v>
      </c>
      <c r="B846" s="1" t="s">
        <v>48</v>
      </c>
      <c r="C846" s="1" t="s">
        <v>992</v>
      </c>
      <c r="D846" s="1">
        <v>14400032</v>
      </c>
      <c r="E846" t="s">
        <v>1218</v>
      </c>
      <c r="F846" s="2">
        <v>-487785.5908333334</v>
      </c>
      <c r="G846" s="10">
        <v>1</v>
      </c>
      <c r="H846" s="2">
        <f t="shared" si="60"/>
        <v>-487785.5908333334</v>
      </c>
    </row>
    <row r="847" spans="1:10" ht="12.75">
      <c r="A847">
        <v>5</v>
      </c>
      <c r="C847" s="1" t="s">
        <v>992</v>
      </c>
      <c r="D847" s="1">
        <v>14400071</v>
      </c>
      <c r="E847" t="s">
        <v>1222</v>
      </c>
      <c r="F847" s="2">
        <v>-158520.81791666665</v>
      </c>
      <c r="G847" s="10">
        <v>1</v>
      </c>
      <c r="H847" s="2">
        <f t="shared" si="60"/>
        <v>-158520.81791666665</v>
      </c>
      <c r="J847" s="1" t="s">
        <v>854</v>
      </c>
    </row>
    <row r="848" spans="1:10" ht="12.75">
      <c r="A848">
        <v>5</v>
      </c>
      <c r="B848" s="1" t="s">
        <v>48</v>
      </c>
      <c r="C848" s="1" t="s">
        <v>992</v>
      </c>
      <c r="D848" s="1">
        <v>14400213</v>
      </c>
      <c r="E848" t="s">
        <v>1223</v>
      </c>
      <c r="F848" s="2">
        <v>-609494.66375</v>
      </c>
      <c r="G848" s="10">
        <v>1</v>
      </c>
      <c r="H848" s="2">
        <f t="shared" si="60"/>
        <v>-609494.66375</v>
      </c>
      <c r="J848" s="1" t="s">
        <v>853</v>
      </c>
    </row>
    <row r="849" spans="1:10" ht="12.75">
      <c r="A849">
        <v>5</v>
      </c>
      <c r="B849" s="1" t="s">
        <v>48</v>
      </c>
      <c r="C849" s="1" t="s">
        <v>992</v>
      </c>
      <c r="D849" s="1">
        <v>14400223</v>
      </c>
      <c r="E849" t="s">
        <v>1224</v>
      </c>
      <c r="F849" s="2">
        <v>2377.5470833333334</v>
      </c>
      <c r="G849" s="10">
        <v>1</v>
      </c>
      <c r="H849" s="2">
        <f t="shared" si="60"/>
        <v>2377.5470833333334</v>
      </c>
      <c r="J849" s="1" t="s">
        <v>853</v>
      </c>
    </row>
    <row r="850" spans="1:10" ht="12.75">
      <c r="A850">
        <v>5</v>
      </c>
      <c r="B850" s="1" t="s">
        <v>48</v>
      </c>
      <c r="C850" s="1" t="s">
        <v>992</v>
      </c>
      <c r="D850" s="1">
        <v>14400233</v>
      </c>
      <c r="E850" t="s">
        <v>1225</v>
      </c>
      <c r="F850" s="2">
        <v>0</v>
      </c>
      <c r="G850" s="10">
        <v>1</v>
      </c>
      <c r="H850" s="2">
        <f t="shared" si="60"/>
        <v>0</v>
      </c>
      <c r="J850" s="1" t="s">
        <v>853</v>
      </c>
    </row>
    <row r="851" spans="1:10" ht="12.75">
      <c r="A851">
        <v>5</v>
      </c>
      <c r="B851" s="1" t="s">
        <v>48</v>
      </c>
      <c r="C851" s="1" t="s">
        <v>992</v>
      </c>
      <c r="D851" s="1">
        <v>14400253</v>
      </c>
      <c r="E851" t="s">
        <v>1226</v>
      </c>
      <c r="F851" s="2">
        <v>19379.124583333334</v>
      </c>
      <c r="G851" s="10">
        <v>1</v>
      </c>
      <c r="H851" s="2">
        <f t="shared" si="60"/>
        <v>19379.124583333334</v>
      </c>
      <c r="J851" s="1" t="s">
        <v>853</v>
      </c>
    </row>
    <row r="852" spans="1:10" ht="12.75">
      <c r="A852">
        <v>5</v>
      </c>
      <c r="B852" s="1" t="s">
        <v>48</v>
      </c>
      <c r="C852" s="1" t="s">
        <v>992</v>
      </c>
      <c r="D852" s="1">
        <v>14400263</v>
      </c>
      <c r="E852" t="s">
        <v>1227</v>
      </c>
      <c r="F852" s="2">
        <v>0</v>
      </c>
      <c r="G852" s="10">
        <v>1</v>
      </c>
      <c r="H852" s="2">
        <f t="shared" si="60"/>
        <v>0</v>
      </c>
      <c r="J852" s="1" t="s">
        <v>853</v>
      </c>
    </row>
    <row r="853" spans="1:10" ht="12.75">
      <c r="A853">
        <v>5</v>
      </c>
      <c r="B853" s="1" t="s">
        <v>48</v>
      </c>
      <c r="C853" s="1" t="s">
        <v>992</v>
      </c>
      <c r="D853" s="1">
        <v>14400273</v>
      </c>
      <c r="E853" t="s">
        <v>1228</v>
      </c>
      <c r="F853" s="2">
        <v>0</v>
      </c>
      <c r="G853" s="10">
        <v>1</v>
      </c>
      <c r="H853" s="2">
        <f t="shared" si="60"/>
        <v>0</v>
      </c>
      <c r="J853" s="1" t="s">
        <v>853</v>
      </c>
    </row>
    <row r="854" spans="1:10" ht="12.75">
      <c r="A854">
        <v>5</v>
      </c>
      <c r="B854" s="1" t="s">
        <v>48</v>
      </c>
      <c r="C854" s="1" t="s">
        <v>992</v>
      </c>
      <c r="D854" s="1">
        <v>14400293</v>
      </c>
      <c r="E854" t="s">
        <v>1229</v>
      </c>
      <c r="F854" s="2">
        <v>-527554.5945833334</v>
      </c>
      <c r="G854" s="10">
        <v>1</v>
      </c>
      <c r="H854" s="2">
        <f t="shared" si="60"/>
        <v>-527554.5945833334</v>
      </c>
      <c r="J854" s="1" t="s">
        <v>853</v>
      </c>
    </row>
    <row r="855" spans="1:10" ht="12.75">
      <c r="A855">
        <v>5</v>
      </c>
      <c r="C855" s="1" t="s">
        <v>992</v>
      </c>
      <c r="D855" s="1">
        <v>15100021</v>
      </c>
      <c r="E855" t="s">
        <v>1232</v>
      </c>
      <c r="F855" s="2">
        <v>1089609.9249999998</v>
      </c>
      <c r="G855" s="10">
        <v>1</v>
      </c>
      <c r="H855" s="2">
        <f t="shared" si="60"/>
        <v>1089609.9249999998</v>
      </c>
      <c r="J855" s="1" t="s">
        <v>854</v>
      </c>
    </row>
    <row r="856" spans="1:10" ht="12.75">
      <c r="A856">
        <v>5</v>
      </c>
      <c r="C856" s="1" t="s">
        <v>992</v>
      </c>
      <c r="D856" s="1">
        <v>15100031</v>
      </c>
      <c r="E856" t="s">
        <v>1233</v>
      </c>
      <c r="F856" s="2">
        <v>1299972.2170833333</v>
      </c>
      <c r="G856" s="10">
        <v>1</v>
      </c>
      <c r="H856" s="2">
        <f t="shared" si="60"/>
        <v>1299972.2170833333</v>
      </c>
      <c r="J856" s="1" t="s">
        <v>854</v>
      </c>
    </row>
    <row r="857" spans="1:10" ht="12.75">
      <c r="A857">
        <v>5</v>
      </c>
      <c r="C857" s="1" t="s">
        <v>992</v>
      </c>
      <c r="D857" s="1">
        <v>15100041</v>
      </c>
      <c r="E857" t="s">
        <v>1234</v>
      </c>
      <c r="F857" s="2">
        <v>285549.78166666673</v>
      </c>
      <c r="G857" s="10">
        <v>1</v>
      </c>
      <c r="H857" s="2">
        <f t="shared" si="60"/>
        <v>285549.78166666673</v>
      </c>
      <c r="J857" s="1" t="s">
        <v>854</v>
      </c>
    </row>
    <row r="858" spans="1:10" ht="12.75">
      <c r="A858">
        <v>5</v>
      </c>
      <c r="C858" s="1" t="s">
        <v>992</v>
      </c>
      <c r="D858" s="1">
        <v>15100061</v>
      </c>
      <c r="E858" t="s">
        <v>1235</v>
      </c>
      <c r="F858" s="2">
        <v>33523.09458333333</v>
      </c>
      <c r="G858" s="10">
        <v>1</v>
      </c>
      <c r="H858" s="2">
        <f t="shared" si="60"/>
        <v>33523.09458333333</v>
      </c>
      <c r="J858" s="1" t="s">
        <v>854</v>
      </c>
    </row>
    <row r="859" spans="1:10" ht="12.75">
      <c r="A859">
        <v>5</v>
      </c>
      <c r="C859" s="1" t="s">
        <v>992</v>
      </c>
      <c r="D859" s="1">
        <v>15100081</v>
      </c>
      <c r="E859" t="s">
        <v>1236</v>
      </c>
      <c r="F859" s="2">
        <v>925602.0275</v>
      </c>
      <c r="G859" s="10">
        <v>1</v>
      </c>
      <c r="H859" s="2">
        <f t="shared" si="60"/>
        <v>925602.0275</v>
      </c>
      <c r="J859" s="1" t="s">
        <v>854</v>
      </c>
    </row>
    <row r="860" spans="1:10" ht="12.75">
      <c r="A860">
        <v>5</v>
      </c>
      <c r="C860" s="1" t="s">
        <v>992</v>
      </c>
      <c r="D860" s="1">
        <v>15100091</v>
      </c>
      <c r="E860" t="s">
        <v>1237</v>
      </c>
      <c r="F860" s="2">
        <v>737852.0479166665</v>
      </c>
      <c r="G860" s="10">
        <v>1</v>
      </c>
      <c r="H860" s="2">
        <f t="shared" si="60"/>
        <v>737852.0479166665</v>
      </c>
      <c r="J860" s="1" t="s">
        <v>854</v>
      </c>
    </row>
    <row r="861" spans="1:10" ht="12.75">
      <c r="A861">
        <v>5</v>
      </c>
      <c r="C861" s="1" t="s">
        <v>992</v>
      </c>
      <c r="D861" s="1">
        <v>15100101</v>
      </c>
      <c r="E861" t="s">
        <v>1238</v>
      </c>
      <c r="F861" s="2">
        <v>1026070.3374999999</v>
      </c>
      <c r="G861" s="10">
        <v>1</v>
      </c>
      <c r="H861" s="2">
        <f t="shared" si="60"/>
        <v>1026070.3374999999</v>
      </c>
      <c r="J861" s="1" t="s">
        <v>854</v>
      </c>
    </row>
    <row r="862" spans="1:10" ht="12.75">
      <c r="A862">
        <v>5</v>
      </c>
      <c r="C862" s="1" t="s">
        <v>992</v>
      </c>
      <c r="D862" s="1">
        <v>15100121</v>
      </c>
      <c r="E862" t="s">
        <v>1237</v>
      </c>
      <c r="F862" s="2">
        <v>-369.47833333333347</v>
      </c>
      <c r="G862" s="10">
        <v>1</v>
      </c>
      <c r="H862" s="2">
        <f t="shared" si="60"/>
        <v>-369.47833333333347</v>
      </c>
      <c r="J862" s="1" t="s">
        <v>854</v>
      </c>
    </row>
    <row r="863" spans="1:8" ht="12.75">
      <c r="A863">
        <v>5</v>
      </c>
      <c r="B863" s="1" t="s">
        <v>48</v>
      </c>
      <c r="C863" s="1" t="s">
        <v>992</v>
      </c>
      <c r="D863" s="1">
        <v>15100122</v>
      </c>
      <c r="E863" t="s">
        <v>1239</v>
      </c>
      <c r="F863" s="2">
        <v>295023.1287500001</v>
      </c>
      <c r="G863" s="10">
        <v>1</v>
      </c>
      <c r="H863" s="2">
        <f t="shared" si="60"/>
        <v>295023.1287500001</v>
      </c>
    </row>
    <row r="864" spans="1:10" ht="12.75">
      <c r="A864">
        <v>5</v>
      </c>
      <c r="C864" s="1" t="s">
        <v>992</v>
      </c>
      <c r="D864" s="1">
        <v>15100151</v>
      </c>
      <c r="E864" t="s">
        <v>1240</v>
      </c>
      <c r="F864" s="2">
        <v>5983.892916666667</v>
      </c>
      <c r="G864" s="10">
        <v>1</v>
      </c>
      <c r="H864" s="2">
        <f t="shared" si="60"/>
        <v>5983.892916666667</v>
      </c>
      <c r="J864" s="1" t="s">
        <v>854</v>
      </c>
    </row>
    <row r="865" spans="1:10" ht="12.75">
      <c r="A865">
        <v>5</v>
      </c>
      <c r="C865" s="1" t="s">
        <v>992</v>
      </c>
      <c r="D865" s="1">
        <v>15100161</v>
      </c>
      <c r="E865" t="s">
        <v>1241</v>
      </c>
      <c r="F865" s="2">
        <v>-501.39708333333334</v>
      </c>
      <c r="G865" s="10">
        <v>1</v>
      </c>
      <c r="H865" s="2">
        <f t="shared" si="60"/>
        <v>-501.39708333333334</v>
      </c>
      <c r="J865" s="1" t="s">
        <v>854</v>
      </c>
    </row>
    <row r="866" spans="1:10" ht="12.75">
      <c r="A866">
        <v>5</v>
      </c>
      <c r="C866" s="1" t="s">
        <v>992</v>
      </c>
      <c r="D866" s="1">
        <v>15100171</v>
      </c>
      <c r="E866" t="s">
        <v>1242</v>
      </c>
      <c r="F866" s="2">
        <v>-360.9241666666667</v>
      </c>
      <c r="G866" s="10">
        <v>1</v>
      </c>
      <c r="H866" s="2">
        <f t="shared" si="60"/>
        <v>-360.9241666666667</v>
      </c>
      <c r="J866" s="1" t="s">
        <v>854</v>
      </c>
    </row>
    <row r="867" spans="1:10" ht="12.75">
      <c r="A867">
        <v>5</v>
      </c>
      <c r="C867" s="1" t="s">
        <v>992</v>
      </c>
      <c r="D867" s="1">
        <v>15100181</v>
      </c>
      <c r="E867" t="s">
        <v>1243</v>
      </c>
      <c r="F867" s="2">
        <v>151830.2766666666</v>
      </c>
      <c r="G867" s="10">
        <v>1</v>
      </c>
      <c r="H867" s="2">
        <f t="shared" si="60"/>
        <v>151830.2766666666</v>
      </c>
      <c r="J867" s="1" t="s">
        <v>854</v>
      </c>
    </row>
    <row r="868" spans="1:10" ht="12.75">
      <c r="A868">
        <v>5</v>
      </c>
      <c r="C868" s="1" t="s">
        <v>992</v>
      </c>
      <c r="D868" s="1">
        <v>15100201</v>
      </c>
      <c r="E868" t="s">
        <v>1244</v>
      </c>
      <c r="F868" s="2">
        <v>1317600.4991666665</v>
      </c>
      <c r="G868" s="10">
        <v>1</v>
      </c>
      <c r="H868" s="2">
        <f t="shared" si="60"/>
        <v>1317600.4991666665</v>
      </c>
      <c r="J868" s="1" t="s">
        <v>854</v>
      </c>
    </row>
    <row r="869" spans="1:10" ht="12.75">
      <c r="A869">
        <v>5</v>
      </c>
      <c r="C869" s="1" t="s">
        <v>992</v>
      </c>
      <c r="D869" s="1">
        <v>15100211</v>
      </c>
      <c r="E869" t="s">
        <v>1245</v>
      </c>
      <c r="F869" s="2">
        <v>89375.17333333334</v>
      </c>
      <c r="G869" s="10">
        <v>1</v>
      </c>
      <c r="H869" s="2">
        <f t="shared" si="60"/>
        <v>89375.17333333334</v>
      </c>
      <c r="J869" s="1" t="s">
        <v>854</v>
      </c>
    </row>
    <row r="870" spans="1:10" ht="12.75">
      <c r="A870">
        <v>5</v>
      </c>
      <c r="C870" s="1" t="s">
        <v>992</v>
      </c>
      <c r="D870" s="1">
        <v>15101001</v>
      </c>
      <c r="E870" t="s">
        <v>1246</v>
      </c>
      <c r="F870" s="2">
        <v>0</v>
      </c>
      <c r="G870" s="10">
        <v>1</v>
      </c>
      <c r="H870" s="2">
        <f t="shared" si="60"/>
        <v>0</v>
      </c>
      <c r="J870" s="1" t="s">
        <v>854</v>
      </c>
    </row>
    <row r="871" spans="1:10" ht="12.75">
      <c r="A871">
        <v>5</v>
      </c>
      <c r="C871" s="1" t="s">
        <v>992</v>
      </c>
      <c r="D871" s="1">
        <v>15101011</v>
      </c>
      <c r="E871" t="s">
        <v>1247</v>
      </c>
      <c r="F871" s="2">
        <v>0</v>
      </c>
      <c r="G871" s="10">
        <v>1</v>
      </c>
      <c r="H871" s="2">
        <f t="shared" si="60"/>
        <v>0</v>
      </c>
      <c r="J871" s="1" t="s">
        <v>854</v>
      </c>
    </row>
    <row r="872" spans="1:10" ht="12.75">
      <c r="A872">
        <v>5</v>
      </c>
      <c r="C872" s="1" t="s">
        <v>992</v>
      </c>
      <c r="D872" s="1">
        <v>15111001</v>
      </c>
      <c r="E872" t="s">
        <v>1246</v>
      </c>
      <c r="F872" s="2">
        <v>470986.6870833333</v>
      </c>
      <c r="G872" s="10">
        <v>1</v>
      </c>
      <c r="H872" s="2">
        <f t="shared" si="60"/>
        <v>470986.6870833333</v>
      </c>
      <c r="J872" s="1" t="s">
        <v>854</v>
      </c>
    </row>
    <row r="873" spans="1:10" ht="12.75">
      <c r="A873">
        <v>5</v>
      </c>
      <c r="C873" s="1" t="s">
        <v>992</v>
      </c>
      <c r="D873" s="1">
        <v>15111011</v>
      </c>
      <c r="E873" t="s">
        <v>1247</v>
      </c>
      <c r="F873" s="2">
        <v>3103.1525</v>
      </c>
      <c r="G873" s="10">
        <v>1</v>
      </c>
      <c r="H873" s="2">
        <f t="shared" si="60"/>
        <v>3103.1525</v>
      </c>
      <c r="J873" s="1" t="s">
        <v>854</v>
      </c>
    </row>
    <row r="874" spans="1:10" ht="12.75">
      <c r="A874">
        <v>5</v>
      </c>
      <c r="B874" s="1" t="s">
        <v>48</v>
      </c>
      <c r="C874" s="1" t="s">
        <v>992</v>
      </c>
      <c r="D874" s="1">
        <v>15400023</v>
      </c>
      <c r="E874" t="s">
        <v>1248</v>
      </c>
      <c r="F874" s="2">
        <v>9230471.28375</v>
      </c>
      <c r="G874" s="10">
        <v>1</v>
      </c>
      <c r="H874" s="2">
        <f t="shared" si="60"/>
        <v>9230471.28375</v>
      </c>
      <c r="J874" s="1" t="s">
        <v>853</v>
      </c>
    </row>
    <row r="875" spans="1:10" ht="12.75">
      <c r="A875">
        <v>5</v>
      </c>
      <c r="C875" s="1" t="s">
        <v>992</v>
      </c>
      <c r="D875" s="1">
        <v>15400031</v>
      </c>
      <c r="E875" t="s">
        <v>1249</v>
      </c>
      <c r="F875" s="2">
        <v>3271504.62</v>
      </c>
      <c r="G875" s="10">
        <v>1</v>
      </c>
      <c r="H875" s="2">
        <f t="shared" si="60"/>
        <v>3271504.62</v>
      </c>
      <c r="J875" s="1" t="s">
        <v>854</v>
      </c>
    </row>
    <row r="876" spans="1:10" ht="12.75">
      <c r="A876">
        <v>5</v>
      </c>
      <c r="B876" s="1" t="s">
        <v>48</v>
      </c>
      <c r="C876" s="1" t="s">
        <v>992</v>
      </c>
      <c r="D876" s="1">
        <v>15400033</v>
      </c>
      <c r="E876" t="s">
        <v>1250</v>
      </c>
      <c r="F876" s="2">
        <v>-9230363.32625</v>
      </c>
      <c r="G876" s="10">
        <v>1</v>
      </c>
      <c r="H876" s="2">
        <f t="shared" si="60"/>
        <v>-9230363.32625</v>
      </c>
      <c r="J876" s="1" t="s">
        <v>853</v>
      </c>
    </row>
    <row r="877" spans="1:10" ht="12.75">
      <c r="A877">
        <v>5</v>
      </c>
      <c r="C877" s="1" t="s">
        <v>992</v>
      </c>
      <c r="D877" s="1">
        <v>15400041</v>
      </c>
      <c r="E877" t="s">
        <v>1251</v>
      </c>
      <c r="F877" s="2">
        <v>2518649.1233333326</v>
      </c>
      <c r="G877" s="10">
        <v>1</v>
      </c>
      <c r="H877" s="2">
        <f t="shared" si="60"/>
        <v>2518649.1233333326</v>
      </c>
      <c r="J877" s="1" t="s">
        <v>854</v>
      </c>
    </row>
    <row r="878" spans="1:10" ht="12.75">
      <c r="A878">
        <v>5</v>
      </c>
      <c r="C878" s="1" t="s">
        <v>992</v>
      </c>
      <c r="D878" s="1">
        <v>15400061</v>
      </c>
      <c r="E878" t="s">
        <v>1252</v>
      </c>
      <c r="F878" s="2">
        <v>1457422.0216666667</v>
      </c>
      <c r="G878" s="10">
        <v>1</v>
      </c>
      <c r="H878" s="2">
        <f t="shared" si="60"/>
        <v>1457422.0216666667</v>
      </c>
      <c r="J878" s="1" t="s">
        <v>854</v>
      </c>
    </row>
    <row r="879" spans="1:10" ht="12.75">
      <c r="A879">
        <v>5</v>
      </c>
      <c r="C879" s="1" t="s">
        <v>992</v>
      </c>
      <c r="D879" s="1">
        <v>15400071</v>
      </c>
      <c r="E879" t="s">
        <v>1253</v>
      </c>
      <c r="F879" s="2">
        <v>72776.16666666667</v>
      </c>
      <c r="G879" s="10">
        <v>1</v>
      </c>
      <c r="H879" s="2">
        <f t="shared" si="60"/>
        <v>72776.16666666667</v>
      </c>
      <c r="J879" s="1" t="s">
        <v>854</v>
      </c>
    </row>
    <row r="880" spans="1:10" ht="12.75">
      <c r="A880">
        <v>5</v>
      </c>
      <c r="C880" s="1" t="s">
        <v>992</v>
      </c>
      <c r="D880" s="1">
        <v>15400081</v>
      </c>
      <c r="E880" t="s">
        <v>1254</v>
      </c>
      <c r="F880" s="2">
        <v>85667.04166666667</v>
      </c>
      <c r="G880" s="10">
        <v>1</v>
      </c>
      <c r="H880" s="2">
        <f t="shared" si="60"/>
        <v>85667.04166666667</v>
      </c>
      <c r="J880" s="1" t="s">
        <v>854</v>
      </c>
    </row>
    <row r="881" spans="1:10" ht="12.75">
      <c r="A881">
        <v>5</v>
      </c>
      <c r="C881" s="1" t="s">
        <v>992</v>
      </c>
      <c r="D881" s="1">
        <v>15400101</v>
      </c>
      <c r="E881" t="s">
        <v>1255</v>
      </c>
      <c r="F881" s="2">
        <v>29303970.265</v>
      </c>
      <c r="G881" s="10">
        <v>1</v>
      </c>
      <c r="H881" s="2">
        <f t="shared" si="60"/>
        <v>29303970.265</v>
      </c>
      <c r="J881" s="1" t="s">
        <v>854</v>
      </c>
    </row>
    <row r="882" spans="1:8" ht="12.75">
      <c r="A882">
        <v>5</v>
      </c>
      <c r="B882" s="1" t="s">
        <v>48</v>
      </c>
      <c r="C882" s="1" t="s">
        <v>992</v>
      </c>
      <c r="D882" s="1">
        <v>15400102</v>
      </c>
      <c r="E882" t="s">
        <v>1256</v>
      </c>
      <c r="F882" s="2">
        <v>7163573.185416668</v>
      </c>
      <c r="G882" s="10">
        <v>1</v>
      </c>
      <c r="H882" s="2">
        <f aca="true" t="shared" si="61" ref="H882:H945">F882*G882</f>
        <v>7163573.185416668</v>
      </c>
    </row>
    <row r="883" spans="1:10" ht="12.75">
      <c r="A883">
        <v>5</v>
      </c>
      <c r="B883" s="1" t="s">
        <v>48</v>
      </c>
      <c r="C883" s="1" t="s">
        <v>992</v>
      </c>
      <c r="D883" s="1">
        <v>15400103</v>
      </c>
      <c r="E883" t="s">
        <v>1257</v>
      </c>
      <c r="F883" s="2">
        <v>3114340.4766666666</v>
      </c>
      <c r="G883" s="10">
        <v>1</v>
      </c>
      <c r="H883" s="2">
        <f t="shared" si="61"/>
        <v>3114340.4766666666</v>
      </c>
      <c r="J883" s="1" t="s">
        <v>853</v>
      </c>
    </row>
    <row r="884" spans="1:10" ht="12.75">
      <c r="A884">
        <v>5</v>
      </c>
      <c r="C884" s="1" t="s">
        <v>992</v>
      </c>
      <c r="D884" s="1">
        <v>15400111</v>
      </c>
      <c r="E884" t="s">
        <v>1258</v>
      </c>
      <c r="F884" s="2">
        <v>182698</v>
      </c>
      <c r="G884" s="10">
        <v>1</v>
      </c>
      <c r="H884" s="2">
        <f t="shared" si="61"/>
        <v>182698</v>
      </c>
      <c r="J884" s="1" t="s">
        <v>854</v>
      </c>
    </row>
    <row r="885" spans="1:10" ht="12.75">
      <c r="A885">
        <v>5</v>
      </c>
      <c r="C885" s="1" t="s">
        <v>992</v>
      </c>
      <c r="D885" s="1">
        <v>15400121</v>
      </c>
      <c r="E885" t="s">
        <v>1259</v>
      </c>
      <c r="F885" s="2">
        <v>1079147.1295833332</v>
      </c>
      <c r="G885" s="10">
        <v>1</v>
      </c>
      <c r="H885" s="2">
        <f t="shared" si="61"/>
        <v>1079147.1295833332</v>
      </c>
      <c r="J885" s="1" t="s">
        <v>854</v>
      </c>
    </row>
    <row r="886" spans="1:10" ht="12.75">
      <c r="A886">
        <v>5</v>
      </c>
      <c r="C886" s="1" t="s">
        <v>992</v>
      </c>
      <c r="D886" s="1">
        <v>15400131</v>
      </c>
      <c r="E886" t="s">
        <v>1260</v>
      </c>
      <c r="F886" s="2">
        <v>188678.2354166667</v>
      </c>
      <c r="G886" s="10">
        <v>1</v>
      </c>
      <c r="H886" s="2">
        <f t="shared" si="61"/>
        <v>188678.2354166667</v>
      </c>
      <c r="J886" s="1" t="s">
        <v>854</v>
      </c>
    </row>
    <row r="887" spans="1:10" ht="12.75">
      <c r="A887">
        <v>5</v>
      </c>
      <c r="C887" s="1" t="s">
        <v>992</v>
      </c>
      <c r="D887" s="1">
        <v>15400141</v>
      </c>
      <c r="E887" t="s">
        <v>1261</v>
      </c>
      <c r="F887" s="2">
        <v>577068.9166666666</v>
      </c>
      <c r="G887" s="10">
        <v>1</v>
      </c>
      <c r="H887" s="2">
        <f t="shared" si="61"/>
        <v>577068.9166666666</v>
      </c>
      <c r="J887" s="1" t="s">
        <v>854</v>
      </c>
    </row>
    <row r="888" spans="1:10" ht="12.75">
      <c r="A888">
        <v>5</v>
      </c>
      <c r="C888" s="1" t="s">
        <v>992</v>
      </c>
      <c r="D888" s="1">
        <v>15400201</v>
      </c>
      <c r="E888" t="s">
        <v>1262</v>
      </c>
      <c r="F888" s="2">
        <v>253999.9895833334</v>
      </c>
      <c r="G888" s="10">
        <v>1</v>
      </c>
      <c r="H888" s="2">
        <f t="shared" si="61"/>
        <v>253999.9895833334</v>
      </c>
      <c r="J888" s="1" t="s">
        <v>854</v>
      </c>
    </row>
    <row r="889" spans="1:10" ht="12.75">
      <c r="A889">
        <v>5</v>
      </c>
      <c r="B889" s="1" t="s">
        <v>48</v>
      </c>
      <c r="C889" s="1" t="s">
        <v>992</v>
      </c>
      <c r="D889" s="1">
        <v>16300023</v>
      </c>
      <c r="E889" t="s">
        <v>1263</v>
      </c>
      <c r="F889" s="2">
        <v>1794930.0158333331</v>
      </c>
      <c r="G889" s="10">
        <v>1</v>
      </c>
      <c r="H889" s="2">
        <f t="shared" si="61"/>
        <v>1794930.0158333331</v>
      </c>
      <c r="J889" s="1" t="s">
        <v>853</v>
      </c>
    </row>
    <row r="890" spans="1:10" ht="12.75">
      <c r="A890">
        <v>5</v>
      </c>
      <c r="B890" s="1" t="s">
        <v>48</v>
      </c>
      <c r="C890" s="1" t="s">
        <v>992</v>
      </c>
      <c r="D890" s="1">
        <v>16300063</v>
      </c>
      <c r="E890" t="s">
        <v>1264</v>
      </c>
      <c r="F890" s="2">
        <v>478505.0283333333</v>
      </c>
      <c r="G890" s="10">
        <v>1</v>
      </c>
      <c r="H890" s="2">
        <f t="shared" si="61"/>
        <v>478505.0283333333</v>
      </c>
      <c r="J890" s="1" t="s">
        <v>853</v>
      </c>
    </row>
    <row r="891" spans="1:10" ht="12.75">
      <c r="A891">
        <v>5</v>
      </c>
      <c r="B891" s="1" t="s">
        <v>48</v>
      </c>
      <c r="C891" s="1" t="s">
        <v>992</v>
      </c>
      <c r="D891" s="1">
        <v>16300073</v>
      </c>
      <c r="E891" t="s">
        <v>1265</v>
      </c>
      <c r="F891" s="2">
        <v>0</v>
      </c>
      <c r="G891" s="10">
        <v>1</v>
      </c>
      <c r="H891" s="2">
        <f t="shared" si="61"/>
        <v>0</v>
      </c>
      <c r="J891" s="1" t="s">
        <v>853</v>
      </c>
    </row>
    <row r="892" spans="1:10" ht="12.75">
      <c r="A892">
        <v>5</v>
      </c>
      <c r="B892" s="1" t="s">
        <v>48</v>
      </c>
      <c r="C892" s="1" t="s">
        <v>992</v>
      </c>
      <c r="D892" s="1">
        <v>16300083</v>
      </c>
      <c r="E892" t="s">
        <v>1266</v>
      </c>
      <c r="F892" s="2">
        <v>0</v>
      </c>
      <c r="G892" s="10">
        <v>1</v>
      </c>
      <c r="H892" s="2">
        <f t="shared" si="61"/>
        <v>0</v>
      </c>
      <c r="J892" s="1" t="s">
        <v>853</v>
      </c>
    </row>
    <row r="893" spans="1:8" ht="12.75">
      <c r="A893">
        <v>5</v>
      </c>
      <c r="B893" s="1" t="s">
        <v>48</v>
      </c>
      <c r="C893" s="1" t="s">
        <v>992</v>
      </c>
      <c r="D893" s="1">
        <v>16410002</v>
      </c>
      <c r="E893" t="s">
        <v>1267</v>
      </c>
      <c r="F893" s="2">
        <v>29617682.139583334</v>
      </c>
      <c r="G893" s="10">
        <v>1</v>
      </c>
      <c r="H893" s="2">
        <f t="shared" si="61"/>
        <v>29617682.139583334</v>
      </c>
    </row>
    <row r="894" spans="1:8" ht="12.75">
      <c r="A894">
        <v>5</v>
      </c>
      <c r="B894" s="1" t="s">
        <v>48</v>
      </c>
      <c r="C894" s="1" t="s">
        <v>992</v>
      </c>
      <c r="D894" s="1">
        <v>16410012</v>
      </c>
      <c r="E894" t="s">
        <v>1268</v>
      </c>
      <c r="F894" s="2">
        <v>6589180.330416665</v>
      </c>
      <c r="G894" s="10">
        <v>1</v>
      </c>
      <c r="H894" s="2">
        <f t="shared" si="61"/>
        <v>6589180.330416665</v>
      </c>
    </row>
    <row r="895" spans="1:8" ht="12.75">
      <c r="A895">
        <v>5</v>
      </c>
      <c r="B895" s="1" t="s">
        <v>48</v>
      </c>
      <c r="C895" s="1" t="s">
        <v>992</v>
      </c>
      <c r="D895" s="1">
        <v>16410022</v>
      </c>
      <c r="E895" t="s">
        <v>1269</v>
      </c>
      <c r="F895" s="2">
        <v>45144929.56541667</v>
      </c>
      <c r="G895" s="10">
        <v>1</v>
      </c>
      <c r="H895" s="2">
        <f t="shared" si="61"/>
        <v>45144929.56541667</v>
      </c>
    </row>
    <row r="896" spans="1:8" ht="12.75">
      <c r="A896">
        <v>5</v>
      </c>
      <c r="B896" s="1" t="s">
        <v>48</v>
      </c>
      <c r="C896" s="1" t="s">
        <v>992</v>
      </c>
      <c r="D896" s="1">
        <v>16410042</v>
      </c>
      <c r="E896" t="s">
        <v>1270</v>
      </c>
      <c r="F896" s="2">
        <v>6295722.738333333</v>
      </c>
      <c r="G896" s="10">
        <v>1</v>
      </c>
      <c r="H896" s="2">
        <f t="shared" si="61"/>
        <v>6295722.738333333</v>
      </c>
    </row>
    <row r="897" spans="1:8" ht="12.75">
      <c r="A897">
        <v>5</v>
      </c>
      <c r="B897" s="1" t="s">
        <v>48</v>
      </c>
      <c r="C897" s="1" t="s">
        <v>992</v>
      </c>
      <c r="D897" s="1">
        <v>16420002</v>
      </c>
      <c r="E897" t="s">
        <v>1271</v>
      </c>
      <c r="F897" s="2">
        <v>576201.3</v>
      </c>
      <c r="G897" s="10">
        <v>1</v>
      </c>
      <c r="H897" s="2">
        <f t="shared" si="61"/>
        <v>576201.3</v>
      </c>
    </row>
    <row r="898" spans="1:8" ht="12.75">
      <c r="A898">
        <v>5</v>
      </c>
      <c r="B898" s="1" t="s">
        <v>48</v>
      </c>
      <c r="C898" s="1" t="s">
        <v>992</v>
      </c>
      <c r="D898" s="1">
        <v>16420012</v>
      </c>
      <c r="E898" t="s">
        <v>1272</v>
      </c>
      <c r="F898" s="2">
        <v>77678.55041666665</v>
      </c>
      <c r="G898" s="10">
        <v>1</v>
      </c>
      <c r="H898" s="2">
        <f t="shared" si="61"/>
        <v>77678.55041666665</v>
      </c>
    </row>
    <row r="899" spans="1:8" ht="12.75">
      <c r="A899">
        <v>5</v>
      </c>
      <c r="B899" s="1" t="s">
        <v>48</v>
      </c>
      <c r="C899" s="1" t="s">
        <v>992</v>
      </c>
      <c r="D899" s="1">
        <v>16500002</v>
      </c>
      <c r="E899" t="s">
        <v>1273</v>
      </c>
      <c r="F899" s="2">
        <v>14312.239583333334</v>
      </c>
      <c r="G899" s="10">
        <v>1</v>
      </c>
      <c r="H899" s="2">
        <f t="shared" si="61"/>
        <v>14312.239583333334</v>
      </c>
    </row>
    <row r="900" spans="1:10" ht="12.75">
      <c r="A900">
        <v>5</v>
      </c>
      <c r="C900" s="1" t="s">
        <v>992</v>
      </c>
      <c r="D900" s="1">
        <v>16500011</v>
      </c>
      <c r="E900" t="s">
        <v>1275</v>
      </c>
      <c r="F900" s="2">
        <v>0</v>
      </c>
      <c r="G900" s="10">
        <v>1</v>
      </c>
      <c r="H900" s="2">
        <f t="shared" si="61"/>
        <v>0</v>
      </c>
      <c r="J900" s="1" t="s">
        <v>854</v>
      </c>
    </row>
    <row r="901" spans="1:10" ht="12.75">
      <c r="A901">
        <v>5</v>
      </c>
      <c r="B901" s="1" t="s">
        <v>48</v>
      </c>
      <c r="C901" s="1" t="s">
        <v>992</v>
      </c>
      <c r="D901" s="1">
        <v>16500013</v>
      </c>
      <c r="E901" t="s">
        <v>1274</v>
      </c>
      <c r="F901" s="2">
        <v>1014718.4725</v>
      </c>
      <c r="G901" s="10">
        <v>1</v>
      </c>
      <c r="H901" s="2">
        <f t="shared" si="61"/>
        <v>1014718.4725</v>
      </c>
      <c r="J901" s="1" t="s">
        <v>853</v>
      </c>
    </row>
    <row r="902" spans="1:10" ht="12.75">
      <c r="A902">
        <v>5</v>
      </c>
      <c r="C902" s="1" t="s">
        <v>992</v>
      </c>
      <c r="D902" s="1">
        <v>16500021</v>
      </c>
      <c r="E902" t="s">
        <v>1276</v>
      </c>
      <c r="F902" s="2">
        <v>32425.84</v>
      </c>
      <c r="G902" s="10">
        <v>1</v>
      </c>
      <c r="H902" s="2">
        <f t="shared" si="61"/>
        <v>32425.84</v>
      </c>
      <c r="J902" s="1" t="s">
        <v>854</v>
      </c>
    </row>
    <row r="903" spans="1:10" ht="12.75">
      <c r="A903">
        <v>5</v>
      </c>
      <c r="C903" s="1" t="s">
        <v>992</v>
      </c>
      <c r="D903" s="1">
        <v>16500031</v>
      </c>
      <c r="E903" t="s">
        <v>1277</v>
      </c>
      <c r="F903" s="2">
        <v>0</v>
      </c>
      <c r="G903" s="10">
        <v>1</v>
      </c>
      <c r="H903" s="2">
        <f t="shared" si="61"/>
        <v>0</v>
      </c>
      <c r="J903" s="1" t="s">
        <v>854</v>
      </c>
    </row>
    <row r="904" spans="1:10" ht="12.75">
      <c r="A904">
        <v>5</v>
      </c>
      <c r="B904" s="1" t="s">
        <v>48</v>
      </c>
      <c r="C904" s="1" t="s">
        <v>992</v>
      </c>
      <c r="D904" s="1">
        <v>16500033</v>
      </c>
      <c r="E904" t="s">
        <v>1278</v>
      </c>
      <c r="F904" s="2">
        <v>10705.858333333335</v>
      </c>
      <c r="G904" s="10">
        <v>1</v>
      </c>
      <c r="H904" s="2">
        <f t="shared" si="61"/>
        <v>10705.858333333335</v>
      </c>
      <c r="J904" s="1" t="s">
        <v>853</v>
      </c>
    </row>
    <row r="905" spans="1:10" ht="12.75">
      <c r="A905">
        <v>5</v>
      </c>
      <c r="B905" s="1" t="s">
        <v>48</v>
      </c>
      <c r="C905" s="1" t="s">
        <v>992</v>
      </c>
      <c r="D905" s="1">
        <v>16500043</v>
      </c>
      <c r="E905" t="s">
        <v>1279</v>
      </c>
      <c r="F905" s="2">
        <v>934353.1987500001</v>
      </c>
      <c r="G905" s="10">
        <v>1</v>
      </c>
      <c r="H905" s="2">
        <f t="shared" si="61"/>
        <v>934353.1987500001</v>
      </c>
      <c r="J905" s="1" t="s">
        <v>853</v>
      </c>
    </row>
    <row r="906" spans="1:10" ht="12.75">
      <c r="A906">
        <v>5</v>
      </c>
      <c r="C906" s="1" t="s">
        <v>992</v>
      </c>
      <c r="D906" s="1">
        <v>16500051</v>
      </c>
      <c r="E906" t="s">
        <v>1280</v>
      </c>
      <c r="F906" s="2">
        <v>23229.95375</v>
      </c>
      <c r="G906" s="10">
        <v>1</v>
      </c>
      <c r="H906" s="2">
        <f t="shared" si="61"/>
        <v>23229.95375</v>
      </c>
      <c r="J906" s="1" t="s">
        <v>854</v>
      </c>
    </row>
    <row r="907" spans="1:10" ht="12.75">
      <c r="A907">
        <v>5</v>
      </c>
      <c r="B907" s="1" t="s">
        <v>48</v>
      </c>
      <c r="C907" s="1" t="s">
        <v>992</v>
      </c>
      <c r="D907" s="1">
        <v>16500063</v>
      </c>
      <c r="E907" t="s">
        <v>1281</v>
      </c>
      <c r="F907" s="2">
        <v>80966.38166666665</v>
      </c>
      <c r="G907" s="10">
        <v>1</v>
      </c>
      <c r="H907" s="2">
        <f t="shared" si="61"/>
        <v>80966.38166666665</v>
      </c>
      <c r="J907" s="1" t="s">
        <v>853</v>
      </c>
    </row>
    <row r="908" spans="1:10" ht="12.75">
      <c r="A908">
        <v>5</v>
      </c>
      <c r="B908" s="1" t="s">
        <v>48</v>
      </c>
      <c r="C908" s="1" t="s">
        <v>992</v>
      </c>
      <c r="D908" s="1">
        <v>16500073</v>
      </c>
      <c r="E908" t="s">
        <v>1282</v>
      </c>
      <c r="F908" s="2">
        <v>44667.39875</v>
      </c>
      <c r="G908" s="10">
        <v>1</v>
      </c>
      <c r="H908" s="2">
        <f t="shared" si="61"/>
        <v>44667.39875</v>
      </c>
      <c r="J908" s="1" t="s">
        <v>853</v>
      </c>
    </row>
    <row r="909" spans="1:10" ht="12.75">
      <c r="A909">
        <v>5</v>
      </c>
      <c r="B909" s="1" t="s">
        <v>48</v>
      </c>
      <c r="C909" s="1" t="s">
        <v>992</v>
      </c>
      <c r="D909" s="1">
        <v>16500083</v>
      </c>
      <c r="E909" t="s">
        <v>1283</v>
      </c>
      <c r="F909" s="2">
        <v>837415.9979166667</v>
      </c>
      <c r="G909" s="10">
        <v>1</v>
      </c>
      <c r="H909" s="2">
        <f t="shared" si="61"/>
        <v>837415.9979166667</v>
      </c>
      <c r="J909" s="1" t="s">
        <v>853</v>
      </c>
    </row>
    <row r="910" spans="1:10" ht="12.75">
      <c r="A910">
        <v>5</v>
      </c>
      <c r="B910" s="1" t="s">
        <v>48</v>
      </c>
      <c r="C910" s="1" t="s">
        <v>992</v>
      </c>
      <c r="D910" s="1">
        <v>16500093</v>
      </c>
      <c r="E910" t="s">
        <v>1284</v>
      </c>
      <c r="F910" s="2">
        <v>11148.315</v>
      </c>
      <c r="G910" s="10">
        <v>1</v>
      </c>
      <c r="H910" s="2">
        <f t="shared" si="61"/>
        <v>11148.315</v>
      </c>
      <c r="J910" s="1" t="s">
        <v>853</v>
      </c>
    </row>
    <row r="911" spans="1:10" ht="12.75">
      <c r="A911">
        <v>5</v>
      </c>
      <c r="B911" s="1" t="s">
        <v>48</v>
      </c>
      <c r="C911" s="1" t="s">
        <v>992</v>
      </c>
      <c r="D911" s="1">
        <v>16500103</v>
      </c>
      <c r="E911" t="s">
        <v>1285</v>
      </c>
      <c r="F911" s="2">
        <v>32083.34041666667</v>
      </c>
      <c r="G911" s="10">
        <v>1</v>
      </c>
      <c r="H911" s="2">
        <f t="shared" si="61"/>
        <v>32083.34041666667</v>
      </c>
      <c r="J911" s="1" t="s">
        <v>853</v>
      </c>
    </row>
    <row r="912" spans="1:10" ht="12.75">
      <c r="A912">
        <v>5</v>
      </c>
      <c r="B912" s="1" t="s">
        <v>48</v>
      </c>
      <c r="C912" s="1" t="s">
        <v>992</v>
      </c>
      <c r="D912" s="1">
        <v>16500113</v>
      </c>
      <c r="E912" t="s">
        <v>1286</v>
      </c>
      <c r="F912" s="2">
        <v>166918.125</v>
      </c>
      <c r="G912" s="10">
        <v>1</v>
      </c>
      <c r="H912" s="2">
        <f t="shared" si="61"/>
        <v>166918.125</v>
      </c>
      <c r="J912" s="1" t="s">
        <v>853</v>
      </c>
    </row>
    <row r="913" spans="1:10" ht="12.75">
      <c r="A913">
        <v>5</v>
      </c>
      <c r="B913" s="1" t="s">
        <v>48</v>
      </c>
      <c r="C913" s="1" t="s">
        <v>992</v>
      </c>
      <c r="D913" s="1">
        <v>16500123</v>
      </c>
      <c r="E913" t="s">
        <v>1287</v>
      </c>
      <c r="F913" s="2">
        <v>265492.9358333333</v>
      </c>
      <c r="G913" s="10">
        <v>1</v>
      </c>
      <c r="H913" s="2">
        <f t="shared" si="61"/>
        <v>265492.9358333333</v>
      </c>
      <c r="J913" s="1" t="s">
        <v>853</v>
      </c>
    </row>
    <row r="914" spans="1:10" ht="12.75">
      <c r="A914">
        <v>5</v>
      </c>
      <c r="C914" s="1" t="s">
        <v>992</v>
      </c>
      <c r="D914" s="1">
        <v>16500241</v>
      </c>
      <c r="E914" t="s">
        <v>1288</v>
      </c>
      <c r="F914" s="2">
        <v>0</v>
      </c>
      <c r="G914" s="10">
        <v>1</v>
      </c>
      <c r="H914" s="2">
        <f t="shared" si="61"/>
        <v>0</v>
      </c>
      <c r="J914" s="1" t="s">
        <v>854</v>
      </c>
    </row>
    <row r="915" spans="1:10" ht="12.75">
      <c r="A915">
        <v>5</v>
      </c>
      <c r="B915" s="1" t="s">
        <v>48</v>
      </c>
      <c r="C915" s="1" t="s">
        <v>992</v>
      </c>
      <c r="D915" s="1">
        <v>16500253</v>
      </c>
      <c r="E915" t="s">
        <v>1289</v>
      </c>
      <c r="F915" s="2">
        <v>12176.453333333331</v>
      </c>
      <c r="G915" s="10">
        <v>1</v>
      </c>
      <c r="H915" s="2">
        <f t="shared" si="61"/>
        <v>12176.453333333331</v>
      </c>
      <c r="J915" s="1" t="s">
        <v>853</v>
      </c>
    </row>
    <row r="916" spans="1:10" ht="12.75">
      <c r="A916">
        <v>5</v>
      </c>
      <c r="B916" s="1" t="s">
        <v>48</v>
      </c>
      <c r="C916" s="1" t="s">
        <v>992</v>
      </c>
      <c r="D916" s="1">
        <v>16500263</v>
      </c>
      <c r="E916" t="s">
        <v>1290</v>
      </c>
      <c r="F916" s="2">
        <v>0</v>
      </c>
      <c r="G916" s="10">
        <v>1</v>
      </c>
      <c r="H916" s="2">
        <f t="shared" si="61"/>
        <v>0</v>
      </c>
      <c r="J916" s="1" t="s">
        <v>853</v>
      </c>
    </row>
    <row r="917" spans="1:8" ht="12.75">
      <c r="A917">
        <v>5</v>
      </c>
      <c r="B917" s="1" t="s">
        <v>48</v>
      </c>
      <c r="C917" s="1" t="s">
        <v>992</v>
      </c>
      <c r="D917" s="1">
        <v>16500282</v>
      </c>
      <c r="E917" t="s">
        <v>1291</v>
      </c>
      <c r="F917" s="2">
        <v>0</v>
      </c>
      <c r="G917" s="10">
        <v>1</v>
      </c>
      <c r="H917" s="2">
        <f t="shared" si="61"/>
        <v>0</v>
      </c>
    </row>
    <row r="918" spans="1:10" ht="12.75">
      <c r="A918">
        <v>5</v>
      </c>
      <c r="B918" s="1" t="s">
        <v>48</v>
      </c>
      <c r="C918" s="1" t="s">
        <v>992</v>
      </c>
      <c r="D918" s="1">
        <v>16500283</v>
      </c>
      <c r="E918" t="s">
        <v>1292</v>
      </c>
      <c r="F918" s="2">
        <v>474538.71208333335</v>
      </c>
      <c r="G918" s="10">
        <v>1</v>
      </c>
      <c r="H918" s="2">
        <f t="shared" si="61"/>
        <v>474538.71208333335</v>
      </c>
      <c r="J918" s="1" t="s">
        <v>853</v>
      </c>
    </row>
    <row r="919" spans="1:10" ht="12.75">
      <c r="A919">
        <v>5</v>
      </c>
      <c r="B919" s="1" t="s">
        <v>48</v>
      </c>
      <c r="C919" s="1" t="s">
        <v>992</v>
      </c>
      <c r="D919" s="1">
        <v>16500313</v>
      </c>
      <c r="E919" t="s">
        <v>1293</v>
      </c>
      <c r="F919" s="2">
        <v>224601.95291666666</v>
      </c>
      <c r="G919" s="10">
        <v>1</v>
      </c>
      <c r="H919" s="2">
        <f t="shared" si="61"/>
        <v>224601.95291666666</v>
      </c>
      <c r="J919" s="1" t="s">
        <v>853</v>
      </c>
    </row>
    <row r="920" spans="1:10" ht="12.75">
      <c r="A920">
        <v>5</v>
      </c>
      <c r="B920" s="1" t="s">
        <v>48</v>
      </c>
      <c r="C920" s="1" t="s">
        <v>992</v>
      </c>
      <c r="D920" s="1">
        <v>16500333</v>
      </c>
      <c r="E920" t="s">
        <v>1294</v>
      </c>
      <c r="F920" s="2">
        <v>1553.75</v>
      </c>
      <c r="G920" s="10">
        <v>1</v>
      </c>
      <c r="H920" s="2">
        <f t="shared" si="61"/>
        <v>1553.75</v>
      </c>
      <c r="J920" s="1" t="s">
        <v>853</v>
      </c>
    </row>
    <row r="921" spans="1:10" ht="12.75">
      <c r="A921">
        <v>5</v>
      </c>
      <c r="C921" s="1" t="s">
        <v>992</v>
      </c>
      <c r="D921" s="1">
        <v>16500341</v>
      </c>
      <c r="E921" t="s">
        <v>1295</v>
      </c>
      <c r="F921" s="2">
        <v>0</v>
      </c>
      <c r="G921" s="10">
        <v>1</v>
      </c>
      <c r="H921" s="2">
        <f t="shared" si="61"/>
        <v>0</v>
      </c>
      <c r="J921" s="1" t="s">
        <v>854</v>
      </c>
    </row>
    <row r="922" spans="1:10" ht="12.75">
      <c r="A922">
        <v>5</v>
      </c>
      <c r="B922" s="1" t="s">
        <v>48</v>
      </c>
      <c r="C922" s="1" t="s">
        <v>992</v>
      </c>
      <c r="D922" s="1">
        <v>16500343</v>
      </c>
      <c r="E922" t="s">
        <v>1296</v>
      </c>
      <c r="F922" s="2">
        <v>15363.672083333333</v>
      </c>
      <c r="G922" s="10">
        <v>1</v>
      </c>
      <c r="H922" s="2">
        <f t="shared" si="61"/>
        <v>15363.672083333333</v>
      </c>
      <c r="J922" s="1" t="s">
        <v>853</v>
      </c>
    </row>
    <row r="923" spans="1:10" ht="12.75">
      <c r="A923">
        <v>5</v>
      </c>
      <c r="C923" s="1" t="s">
        <v>992</v>
      </c>
      <c r="D923" s="1">
        <v>16500361</v>
      </c>
      <c r="E923" t="s">
        <v>1297</v>
      </c>
      <c r="F923" s="2">
        <v>1041.6666666666667</v>
      </c>
      <c r="G923" s="10">
        <v>1</v>
      </c>
      <c r="H923" s="2">
        <f t="shared" si="61"/>
        <v>1041.6666666666667</v>
      </c>
      <c r="J923" s="1" t="s">
        <v>854</v>
      </c>
    </row>
    <row r="924" spans="1:10" ht="12.75">
      <c r="A924">
        <v>5</v>
      </c>
      <c r="B924" s="1" t="s">
        <v>48</v>
      </c>
      <c r="C924" s="1" t="s">
        <v>992</v>
      </c>
      <c r="D924" s="1">
        <v>16500373</v>
      </c>
      <c r="E924" t="s">
        <v>1298</v>
      </c>
      <c r="F924" s="2">
        <v>778681.4783333335</v>
      </c>
      <c r="G924" s="10">
        <v>1</v>
      </c>
      <c r="H924" s="2">
        <f t="shared" si="61"/>
        <v>778681.4783333335</v>
      </c>
      <c r="J924" s="1" t="s">
        <v>853</v>
      </c>
    </row>
    <row r="925" spans="1:10" ht="12.75">
      <c r="A925">
        <v>5</v>
      </c>
      <c r="B925" s="1" t="s">
        <v>48</v>
      </c>
      <c r="C925" s="1" t="s">
        <v>992</v>
      </c>
      <c r="D925" s="1">
        <v>16500383</v>
      </c>
      <c r="E925" t="s">
        <v>1299</v>
      </c>
      <c r="F925" s="2">
        <v>27153.715833333335</v>
      </c>
      <c r="G925" s="10">
        <v>1</v>
      </c>
      <c r="H925" s="2">
        <f t="shared" si="61"/>
        <v>27153.715833333335</v>
      </c>
      <c r="J925" s="1" t="s">
        <v>853</v>
      </c>
    </row>
    <row r="926" spans="1:10" ht="12.75">
      <c r="A926">
        <v>5</v>
      </c>
      <c r="B926" s="1" t="s">
        <v>48</v>
      </c>
      <c r="C926" s="1" t="s">
        <v>992</v>
      </c>
      <c r="D926" s="1">
        <v>16500393</v>
      </c>
      <c r="E926" t="s">
        <v>1300</v>
      </c>
      <c r="F926" s="2">
        <v>0</v>
      </c>
      <c r="G926" s="10">
        <v>1</v>
      </c>
      <c r="H926" s="2">
        <f t="shared" si="61"/>
        <v>0</v>
      </c>
      <c r="J926" s="1" t="s">
        <v>853</v>
      </c>
    </row>
    <row r="927" spans="1:10" ht="12.75">
      <c r="A927">
        <v>5</v>
      </c>
      <c r="C927" s="1" t="s">
        <v>992</v>
      </c>
      <c r="D927" s="1">
        <v>16500401</v>
      </c>
      <c r="E927" t="s">
        <v>1301</v>
      </c>
      <c r="F927" s="2">
        <v>48536.29208333334</v>
      </c>
      <c r="G927" s="10">
        <v>1</v>
      </c>
      <c r="H927" s="2">
        <f t="shared" si="61"/>
        <v>48536.29208333334</v>
      </c>
      <c r="J927" s="1" t="s">
        <v>854</v>
      </c>
    </row>
    <row r="928" spans="1:10" ht="12.75">
      <c r="A928">
        <v>5</v>
      </c>
      <c r="C928" s="1" t="s">
        <v>992</v>
      </c>
      <c r="D928" s="1">
        <v>16500411</v>
      </c>
      <c r="E928" t="s">
        <v>1302</v>
      </c>
      <c r="F928" s="2">
        <v>48536.305</v>
      </c>
      <c r="G928" s="10">
        <v>1</v>
      </c>
      <c r="H928" s="2">
        <f t="shared" si="61"/>
        <v>48536.305</v>
      </c>
      <c r="J928" s="1" t="s">
        <v>854</v>
      </c>
    </row>
    <row r="929" spans="1:10" ht="12.75">
      <c r="A929">
        <v>5</v>
      </c>
      <c r="C929" s="1" t="s">
        <v>992</v>
      </c>
      <c r="D929" s="1">
        <v>16500461</v>
      </c>
      <c r="E929" t="s">
        <v>1303</v>
      </c>
      <c r="F929" s="2">
        <v>105553.37</v>
      </c>
      <c r="G929" s="10">
        <v>1</v>
      </c>
      <c r="H929" s="2">
        <f t="shared" si="61"/>
        <v>105553.37</v>
      </c>
      <c r="J929" s="1" t="s">
        <v>854</v>
      </c>
    </row>
    <row r="930" spans="1:10" ht="12.75">
      <c r="A930">
        <v>5</v>
      </c>
      <c r="C930" s="1" t="s">
        <v>992</v>
      </c>
      <c r="D930" s="1">
        <v>16500471</v>
      </c>
      <c r="E930" t="s">
        <v>1304</v>
      </c>
      <c r="F930" s="2">
        <v>2324434</v>
      </c>
      <c r="G930" s="10">
        <v>1</v>
      </c>
      <c r="H930" s="2">
        <f t="shared" si="61"/>
        <v>2324434</v>
      </c>
      <c r="J930" s="1" t="s">
        <v>854</v>
      </c>
    </row>
    <row r="931" spans="1:10" ht="12.75">
      <c r="A931">
        <v>5</v>
      </c>
      <c r="C931" s="1" t="s">
        <v>992</v>
      </c>
      <c r="D931" s="1">
        <v>16500501</v>
      </c>
      <c r="E931" t="s">
        <v>1305</v>
      </c>
      <c r="F931" s="2">
        <v>0</v>
      </c>
      <c r="G931" s="10">
        <v>1</v>
      </c>
      <c r="H931" s="2">
        <f t="shared" si="61"/>
        <v>0</v>
      </c>
      <c r="J931" s="1" t="s">
        <v>854</v>
      </c>
    </row>
    <row r="932" spans="1:10" ht="12.75">
      <c r="A932">
        <v>5</v>
      </c>
      <c r="C932" s="1" t="s">
        <v>992</v>
      </c>
      <c r="D932" s="1">
        <v>16500551</v>
      </c>
      <c r="E932" t="s">
        <v>1306</v>
      </c>
      <c r="F932" s="2">
        <v>0</v>
      </c>
      <c r="G932" s="10">
        <v>1</v>
      </c>
      <c r="H932" s="2">
        <f t="shared" si="61"/>
        <v>0</v>
      </c>
      <c r="J932" s="1" t="s">
        <v>854</v>
      </c>
    </row>
    <row r="933" spans="1:10" ht="12.75">
      <c r="A933">
        <v>5</v>
      </c>
      <c r="B933" s="1" t="s">
        <v>48</v>
      </c>
      <c r="C933" s="1" t="s">
        <v>992</v>
      </c>
      <c r="D933" s="1">
        <v>16500553</v>
      </c>
      <c r="E933" t="s">
        <v>1307</v>
      </c>
      <c r="F933" s="2">
        <v>347092.9058333333</v>
      </c>
      <c r="G933" s="10">
        <v>1</v>
      </c>
      <c r="H933" s="2">
        <f t="shared" si="61"/>
        <v>347092.9058333333</v>
      </c>
      <c r="J933" s="1" t="s">
        <v>853</v>
      </c>
    </row>
    <row r="934" spans="1:10" ht="12.75">
      <c r="A934">
        <v>5</v>
      </c>
      <c r="B934" s="1" t="s">
        <v>48</v>
      </c>
      <c r="C934" s="1" t="s">
        <v>992</v>
      </c>
      <c r="D934" s="1">
        <v>16500563</v>
      </c>
      <c r="E934" t="s">
        <v>1308</v>
      </c>
      <c r="F934" s="2">
        <v>101185.53500000002</v>
      </c>
      <c r="G934" s="10">
        <v>1</v>
      </c>
      <c r="H934" s="2">
        <f t="shared" si="61"/>
        <v>101185.53500000002</v>
      </c>
      <c r="J934" s="1" t="s">
        <v>853</v>
      </c>
    </row>
    <row r="935" spans="1:10" ht="12.75">
      <c r="A935">
        <v>5</v>
      </c>
      <c r="B935" s="1" t="s">
        <v>48</v>
      </c>
      <c r="C935" s="1" t="s">
        <v>992</v>
      </c>
      <c r="D935" s="1">
        <v>16500573</v>
      </c>
      <c r="E935" t="s">
        <v>1309</v>
      </c>
      <c r="F935" s="2">
        <v>25392.544583333325</v>
      </c>
      <c r="G935" s="10">
        <v>1</v>
      </c>
      <c r="H935" s="2">
        <f t="shared" si="61"/>
        <v>25392.544583333325</v>
      </c>
      <c r="J935" s="1" t="s">
        <v>853</v>
      </c>
    </row>
    <row r="936" spans="1:10" ht="12.75">
      <c r="A936">
        <v>5</v>
      </c>
      <c r="C936" s="1" t="s">
        <v>992</v>
      </c>
      <c r="D936" s="1">
        <v>16500581</v>
      </c>
      <c r="E936" t="s">
        <v>1310</v>
      </c>
      <c r="F936" s="2">
        <v>27177.39</v>
      </c>
      <c r="G936" s="10">
        <v>1</v>
      </c>
      <c r="H936" s="2">
        <f t="shared" si="61"/>
        <v>27177.39</v>
      </c>
      <c r="J936" s="1" t="s">
        <v>854</v>
      </c>
    </row>
    <row r="937" spans="1:8" ht="12.75">
      <c r="A937">
        <v>5</v>
      </c>
      <c r="B937" s="1" t="s">
        <v>48</v>
      </c>
      <c r="C937" s="1" t="s">
        <v>992</v>
      </c>
      <c r="D937" s="1">
        <v>16500582</v>
      </c>
      <c r="E937" t="s">
        <v>1311</v>
      </c>
      <c r="F937" s="2">
        <v>17164.759583333336</v>
      </c>
      <c r="G937" s="10">
        <v>1</v>
      </c>
      <c r="H937" s="2">
        <f t="shared" si="61"/>
        <v>17164.759583333336</v>
      </c>
    </row>
    <row r="938" spans="1:10" ht="12.75">
      <c r="A938">
        <v>5</v>
      </c>
      <c r="C938" s="1" t="s">
        <v>992</v>
      </c>
      <c r="D938" s="1">
        <v>16500611</v>
      </c>
      <c r="E938" t="s">
        <v>1312</v>
      </c>
      <c r="F938" s="2">
        <v>222159.83833333335</v>
      </c>
      <c r="G938" s="10">
        <v>1</v>
      </c>
      <c r="H938" s="2">
        <f t="shared" si="61"/>
        <v>222159.83833333335</v>
      </c>
      <c r="J938" s="1" t="s">
        <v>854</v>
      </c>
    </row>
    <row r="939" spans="1:8" ht="12.75">
      <c r="A939">
        <v>5</v>
      </c>
      <c r="B939" s="1" t="s">
        <v>48</v>
      </c>
      <c r="C939" s="1" t="s">
        <v>992</v>
      </c>
      <c r="D939" s="1">
        <v>16500612</v>
      </c>
      <c r="E939" t="s">
        <v>1313</v>
      </c>
      <c r="F939" s="2">
        <v>148338.2375</v>
      </c>
      <c r="G939" s="10">
        <v>1</v>
      </c>
      <c r="H939" s="2">
        <f t="shared" si="61"/>
        <v>148338.2375</v>
      </c>
    </row>
    <row r="940" spans="1:8" ht="12.75">
      <c r="A940">
        <v>5</v>
      </c>
      <c r="B940" s="1" t="s">
        <v>48</v>
      </c>
      <c r="C940" s="1" t="s">
        <v>992</v>
      </c>
      <c r="D940" s="1">
        <v>16500622</v>
      </c>
      <c r="E940" t="s">
        <v>1314</v>
      </c>
      <c r="F940" s="2">
        <v>13460.959583333331</v>
      </c>
      <c r="G940" s="10">
        <v>1</v>
      </c>
      <c r="H940" s="2">
        <f t="shared" si="61"/>
        <v>13460.959583333331</v>
      </c>
    </row>
    <row r="941" spans="1:10" ht="12.75">
      <c r="A941">
        <v>5</v>
      </c>
      <c r="B941" s="1" t="s">
        <v>48</v>
      </c>
      <c r="C941" s="1" t="s">
        <v>992</v>
      </c>
      <c r="D941" s="1">
        <v>16500623</v>
      </c>
      <c r="E941" t="s">
        <v>1315</v>
      </c>
      <c r="F941" s="2">
        <v>14875.842916666663</v>
      </c>
      <c r="G941" s="10">
        <v>1</v>
      </c>
      <c r="H941" s="2">
        <f t="shared" si="61"/>
        <v>14875.842916666663</v>
      </c>
      <c r="J941" s="1" t="s">
        <v>853</v>
      </c>
    </row>
    <row r="942" spans="1:10" ht="12.75">
      <c r="A942">
        <v>5</v>
      </c>
      <c r="B942" s="1" t="s">
        <v>48</v>
      </c>
      <c r="C942" s="1" t="s">
        <v>992</v>
      </c>
      <c r="D942" s="1">
        <v>16500633</v>
      </c>
      <c r="E942" t="s">
        <v>1316</v>
      </c>
      <c r="F942" s="2">
        <v>104431.65583333334</v>
      </c>
      <c r="G942" s="10">
        <v>1</v>
      </c>
      <c r="H942" s="2">
        <f t="shared" si="61"/>
        <v>104431.65583333334</v>
      </c>
      <c r="J942" s="1" t="s">
        <v>853</v>
      </c>
    </row>
    <row r="943" spans="1:10" ht="12.75">
      <c r="A943">
        <v>5</v>
      </c>
      <c r="C943" s="1" t="s">
        <v>992</v>
      </c>
      <c r="D943" s="1">
        <v>16500641</v>
      </c>
      <c r="E943" t="s">
        <v>1317</v>
      </c>
      <c r="F943" s="2">
        <v>24085.5825</v>
      </c>
      <c r="G943" s="10">
        <v>1</v>
      </c>
      <c r="H943" s="2">
        <f t="shared" si="61"/>
        <v>24085.5825</v>
      </c>
      <c r="J943" s="1" t="s">
        <v>854</v>
      </c>
    </row>
    <row r="944" spans="1:10" ht="12.75">
      <c r="A944">
        <v>5</v>
      </c>
      <c r="B944" s="1" t="s">
        <v>48</v>
      </c>
      <c r="C944" s="1" t="s">
        <v>992</v>
      </c>
      <c r="D944" s="1">
        <v>16500713</v>
      </c>
      <c r="E944" t="s">
        <v>1318</v>
      </c>
      <c r="F944" s="2">
        <v>114164.59458333334</v>
      </c>
      <c r="G944" s="10">
        <v>1</v>
      </c>
      <c r="H944" s="2">
        <f t="shared" si="61"/>
        <v>114164.59458333334</v>
      </c>
      <c r="J944" s="1" t="s">
        <v>853</v>
      </c>
    </row>
    <row r="945" spans="1:10" ht="12.75">
      <c r="A945">
        <v>5</v>
      </c>
      <c r="B945" s="1" t="s">
        <v>48</v>
      </c>
      <c r="C945" s="1" t="s">
        <v>992</v>
      </c>
      <c r="D945" s="1">
        <v>16501003</v>
      </c>
      <c r="E945" t="s">
        <v>1319</v>
      </c>
      <c r="F945" s="2">
        <v>57785.65750000001</v>
      </c>
      <c r="G945" s="10">
        <v>1</v>
      </c>
      <c r="H945" s="2">
        <f t="shared" si="61"/>
        <v>57785.65750000001</v>
      </c>
      <c r="J945" s="1" t="s">
        <v>853</v>
      </c>
    </row>
    <row r="946" spans="1:10" ht="12.75">
      <c r="A946">
        <v>5</v>
      </c>
      <c r="C946" s="1" t="s">
        <v>992</v>
      </c>
      <c r="D946" s="1">
        <v>16501011</v>
      </c>
      <c r="E946" t="s">
        <v>1320</v>
      </c>
      <c r="F946" s="2">
        <v>290283.60625</v>
      </c>
      <c r="G946" s="10">
        <v>1</v>
      </c>
      <c r="H946" s="2">
        <f aca="true" t="shared" si="62" ref="H946:H1009">F946*G946</f>
        <v>290283.60625</v>
      </c>
      <c r="J946" s="1" t="s">
        <v>854</v>
      </c>
    </row>
    <row r="947" spans="1:10" ht="12.75">
      <c r="A947">
        <v>5</v>
      </c>
      <c r="B947" s="1" t="s">
        <v>48</v>
      </c>
      <c r="C947" s="1" t="s">
        <v>992</v>
      </c>
      <c r="D947" s="1">
        <v>16501013</v>
      </c>
      <c r="E947" t="s">
        <v>1321</v>
      </c>
      <c r="F947" s="2">
        <v>7134.463333333333</v>
      </c>
      <c r="G947" s="10">
        <v>1</v>
      </c>
      <c r="H947" s="2">
        <f t="shared" si="62"/>
        <v>7134.463333333333</v>
      </c>
      <c r="J947" s="1" t="s">
        <v>853</v>
      </c>
    </row>
    <row r="948" spans="1:10" ht="12.75">
      <c r="A948">
        <v>5</v>
      </c>
      <c r="C948" s="1" t="s">
        <v>992</v>
      </c>
      <c r="D948" s="1">
        <v>16599011</v>
      </c>
      <c r="E948" t="s">
        <v>1322</v>
      </c>
      <c r="F948" s="2">
        <v>2708333.3333333335</v>
      </c>
      <c r="G948" s="10">
        <v>1</v>
      </c>
      <c r="H948" s="2">
        <f t="shared" si="62"/>
        <v>2708333.3333333335</v>
      </c>
      <c r="J948" s="1" t="s">
        <v>854</v>
      </c>
    </row>
    <row r="949" spans="1:10" ht="12.75">
      <c r="A949">
        <v>5</v>
      </c>
      <c r="C949" s="1" t="s">
        <v>992</v>
      </c>
      <c r="D949" s="1">
        <v>17300001</v>
      </c>
      <c r="E949" t="s">
        <v>1328</v>
      </c>
      <c r="F949" s="2">
        <v>82927419.70833333</v>
      </c>
      <c r="G949" s="10">
        <v>1</v>
      </c>
      <c r="H949" s="2">
        <f t="shared" si="62"/>
        <v>82927419.70833333</v>
      </c>
      <c r="J949" s="1" t="s">
        <v>854</v>
      </c>
    </row>
    <row r="950" spans="1:8" ht="12.75">
      <c r="A950">
        <v>5</v>
      </c>
      <c r="B950" s="1" t="s">
        <v>48</v>
      </c>
      <c r="C950" s="1" t="s">
        <v>992</v>
      </c>
      <c r="D950" s="1">
        <v>17300002</v>
      </c>
      <c r="E950" t="s">
        <v>1329</v>
      </c>
      <c r="F950" s="2">
        <v>56318935.15291666</v>
      </c>
      <c r="G950" s="10">
        <v>1</v>
      </c>
      <c r="H950" s="2">
        <f t="shared" si="62"/>
        <v>56318935.15291666</v>
      </c>
    </row>
    <row r="951" spans="1:10" ht="12.75">
      <c r="A951">
        <v>5</v>
      </c>
      <c r="C951" s="1" t="s">
        <v>992</v>
      </c>
      <c r="D951" s="1">
        <v>17300011</v>
      </c>
      <c r="E951" t="s">
        <v>1330</v>
      </c>
      <c r="F951" s="2">
        <v>804039.44125</v>
      </c>
      <c r="G951" s="10">
        <v>1</v>
      </c>
      <c r="H951" s="2">
        <f t="shared" si="62"/>
        <v>804039.44125</v>
      </c>
      <c r="J951" s="1" t="s">
        <v>854</v>
      </c>
    </row>
    <row r="952" spans="1:10" ht="12.75">
      <c r="A952">
        <v>5</v>
      </c>
      <c r="C952" s="1" t="s">
        <v>992</v>
      </c>
      <c r="D952" s="1">
        <v>17400001</v>
      </c>
      <c r="E952" t="s">
        <v>1333</v>
      </c>
      <c r="F952" s="2">
        <v>3894021.9116666666</v>
      </c>
      <c r="G952" s="10">
        <v>1</v>
      </c>
      <c r="H952" s="2">
        <f t="shared" si="62"/>
        <v>3894021.9116666666</v>
      </c>
      <c r="J952" s="1" t="s">
        <v>854</v>
      </c>
    </row>
    <row r="953" spans="1:10" ht="12.75">
      <c r="A953">
        <v>5</v>
      </c>
      <c r="C953" s="1" t="s">
        <v>992</v>
      </c>
      <c r="D953" s="1">
        <v>18210051</v>
      </c>
      <c r="E953" t="s">
        <v>1445</v>
      </c>
      <c r="F953" s="2">
        <v>0</v>
      </c>
      <c r="G953" s="10">
        <v>1</v>
      </c>
      <c r="H953" s="2">
        <f t="shared" si="62"/>
        <v>0</v>
      </c>
      <c r="J953" s="1" t="s">
        <v>854</v>
      </c>
    </row>
    <row r="954" spans="1:10" ht="12.75">
      <c r="A954">
        <v>5</v>
      </c>
      <c r="C954" s="1" t="s">
        <v>992</v>
      </c>
      <c r="D954" s="1">
        <v>18210171</v>
      </c>
      <c r="E954" t="s">
        <v>1446</v>
      </c>
      <c r="F954" s="2">
        <v>0</v>
      </c>
      <c r="G954" s="10">
        <v>1</v>
      </c>
      <c r="H954" s="2">
        <f t="shared" si="62"/>
        <v>0</v>
      </c>
      <c r="J954" s="1" t="s">
        <v>854</v>
      </c>
    </row>
    <row r="955" spans="1:10" ht="12.75">
      <c r="A955">
        <v>5</v>
      </c>
      <c r="C955" s="1" t="s">
        <v>992</v>
      </c>
      <c r="D955" s="1">
        <v>18210181</v>
      </c>
      <c r="E955" t="s">
        <v>1447</v>
      </c>
      <c r="F955" s="2">
        <v>0</v>
      </c>
      <c r="G955" s="10">
        <v>1</v>
      </c>
      <c r="H955" s="2">
        <f t="shared" si="62"/>
        <v>0</v>
      </c>
      <c r="J955" s="1" t="s">
        <v>854</v>
      </c>
    </row>
    <row r="956" spans="1:10" ht="12.75">
      <c r="A956">
        <v>5</v>
      </c>
      <c r="C956" s="1" t="s">
        <v>992</v>
      </c>
      <c r="D956" s="1">
        <v>18210191</v>
      </c>
      <c r="E956" t="s">
        <v>1448</v>
      </c>
      <c r="F956" s="2">
        <v>8084554.798333335</v>
      </c>
      <c r="G956" s="10">
        <v>1</v>
      </c>
      <c r="H956" s="2">
        <f t="shared" si="62"/>
        <v>8084554.798333335</v>
      </c>
      <c r="J956" s="1" t="s">
        <v>854</v>
      </c>
    </row>
    <row r="957" spans="1:10" ht="12.75">
      <c r="A957">
        <v>5</v>
      </c>
      <c r="C957" s="1" t="s">
        <v>992</v>
      </c>
      <c r="D957" s="1">
        <v>18210201</v>
      </c>
      <c r="E957" t="s">
        <v>1449</v>
      </c>
      <c r="F957" s="2">
        <v>85995204.72541668</v>
      </c>
      <c r="G957" s="10">
        <v>1</v>
      </c>
      <c r="H957" s="2">
        <f t="shared" si="62"/>
        <v>85995204.72541668</v>
      </c>
      <c r="J957" s="1" t="s">
        <v>854</v>
      </c>
    </row>
    <row r="958" spans="1:10" ht="12.75">
      <c r="A958">
        <v>5</v>
      </c>
      <c r="C958" s="1" t="s">
        <v>992</v>
      </c>
      <c r="D958" s="1">
        <v>18210211</v>
      </c>
      <c r="E958" t="s">
        <v>1450</v>
      </c>
      <c r="F958" s="2">
        <v>398358.67041666666</v>
      </c>
      <c r="G958" s="10">
        <v>1</v>
      </c>
      <c r="H958" s="2">
        <f t="shared" si="62"/>
        <v>398358.67041666666</v>
      </c>
      <c r="J958" s="1" t="s">
        <v>854</v>
      </c>
    </row>
    <row r="959" spans="1:10" ht="12.75">
      <c r="A959">
        <v>5</v>
      </c>
      <c r="C959" s="1" t="s">
        <v>992</v>
      </c>
      <c r="D959" s="1">
        <v>18230131</v>
      </c>
      <c r="E959" t="s">
        <v>1468</v>
      </c>
      <c r="F959" s="2">
        <v>1276556</v>
      </c>
      <c r="G959" s="10">
        <v>1</v>
      </c>
      <c r="H959" s="2">
        <f t="shared" si="62"/>
        <v>1276556</v>
      </c>
      <c r="J959" s="1" t="s">
        <v>854</v>
      </c>
    </row>
    <row r="960" spans="1:10" ht="12.75">
      <c r="A960">
        <v>5</v>
      </c>
      <c r="C960" s="1" t="s">
        <v>992</v>
      </c>
      <c r="D960" s="1">
        <v>18230241</v>
      </c>
      <c r="E960" t="s">
        <v>1473</v>
      </c>
      <c r="F960" s="2">
        <v>0</v>
      </c>
      <c r="G960" s="10">
        <v>1</v>
      </c>
      <c r="H960" s="2">
        <f t="shared" si="62"/>
        <v>0</v>
      </c>
      <c r="J960" s="1" t="s">
        <v>854</v>
      </c>
    </row>
    <row r="961" spans="1:10" ht="12.75">
      <c r="A961">
        <v>5</v>
      </c>
      <c r="C961" s="1" t="s">
        <v>992</v>
      </c>
      <c r="D961" s="1">
        <v>18230311</v>
      </c>
      <c r="E961" t="s">
        <v>1478</v>
      </c>
      <c r="F961" s="2">
        <v>15000</v>
      </c>
      <c r="G961" s="10">
        <v>1</v>
      </c>
      <c r="H961" s="2">
        <f t="shared" si="62"/>
        <v>15000</v>
      </c>
      <c r="J961" s="1" t="s">
        <v>854</v>
      </c>
    </row>
    <row r="962" spans="1:10" ht="12.75">
      <c r="A962">
        <v>5</v>
      </c>
      <c r="C962" s="1" t="s">
        <v>992</v>
      </c>
      <c r="D962" s="1">
        <v>18230321</v>
      </c>
      <c r="E962" t="s">
        <v>1479</v>
      </c>
      <c r="F962" s="2">
        <v>52471.63</v>
      </c>
      <c r="G962" s="10">
        <v>1</v>
      </c>
      <c r="H962" s="2">
        <f t="shared" si="62"/>
        <v>52471.63</v>
      </c>
      <c r="J962" s="1" t="s">
        <v>854</v>
      </c>
    </row>
    <row r="963" spans="1:10" ht="12.75">
      <c r="A963">
        <v>5</v>
      </c>
      <c r="C963" s="1" t="s">
        <v>992</v>
      </c>
      <c r="D963" s="1">
        <v>18230331</v>
      </c>
      <c r="E963" t="s">
        <v>1480</v>
      </c>
      <c r="F963" s="2">
        <v>0</v>
      </c>
      <c r="G963" s="10">
        <v>1</v>
      </c>
      <c r="H963" s="2">
        <f t="shared" si="62"/>
        <v>0</v>
      </c>
      <c r="J963" s="1" t="s">
        <v>854</v>
      </c>
    </row>
    <row r="964" spans="1:10" ht="12.75">
      <c r="A964">
        <v>5</v>
      </c>
      <c r="C964" s="1" t="s">
        <v>992</v>
      </c>
      <c r="D964" s="1">
        <v>18230471</v>
      </c>
      <c r="E964" t="s">
        <v>1490</v>
      </c>
      <c r="F964" s="2">
        <v>118146.43166666669</v>
      </c>
      <c r="G964" s="10">
        <v>1</v>
      </c>
      <c r="H964" s="2">
        <f t="shared" si="62"/>
        <v>118146.43166666669</v>
      </c>
      <c r="J964" s="1" t="s">
        <v>854</v>
      </c>
    </row>
    <row r="965" spans="1:10" ht="12.75">
      <c r="A965">
        <v>5</v>
      </c>
      <c r="C965" s="1" t="s">
        <v>992</v>
      </c>
      <c r="D965" s="1">
        <v>18230921</v>
      </c>
      <c r="E965" t="s">
        <v>1510</v>
      </c>
      <c r="F965" s="2">
        <v>18649747.22</v>
      </c>
      <c r="G965" s="10">
        <v>1</v>
      </c>
      <c r="H965" s="2">
        <f t="shared" si="62"/>
        <v>18649747.22</v>
      </c>
      <c r="J965" s="1" t="s">
        <v>854</v>
      </c>
    </row>
    <row r="966" spans="1:10" ht="12.75">
      <c r="A966">
        <v>5</v>
      </c>
      <c r="C966" s="1" t="s">
        <v>992</v>
      </c>
      <c r="D966" s="1">
        <v>18232221</v>
      </c>
      <c r="E966" t="s">
        <v>1515</v>
      </c>
      <c r="F966" s="2">
        <v>978825.8195833332</v>
      </c>
      <c r="G966" s="10">
        <v>1</v>
      </c>
      <c r="H966" s="2">
        <f t="shared" si="62"/>
        <v>978825.8195833332</v>
      </c>
      <c r="J966" s="1" t="s">
        <v>854</v>
      </c>
    </row>
    <row r="967" spans="1:10" ht="12.75">
      <c r="A967">
        <v>5</v>
      </c>
      <c r="C967" s="1" t="s">
        <v>992</v>
      </c>
      <c r="D967" s="1">
        <v>18232241</v>
      </c>
      <c r="E967" t="s">
        <v>1516</v>
      </c>
      <c r="F967" s="2">
        <v>0</v>
      </c>
      <c r="G967" s="10">
        <v>1</v>
      </c>
      <c r="H967" s="2">
        <f t="shared" si="62"/>
        <v>0</v>
      </c>
      <c r="J967" s="1" t="s">
        <v>854</v>
      </c>
    </row>
    <row r="968" spans="1:10" ht="12.75">
      <c r="A968">
        <v>5</v>
      </c>
      <c r="C968" s="1" t="s">
        <v>992</v>
      </c>
      <c r="D968" s="1">
        <v>18232251</v>
      </c>
      <c r="E968" t="s">
        <v>0</v>
      </c>
      <c r="F968" s="2">
        <v>531807.7029166667</v>
      </c>
      <c r="G968" s="10">
        <v>1</v>
      </c>
      <c r="H968" s="2">
        <f t="shared" si="62"/>
        <v>531807.7029166667</v>
      </c>
      <c r="J968" s="1" t="s">
        <v>854</v>
      </c>
    </row>
    <row r="969" spans="1:10" ht="12.75">
      <c r="A969">
        <v>5</v>
      </c>
      <c r="C969" s="1" t="s">
        <v>992</v>
      </c>
      <c r="D969" s="1">
        <v>18232271</v>
      </c>
      <c r="E969" t="s">
        <v>1</v>
      </c>
      <c r="F969" s="2">
        <v>56800.68</v>
      </c>
      <c r="G969" s="10">
        <v>1</v>
      </c>
      <c r="H969" s="2">
        <f t="shared" si="62"/>
        <v>56800.68</v>
      </c>
      <c r="J969" s="1" t="s">
        <v>854</v>
      </c>
    </row>
    <row r="970" spans="1:10" ht="12.75">
      <c r="A970">
        <v>5</v>
      </c>
      <c r="C970" s="1" t="s">
        <v>992</v>
      </c>
      <c r="D970" s="1">
        <v>18232281</v>
      </c>
      <c r="E970" t="s">
        <v>2</v>
      </c>
      <c r="F970" s="2">
        <v>0</v>
      </c>
      <c r="G970" s="10">
        <v>1</v>
      </c>
      <c r="H970" s="2">
        <f t="shared" si="62"/>
        <v>0</v>
      </c>
      <c r="J970" s="1" t="s">
        <v>854</v>
      </c>
    </row>
    <row r="971" spans="1:10" ht="12.75">
      <c r="A971">
        <v>5</v>
      </c>
      <c r="C971" s="1" t="s">
        <v>992</v>
      </c>
      <c r="D971" s="1">
        <v>18232291</v>
      </c>
      <c r="E971" t="s">
        <v>3</v>
      </c>
      <c r="F971" s="2">
        <v>0</v>
      </c>
      <c r="G971" s="10">
        <v>1</v>
      </c>
      <c r="H971" s="2">
        <f t="shared" si="62"/>
        <v>0</v>
      </c>
      <c r="J971" s="1" t="s">
        <v>854</v>
      </c>
    </row>
    <row r="972" spans="1:10" ht="12.75">
      <c r="A972">
        <v>5</v>
      </c>
      <c r="C972" s="1" t="s">
        <v>992</v>
      </c>
      <c r="D972" s="1">
        <v>18233051</v>
      </c>
      <c r="E972" t="s">
        <v>4</v>
      </c>
      <c r="F972" s="2">
        <v>0</v>
      </c>
      <c r="G972" s="10">
        <v>1</v>
      </c>
      <c r="H972" s="2">
        <f t="shared" si="62"/>
        <v>0</v>
      </c>
      <c r="J972" s="1" t="s">
        <v>854</v>
      </c>
    </row>
    <row r="973" spans="1:10" ht="12.75">
      <c r="A973">
        <v>5</v>
      </c>
      <c r="C973" s="1" t="s">
        <v>992</v>
      </c>
      <c r="D973" s="1">
        <v>18233061</v>
      </c>
      <c r="E973" t="s">
        <v>5</v>
      </c>
      <c r="F973" s="2">
        <v>10000</v>
      </c>
      <c r="G973" s="10">
        <v>1</v>
      </c>
      <c r="H973" s="2">
        <f t="shared" si="62"/>
        <v>10000</v>
      </c>
      <c r="J973" s="1" t="s">
        <v>854</v>
      </c>
    </row>
    <row r="974" spans="1:10" ht="12.75">
      <c r="A974">
        <v>5</v>
      </c>
      <c r="C974" s="1" t="s">
        <v>992</v>
      </c>
      <c r="D974" s="1">
        <v>18233071</v>
      </c>
      <c r="E974" t="s">
        <v>6</v>
      </c>
      <c r="F974" s="2">
        <v>0</v>
      </c>
      <c r="G974" s="10">
        <v>1</v>
      </c>
      <c r="H974" s="2">
        <f t="shared" si="62"/>
        <v>0</v>
      </c>
      <c r="J974" s="1" t="s">
        <v>854</v>
      </c>
    </row>
    <row r="975" spans="1:10" ht="12.75">
      <c r="A975">
        <v>5</v>
      </c>
      <c r="C975" s="1" t="s">
        <v>992</v>
      </c>
      <c r="D975" s="1">
        <v>18233081</v>
      </c>
      <c r="E975" t="s">
        <v>7</v>
      </c>
      <c r="F975" s="2">
        <v>0</v>
      </c>
      <c r="G975" s="10">
        <v>1</v>
      </c>
      <c r="H975" s="2">
        <f t="shared" si="62"/>
        <v>0</v>
      </c>
      <c r="J975" s="1" t="s">
        <v>854</v>
      </c>
    </row>
    <row r="976" spans="1:10" ht="12.75">
      <c r="A976">
        <v>5</v>
      </c>
      <c r="C976" s="1" t="s">
        <v>992</v>
      </c>
      <c r="D976" s="1">
        <v>18233091</v>
      </c>
      <c r="E976" t="s">
        <v>8</v>
      </c>
      <c r="F976" s="2">
        <v>22528.37</v>
      </c>
      <c r="G976" s="10">
        <v>1</v>
      </c>
      <c r="H976" s="2">
        <f t="shared" si="62"/>
        <v>22528.37</v>
      </c>
      <c r="J976" s="1" t="s">
        <v>854</v>
      </c>
    </row>
    <row r="977" spans="1:10" ht="12.75">
      <c r="A977">
        <v>5</v>
      </c>
      <c r="C977" s="1" t="s">
        <v>992</v>
      </c>
      <c r="D977" s="1">
        <v>18233101</v>
      </c>
      <c r="E977" t="s">
        <v>9</v>
      </c>
      <c r="F977" s="2">
        <v>33850.926666666666</v>
      </c>
      <c r="G977" s="10">
        <v>1</v>
      </c>
      <c r="H977" s="2">
        <f t="shared" si="62"/>
        <v>33850.926666666666</v>
      </c>
      <c r="J977" s="1" t="s">
        <v>854</v>
      </c>
    </row>
    <row r="978" spans="1:10" ht="12.75">
      <c r="A978">
        <v>5</v>
      </c>
      <c r="C978" s="1" t="s">
        <v>992</v>
      </c>
      <c r="D978" s="1">
        <v>18233121</v>
      </c>
      <c r="E978" t="s">
        <v>10</v>
      </c>
      <c r="F978" s="2">
        <v>28417.5175</v>
      </c>
      <c r="G978" s="10">
        <v>1</v>
      </c>
      <c r="H978" s="2">
        <f t="shared" si="62"/>
        <v>28417.5175</v>
      </c>
      <c r="J978" s="1" t="s">
        <v>854</v>
      </c>
    </row>
    <row r="979" spans="1:10" ht="12.75">
      <c r="A979">
        <v>5</v>
      </c>
      <c r="C979" s="1" t="s">
        <v>992</v>
      </c>
      <c r="D979" s="1">
        <v>18238011</v>
      </c>
      <c r="E979" t="s">
        <v>25</v>
      </c>
      <c r="F979" s="2">
        <v>0</v>
      </c>
      <c r="G979" s="10">
        <v>1</v>
      </c>
      <c r="H979" s="2">
        <f t="shared" si="62"/>
        <v>0</v>
      </c>
      <c r="J979" s="1">
        <v>57</v>
      </c>
    </row>
    <row r="980" spans="1:10" ht="12.75">
      <c r="A980">
        <v>5</v>
      </c>
      <c r="C980" s="1" t="s">
        <v>992</v>
      </c>
      <c r="D980" s="1">
        <v>18238021</v>
      </c>
      <c r="E980" t="s">
        <v>26</v>
      </c>
      <c r="F980" s="2">
        <v>0</v>
      </c>
      <c r="G980" s="10">
        <v>1</v>
      </c>
      <c r="H980" s="2">
        <f t="shared" si="62"/>
        <v>0</v>
      </c>
      <c r="J980" s="1">
        <v>57</v>
      </c>
    </row>
    <row r="981" spans="1:10" ht="12.75">
      <c r="A981">
        <v>5</v>
      </c>
      <c r="C981" s="1" t="s">
        <v>992</v>
      </c>
      <c r="D981" s="1">
        <v>18239001</v>
      </c>
      <c r="E981" t="s">
        <v>27</v>
      </c>
      <c r="F981" s="2">
        <v>20175187.13625</v>
      </c>
      <c r="G981" s="10">
        <v>1</v>
      </c>
      <c r="H981" s="2">
        <f t="shared" si="62"/>
        <v>20175187.13625</v>
      </c>
      <c r="J981" s="1" t="s">
        <v>854</v>
      </c>
    </row>
    <row r="982" spans="1:9" ht="12.75">
      <c r="A982">
        <v>5</v>
      </c>
      <c r="B982" s="1" t="s">
        <v>48</v>
      </c>
      <c r="C982" s="1" t="s">
        <v>992</v>
      </c>
      <c r="D982" s="1">
        <v>18239002</v>
      </c>
      <c r="E982" t="s">
        <v>28</v>
      </c>
      <c r="F982" s="2">
        <v>7305663.042083333</v>
      </c>
      <c r="G982" s="10">
        <v>1</v>
      </c>
      <c r="H982" s="2">
        <f t="shared" si="62"/>
        <v>7305663.042083333</v>
      </c>
      <c r="I982" s="1" t="s">
        <v>880</v>
      </c>
    </row>
    <row r="983" spans="1:10" ht="12.75">
      <c r="A983">
        <v>5</v>
      </c>
      <c r="C983" s="1" t="s">
        <v>992</v>
      </c>
      <c r="D983" s="1">
        <v>18239011</v>
      </c>
      <c r="E983" t="s">
        <v>29</v>
      </c>
      <c r="F983" s="2">
        <v>765817.9545833332</v>
      </c>
      <c r="G983" s="10">
        <v>1</v>
      </c>
      <c r="H983" s="2">
        <f t="shared" si="62"/>
        <v>765817.9545833332</v>
      </c>
      <c r="J983" s="1" t="s">
        <v>854</v>
      </c>
    </row>
    <row r="984" spans="1:9" ht="12.75">
      <c r="A984">
        <v>5</v>
      </c>
      <c r="B984" s="1" t="s">
        <v>48</v>
      </c>
      <c r="C984" s="1" t="s">
        <v>992</v>
      </c>
      <c r="D984" s="1">
        <v>18239012</v>
      </c>
      <c r="E984" t="s">
        <v>30</v>
      </c>
      <c r="F984" s="2">
        <v>381469.28250000003</v>
      </c>
      <c r="G984" s="10">
        <v>1</v>
      </c>
      <c r="H984" s="2">
        <f t="shared" si="62"/>
        <v>381469.28250000003</v>
      </c>
      <c r="I984" s="1" t="s">
        <v>880</v>
      </c>
    </row>
    <row r="985" spans="1:10" ht="12.75">
      <c r="A985">
        <v>5</v>
      </c>
      <c r="C985" s="1" t="s">
        <v>992</v>
      </c>
      <c r="D985" s="1">
        <v>18239021</v>
      </c>
      <c r="E985" t="s">
        <v>31</v>
      </c>
      <c r="F985" s="2">
        <v>4601406.2716666665</v>
      </c>
      <c r="G985" s="10">
        <v>1</v>
      </c>
      <c r="H985" s="2">
        <f t="shared" si="62"/>
        <v>4601406.2716666665</v>
      </c>
      <c r="J985" s="1" t="s">
        <v>854</v>
      </c>
    </row>
    <row r="986" spans="1:9" ht="12.75">
      <c r="A986">
        <v>5</v>
      </c>
      <c r="B986" s="1" t="s">
        <v>48</v>
      </c>
      <c r="C986" s="1" t="s">
        <v>992</v>
      </c>
      <c r="D986" s="1">
        <v>18239022</v>
      </c>
      <c r="E986" t="s">
        <v>32</v>
      </c>
      <c r="F986" s="2">
        <v>2269038.21</v>
      </c>
      <c r="G986" s="10">
        <v>1</v>
      </c>
      <c r="H986" s="2">
        <f t="shared" si="62"/>
        <v>2269038.21</v>
      </c>
      <c r="I986" s="1" t="s">
        <v>880</v>
      </c>
    </row>
    <row r="987" spans="1:10" ht="12.75">
      <c r="A987">
        <v>5</v>
      </c>
      <c r="C987" s="1" t="s">
        <v>992</v>
      </c>
      <c r="D987" s="1">
        <v>18239031</v>
      </c>
      <c r="E987" t="s">
        <v>33</v>
      </c>
      <c r="F987" s="2">
        <v>-25542411.362499997</v>
      </c>
      <c r="G987" s="10">
        <v>1</v>
      </c>
      <c r="H987" s="2">
        <f t="shared" si="62"/>
        <v>-25542411.362499997</v>
      </c>
      <c r="J987" s="1" t="s">
        <v>854</v>
      </c>
    </row>
    <row r="988" spans="1:9" ht="12.75">
      <c r="A988">
        <v>5</v>
      </c>
      <c r="B988" s="1" t="s">
        <v>48</v>
      </c>
      <c r="C988" s="1" t="s">
        <v>992</v>
      </c>
      <c r="D988" s="1">
        <v>18239032</v>
      </c>
      <c r="E988" t="s">
        <v>34</v>
      </c>
      <c r="F988" s="2">
        <v>-9956170.534583332</v>
      </c>
      <c r="G988" s="10">
        <v>1</v>
      </c>
      <c r="H988" s="2">
        <f t="shared" si="62"/>
        <v>-9956170.534583332</v>
      </c>
      <c r="I988" s="1" t="s">
        <v>880</v>
      </c>
    </row>
    <row r="989" spans="1:10" ht="12.75">
      <c r="A989">
        <v>5</v>
      </c>
      <c r="C989" s="1" t="s">
        <v>992</v>
      </c>
      <c r="D989" s="1">
        <v>18239041</v>
      </c>
      <c r="E989" t="s">
        <v>35</v>
      </c>
      <c r="F989" s="2">
        <v>14767136.33875</v>
      </c>
      <c r="G989" s="10">
        <v>1</v>
      </c>
      <c r="H989" s="2">
        <f t="shared" si="62"/>
        <v>14767136.33875</v>
      </c>
      <c r="J989" s="1" t="s">
        <v>854</v>
      </c>
    </row>
    <row r="990" spans="1:10" ht="12.75">
      <c r="A990">
        <v>5</v>
      </c>
      <c r="C990" s="1" t="s">
        <v>992</v>
      </c>
      <c r="D990" s="1">
        <v>18239051</v>
      </c>
      <c r="E990" t="s">
        <v>36</v>
      </c>
      <c r="F990" s="2">
        <v>-14541958.863333335</v>
      </c>
      <c r="G990" s="10">
        <v>1</v>
      </c>
      <c r="H990" s="2">
        <f t="shared" si="62"/>
        <v>-14541958.863333335</v>
      </c>
      <c r="J990" s="1" t="s">
        <v>854</v>
      </c>
    </row>
    <row r="991" spans="1:10" ht="12.75">
      <c r="A991">
        <v>5</v>
      </c>
      <c r="B991" s="1" t="s">
        <v>48</v>
      </c>
      <c r="C991" s="1" t="s">
        <v>992</v>
      </c>
      <c r="D991" s="1">
        <v>18400013</v>
      </c>
      <c r="E991" t="s">
        <v>40</v>
      </c>
      <c r="F991" s="2">
        <v>-549676.2029166666</v>
      </c>
      <c r="G991" s="10">
        <v>1</v>
      </c>
      <c r="H991" s="2">
        <f t="shared" si="62"/>
        <v>-549676.2029166666</v>
      </c>
      <c r="J991" s="1" t="s">
        <v>853</v>
      </c>
    </row>
    <row r="992" spans="1:10" ht="12.75">
      <c r="A992">
        <v>5</v>
      </c>
      <c r="B992" s="1" t="s">
        <v>48</v>
      </c>
      <c r="C992" s="1" t="s">
        <v>992</v>
      </c>
      <c r="D992" s="1">
        <v>18400123</v>
      </c>
      <c r="E992" t="s">
        <v>41</v>
      </c>
      <c r="F992" s="2">
        <v>160924.95208333337</v>
      </c>
      <c r="G992" s="10">
        <v>1</v>
      </c>
      <c r="H992" s="2">
        <f t="shared" si="62"/>
        <v>160924.95208333337</v>
      </c>
      <c r="J992" s="1" t="s">
        <v>853</v>
      </c>
    </row>
    <row r="993" spans="1:10" ht="12.75">
      <c r="A993">
        <v>5</v>
      </c>
      <c r="B993" s="1" t="s">
        <v>48</v>
      </c>
      <c r="C993" s="1" t="s">
        <v>992</v>
      </c>
      <c r="D993" s="1">
        <v>18400143</v>
      </c>
      <c r="E993" t="s">
        <v>42</v>
      </c>
      <c r="F993" s="2">
        <v>-378300.2458333334</v>
      </c>
      <c r="G993" s="10">
        <v>1</v>
      </c>
      <c r="H993" s="2">
        <f t="shared" si="62"/>
        <v>-378300.2458333334</v>
      </c>
      <c r="J993" s="1" t="s">
        <v>853</v>
      </c>
    </row>
    <row r="994" spans="1:10" ht="12.75">
      <c r="A994">
        <v>5</v>
      </c>
      <c r="B994" s="1" t="s">
        <v>48</v>
      </c>
      <c r="C994" s="1" t="s">
        <v>992</v>
      </c>
      <c r="D994" s="1">
        <v>18400153</v>
      </c>
      <c r="E994" t="s">
        <v>43</v>
      </c>
      <c r="F994" s="2">
        <v>0</v>
      </c>
      <c r="G994" s="10">
        <v>1</v>
      </c>
      <c r="H994" s="2">
        <f t="shared" si="62"/>
        <v>0</v>
      </c>
      <c r="J994" s="1" t="s">
        <v>853</v>
      </c>
    </row>
    <row r="995" spans="1:10" ht="12.75">
      <c r="A995">
        <v>5</v>
      </c>
      <c r="B995" s="1" t="s">
        <v>48</v>
      </c>
      <c r="C995" s="1" t="s">
        <v>992</v>
      </c>
      <c r="D995" s="1">
        <v>18400223</v>
      </c>
      <c r="E995" t="s">
        <v>44</v>
      </c>
      <c r="F995" s="2">
        <v>0</v>
      </c>
      <c r="G995" s="10">
        <v>1</v>
      </c>
      <c r="H995" s="2">
        <f t="shared" si="62"/>
        <v>0</v>
      </c>
      <c r="J995" s="1" t="s">
        <v>853</v>
      </c>
    </row>
    <row r="996" spans="1:10" ht="12.75">
      <c r="A996">
        <v>5</v>
      </c>
      <c r="B996" s="1" t="s">
        <v>48</v>
      </c>
      <c r="C996" s="1" t="s">
        <v>992</v>
      </c>
      <c r="D996" s="1">
        <v>18400483</v>
      </c>
      <c r="E996" t="s">
        <v>45</v>
      </c>
      <c r="F996" s="2">
        <v>631723.2320833333</v>
      </c>
      <c r="G996" s="10">
        <v>1</v>
      </c>
      <c r="H996" s="2">
        <f t="shared" si="62"/>
        <v>631723.2320833333</v>
      </c>
      <c r="J996" s="1" t="s">
        <v>853</v>
      </c>
    </row>
    <row r="997" spans="1:10" ht="12.75">
      <c r="A997">
        <v>5</v>
      </c>
      <c r="B997" s="1" t="s">
        <v>48</v>
      </c>
      <c r="C997" s="1" t="s">
        <v>992</v>
      </c>
      <c r="D997" s="1">
        <v>18400703</v>
      </c>
      <c r="E997" t="s">
        <v>46</v>
      </c>
      <c r="F997" s="2">
        <v>0</v>
      </c>
      <c r="G997" s="10">
        <v>1</v>
      </c>
      <c r="H997" s="2">
        <f t="shared" si="62"/>
        <v>0</v>
      </c>
      <c r="J997" s="1" t="s">
        <v>853</v>
      </c>
    </row>
    <row r="998" spans="1:10" ht="12.75">
      <c r="A998">
        <v>5</v>
      </c>
      <c r="B998" s="1" t="s">
        <v>48</v>
      </c>
      <c r="C998" s="1" t="s">
        <v>992</v>
      </c>
      <c r="D998" s="1">
        <v>18401013</v>
      </c>
      <c r="E998" t="s">
        <v>47</v>
      </c>
      <c r="F998" s="2">
        <v>0</v>
      </c>
      <c r="G998" s="10">
        <v>1</v>
      </c>
      <c r="H998" s="2">
        <f t="shared" si="62"/>
        <v>0</v>
      </c>
      <c r="J998" s="1" t="s">
        <v>853</v>
      </c>
    </row>
    <row r="999" spans="1:10" ht="12.75">
      <c r="A999">
        <v>5</v>
      </c>
      <c r="B999" s="1" t="s">
        <v>48</v>
      </c>
      <c r="C999" s="1" t="s">
        <v>992</v>
      </c>
      <c r="D999" s="1">
        <v>18401023</v>
      </c>
      <c r="E999" t="s">
        <v>49</v>
      </c>
      <c r="F999" s="2">
        <v>17.266666666666666</v>
      </c>
      <c r="G999" s="10">
        <v>1</v>
      </c>
      <c r="H999" s="2">
        <f t="shared" si="62"/>
        <v>17.266666666666666</v>
      </c>
      <c r="J999" s="1" t="s">
        <v>853</v>
      </c>
    </row>
    <row r="1000" spans="1:10" ht="12.75">
      <c r="A1000">
        <v>5</v>
      </c>
      <c r="B1000" s="1" t="s">
        <v>48</v>
      </c>
      <c r="C1000" s="1" t="s">
        <v>992</v>
      </c>
      <c r="D1000" s="1">
        <v>18401033</v>
      </c>
      <c r="E1000" t="s">
        <v>50</v>
      </c>
      <c r="F1000" s="2">
        <v>-6890.587500000001</v>
      </c>
      <c r="G1000" s="10">
        <v>1</v>
      </c>
      <c r="H1000" s="2">
        <f t="shared" si="62"/>
        <v>-6890.587500000001</v>
      </c>
      <c r="J1000" s="1" t="s">
        <v>853</v>
      </c>
    </row>
    <row r="1001" spans="1:10" ht="12.75">
      <c r="A1001">
        <v>5</v>
      </c>
      <c r="B1001" s="1" t="s">
        <v>48</v>
      </c>
      <c r="C1001" s="1" t="s">
        <v>992</v>
      </c>
      <c r="D1001" s="1">
        <v>18401063</v>
      </c>
      <c r="E1001" t="s">
        <v>51</v>
      </c>
      <c r="F1001" s="2">
        <v>0</v>
      </c>
      <c r="G1001" s="10">
        <v>1</v>
      </c>
      <c r="H1001" s="2">
        <f t="shared" si="62"/>
        <v>0</v>
      </c>
      <c r="J1001" s="1" t="s">
        <v>853</v>
      </c>
    </row>
    <row r="1002" spans="1:10" ht="12.75">
      <c r="A1002">
        <v>5</v>
      </c>
      <c r="B1002" s="1" t="s">
        <v>48</v>
      </c>
      <c r="C1002" s="1" t="s">
        <v>992</v>
      </c>
      <c r="D1002" s="1">
        <v>18600053</v>
      </c>
      <c r="E1002" t="s">
        <v>57</v>
      </c>
      <c r="F1002" s="2">
        <v>999283.3295833335</v>
      </c>
      <c r="G1002" s="10">
        <v>1</v>
      </c>
      <c r="H1002" s="2">
        <f t="shared" si="62"/>
        <v>999283.3295833335</v>
      </c>
      <c r="J1002" s="1" t="s">
        <v>853</v>
      </c>
    </row>
    <row r="1003" spans="1:10" ht="12.75">
      <c r="A1003">
        <v>5</v>
      </c>
      <c r="C1003" s="1" t="s">
        <v>992</v>
      </c>
      <c r="D1003" s="1">
        <v>18600161</v>
      </c>
      <c r="E1003" t="s">
        <v>71</v>
      </c>
      <c r="F1003" s="2">
        <v>191333.29</v>
      </c>
      <c r="G1003" s="10">
        <v>1</v>
      </c>
      <c r="H1003" s="2">
        <f t="shared" si="62"/>
        <v>191333.29</v>
      </c>
      <c r="J1003" s="1" t="s">
        <v>854</v>
      </c>
    </row>
    <row r="1004" spans="1:10" ht="12.75">
      <c r="A1004">
        <v>5</v>
      </c>
      <c r="C1004" s="1" t="s">
        <v>992</v>
      </c>
      <c r="D1004" s="1">
        <v>18600441</v>
      </c>
      <c r="E1004" t="s">
        <v>81</v>
      </c>
      <c r="F1004" s="2">
        <v>131770.17</v>
      </c>
      <c r="G1004" s="10">
        <v>1</v>
      </c>
      <c r="H1004" s="2">
        <f t="shared" si="62"/>
        <v>131770.17</v>
      </c>
      <c r="J1004" s="1" t="s">
        <v>854</v>
      </c>
    </row>
    <row r="1005" spans="1:10" ht="12.75">
      <c r="A1005">
        <v>5</v>
      </c>
      <c r="C1005" s="1" t="s">
        <v>992</v>
      </c>
      <c r="D1005" s="1">
        <v>18700001</v>
      </c>
      <c r="E1005" t="s">
        <v>129</v>
      </c>
      <c r="F1005" s="2">
        <v>468696.1075</v>
      </c>
      <c r="G1005" s="10">
        <v>1</v>
      </c>
      <c r="H1005" s="2">
        <f t="shared" si="62"/>
        <v>468696.1075</v>
      </c>
      <c r="J1005" s="1" t="s">
        <v>854</v>
      </c>
    </row>
    <row r="1006" spans="1:8" ht="12.75">
      <c r="A1006">
        <v>5</v>
      </c>
      <c r="B1006" s="1" t="s">
        <v>48</v>
      </c>
      <c r="C1006" s="1" t="s">
        <v>992</v>
      </c>
      <c r="D1006" s="1">
        <v>18700002</v>
      </c>
      <c r="E1006" t="s">
        <v>130</v>
      </c>
      <c r="F1006" s="2">
        <v>184152.25166666668</v>
      </c>
      <c r="G1006" s="10">
        <v>1</v>
      </c>
      <c r="H1006" s="2">
        <f t="shared" si="62"/>
        <v>184152.25166666668</v>
      </c>
    </row>
    <row r="1007" spans="1:10" ht="12.75">
      <c r="A1007">
        <v>5</v>
      </c>
      <c r="B1007" s="1" t="s">
        <v>48</v>
      </c>
      <c r="C1007" s="1" t="s">
        <v>992</v>
      </c>
      <c r="D1007" s="1">
        <v>18700003</v>
      </c>
      <c r="E1007" t="s">
        <v>130</v>
      </c>
      <c r="F1007" s="2">
        <v>497515.2379166666</v>
      </c>
      <c r="G1007" s="10">
        <v>1</v>
      </c>
      <c r="H1007" s="2">
        <f t="shared" si="62"/>
        <v>497515.2379166666</v>
      </c>
      <c r="J1007" s="1" t="s">
        <v>853</v>
      </c>
    </row>
    <row r="1008" spans="1:10" ht="12.75">
      <c r="A1008">
        <v>5</v>
      </c>
      <c r="C1008" s="1" t="s">
        <v>992</v>
      </c>
      <c r="D1008" s="1">
        <v>18700011</v>
      </c>
      <c r="E1008" t="s">
        <v>131</v>
      </c>
      <c r="F1008" s="2">
        <v>682070.4970833333</v>
      </c>
      <c r="G1008" s="10">
        <v>1</v>
      </c>
      <c r="H1008" s="2">
        <f t="shared" si="62"/>
        <v>682070.4970833333</v>
      </c>
      <c r="J1008" s="1" t="s">
        <v>854</v>
      </c>
    </row>
    <row r="1009" spans="1:8" ht="12.75">
      <c r="A1009">
        <v>5</v>
      </c>
      <c r="B1009" s="1" t="s">
        <v>48</v>
      </c>
      <c r="C1009" s="1" t="s">
        <v>992</v>
      </c>
      <c r="D1009" s="1">
        <v>18700012</v>
      </c>
      <c r="E1009" t="s">
        <v>132</v>
      </c>
      <c r="F1009" s="2">
        <v>379352.6295833333</v>
      </c>
      <c r="G1009" s="10">
        <v>1</v>
      </c>
      <c r="H1009" s="2">
        <f t="shared" si="62"/>
        <v>379352.6295833333</v>
      </c>
    </row>
    <row r="1010" spans="1:10" ht="12.75">
      <c r="A1010">
        <v>5</v>
      </c>
      <c r="C1010" s="1" t="s">
        <v>992</v>
      </c>
      <c r="D1010" s="1">
        <v>18700021</v>
      </c>
      <c r="E1010" t="s">
        <v>133</v>
      </c>
      <c r="F1010" s="2">
        <v>20654.940833333334</v>
      </c>
      <c r="G1010" s="10">
        <v>1</v>
      </c>
      <c r="H1010" s="2">
        <f aca="true" t="shared" si="63" ref="H1010:H1073">F1010*G1010</f>
        <v>20654.940833333334</v>
      </c>
      <c r="J1010" s="1" t="s">
        <v>854</v>
      </c>
    </row>
    <row r="1011" spans="1:8" ht="12.75">
      <c r="A1011">
        <v>5</v>
      </c>
      <c r="B1011" s="1" t="s">
        <v>48</v>
      </c>
      <c r="C1011" s="1" t="s">
        <v>992</v>
      </c>
      <c r="D1011" s="1">
        <v>18700022</v>
      </c>
      <c r="E1011" t="s">
        <v>133</v>
      </c>
      <c r="F1011" s="2">
        <v>-9485.652916666666</v>
      </c>
      <c r="G1011" s="10">
        <v>1</v>
      </c>
      <c r="H1011" s="2">
        <f t="shared" si="63"/>
        <v>-9485.652916666666</v>
      </c>
    </row>
    <row r="1012" spans="1:10" ht="12.75">
      <c r="A1012">
        <v>5</v>
      </c>
      <c r="B1012" s="1" t="s">
        <v>48</v>
      </c>
      <c r="C1012" s="1" t="s">
        <v>992</v>
      </c>
      <c r="D1012" s="1">
        <v>19000003</v>
      </c>
      <c r="E1012" t="s">
        <v>180</v>
      </c>
      <c r="F1012" s="2">
        <v>12501474.996666668</v>
      </c>
      <c r="G1012" s="10">
        <v>1</v>
      </c>
      <c r="H1012" s="2">
        <f t="shared" si="63"/>
        <v>12501474.996666668</v>
      </c>
      <c r="J1012" s="1" t="s">
        <v>853</v>
      </c>
    </row>
    <row r="1013" spans="1:10" ht="12.75">
      <c r="A1013">
        <v>5</v>
      </c>
      <c r="B1013" s="1" t="s">
        <v>48</v>
      </c>
      <c r="C1013" s="1" t="s">
        <v>992</v>
      </c>
      <c r="D1013" s="1">
        <v>19000013</v>
      </c>
      <c r="E1013" t="s">
        <v>183</v>
      </c>
      <c r="F1013" s="2">
        <v>4504876.125</v>
      </c>
      <c r="G1013" s="10">
        <v>1</v>
      </c>
      <c r="H1013" s="2">
        <f t="shared" si="63"/>
        <v>4504876.125</v>
      </c>
      <c r="J1013" s="1" t="s">
        <v>853</v>
      </c>
    </row>
    <row r="1014" spans="1:10" ht="12.75">
      <c r="A1014">
        <v>5</v>
      </c>
      <c r="B1014" s="1" t="s">
        <v>48</v>
      </c>
      <c r="C1014" s="1" t="s">
        <v>992</v>
      </c>
      <c r="D1014" s="1">
        <v>19000023</v>
      </c>
      <c r="E1014" t="s">
        <v>186</v>
      </c>
      <c r="F1014" s="2">
        <v>2691000</v>
      </c>
      <c r="G1014" s="10">
        <v>1</v>
      </c>
      <c r="H1014" s="2">
        <f t="shared" si="63"/>
        <v>2691000</v>
      </c>
      <c r="J1014" s="1" t="s">
        <v>853</v>
      </c>
    </row>
    <row r="1015" spans="1:8" ht="12.75">
      <c r="A1015">
        <v>5</v>
      </c>
      <c r="B1015" s="1" t="s">
        <v>48</v>
      </c>
      <c r="C1015" s="1" t="s">
        <v>992</v>
      </c>
      <c r="D1015" s="1">
        <v>19000062</v>
      </c>
      <c r="E1015" t="s">
        <v>192</v>
      </c>
      <c r="F1015" s="2">
        <v>14581041.666666666</v>
      </c>
      <c r="G1015" s="10">
        <v>1</v>
      </c>
      <c r="H1015" s="2">
        <f t="shared" si="63"/>
        <v>14581041.666666666</v>
      </c>
    </row>
    <row r="1016" spans="1:10" ht="12.75">
      <c r="A1016">
        <v>5</v>
      </c>
      <c r="B1016" s="1" t="s">
        <v>48</v>
      </c>
      <c r="C1016" s="1" t="s">
        <v>992</v>
      </c>
      <c r="D1016" s="1">
        <v>19000073</v>
      </c>
      <c r="E1016" t="s">
        <v>193</v>
      </c>
      <c r="F1016" s="2">
        <v>516057</v>
      </c>
      <c r="G1016" s="10">
        <v>1</v>
      </c>
      <c r="H1016" s="2">
        <f t="shared" si="63"/>
        <v>516057</v>
      </c>
      <c r="J1016" s="1" t="s">
        <v>853</v>
      </c>
    </row>
    <row r="1017" spans="1:10" ht="12.75">
      <c r="A1017">
        <v>5</v>
      </c>
      <c r="B1017" s="1" t="s">
        <v>48</v>
      </c>
      <c r="C1017" s="1" t="s">
        <v>992</v>
      </c>
      <c r="D1017" s="1">
        <v>19000093</v>
      </c>
      <c r="E1017" t="s">
        <v>161</v>
      </c>
      <c r="F1017" s="2">
        <v>2908595.875</v>
      </c>
      <c r="G1017" s="10">
        <v>1</v>
      </c>
      <c r="H1017" s="2">
        <f t="shared" si="63"/>
        <v>2908595.875</v>
      </c>
      <c r="J1017" s="1" t="s">
        <v>893</v>
      </c>
    </row>
    <row r="1018" spans="1:10" ht="12.75">
      <c r="A1018">
        <v>5</v>
      </c>
      <c r="C1018" s="1" t="s">
        <v>992</v>
      </c>
      <c r="D1018" s="1">
        <v>19000111</v>
      </c>
      <c r="E1018" t="s">
        <v>196</v>
      </c>
      <c r="F1018" s="2">
        <v>510889.6666666667</v>
      </c>
      <c r="G1018" s="10">
        <v>1</v>
      </c>
      <c r="H1018" s="2">
        <f t="shared" si="63"/>
        <v>510889.6666666667</v>
      </c>
      <c r="J1018" s="1" t="s">
        <v>854</v>
      </c>
    </row>
    <row r="1019" spans="1:10" ht="12.75">
      <c r="A1019">
        <v>5</v>
      </c>
      <c r="B1019" s="1" t="s">
        <v>48</v>
      </c>
      <c r="C1019" s="1" t="s">
        <v>992</v>
      </c>
      <c r="D1019" s="1">
        <v>19000123</v>
      </c>
      <c r="E1019" t="s">
        <v>198</v>
      </c>
      <c r="F1019" s="2">
        <v>-3573.125</v>
      </c>
      <c r="G1019" s="10">
        <v>1</v>
      </c>
      <c r="H1019" s="2">
        <f t="shared" si="63"/>
        <v>-3573.125</v>
      </c>
      <c r="J1019" s="1" t="s">
        <v>853</v>
      </c>
    </row>
    <row r="1020" spans="1:10" ht="12.75">
      <c r="A1020">
        <v>5</v>
      </c>
      <c r="C1020" s="1" t="s">
        <v>992</v>
      </c>
      <c r="D1020" s="1">
        <v>19000141</v>
      </c>
      <c r="E1020" t="s">
        <v>201</v>
      </c>
      <c r="F1020" s="2">
        <v>68625</v>
      </c>
      <c r="G1020" s="10">
        <v>1</v>
      </c>
      <c r="H1020" s="2">
        <f t="shared" si="63"/>
        <v>68625</v>
      </c>
      <c r="J1020" s="1" t="s">
        <v>854</v>
      </c>
    </row>
    <row r="1021" spans="1:10" ht="12.75">
      <c r="A1021">
        <v>5</v>
      </c>
      <c r="C1021" s="1" t="s">
        <v>992</v>
      </c>
      <c r="D1021" s="1">
        <v>19000161</v>
      </c>
      <c r="E1021" t="s">
        <v>203</v>
      </c>
      <c r="F1021" s="2">
        <v>0</v>
      </c>
      <c r="G1021" s="10">
        <v>1</v>
      </c>
      <c r="H1021" s="2">
        <f t="shared" si="63"/>
        <v>0</v>
      </c>
      <c r="J1021" s="1" t="s">
        <v>854</v>
      </c>
    </row>
    <row r="1022" spans="1:10" ht="12.75">
      <c r="A1022">
        <v>5</v>
      </c>
      <c r="C1022" s="1" t="s">
        <v>992</v>
      </c>
      <c r="D1022" s="1">
        <v>19000181</v>
      </c>
      <c r="E1022" t="s">
        <v>206</v>
      </c>
      <c r="F1022" s="2">
        <v>984000</v>
      </c>
      <c r="G1022" s="10">
        <v>1</v>
      </c>
      <c r="H1022" s="2">
        <f t="shared" si="63"/>
        <v>984000</v>
      </c>
      <c r="J1022" s="1" t="s">
        <v>854</v>
      </c>
    </row>
    <row r="1023" spans="1:10" ht="12.75">
      <c r="A1023">
        <v>5</v>
      </c>
      <c r="C1023" s="1" t="s">
        <v>992</v>
      </c>
      <c r="D1023" s="1">
        <v>19000221</v>
      </c>
      <c r="E1023" t="s">
        <v>207</v>
      </c>
      <c r="F1023" s="2">
        <v>0</v>
      </c>
      <c r="G1023" s="10">
        <v>1</v>
      </c>
      <c r="H1023" s="2">
        <f t="shared" si="63"/>
        <v>0</v>
      </c>
      <c r="J1023" s="1" t="s">
        <v>854</v>
      </c>
    </row>
    <row r="1024" spans="1:10" ht="12.75">
      <c r="A1024">
        <v>5</v>
      </c>
      <c r="B1024" s="1" t="s">
        <v>48</v>
      </c>
      <c r="C1024" s="1" t="s">
        <v>992</v>
      </c>
      <c r="D1024" s="1">
        <v>19000233</v>
      </c>
      <c r="E1024" t="s">
        <v>208</v>
      </c>
      <c r="F1024" s="2">
        <v>0</v>
      </c>
      <c r="G1024" s="10">
        <v>1</v>
      </c>
      <c r="H1024" s="2">
        <f t="shared" si="63"/>
        <v>0</v>
      </c>
      <c r="J1024" s="1" t="s">
        <v>853</v>
      </c>
    </row>
    <row r="1025" spans="1:10" ht="12.75">
      <c r="A1025">
        <v>5</v>
      </c>
      <c r="B1025" s="1" t="s">
        <v>48</v>
      </c>
      <c r="C1025" s="1" t="s">
        <v>992</v>
      </c>
      <c r="D1025" s="1">
        <v>19000243</v>
      </c>
      <c r="E1025" t="s">
        <v>209</v>
      </c>
      <c r="F1025" s="2">
        <v>0</v>
      </c>
      <c r="G1025" s="10">
        <v>1</v>
      </c>
      <c r="H1025" s="2">
        <f t="shared" si="63"/>
        <v>0</v>
      </c>
      <c r="J1025" s="1" t="s">
        <v>853</v>
      </c>
    </row>
    <row r="1026" spans="1:10" ht="12.75">
      <c r="A1026">
        <v>5</v>
      </c>
      <c r="C1026" s="1" t="s">
        <v>992</v>
      </c>
      <c r="D1026" s="1">
        <v>19000251</v>
      </c>
      <c r="E1026" t="s">
        <v>210</v>
      </c>
      <c r="F1026" s="2">
        <v>590829.9166666666</v>
      </c>
      <c r="G1026" s="10">
        <v>1</v>
      </c>
      <c r="H1026" s="2">
        <f t="shared" si="63"/>
        <v>590829.9166666666</v>
      </c>
      <c r="J1026" s="1" t="s">
        <v>854</v>
      </c>
    </row>
    <row r="1027" spans="1:10" ht="12.75">
      <c r="A1027">
        <v>5</v>
      </c>
      <c r="C1027" s="1" t="s">
        <v>992</v>
      </c>
      <c r="D1027" s="1">
        <v>19000261</v>
      </c>
      <c r="E1027" t="s">
        <v>211</v>
      </c>
      <c r="F1027" s="2">
        <v>0</v>
      </c>
      <c r="G1027" s="10">
        <v>1</v>
      </c>
      <c r="H1027" s="2">
        <f t="shared" si="63"/>
        <v>0</v>
      </c>
      <c r="J1027" s="1" t="s">
        <v>854</v>
      </c>
    </row>
    <row r="1028" spans="1:10" ht="12.75">
      <c r="A1028">
        <v>5</v>
      </c>
      <c r="C1028" s="1" t="s">
        <v>992</v>
      </c>
      <c r="D1028" s="1">
        <v>19000281</v>
      </c>
      <c r="E1028" t="s">
        <v>212</v>
      </c>
      <c r="F1028" s="2">
        <v>0</v>
      </c>
      <c r="G1028" s="10">
        <v>1</v>
      </c>
      <c r="H1028" s="2">
        <f t="shared" si="63"/>
        <v>0</v>
      </c>
      <c r="J1028" s="1" t="s">
        <v>854</v>
      </c>
    </row>
    <row r="1029" spans="1:10" ht="12.75">
      <c r="A1029">
        <v>5</v>
      </c>
      <c r="B1029" s="1" t="s">
        <v>48</v>
      </c>
      <c r="C1029" s="1" t="s">
        <v>992</v>
      </c>
      <c r="D1029" s="1">
        <v>19000293</v>
      </c>
      <c r="E1029" t="s">
        <v>214</v>
      </c>
      <c r="F1029" s="2">
        <v>0</v>
      </c>
      <c r="G1029" s="10">
        <v>1</v>
      </c>
      <c r="H1029" s="2">
        <f t="shared" si="63"/>
        <v>0</v>
      </c>
      <c r="J1029" s="1" t="s">
        <v>853</v>
      </c>
    </row>
    <row r="1030" spans="1:10" ht="12.75">
      <c r="A1030">
        <v>5</v>
      </c>
      <c r="C1030" s="1" t="s">
        <v>992</v>
      </c>
      <c r="D1030" s="1">
        <v>19000301</v>
      </c>
      <c r="E1030" t="s">
        <v>215</v>
      </c>
      <c r="F1030" s="2">
        <v>-161383</v>
      </c>
      <c r="G1030" s="10">
        <v>1</v>
      </c>
      <c r="H1030" s="2">
        <f t="shared" si="63"/>
        <v>-161383</v>
      </c>
      <c r="J1030" s="1" t="s">
        <v>854</v>
      </c>
    </row>
    <row r="1031" spans="1:10" ht="12.75">
      <c r="A1031">
        <v>5</v>
      </c>
      <c r="C1031" s="1" t="s">
        <v>992</v>
      </c>
      <c r="D1031" s="1">
        <v>19000321</v>
      </c>
      <c r="E1031" t="s">
        <v>218</v>
      </c>
      <c r="F1031" s="2">
        <v>0</v>
      </c>
      <c r="G1031" s="10">
        <v>1</v>
      </c>
      <c r="H1031" s="2">
        <f t="shared" si="63"/>
        <v>0</v>
      </c>
      <c r="J1031" s="1" t="s">
        <v>854</v>
      </c>
    </row>
    <row r="1032" spans="1:8" ht="12.75">
      <c r="A1032">
        <v>5</v>
      </c>
      <c r="B1032" s="1" t="s">
        <v>48</v>
      </c>
      <c r="C1032" s="1" t="s">
        <v>992</v>
      </c>
      <c r="D1032" s="1">
        <v>19000341</v>
      </c>
      <c r="E1032" t="s">
        <v>219</v>
      </c>
      <c r="F1032" s="2">
        <v>0</v>
      </c>
      <c r="G1032" s="10">
        <v>1</v>
      </c>
      <c r="H1032" s="2">
        <f t="shared" si="63"/>
        <v>0</v>
      </c>
    </row>
    <row r="1033" spans="1:10" ht="12.75">
      <c r="A1033">
        <v>5</v>
      </c>
      <c r="C1033" s="1" t="s">
        <v>992</v>
      </c>
      <c r="D1033" s="1">
        <v>19000371</v>
      </c>
      <c r="E1033" t="s">
        <v>221</v>
      </c>
      <c r="F1033" s="2">
        <v>718877.6666666666</v>
      </c>
      <c r="G1033" s="10">
        <v>1</v>
      </c>
      <c r="H1033" s="2">
        <f t="shared" si="63"/>
        <v>718877.6666666666</v>
      </c>
      <c r="J1033" s="1" t="s">
        <v>854</v>
      </c>
    </row>
    <row r="1034" spans="1:10" ht="12.75">
      <c r="A1034">
        <v>5</v>
      </c>
      <c r="C1034" s="1" t="s">
        <v>992</v>
      </c>
      <c r="D1034" s="1">
        <v>19000381</v>
      </c>
      <c r="E1034" t="s">
        <v>222</v>
      </c>
      <c r="F1034" s="2">
        <v>0</v>
      </c>
      <c r="G1034" s="10">
        <v>1</v>
      </c>
      <c r="H1034" s="2">
        <f t="shared" si="63"/>
        <v>0</v>
      </c>
      <c r="J1034" s="1" t="s">
        <v>854</v>
      </c>
    </row>
    <row r="1035" spans="1:10" ht="12.75">
      <c r="A1035">
        <v>5</v>
      </c>
      <c r="B1035" s="1" t="s">
        <v>48</v>
      </c>
      <c r="C1035" s="1" t="s">
        <v>992</v>
      </c>
      <c r="D1035" s="1">
        <v>19000383</v>
      </c>
      <c r="E1035" t="s">
        <v>223</v>
      </c>
      <c r="F1035" s="2">
        <v>0</v>
      </c>
      <c r="G1035" s="10">
        <v>1</v>
      </c>
      <c r="H1035" s="2">
        <f t="shared" si="63"/>
        <v>0</v>
      </c>
      <c r="J1035" s="1" t="s">
        <v>853</v>
      </c>
    </row>
    <row r="1036" spans="1:10" ht="12.75">
      <c r="A1036">
        <v>5</v>
      </c>
      <c r="C1036" s="1" t="s">
        <v>992</v>
      </c>
      <c r="D1036" s="1">
        <v>19000411</v>
      </c>
      <c r="E1036" t="s">
        <v>226</v>
      </c>
      <c r="F1036" s="2">
        <v>0</v>
      </c>
      <c r="G1036" s="10">
        <v>1</v>
      </c>
      <c r="H1036" s="2">
        <f t="shared" si="63"/>
        <v>0</v>
      </c>
      <c r="J1036" s="1" t="s">
        <v>854</v>
      </c>
    </row>
    <row r="1037" spans="1:10" ht="12.75">
      <c r="A1037">
        <v>5</v>
      </c>
      <c r="B1037" s="1" t="s">
        <v>48</v>
      </c>
      <c r="C1037" s="1" t="s">
        <v>992</v>
      </c>
      <c r="D1037" s="1">
        <v>19000431</v>
      </c>
      <c r="E1037" t="s">
        <v>228</v>
      </c>
      <c r="F1037" s="2">
        <v>0</v>
      </c>
      <c r="G1037" s="10">
        <v>1</v>
      </c>
      <c r="H1037" s="2">
        <f t="shared" si="63"/>
        <v>0</v>
      </c>
      <c r="J1037" s="1" t="s">
        <v>853</v>
      </c>
    </row>
    <row r="1038" spans="1:10" ht="12.75">
      <c r="A1038">
        <v>5</v>
      </c>
      <c r="B1038" s="1" t="s">
        <v>48</v>
      </c>
      <c r="C1038" s="1" t="s">
        <v>992</v>
      </c>
      <c r="D1038" s="1">
        <v>19000433</v>
      </c>
      <c r="E1038" t="s">
        <v>229</v>
      </c>
      <c r="F1038" s="2">
        <v>2235293.4166666665</v>
      </c>
      <c r="G1038" s="10">
        <v>1</v>
      </c>
      <c r="H1038" s="2">
        <f t="shared" si="63"/>
        <v>2235293.4166666665</v>
      </c>
      <c r="J1038" s="1" t="s">
        <v>903</v>
      </c>
    </row>
    <row r="1039" spans="1:10" ht="12.75">
      <c r="A1039">
        <v>5</v>
      </c>
      <c r="C1039" s="1" t="s">
        <v>992</v>
      </c>
      <c r="D1039" s="1">
        <v>19000441</v>
      </c>
      <c r="E1039" t="s">
        <v>230</v>
      </c>
      <c r="F1039" s="2">
        <v>675893.3333333334</v>
      </c>
      <c r="G1039" s="10">
        <v>1</v>
      </c>
      <c r="H1039" s="2">
        <f t="shared" si="63"/>
        <v>675893.3333333334</v>
      </c>
      <c r="J1039" s="1" t="s">
        <v>854</v>
      </c>
    </row>
    <row r="1040" spans="1:10" ht="12.75">
      <c r="A1040">
        <v>5</v>
      </c>
      <c r="B1040" s="1" t="s">
        <v>48</v>
      </c>
      <c r="C1040" s="1" t="s">
        <v>992</v>
      </c>
      <c r="D1040" s="1">
        <v>19000461</v>
      </c>
      <c r="E1040" t="s">
        <v>234</v>
      </c>
      <c r="F1040" s="2">
        <v>2345024</v>
      </c>
      <c r="G1040" s="10">
        <v>1</v>
      </c>
      <c r="H1040" s="2">
        <f t="shared" si="63"/>
        <v>2345024</v>
      </c>
      <c r="J1040" s="1" t="s">
        <v>853</v>
      </c>
    </row>
    <row r="1041" spans="1:10" ht="12.75">
      <c r="A1041">
        <v>5</v>
      </c>
      <c r="C1041" s="1" t="s">
        <v>992</v>
      </c>
      <c r="D1041" s="1">
        <v>19000471</v>
      </c>
      <c r="E1041" t="s">
        <v>236</v>
      </c>
      <c r="F1041" s="2">
        <v>188678.04166666666</v>
      </c>
      <c r="G1041" s="10">
        <v>1</v>
      </c>
      <c r="H1041" s="2">
        <f t="shared" si="63"/>
        <v>188678.04166666666</v>
      </c>
      <c r="J1041" s="1" t="s">
        <v>854</v>
      </c>
    </row>
    <row r="1042" spans="1:10" ht="12.75">
      <c r="A1042">
        <v>5</v>
      </c>
      <c r="C1042" s="1" t="s">
        <v>992</v>
      </c>
      <c r="D1042" s="1">
        <v>19000521</v>
      </c>
      <c r="E1042" t="s">
        <v>237</v>
      </c>
      <c r="F1042" s="2">
        <v>-4123424</v>
      </c>
      <c r="G1042" s="10">
        <v>1</v>
      </c>
      <c r="H1042" s="2">
        <f t="shared" si="63"/>
        <v>-4123424</v>
      </c>
      <c r="J1042" s="1" t="s">
        <v>854</v>
      </c>
    </row>
    <row r="1043" spans="1:10" ht="12.75">
      <c r="A1043">
        <v>5</v>
      </c>
      <c r="C1043" s="1" t="s">
        <v>992</v>
      </c>
      <c r="D1043" s="1">
        <v>19000531</v>
      </c>
      <c r="E1043" t="s">
        <v>238</v>
      </c>
      <c r="F1043" s="2">
        <v>0</v>
      </c>
      <c r="G1043" s="10">
        <v>1</v>
      </c>
      <c r="H1043" s="2">
        <f t="shared" si="63"/>
        <v>0</v>
      </c>
      <c r="J1043" s="1" t="s">
        <v>854</v>
      </c>
    </row>
    <row r="1044" spans="1:10" ht="12.75">
      <c r="A1044">
        <v>5</v>
      </c>
      <c r="C1044" s="1" t="s">
        <v>992</v>
      </c>
      <c r="D1044" s="1">
        <v>19000541</v>
      </c>
      <c r="E1044" t="s">
        <v>239</v>
      </c>
      <c r="F1044" s="2">
        <v>82152</v>
      </c>
      <c r="G1044" s="10">
        <v>1</v>
      </c>
      <c r="H1044" s="2">
        <f t="shared" si="63"/>
        <v>82152</v>
      </c>
      <c r="J1044" s="1" t="s">
        <v>854</v>
      </c>
    </row>
    <row r="1045" spans="1:10" ht="12.75">
      <c r="A1045">
        <v>5</v>
      </c>
      <c r="B1045" s="1" t="s">
        <v>48</v>
      </c>
      <c r="C1045" s="1" t="s">
        <v>992</v>
      </c>
      <c r="D1045" s="1">
        <v>19000543</v>
      </c>
      <c r="E1045" t="s">
        <v>240</v>
      </c>
      <c r="F1045" s="2">
        <v>1931416.6666666667</v>
      </c>
      <c r="G1045" s="10">
        <v>1</v>
      </c>
      <c r="H1045" s="2">
        <f t="shared" si="63"/>
        <v>1931416.6666666667</v>
      </c>
      <c r="J1045" s="1" t="s">
        <v>853</v>
      </c>
    </row>
    <row r="1046" spans="1:8" ht="12.75">
      <c r="A1046">
        <v>5</v>
      </c>
      <c r="B1046" s="1" t="s">
        <v>48</v>
      </c>
      <c r="C1046" s="1" t="s">
        <v>992</v>
      </c>
      <c r="D1046" s="1">
        <v>19000562</v>
      </c>
      <c r="E1046" t="s">
        <v>165</v>
      </c>
      <c r="F1046" s="2">
        <v>1270717.4583333333</v>
      </c>
      <c r="G1046" s="10">
        <v>1</v>
      </c>
      <c r="H1046" s="2">
        <f t="shared" si="63"/>
        <v>1270717.4583333333</v>
      </c>
    </row>
    <row r="1047" spans="1:8" ht="12.75">
      <c r="A1047">
        <v>5</v>
      </c>
      <c r="B1047" s="1" t="s">
        <v>48</v>
      </c>
      <c r="C1047" s="1" t="s">
        <v>992</v>
      </c>
      <c r="D1047" s="1">
        <v>19000572</v>
      </c>
      <c r="E1047" t="s">
        <v>166</v>
      </c>
      <c r="F1047" s="2">
        <v>179522.125</v>
      </c>
      <c r="G1047" s="10">
        <v>1</v>
      </c>
      <c r="H1047" s="2">
        <f t="shared" si="63"/>
        <v>179522.125</v>
      </c>
    </row>
    <row r="1048" spans="1:10" ht="12.75">
      <c r="A1048">
        <v>5</v>
      </c>
      <c r="B1048" s="1" t="s">
        <v>48</v>
      </c>
      <c r="C1048" s="1" t="s">
        <v>992</v>
      </c>
      <c r="D1048" s="1">
        <v>19000582</v>
      </c>
      <c r="E1048" t="s">
        <v>242</v>
      </c>
      <c r="F1048" s="2">
        <v>0</v>
      </c>
      <c r="G1048" s="10">
        <v>1</v>
      </c>
      <c r="H1048" s="2">
        <f t="shared" si="63"/>
        <v>0</v>
      </c>
      <c r="J1048" s="1" t="s">
        <v>853</v>
      </c>
    </row>
    <row r="1049" spans="1:8" ht="12.75">
      <c r="A1049">
        <v>5</v>
      </c>
      <c r="B1049" s="1" t="s">
        <v>48</v>
      </c>
      <c r="C1049" s="1" t="s">
        <v>992</v>
      </c>
      <c r="D1049" s="1">
        <v>19000602</v>
      </c>
      <c r="E1049" t="s">
        <v>244</v>
      </c>
      <c r="F1049" s="2">
        <v>0</v>
      </c>
      <c r="G1049" s="10">
        <v>1</v>
      </c>
      <c r="H1049" s="2">
        <f t="shared" si="63"/>
        <v>0</v>
      </c>
    </row>
    <row r="1050" spans="1:8" ht="12.75">
      <c r="A1050">
        <v>5</v>
      </c>
      <c r="B1050" s="1" t="s">
        <v>48</v>
      </c>
      <c r="C1050" s="1" t="s">
        <v>992</v>
      </c>
      <c r="D1050" s="1">
        <v>19000692</v>
      </c>
      <c r="E1050" t="s">
        <v>252</v>
      </c>
      <c r="F1050" s="2">
        <v>0</v>
      </c>
      <c r="G1050" s="10">
        <v>1</v>
      </c>
      <c r="H1050" s="2">
        <f t="shared" si="63"/>
        <v>0</v>
      </c>
    </row>
    <row r="1051" spans="1:8" ht="12.75">
      <c r="A1051">
        <v>5</v>
      </c>
      <c r="B1051" s="1" t="s">
        <v>48</v>
      </c>
      <c r="C1051" s="1" t="s">
        <v>992</v>
      </c>
      <c r="D1051" s="1">
        <v>22100691</v>
      </c>
      <c r="E1051" t="s">
        <v>322</v>
      </c>
      <c r="F1051" s="2">
        <v>0</v>
      </c>
      <c r="G1051" s="10">
        <v>1</v>
      </c>
      <c r="H1051" s="2">
        <f t="shared" si="63"/>
        <v>0</v>
      </c>
    </row>
    <row r="1052" spans="1:10" ht="12.75">
      <c r="A1052">
        <v>5</v>
      </c>
      <c r="C1052" s="1" t="s">
        <v>992</v>
      </c>
      <c r="D1052" s="1">
        <v>22820011</v>
      </c>
      <c r="E1052" t="s">
        <v>343</v>
      </c>
      <c r="F1052" s="2">
        <v>-1028552.8354166667</v>
      </c>
      <c r="G1052" s="10">
        <v>1</v>
      </c>
      <c r="H1052" s="2">
        <f t="shared" si="63"/>
        <v>-1028552.8354166667</v>
      </c>
      <c r="J1052" s="1" t="s">
        <v>854</v>
      </c>
    </row>
    <row r="1053" spans="1:8" ht="12.75">
      <c r="A1053">
        <v>5</v>
      </c>
      <c r="B1053" s="1" t="s">
        <v>48</v>
      </c>
      <c r="C1053" s="1" t="s">
        <v>992</v>
      </c>
      <c r="D1053" s="1">
        <v>22820012</v>
      </c>
      <c r="E1053" t="s">
        <v>344</v>
      </c>
      <c r="F1053" s="2">
        <v>0</v>
      </c>
      <c r="G1053" s="10">
        <v>1</v>
      </c>
      <c r="H1053" s="2">
        <f t="shared" si="63"/>
        <v>0</v>
      </c>
    </row>
    <row r="1054" spans="1:10" ht="12.75">
      <c r="A1054">
        <v>5</v>
      </c>
      <c r="C1054" s="1" t="s">
        <v>992</v>
      </c>
      <c r="D1054" s="1">
        <v>22840011</v>
      </c>
      <c r="E1054" t="s">
        <v>346</v>
      </c>
      <c r="F1054" s="2">
        <v>289.75</v>
      </c>
      <c r="G1054" s="10">
        <v>1</v>
      </c>
      <c r="H1054" s="2">
        <f t="shared" si="63"/>
        <v>289.75</v>
      </c>
      <c r="J1054" s="1" t="s">
        <v>854</v>
      </c>
    </row>
    <row r="1055" spans="1:10" ht="12.75">
      <c r="A1055">
        <v>5</v>
      </c>
      <c r="C1055" s="1" t="s">
        <v>992</v>
      </c>
      <c r="D1055" s="1">
        <v>22840021</v>
      </c>
      <c r="E1055" t="s">
        <v>347</v>
      </c>
      <c r="F1055" s="2">
        <v>-978825.8195833332</v>
      </c>
      <c r="G1055" s="10">
        <v>1</v>
      </c>
      <c r="H1055" s="2">
        <f t="shared" si="63"/>
        <v>-978825.8195833332</v>
      </c>
      <c r="J1055" s="1" t="s">
        <v>854</v>
      </c>
    </row>
    <row r="1056" spans="1:10" ht="12.75">
      <c r="A1056">
        <v>5</v>
      </c>
      <c r="C1056" s="1" t="s">
        <v>992</v>
      </c>
      <c r="D1056" s="1">
        <v>22840031</v>
      </c>
      <c r="E1056" t="s">
        <v>348</v>
      </c>
      <c r="F1056" s="2">
        <v>-129471.05</v>
      </c>
      <c r="G1056" s="10">
        <v>1</v>
      </c>
      <c r="H1056" s="2">
        <f t="shared" si="63"/>
        <v>-129471.05</v>
      </c>
      <c r="J1056" s="1" t="s">
        <v>854</v>
      </c>
    </row>
    <row r="1057" spans="1:10" ht="12.75">
      <c r="A1057">
        <v>5</v>
      </c>
      <c r="C1057" s="1" t="s">
        <v>992</v>
      </c>
      <c r="D1057" s="1">
        <v>22840041</v>
      </c>
      <c r="E1057" t="s">
        <v>349</v>
      </c>
      <c r="F1057" s="2">
        <v>-29534.430416666666</v>
      </c>
      <c r="G1057" s="10">
        <v>1</v>
      </c>
      <c r="H1057" s="2">
        <f t="shared" si="63"/>
        <v>-29534.430416666666</v>
      </c>
      <c r="J1057" s="1" t="s">
        <v>854</v>
      </c>
    </row>
    <row r="1058" spans="1:10" ht="12.75">
      <c r="A1058">
        <v>5</v>
      </c>
      <c r="C1058" s="1" t="s">
        <v>992</v>
      </c>
      <c r="D1058" s="1">
        <v>22840051</v>
      </c>
      <c r="E1058" t="s">
        <v>350</v>
      </c>
      <c r="F1058" s="2">
        <v>-15000</v>
      </c>
      <c r="G1058" s="10">
        <v>1</v>
      </c>
      <c r="H1058" s="2">
        <f t="shared" si="63"/>
        <v>-15000</v>
      </c>
      <c r="J1058" s="1" t="s">
        <v>854</v>
      </c>
    </row>
    <row r="1059" spans="1:10" ht="12.75">
      <c r="A1059">
        <v>5</v>
      </c>
      <c r="C1059" s="1" t="s">
        <v>992</v>
      </c>
      <c r="D1059" s="1">
        <v>22840061</v>
      </c>
      <c r="E1059" t="s">
        <v>351</v>
      </c>
      <c r="F1059" s="2">
        <v>-52471.63</v>
      </c>
      <c r="G1059" s="10">
        <v>1</v>
      </c>
      <c r="H1059" s="2">
        <f t="shared" si="63"/>
        <v>-52471.63</v>
      </c>
      <c r="J1059" s="1" t="s">
        <v>854</v>
      </c>
    </row>
    <row r="1060" spans="1:10" ht="12.75">
      <c r="A1060">
        <v>5</v>
      </c>
      <c r="C1060" s="1" t="s">
        <v>992</v>
      </c>
      <c r="D1060" s="1">
        <v>22840071</v>
      </c>
      <c r="E1060" t="s">
        <v>352</v>
      </c>
      <c r="F1060" s="2">
        <v>-48851.86666666665</v>
      </c>
      <c r="G1060" s="10">
        <v>1</v>
      </c>
      <c r="H1060" s="2">
        <f t="shared" si="63"/>
        <v>-48851.86666666665</v>
      </c>
      <c r="J1060" s="1" t="s">
        <v>854</v>
      </c>
    </row>
    <row r="1061" spans="1:10" ht="12.75">
      <c r="A1061">
        <v>5</v>
      </c>
      <c r="C1061" s="1" t="s">
        <v>992</v>
      </c>
      <c r="D1061" s="1">
        <v>22840081</v>
      </c>
      <c r="E1061" t="s">
        <v>353</v>
      </c>
      <c r="F1061" s="2">
        <v>-453028.42</v>
      </c>
      <c r="G1061" s="10">
        <v>1</v>
      </c>
      <c r="H1061" s="2">
        <f t="shared" si="63"/>
        <v>-453028.42</v>
      </c>
      <c r="J1061" s="1" t="s">
        <v>854</v>
      </c>
    </row>
    <row r="1062" spans="1:10" ht="12.75">
      <c r="A1062">
        <v>5</v>
      </c>
      <c r="C1062" s="1" t="s">
        <v>992</v>
      </c>
      <c r="D1062" s="1">
        <v>22840091</v>
      </c>
      <c r="E1062" t="s">
        <v>354</v>
      </c>
      <c r="F1062" s="2">
        <v>0</v>
      </c>
      <c r="G1062" s="10">
        <v>1</v>
      </c>
      <c r="H1062" s="2">
        <f t="shared" si="63"/>
        <v>0</v>
      </c>
      <c r="J1062" s="1" t="s">
        <v>854</v>
      </c>
    </row>
    <row r="1063" spans="1:10" ht="12.75">
      <c r="A1063">
        <v>5</v>
      </c>
      <c r="C1063" s="1" t="s">
        <v>992</v>
      </c>
      <c r="D1063" s="1">
        <v>22840101</v>
      </c>
      <c r="E1063" t="s">
        <v>355</v>
      </c>
      <c r="F1063" s="2">
        <v>0</v>
      </c>
      <c r="G1063" s="10">
        <v>1</v>
      </c>
      <c r="H1063" s="2">
        <f t="shared" si="63"/>
        <v>0</v>
      </c>
      <c r="J1063" s="1" t="s">
        <v>854</v>
      </c>
    </row>
    <row r="1064" spans="1:10" ht="12.75">
      <c r="A1064">
        <v>5</v>
      </c>
      <c r="C1064" s="1" t="s">
        <v>992</v>
      </c>
      <c r="D1064" s="1">
        <v>22840111</v>
      </c>
      <c r="E1064" t="s">
        <v>356</v>
      </c>
      <c r="F1064" s="2">
        <v>-10000</v>
      </c>
      <c r="G1064" s="10">
        <v>1</v>
      </c>
      <c r="H1064" s="2">
        <f t="shared" si="63"/>
        <v>-10000</v>
      </c>
      <c r="J1064" s="1" t="s">
        <v>854</v>
      </c>
    </row>
    <row r="1065" spans="1:10" ht="12.75">
      <c r="A1065">
        <v>5</v>
      </c>
      <c r="C1065" s="1" t="s">
        <v>992</v>
      </c>
      <c r="D1065" s="1">
        <v>22840121</v>
      </c>
      <c r="E1065" t="s">
        <v>357</v>
      </c>
      <c r="F1065" s="2">
        <v>0</v>
      </c>
      <c r="G1065" s="10">
        <v>1</v>
      </c>
      <c r="H1065" s="2">
        <f t="shared" si="63"/>
        <v>0</v>
      </c>
      <c r="J1065" s="1" t="s">
        <v>854</v>
      </c>
    </row>
    <row r="1066" spans="1:10" ht="12.75">
      <c r="A1066">
        <v>5</v>
      </c>
      <c r="C1066" s="1" t="s">
        <v>992</v>
      </c>
      <c r="D1066" s="1">
        <v>22840131</v>
      </c>
      <c r="E1066" t="s">
        <v>360</v>
      </c>
      <c r="F1066" s="2">
        <v>-2483738.4083333337</v>
      </c>
      <c r="G1066" s="10">
        <v>1</v>
      </c>
      <c r="H1066" s="2">
        <f t="shared" si="63"/>
        <v>-2483738.4083333337</v>
      </c>
      <c r="J1066" s="1" t="s">
        <v>854</v>
      </c>
    </row>
    <row r="1067" spans="1:10" ht="12.75">
      <c r="A1067">
        <v>5</v>
      </c>
      <c r="C1067" s="1" t="s">
        <v>992</v>
      </c>
      <c r="D1067" s="1">
        <v>22840411</v>
      </c>
      <c r="E1067" t="s">
        <v>358</v>
      </c>
      <c r="F1067" s="2">
        <v>-23656.118749999998</v>
      </c>
      <c r="G1067" s="10">
        <v>1</v>
      </c>
      <c r="H1067" s="2">
        <f t="shared" si="63"/>
        <v>-23656.118749999998</v>
      </c>
      <c r="J1067" s="1" t="s">
        <v>854</v>
      </c>
    </row>
    <row r="1068" spans="1:10" ht="12.75">
      <c r="A1068">
        <v>5</v>
      </c>
      <c r="C1068" s="1" t="s">
        <v>992</v>
      </c>
      <c r="D1068" s="1">
        <v>22841001</v>
      </c>
      <c r="E1068" t="s">
        <v>359</v>
      </c>
      <c r="F1068" s="2">
        <v>-889955.5558333333</v>
      </c>
      <c r="G1068" s="10">
        <v>1</v>
      </c>
      <c r="H1068" s="2">
        <f t="shared" si="63"/>
        <v>-889955.5558333333</v>
      </c>
      <c r="J1068" s="1" t="s">
        <v>854</v>
      </c>
    </row>
    <row r="1069" spans="1:10" ht="12.75">
      <c r="A1069">
        <v>5</v>
      </c>
      <c r="C1069" s="1" t="s">
        <v>992</v>
      </c>
      <c r="D1069" s="1">
        <v>23200011</v>
      </c>
      <c r="E1069" t="s">
        <v>397</v>
      </c>
      <c r="F1069" s="2">
        <v>-5252636.1725</v>
      </c>
      <c r="G1069" s="10">
        <v>1</v>
      </c>
      <c r="H1069" s="2">
        <f t="shared" si="63"/>
        <v>-5252636.1725</v>
      </c>
      <c r="J1069" s="1" t="s">
        <v>854</v>
      </c>
    </row>
    <row r="1070" spans="1:10" ht="12.75">
      <c r="A1070">
        <v>5</v>
      </c>
      <c r="C1070" s="1" t="s">
        <v>992</v>
      </c>
      <c r="D1070" s="1">
        <v>23200031</v>
      </c>
      <c r="E1070" t="s">
        <v>398</v>
      </c>
      <c r="F1070" s="2">
        <v>-15363779.438749999</v>
      </c>
      <c r="G1070" s="10">
        <v>1</v>
      </c>
      <c r="H1070" s="2">
        <f t="shared" si="63"/>
        <v>-15363779.438749999</v>
      </c>
      <c r="J1070" s="1" t="s">
        <v>854</v>
      </c>
    </row>
    <row r="1071" spans="1:10" ht="12.75">
      <c r="A1071">
        <v>5</v>
      </c>
      <c r="B1071" s="1" t="s">
        <v>48</v>
      </c>
      <c r="C1071" s="1" t="s">
        <v>992</v>
      </c>
      <c r="D1071" s="1">
        <v>23200033</v>
      </c>
      <c r="E1071" t="s">
        <v>399</v>
      </c>
      <c r="F1071" s="2">
        <v>-881514.09625</v>
      </c>
      <c r="G1071" s="10">
        <v>1</v>
      </c>
      <c r="H1071" s="2">
        <f t="shared" si="63"/>
        <v>-881514.09625</v>
      </c>
      <c r="J1071" s="1" t="s">
        <v>853</v>
      </c>
    </row>
    <row r="1072" spans="1:10" ht="12.75">
      <c r="A1072">
        <v>5</v>
      </c>
      <c r="C1072" s="1" t="s">
        <v>992</v>
      </c>
      <c r="D1072" s="1">
        <v>23200041</v>
      </c>
      <c r="E1072" t="s">
        <v>400</v>
      </c>
      <c r="F1072" s="2">
        <v>-5307608.5</v>
      </c>
      <c r="G1072" s="10">
        <v>1</v>
      </c>
      <c r="H1072" s="2">
        <f t="shared" si="63"/>
        <v>-5307608.5</v>
      </c>
      <c r="J1072" s="1" t="s">
        <v>854</v>
      </c>
    </row>
    <row r="1073" spans="1:10" ht="12.75">
      <c r="A1073">
        <v>5</v>
      </c>
      <c r="C1073" s="1" t="s">
        <v>992</v>
      </c>
      <c r="D1073" s="1">
        <v>23200051</v>
      </c>
      <c r="E1073" t="s">
        <v>401</v>
      </c>
      <c r="F1073" s="2">
        <v>-7027676.699583333</v>
      </c>
      <c r="G1073" s="10">
        <v>1</v>
      </c>
      <c r="H1073" s="2">
        <f t="shared" si="63"/>
        <v>-7027676.699583333</v>
      </c>
      <c r="J1073" s="1" t="s">
        <v>854</v>
      </c>
    </row>
    <row r="1074" spans="1:10" ht="12.75">
      <c r="A1074">
        <v>5</v>
      </c>
      <c r="C1074" s="1" t="s">
        <v>992</v>
      </c>
      <c r="D1074" s="1">
        <v>23200061</v>
      </c>
      <c r="E1074" t="s">
        <v>402</v>
      </c>
      <c r="F1074" s="2">
        <v>-30831778.0275</v>
      </c>
      <c r="G1074" s="10">
        <v>1</v>
      </c>
      <c r="H1074" s="2">
        <f aca="true" t="shared" si="64" ref="H1074:H1137">F1074*G1074</f>
        <v>-30831778.0275</v>
      </c>
      <c r="J1074" s="1" t="s">
        <v>854</v>
      </c>
    </row>
    <row r="1075" spans="1:10" ht="12.75">
      <c r="A1075">
        <v>5</v>
      </c>
      <c r="B1075" s="1" t="s">
        <v>48</v>
      </c>
      <c r="C1075" s="1" t="s">
        <v>992</v>
      </c>
      <c r="D1075" s="1">
        <v>23200063</v>
      </c>
      <c r="E1075" t="s">
        <v>403</v>
      </c>
      <c r="F1075" s="2">
        <v>-423446.8970833334</v>
      </c>
      <c r="G1075" s="10">
        <v>1</v>
      </c>
      <c r="H1075" s="2">
        <f t="shared" si="64"/>
        <v>-423446.8970833334</v>
      </c>
      <c r="J1075" s="1" t="s">
        <v>853</v>
      </c>
    </row>
    <row r="1076" spans="1:10" ht="12.75">
      <c r="A1076">
        <v>5</v>
      </c>
      <c r="C1076" s="1" t="s">
        <v>992</v>
      </c>
      <c r="D1076" s="1">
        <v>23200071</v>
      </c>
      <c r="E1076" t="s">
        <v>404</v>
      </c>
      <c r="F1076" s="2">
        <v>-20435926.24291667</v>
      </c>
      <c r="G1076" s="10">
        <v>1</v>
      </c>
      <c r="H1076" s="2">
        <f t="shared" si="64"/>
        <v>-20435926.24291667</v>
      </c>
      <c r="J1076" s="1" t="s">
        <v>854</v>
      </c>
    </row>
    <row r="1077" spans="1:10" ht="12.75">
      <c r="A1077">
        <v>5</v>
      </c>
      <c r="C1077" s="1" t="s">
        <v>992</v>
      </c>
      <c r="D1077" s="1">
        <v>23200081</v>
      </c>
      <c r="E1077" t="s">
        <v>405</v>
      </c>
      <c r="F1077" s="2">
        <v>-1456799.835416667</v>
      </c>
      <c r="G1077" s="10">
        <v>1</v>
      </c>
      <c r="H1077" s="2">
        <f t="shared" si="64"/>
        <v>-1456799.835416667</v>
      </c>
      <c r="J1077" s="1" t="s">
        <v>854</v>
      </c>
    </row>
    <row r="1078" spans="1:10" ht="12.75">
      <c r="A1078">
        <v>5</v>
      </c>
      <c r="B1078" s="1" t="s">
        <v>48</v>
      </c>
      <c r="C1078" s="1" t="s">
        <v>992</v>
      </c>
      <c r="D1078" s="1">
        <v>23200083</v>
      </c>
      <c r="E1078" t="s">
        <v>406</v>
      </c>
      <c r="F1078" s="2">
        <v>0</v>
      </c>
      <c r="G1078" s="10">
        <v>1</v>
      </c>
      <c r="H1078" s="2">
        <f t="shared" si="64"/>
        <v>0</v>
      </c>
      <c r="J1078" s="1" t="s">
        <v>853</v>
      </c>
    </row>
    <row r="1079" spans="1:10" ht="12.75">
      <c r="A1079">
        <v>5</v>
      </c>
      <c r="C1079" s="1" t="s">
        <v>992</v>
      </c>
      <c r="D1079" s="1">
        <v>23200091</v>
      </c>
      <c r="E1079" t="s">
        <v>407</v>
      </c>
      <c r="F1079" s="2">
        <v>-51235.96708333333</v>
      </c>
      <c r="G1079" s="10">
        <v>1</v>
      </c>
      <c r="H1079" s="2">
        <f t="shared" si="64"/>
        <v>-51235.96708333333</v>
      </c>
      <c r="J1079" s="1" t="s">
        <v>854</v>
      </c>
    </row>
    <row r="1080" spans="1:10" ht="12.75">
      <c r="A1080">
        <v>5</v>
      </c>
      <c r="C1080" s="1" t="s">
        <v>992</v>
      </c>
      <c r="D1080" s="1">
        <v>23200101</v>
      </c>
      <c r="E1080" t="s">
        <v>409</v>
      </c>
      <c r="F1080" s="2">
        <v>-5137.5</v>
      </c>
      <c r="G1080" s="10">
        <v>1</v>
      </c>
      <c r="H1080" s="2">
        <f t="shared" si="64"/>
        <v>-5137.5</v>
      </c>
      <c r="J1080" s="1" t="s">
        <v>854</v>
      </c>
    </row>
    <row r="1081" spans="1:10" ht="12.75">
      <c r="A1081">
        <v>5</v>
      </c>
      <c r="B1081" s="1" t="s">
        <v>48</v>
      </c>
      <c r="C1081" s="1" t="s">
        <v>992</v>
      </c>
      <c r="D1081" s="1">
        <v>23200103</v>
      </c>
      <c r="E1081" t="s">
        <v>410</v>
      </c>
      <c r="F1081" s="2">
        <v>-58510.499583333316</v>
      </c>
      <c r="G1081" s="10">
        <v>1</v>
      </c>
      <c r="H1081" s="2">
        <f t="shared" si="64"/>
        <v>-58510.499583333316</v>
      </c>
      <c r="J1081" s="1" t="s">
        <v>853</v>
      </c>
    </row>
    <row r="1082" spans="1:10" ht="12.75">
      <c r="A1082">
        <v>5</v>
      </c>
      <c r="C1082" s="1" t="s">
        <v>992</v>
      </c>
      <c r="D1082" s="1">
        <v>23200111</v>
      </c>
      <c r="E1082" t="s">
        <v>411</v>
      </c>
      <c r="F1082" s="2">
        <v>-79230.05875000001</v>
      </c>
      <c r="G1082" s="10">
        <v>1</v>
      </c>
      <c r="H1082" s="2">
        <f t="shared" si="64"/>
        <v>-79230.05875000001</v>
      </c>
      <c r="J1082" s="1" t="s">
        <v>854</v>
      </c>
    </row>
    <row r="1083" spans="1:10" ht="12.75">
      <c r="A1083">
        <v>5</v>
      </c>
      <c r="B1083" s="1" t="s">
        <v>48</v>
      </c>
      <c r="C1083" s="1" t="s">
        <v>992</v>
      </c>
      <c r="D1083" s="1">
        <v>23200113</v>
      </c>
      <c r="E1083" t="s">
        <v>412</v>
      </c>
      <c r="F1083" s="2">
        <v>-25.16</v>
      </c>
      <c r="G1083" s="10">
        <v>1</v>
      </c>
      <c r="H1083" s="2">
        <f t="shared" si="64"/>
        <v>-25.16</v>
      </c>
      <c r="J1083" s="1" t="s">
        <v>853</v>
      </c>
    </row>
    <row r="1084" spans="1:10" ht="12.75">
      <c r="A1084">
        <v>5</v>
      </c>
      <c r="C1084" s="1" t="s">
        <v>992</v>
      </c>
      <c r="D1084" s="1">
        <v>23200121</v>
      </c>
      <c r="E1084" t="s">
        <v>413</v>
      </c>
      <c r="F1084" s="2">
        <v>-522218.80458333326</v>
      </c>
      <c r="G1084" s="10">
        <v>1</v>
      </c>
      <c r="H1084" s="2">
        <f t="shared" si="64"/>
        <v>-522218.80458333326</v>
      </c>
      <c r="J1084" s="1" t="s">
        <v>854</v>
      </c>
    </row>
    <row r="1085" spans="1:10" ht="12.75">
      <c r="A1085">
        <v>5</v>
      </c>
      <c r="C1085" s="1" t="s">
        <v>992</v>
      </c>
      <c r="D1085" s="1">
        <v>23200131</v>
      </c>
      <c r="E1085" t="s">
        <v>414</v>
      </c>
      <c r="F1085" s="2">
        <v>0</v>
      </c>
      <c r="G1085" s="10">
        <v>1</v>
      </c>
      <c r="H1085" s="2">
        <f t="shared" si="64"/>
        <v>0</v>
      </c>
      <c r="J1085" s="1" t="s">
        <v>854</v>
      </c>
    </row>
    <row r="1086" spans="1:10" ht="12.75">
      <c r="A1086">
        <v>5</v>
      </c>
      <c r="B1086" s="1" t="s">
        <v>48</v>
      </c>
      <c r="C1086" s="1" t="s">
        <v>992</v>
      </c>
      <c r="D1086" s="1">
        <v>23200153</v>
      </c>
      <c r="E1086" t="s">
        <v>416</v>
      </c>
      <c r="F1086" s="2">
        <v>-4788.946250000001</v>
      </c>
      <c r="G1086" s="10">
        <v>1</v>
      </c>
      <c r="H1086" s="2">
        <f t="shared" si="64"/>
        <v>-4788.946250000001</v>
      </c>
      <c r="J1086" s="1" t="s">
        <v>853</v>
      </c>
    </row>
    <row r="1087" spans="1:10" ht="12.75">
      <c r="A1087">
        <v>5</v>
      </c>
      <c r="B1087" s="1" t="s">
        <v>48</v>
      </c>
      <c r="C1087" s="1" t="s">
        <v>992</v>
      </c>
      <c r="D1087" s="1">
        <v>23200173</v>
      </c>
      <c r="E1087" t="s">
        <v>417</v>
      </c>
      <c r="F1087" s="2">
        <v>-10896.34</v>
      </c>
      <c r="G1087" s="10">
        <v>1</v>
      </c>
      <c r="H1087" s="2">
        <f t="shared" si="64"/>
        <v>-10896.34</v>
      </c>
      <c r="J1087" s="1" t="s">
        <v>853</v>
      </c>
    </row>
    <row r="1088" spans="1:8" ht="12.75">
      <c r="A1088">
        <v>5</v>
      </c>
      <c r="B1088" s="1" t="s">
        <v>48</v>
      </c>
      <c r="C1088" s="1" t="s">
        <v>992</v>
      </c>
      <c r="D1088" s="1">
        <v>23200202</v>
      </c>
      <c r="E1088" t="s">
        <v>418</v>
      </c>
      <c r="F1088" s="2">
        <v>-336.3333333333333</v>
      </c>
      <c r="G1088" s="10">
        <v>1</v>
      </c>
      <c r="H1088" s="2">
        <f t="shared" si="64"/>
        <v>-336.3333333333333</v>
      </c>
    </row>
    <row r="1089" spans="1:8" ht="12.75">
      <c r="A1089">
        <v>5</v>
      </c>
      <c r="B1089" s="1" t="s">
        <v>48</v>
      </c>
      <c r="C1089" s="1" t="s">
        <v>992</v>
      </c>
      <c r="D1089" s="1">
        <v>23200212</v>
      </c>
      <c r="E1089" t="s">
        <v>419</v>
      </c>
      <c r="F1089" s="2">
        <v>0</v>
      </c>
      <c r="G1089" s="10">
        <v>1</v>
      </c>
      <c r="H1089" s="2">
        <f t="shared" si="64"/>
        <v>0</v>
      </c>
    </row>
    <row r="1090" spans="1:8" ht="12.75">
      <c r="A1090">
        <v>5</v>
      </c>
      <c r="B1090" s="1" t="s">
        <v>48</v>
      </c>
      <c r="C1090" s="1" t="s">
        <v>992</v>
      </c>
      <c r="D1090" s="1">
        <v>23200222</v>
      </c>
      <c r="E1090" t="s">
        <v>420</v>
      </c>
      <c r="F1090" s="2">
        <v>-7948963.109583333</v>
      </c>
      <c r="G1090" s="10">
        <v>1</v>
      </c>
      <c r="H1090" s="2">
        <f t="shared" si="64"/>
        <v>-7948963.109583333</v>
      </c>
    </row>
    <row r="1091" spans="1:10" ht="12.75">
      <c r="A1091">
        <v>5</v>
      </c>
      <c r="C1091" s="1" t="s">
        <v>992</v>
      </c>
      <c r="D1091" s="1">
        <v>23200241</v>
      </c>
      <c r="E1091" t="s">
        <v>421</v>
      </c>
      <c r="F1091" s="2">
        <v>-201935.91666666666</v>
      </c>
      <c r="G1091" s="10">
        <v>1</v>
      </c>
      <c r="H1091" s="2">
        <f t="shared" si="64"/>
        <v>-201935.91666666666</v>
      </c>
      <c r="J1091" s="1" t="s">
        <v>854</v>
      </c>
    </row>
    <row r="1092" spans="1:8" ht="12.75">
      <c r="A1092">
        <v>5</v>
      </c>
      <c r="B1092" s="1" t="s">
        <v>48</v>
      </c>
      <c r="C1092" s="1" t="s">
        <v>992</v>
      </c>
      <c r="D1092" s="1">
        <v>23200242</v>
      </c>
      <c r="E1092" t="s">
        <v>422</v>
      </c>
      <c r="F1092" s="2">
        <v>-66275495.85291668</v>
      </c>
      <c r="G1092" s="10">
        <v>1</v>
      </c>
      <c r="H1092" s="2">
        <f t="shared" si="64"/>
        <v>-66275495.85291668</v>
      </c>
    </row>
    <row r="1093" spans="1:10" ht="12.75">
      <c r="A1093">
        <v>5</v>
      </c>
      <c r="B1093" s="1" t="s">
        <v>48</v>
      </c>
      <c r="C1093" s="1" t="s">
        <v>992</v>
      </c>
      <c r="D1093" s="1">
        <v>23200243</v>
      </c>
      <c r="E1093" t="s">
        <v>423</v>
      </c>
      <c r="F1093" s="2">
        <v>0</v>
      </c>
      <c r="G1093" s="10">
        <v>1</v>
      </c>
      <c r="H1093" s="2">
        <f t="shared" si="64"/>
        <v>0</v>
      </c>
      <c r="J1093" s="1" t="s">
        <v>853</v>
      </c>
    </row>
    <row r="1094" spans="1:10" ht="12.75">
      <c r="A1094">
        <v>5</v>
      </c>
      <c r="C1094" s="1" t="s">
        <v>992</v>
      </c>
      <c r="D1094" s="1">
        <v>23200281</v>
      </c>
      <c r="E1094" t="s">
        <v>424</v>
      </c>
      <c r="F1094" s="2">
        <v>-77.71166666666666</v>
      </c>
      <c r="G1094" s="10">
        <v>1</v>
      </c>
      <c r="H1094" s="2">
        <f t="shared" si="64"/>
        <v>-77.71166666666666</v>
      </c>
      <c r="J1094" s="1" t="s">
        <v>854</v>
      </c>
    </row>
    <row r="1095" spans="1:8" ht="12.75">
      <c r="A1095">
        <v>5</v>
      </c>
      <c r="B1095" s="1" t="s">
        <v>48</v>
      </c>
      <c r="C1095" s="1" t="s">
        <v>992</v>
      </c>
      <c r="D1095" s="1">
        <v>23200282</v>
      </c>
      <c r="E1095" t="s">
        <v>425</v>
      </c>
      <c r="F1095" s="2">
        <v>-1509.8775000000003</v>
      </c>
      <c r="G1095" s="10">
        <v>1</v>
      </c>
      <c r="H1095" s="2">
        <f t="shared" si="64"/>
        <v>-1509.8775000000003</v>
      </c>
    </row>
    <row r="1096" spans="1:8" ht="12.75">
      <c r="A1096">
        <v>5</v>
      </c>
      <c r="B1096" s="1" t="s">
        <v>48</v>
      </c>
      <c r="C1096" s="1" t="s">
        <v>992</v>
      </c>
      <c r="D1096" s="1">
        <v>23200292</v>
      </c>
      <c r="E1096" t="s">
        <v>426</v>
      </c>
      <c r="F1096" s="2">
        <v>0</v>
      </c>
      <c r="G1096" s="10">
        <v>1</v>
      </c>
      <c r="H1096" s="2">
        <f t="shared" si="64"/>
        <v>0</v>
      </c>
    </row>
    <row r="1097" spans="1:10" ht="12.75">
      <c r="A1097">
        <v>5</v>
      </c>
      <c r="B1097" s="1" t="s">
        <v>48</v>
      </c>
      <c r="C1097" s="1" t="s">
        <v>992</v>
      </c>
      <c r="D1097" s="1">
        <v>23200293</v>
      </c>
      <c r="E1097" t="s">
        <v>427</v>
      </c>
      <c r="F1097" s="2">
        <v>-384943.75</v>
      </c>
      <c r="G1097" s="10">
        <v>1</v>
      </c>
      <c r="H1097" s="2">
        <f t="shared" si="64"/>
        <v>-384943.75</v>
      </c>
      <c r="J1097" s="1" t="s">
        <v>853</v>
      </c>
    </row>
    <row r="1098" spans="1:10" ht="12.75">
      <c r="A1098">
        <v>5</v>
      </c>
      <c r="B1098" s="1" t="s">
        <v>48</v>
      </c>
      <c r="C1098" s="1" t="s">
        <v>992</v>
      </c>
      <c r="D1098" s="1">
        <v>23200300</v>
      </c>
      <c r="E1098" t="s">
        <v>428</v>
      </c>
      <c r="F1098" s="2">
        <v>0</v>
      </c>
      <c r="G1098" s="10">
        <v>1</v>
      </c>
      <c r="H1098" s="2">
        <f t="shared" si="64"/>
        <v>0</v>
      </c>
      <c r="J1098" s="1" t="s">
        <v>853</v>
      </c>
    </row>
    <row r="1099" spans="1:10" ht="12.75">
      <c r="A1099">
        <v>5</v>
      </c>
      <c r="B1099" s="1" t="s">
        <v>48</v>
      </c>
      <c r="C1099" s="1" t="s">
        <v>992</v>
      </c>
      <c r="D1099" s="1">
        <v>23200313</v>
      </c>
      <c r="E1099" t="s">
        <v>431</v>
      </c>
      <c r="F1099" s="2">
        <v>-31.7775</v>
      </c>
      <c r="G1099" s="10">
        <v>1</v>
      </c>
      <c r="H1099" s="2">
        <f t="shared" si="64"/>
        <v>-31.7775</v>
      </c>
      <c r="J1099" s="1" t="s">
        <v>853</v>
      </c>
    </row>
    <row r="1100" spans="1:10" ht="12.75">
      <c r="A1100">
        <v>5</v>
      </c>
      <c r="B1100" s="1" t="s">
        <v>48</v>
      </c>
      <c r="C1100" s="1" t="s">
        <v>992</v>
      </c>
      <c r="D1100" s="1">
        <v>23200333</v>
      </c>
      <c r="E1100" t="s">
        <v>432</v>
      </c>
      <c r="F1100" s="2">
        <v>-9216044.704583334</v>
      </c>
      <c r="G1100" s="10">
        <v>1</v>
      </c>
      <c r="H1100" s="2">
        <f t="shared" si="64"/>
        <v>-9216044.704583334</v>
      </c>
      <c r="J1100" s="1" t="s">
        <v>853</v>
      </c>
    </row>
    <row r="1101" spans="1:10" ht="12.75">
      <c r="A1101">
        <v>5</v>
      </c>
      <c r="B1101" s="1" t="s">
        <v>48</v>
      </c>
      <c r="C1101" s="1" t="s">
        <v>992</v>
      </c>
      <c r="D1101" s="1">
        <v>23200483</v>
      </c>
      <c r="E1101" t="s">
        <v>433</v>
      </c>
      <c r="F1101" s="2">
        <v>-7130979.8012500005</v>
      </c>
      <c r="G1101" s="10">
        <v>1</v>
      </c>
      <c r="H1101" s="2">
        <f t="shared" si="64"/>
        <v>-7130979.8012500005</v>
      </c>
      <c r="J1101" s="1" t="s">
        <v>853</v>
      </c>
    </row>
    <row r="1102" spans="1:10" ht="12.75">
      <c r="A1102">
        <v>5</v>
      </c>
      <c r="B1102" s="1" t="s">
        <v>48</v>
      </c>
      <c r="C1102" s="1" t="s">
        <v>992</v>
      </c>
      <c r="D1102" s="1">
        <v>23200543</v>
      </c>
      <c r="E1102" t="s">
        <v>434</v>
      </c>
      <c r="F1102" s="2">
        <v>-59123462.150833346</v>
      </c>
      <c r="G1102" s="10">
        <v>1</v>
      </c>
      <c r="H1102" s="2">
        <f t="shared" si="64"/>
        <v>-59123462.150833346</v>
      </c>
      <c r="J1102" s="1" t="s">
        <v>853</v>
      </c>
    </row>
    <row r="1103" spans="1:10" ht="12.75">
      <c r="A1103">
        <v>5</v>
      </c>
      <c r="B1103" s="1" t="s">
        <v>48</v>
      </c>
      <c r="C1103" s="1" t="s">
        <v>992</v>
      </c>
      <c r="D1103" s="1">
        <v>23200563</v>
      </c>
      <c r="E1103" t="s">
        <v>435</v>
      </c>
      <c r="F1103" s="2">
        <v>0</v>
      </c>
      <c r="G1103" s="10">
        <v>1</v>
      </c>
      <c r="H1103" s="2">
        <f t="shared" si="64"/>
        <v>0</v>
      </c>
      <c r="J1103" s="1" t="s">
        <v>853</v>
      </c>
    </row>
    <row r="1104" spans="1:10" ht="12.75">
      <c r="A1104">
        <v>5</v>
      </c>
      <c r="B1104" s="1" t="s">
        <v>48</v>
      </c>
      <c r="C1104" s="1" t="s">
        <v>992</v>
      </c>
      <c r="D1104" s="1">
        <v>23200573</v>
      </c>
      <c r="E1104" t="s">
        <v>436</v>
      </c>
      <c r="F1104" s="2">
        <v>0</v>
      </c>
      <c r="G1104" s="10">
        <v>1</v>
      </c>
      <c r="H1104" s="2">
        <f t="shared" si="64"/>
        <v>0</v>
      </c>
      <c r="J1104" s="1" t="s">
        <v>853</v>
      </c>
    </row>
    <row r="1105" spans="1:10" ht="12.75">
      <c r="A1105">
        <v>5</v>
      </c>
      <c r="B1105" s="1" t="s">
        <v>48</v>
      </c>
      <c r="C1105" s="1" t="s">
        <v>992</v>
      </c>
      <c r="D1105" s="1">
        <v>23200583</v>
      </c>
      <c r="E1105" t="s">
        <v>437</v>
      </c>
      <c r="F1105" s="2">
        <v>0</v>
      </c>
      <c r="G1105" s="10">
        <v>1</v>
      </c>
      <c r="H1105" s="2">
        <f t="shared" si="64"/>
        <v>0</v>
      </c>
      <c r="J1105" s="1" t="s">
        <v>853</v>
      </c>
    </row>
    <row r="1106" spans="1:10" ht="12.75">
      <c r="A1106">
        <v>5</v>
      </c>
      <c r="B1106" s="1" t="s">
        <v>48</v>
      </c>
      <c r="C1106" s="1" t="s">
        <v>992</v>
      </c>
      <c r="D1106" s="1">
        <v>23200593</v>
      </c>
      <c r="E1106" t="s">
        <v>438</v>
      </c>
      <c r="F1106" s="2">
        <v>0</v>
      </c>
      <c r="G1106" s="10">
        <v>1</v>
      </c>
      <c r="H1106" s="2">
        <f t="shared" si="64"/>
        <v>0</v>
      </c>
      <c r="J1106" s="1" t="s">
        <v>853</v>
      </c>
    </row>
    <row r="1107" spans="1:10" ht="12.75">
      <c r="A1107">
        <v>5</v>
      </c>
      <c r="B1107" s="1" t="s">
        <v>48</v>
      </c>
      <c r="C1107" s="1" t="s">
        <v>992</v>
      </c>
      <c r="D1107" s="1">
        <v>23200603</v>
      </c>
      <c r="E1107" t="s">
        <v>439</v>
      </c>
      <c r="F1107" s="2">
        <v>0</v>
      </c>
      <c r="G1107" s="10">
        <v>1</v>
      </c>
      <c r="H1107" s="2">
        <f t="shared" si="64"/>
        <v>0</v>
      </c>
      <c r="J1107" s="1" t="s">
        <v>853</v>
      </c>
    </row>
    <row r="1108" spans="1:10" ht="12.75">
      <c r="A1108">
        <v>5</v>
      </c>
      <c r="B1108" s="1" t="s">
        <v>48</v>
      </c>
      <c r="C1108" s="1" t="s">
        <v>992</v>
      </c>
      <c r="D1108" s="1">
        <v>23200613</v>
      </c>
      <c r="E1108" t="s">
        <v>440</v>
      </c>
      <c r="F1108" s="2">
        <v>0</v>
      </c>
      <c r="G1108" s="10">
        <v>1</v>
      </c>
      <c r="H1108" s="2">
        <f t="shared" si="64"/>
        <v>0</v>
      </c>
      <c r="J1108" s="1" t="s">
        <v>853</v>
      </c>
    </row>
    <row r="1109" spans="1:10" ht="12.75">
      <c r="A1109">
        <v>5</v>
      </c>
      <c r="B1109" s="1" t="s">
        <v>48</v>
      </c>
      <c r="C1109" s="1" t="s">
        <v>992</v>
      </c>
      <c r="D1109" s="1">
        <v>23200623</v>
      </c>
      <c r="E1109" t="s">
        <v>441</v>
      </c>
      <c r="F1109" s="2">
        <v>0</v>
      </c>
      <c r="G1109" s="10">
        <v>1</v>
      </c>
      <c r="H1109" s="2">
        <f t="shared" si="64"/>
        <v>0</v>
      </c>
      <c r="J1109" s="1" t="s">
        <v>853</v>
      </c>
    </row>
    <row r="1110" spans="1:10" ht="12.75">
      <c r="A1110">
        <v>5</v>
      </c>
      <c r="B1110" s="1" t="s">
        <v>48</v>
      </c>
      <c r="C1110" s="1" t="s">
        <v>992</v>
      </c>
      <c r="D1110" s="1">
        <v>23200633</v>
      </c>
      <c r="E1110" t="s">
        <v>442</v>
      </c>
      <c r="F1110" s="2">
        <v>0</v>
      </c>
      <c r="G1110" s="10">
        <v>1</v>
      </c>
      <c r="H1110" s="2">
        <f t="shared" si="64"/>
        <v>0</v>
      </c>
      <c r="J1110" s="1" t="s">
        <v>853</v>
      </c>
    </row>
    <row r="1111" spans="1:10" ht="12.75">
      <c r="A1111">
        <v>5</v>
      </c>
      <c r="B1111" s="1" t="s">
        <v>48</v>
      </c>
      <c r="C1111" s="1" t="s">
        <v>992</v>
      </c>
      <c r="D1111" s="1">
        <v>23200643</v>
      </c>
      <c r="E1111" t="s">
        <v>443</v>
      </c>
      <c r="F1111" s="2">
        <v>-3918451.942083333</v>
      </c>
      <c r="G1111" s="10">
        <v>1</v>
      </c>
      <c r="H1111" s="2">
        <f t="shared" si="64"/>
        <v>-3918451.942083333</v>
      </c>
      <c r="J1111" s="1" t="s">
        <v>853</v>
      </c>
    </row>
    <row r="1112" spans="1:10" ht="12.75">
      <c r="A1112">
        <v>5</v>
      </c>
      <c r="B1112" s="1" t="s">
        <v>48</v>
      </c>
      <c r="C1112" s="1" t="s">
        <v>992</v>
      </c>
      <c r="D1112" s="1">
        <v>23200653</v>
      </c>
      <c r="E1112" t="s">
        <v>444</v>
      </c>
      <c r="F1112" s="2">
        <v>-1030312.3095833334</v>
      </c>
      <c r="G1112" s="10">
        <v>1</v>
      </c>
      <c r="H1112" s="2">
        <f t="shared" si="64"/>
        <v>-1030312.3095833334</v>
      </c>
      <c r="J1112" s="1" t="s">
        <v>853</v>
      </c>
    </row>
    <row r="1113" spans="1:10" ht="12.75">
      <c r="A1113">
        <v>5</v>
      </c>
      <c r="B1113" s="1" t="s">
        <v>48</v>
      </c>
      <c r="C1113" s="1" t="s">
        <v>992</v>
      </c>
      <c r="D1113" s="1">
        <v>23200673</v>
      </c>
      <c r="E1113" t="s">
        <v>445</v>
      </c>
      <c r="F1113" s="2">
        <v>0</v>
      </c>
      <c r="G1113" s="10">
        <v>1</v>
      </c>
      <c r="H1113" s="2">
        <f t="shared" si="64"/>
        <v>0</v>
      </c>
      <c r="J1113" s="1" t="s">
        <v>853</v>
      </c>
    </row>
    <row r="1114" spans="1:10" ht="12.75">
      <c r="A1114">
        <v>5</v>
      </c>
      <c r="B1114" s="1" t="s">
        <v>48</v>
      </c>
      <c r="C1114" s="1" t="s">
        <v>992</v>
      </c>
      <c r="D1114" s="1">
        <v>23200683</v>
      </c>
      <c r="E1114" t="s">
        <v>446</v>
      </c>
      <c r="F1114" s="2">
        <v>-138.02083333333334</v>
      </c>
      <c r="G1114" s="10">
        <v>1</v>
      </c>
      <c r="H1114" s="2">
        <f t="shared" si="64"/>
        <v>-138.02083333333334</v>
      </c>
      <c r="J1114" s="1" t="s">
        <v>853</v>
      </c>
    </row>
    <row r="1115" spans="1:10" ht="12.75">
      <c r="A1115">
        <v>5</v>
      </c>
      <c r="B1115" s="1" t="s">
        <v>48</v>
      </c>
      <c r="C1115" s="1" t="s">
        <v>992</v>
      </c>
      <c r="D1115" s="1">
        <v>23200693</v>
      </c>
      <c r="E1115" t="s">
        <v>447</v>
      </c>
      <c r="F1115" s="2">
        <v>-55753.6</v>
      </c>
      <c r="G1115" s="10">
        <v>1</v>
      </c>
      <c r="H1115" s="2">
        <f t="shared" si="64"/>
        <v>-55753.6</v>
      </c>
      <c r="J1115" s="1" t="s">
        <v>853</v>
      </c>
    </row>
    <row r="1116" spans="1:12" ht="12.75">
      <c r="A1116">
        <v>5</v>
      </c>
      <c r="B1116" s="1" t="s">
        <v>48</v>
      </c>
      <c r="C1116" s="1" t="s">
        <v>992</v>
      </c>
      <c r="D1116" s="1">
        <v>23200713</v>
      </c>
      <c r="E1116" t="s">
        <v>448</v>
      </c>
      <c r="F1116" s="2">
        <v>0</v>
      </c>
      <c r="G1116" s="10">
        <v>1</v>
      </c>
      <c r="H1116" s="2">
        <f t="shared" si="64"/>
        <v>0</v>
      </c>
      <c r="J1116" s="1" t="s">
        <v>853</v>
      </c>
      <c r="L1116" s="1">
        <v>22</v>
      </c>
    </row>
    <row r="1117" spans="1:10" ht="12.75">
      <c r="A1117">
        <v>5</v>
      </c>
      <c r="B1117" s="1" t="s">
        <v>48</v>
      </c>
      <c r="C1117" s="1" t="s">
        <v>992</v>
      </c>
      <c r="D1117" s="1">
        <v>23200723</v>
      </c>
      <c r="E1117" t="s">
        <v>436</v>
      </c>
      <c r="F1117" s="2">
        <v>291318.68624999997</v>
      </c>
      <c r="G1117" s="10">
        <v>1</v>
      </c>
      <c r="H1117" s="2">
        <f t="shared" si="64"/>
        <v>291318.68624999997</v>
      </c>
      <c r="J1117" s="1" t="s">
        <v>853</v>
      </c>
    </row>
    <row r="1118" spans="1:10" ht="12.75">
      <c r="A1118">
        <v>5</v>
      </c>
      <c r="B1118" s="1" t="s">
        <v>48</v>
      </c>
      <c r="C1118" s="1" t="s">
        <v>992</v>
      </c>
      <c r="D1118" s="1">
        <v>23200733</v>
      </c>
      <c r="E1118" t="s">
        <v>437</v>
      </c>
      <c r="F1118" s="2">
        <v>46830.42</v>
      </c>
      <c r="G1118" s="10">
        <v>1</v>
      </c>
      <c r="H1118" s="2">
        <f t="shared" si="64"/>
        <v>46830.42</v>
      </c>
      <c r="J1118" s="1" t="s">
        <v>853</v>
      </c>
    </row>
    <row r="1119" spans="1:10" ht="12.75">
      <c r="A1119">
        <v>5</v>
      </c>
      <c r="B1119" s="1" t="s">
        <v>48</v>
      </c>
      <c r="C1119" s="1" t="s">
        <v>992</v>
      </c>
      <c r="D1119" s="1">
        <v>23200743</v>
      </c>
      <c r="E1119" t="s">
        <v>449</v>
      </c>
      <c r="F1119" s="2">
        <v>20060.165833333333</v>
      </c>
      <c r="G1119" s="10">
        <v>1</v>
      </c>
      <c r="H1119" s="2">
        <f t="shared" si="64"/>
        <v>20060.165833333333</v>
      </c>
      <c r="J1119" s="1" t="s">
        <v>853</v>
      </c>
    </row>
    <row r="1120" spans="1:10" ht="12.75">
      <c r="A1120">
        <v>5</v>
      </c>
      <c r="B1120" s="1" t="s">
        <v>48</v>
      </c>
      <c r="C1120" s="1" t="s">
        <v>992</v>
      </c>
      <c r="D1120" s="1">
        <v>23200753</v>
      </c>
      <c r="E1120" t="s">
        <v>439</v>
      </c>
      <c r="F1120" s="2">
        <v>2491.2920833333337</v>
      </c>
      <c r="G1120" s="10">
        <v>1</v>
      </c>
      <c r="H1120" s="2">
        <f t="shared" si="64"/>
        <v>2491.2920833333337</v>
      </c>
      <c r="J1120" s="1" t="s">
        <v>853</v>
      </c>
    </row>
    <row r="1121" spans="1:10" ht="12.75">
      <c r="A1121">
        <v>5</v>
      </c>
      <c r="B1121" s="1" t="s">
        <v>48</v>
      </c>
      <c r="C1121" s="1" t="s">
        <v>992</v>
      </c>
      <c r="D1121" s="1">
        <v>23200763</v>
      </c>
      <c r="E1121" t="s">
        <v>440</v>
      </c>
      <c r="F1121" s="2">
        <v>6933.298333333332</v>
      </c>
      <c r="G1121" s="10">
        <v>1</v>
      </c>
      <c r="H1121" s="2">
        <f t="shared" si="64"/>
        <v>6933.298333333332</v>
      </c>
      <c r="J1121" s="1" t="s">
        <v>853</v>
      </c>
    </row>
    <row r="1122" spans="1:10" ht="12.75">
      <c r="A1122">
        <v>5</v>
      </c>
      <c r="B1122" s="1" t="s">
        <v>48</v>
      </c>
      <c r="C1122" s="1" t="s">
        <v>992</v>
      </c>
      <c r="D1122" s="1">
        <v>23200773</v>
      </c>
      <c r="E1122" t="s">
        <v>448</v>
      </c>
      <c r="F1122" s="2">
        <v>-10264.13125</v>
      </c>
      <c r="G1122" s="10">
        <v>1</v>
      </c>
      <c r="H1122" s="2">
        <f t="shared" si="64"/>
        <v>-10264.13125</v>
      </c>
      <c r="J1122" s="1" t="s">
        <v>853</v>
      </c>
    </row>
    <row r="1123" spans="1:10" ht="12.75">
      <c r="A1123">
        <v>5</v>
      </c>
      <c r="B1123" s="1" t="s">
        <v>48</v>
      </c>
      <c r="C1123" s="1" t="s">
        <v>992</v>
      </c>
      <c r="D1123" s="1">
        <v>23200953</v>
      </c>
      <c r="E1123" t="s">
        <v>450</v>
      </c>
      <c r="F1123" s="2">
        <v>615.9620833333333</v>
      </c>
      <c r="G1123" s="10">
        <v>1</v>
      </c>
      <c r="H1123" s="2">
        <f t="shared" si="64"/>
        <v>615.9620833333333</v>
      </c>
      <c r="J1123" s="1" t="s">
        <v>853</v>
      </c>
    </row>
    <row r="1124" spans="1:10" ht="12.75">
      <c r="A1124">
        <v>5</v>
      </c>
      <c r="B1124" s="1" t="s">
        <v>48</v>
      </c>
      <c r="C1124" s="1" t="s">
        <v>992</v>
      </c>
      <c r="D1124" s="1">
        <v>23200963</v>
      </c>
      <c r="E1124" t="s">
        <v>451</v>
      </c>
      <c r="F1124" s="2">
        <v>-306666.6666666667</v>
      </c>
      <c r="G1124" s="10">
        <v>1</v>
      </c>
      <c r="H1124" s="2">
        <f t="shared" si="64"/>
        <v>-306666.6666666667</v>
      </c>
      <c r="J1124" s="1" t="s">
        <v>853</v>
      </c>
    </row>
    <row r="1125" spans="1:10" ht="12.75">
      <c r="A1125">
        <v>5</v>
      </c>
      <c r="C1125" s="1" t="s">
        <v>992</v>
      </c>
      <c r="D1125" s="1">
        <v>23201001</v>
      </c>
      <c r="E1125" t="s">
        <v>452</v>
      </c>
      <c r="F1125" s="2">
        <v>0</v>
      </c>
      <c r="G1125" s="10">
        <v>1</v>
      </c>
      <c r="H1125" s="2">
        <f t="shared" si="64"/>
        <v>0</v>
      </c>
      <c r="J1125" s="1" t="s">
        <v>854</v>
      </c>
    </row>
    <row r="1126" spans="1:10" ht="12.75">
      <c r="A1126">
        <v>5</v>
      </c>
      <c r="B1126" s="1" t="s">
        <v>48</v>
      </c>
      <c r="C1126" s="1" t="s">
        <v>992</v>
      </c>
      <c r="D1126" s="1">
        <v>23201003</v>
      </c>
      <c r="E1126" t="s">
        <v>453</v>
      </c>
      <c r="F1126" s="2">
        <v>-24960692.89708333</v>
      </c>
      <c r="G1126" s="10">
        <v>1</v>
      </c>
      <c r="H1126" s="2">
        <f t="shared" si="64"/>
        <v>-24960692.89708333</v>
      </c>
      <c r="J1126" s="1" t="s">
        <v>853</v>
      </c>
    </row>
    <row r="1127" spans="1:10" ht="12.75">
      <c r="A1127">
        <v>5</v>
      </c>
      <c r="C1127" s="1" t="s">
        <v>992</v>
      </c>
      <c r="D1127" s="1">
        <v>23201011</v>
      </c>
      <c r="E1127" t="s">
        <v>454</v>
      </c>
      <c r="F1127" s="2">
        <v>0</v>
      </c>
      <c r="G1127" s="10">
        <v>1</v>
      </c>
      <c r="H1127" s="2">
        <f t="shared" si="64"/>
        <v>0</v>
      </c>
      <c r="J1127" s="1" t="s">
        <v>854</v>
      </c>
    </row>
    <row r="1128" spans="1:10" ht="12.75">
      <c r="A1128">
        <v>5</v>
      </c>
      <c r="B1128" s="1" t="s">
        <v>48</v>
      </c>
      <c r="C1128" s="1" t="s">
        <v>992</v>
      </c>
      <c r="D1128" s="1">
        <v>23201013</v>
      </c>
      <c r="E1128" t="s">
        <v>455</v>
      </c>
      <c r="F1128" s="2">
        <v>-4602809.044583333</v>
      </c>
      <c r="G1128" s="10">
        <v>1</v>
      </c>
      <c r="H1128" s="2">
        <f t="shared" si="64"/>
        <v>-4602809.044583333</v>
      </c>
      <c r="J1128" s="1" t="s">
        <v>853</v>
      </c>
    </row>
    <row r="1129" spans="1:10" ht="12.75">
      <c r="A1129">
        <v>5</v>
      </c>
      <c r="B1129" s="1" t="s">
        <v>48</v>
      </c>
      <c r="C1129" s="1" t="s">
        <v>992</v>
      </c>
      <c r="D1129" s="1">
        <v>23201023</v>
      </c>
      <c r="E1129" t="s">
        <v>456</v>
      </c>
      <c r="F1129" s="2">
        <v>0</v>
      </c>
      <c r="G1129" s="10">
        <v>1</v>
      </c>
      <c r="H1129" s="2">
        <f t="shared" si="64"/>
        <v>0</v>
      </c>
      <c r="J1129" s="1" t="s">
        <v>853</v>
      </c>
    </row>
    <row r="1130" spans="1:10" ht="12.75">
      <c r="A1130">
        <v>5</v>
      </c>
      <c r="B1130" s="1" t="s">
        <v>48</v>
      </c>
      <c r="C1130" s="1" t="s">
        <v>992</v>
      </c>
      <c r="D1130" s="1">
        <v>23201033</v>
      </c>
      <c r="E1130" t="s">
        <v>457</v>
      </c>
      <c r="F1130" s="2">
        <v>-81295.97041666666</v>
      </c>
      <c r="G1130" s="10">
        <v>1</v>
      </c>
      <c r="H1130" s="2">
        <f t="shared" si="64"/>
        <v>-81295.97041666666</v>
      </c>
      <c r="J1130" s="1" t="s">
        <v>853</v>
      </c>
    </row>
    <row r="1131" spans="1:10" ht="12.75">
      <c r="A1131">
        <v>5</v>
      </c>
      <c r="B1131" s="1" t="s">
        <v>48</v>
      </c>
      <c r="C1131" s="1" t="s">
        <v>992</v>
      </c>
      <c r="D1131" s="1">
        <v>23201043</v>
      </c>
      <c r="E1131" t="s">
        <v>458</v>
      </c>
      <c r="F1131" s="2">
        <v>-37455.305833333325</v>
      </c>
      <c r="G1131" s="10">
        <v>1</v>
      </c>
      <c r="H1131" s="2">
        <f t="shared" si="64"/>
        <v>-37455.305833333325</v>
      </c>
      <c r="J1131" s="1" t="s">
        <v>853</v>
      </c>
    </row>
    <row r="1132" spans="1:10" ht="12.75">
      <c r="A1132">
        <v>5</v>
      </c>
      <c r="B1132" s="1" t="s">
        <v>48</v>
      </c>
      <c r="C1132" s="1" t="s">
        <v>992</v>
      </c>
      <c r="D1132" s="1">
        <v>23201053</v>
      </c>
      <c r="E1132" t="s">
        <v>459</v>
      </c>
      <c r="F1132" s="2">
        <v>-28545.54375</v>
      </c>
      <c r="G1132" s="10">
        <v>1</v>
      </c>
      <c r="H1132" s="2">
        <f t="shared" si="64"/>
        <v>-28545.54375</v>
      </c>
      <c r="J1132" s="1" t="s">
        <v>853</v>
      </c>
    </row>
    <row r="1133" spans="1:10" ht="12.75">
      <c r="A1133">
        <v>5</v>
      </c>
      <c r="B1133" s="1" t="s">
        <v>48</v>
      </c>
      <c r="C1133" s="1" t="s">
        <v>992</v>
      </c>
      <c r="D1133" s="1">
        <v>23201063</v>
      </c>
      <c r="E1133" t="s">
        <v>460</v>
      </c>
      <c r="F1133" s="2">
        <v>-2218.7145833333334</v>
      </c>
      <c r="G1133" s="10">
        <v>1</v>
      </c>
      <c r="H1133" s="2">
        <f t="shared" si="64"/>
        <v>-2218.7145833333334</v>
      </c>
      <c r="J1133" s="1" t="s">
        <v>853</v>
      </c>
    </row>
    <row r="1134" spans="1:10" ht="12.75">
      <c r="A1134">
        <v>5</v>
      </c>
      <c r="B1134" s="1" t="s">
        <v>48</v>
      </c>
      <c r="C1134" s="1" t="s">
        <v>992</v>
      </c>
      <c r="D1134" s="1">
        <v>23201073</v>
      </c>
      <c r="E1134" t="s">
        <v>461</v>
      </c>
      <c r="F1134" s="2">
        <v>-121062.27166666667</v>
      </c>
      <c r="G1134" s="10">
        <v>1</v>
      </c>
      <c r="H1134" s="2">
        <f t="shared" si="64"/>
        <v>-121062.27166666667</v>
      </c>
      <c r="J1134" s="1" t="s">
        <v>853</v>
      </c>
    </row>
    <row r="1135" spans="1:10" ht="12.75">
      <c r="A1135">
        <v>5</v>
      </c>
      <c r="B1135" s="1" t="s">
        <v>48</v>
      </c>
      <c r="C1135" s="1" t="s">
        <v>992</v>
      </c>
      <c r="D1135" s="1">
        <v>23201093</v>
      </c>
      <c r="E1135" t="s">
        <v>462</v>
      </c>
      <c r="F1135" s="2">
        <v>-4348.234583333334</v>
      </c>
      <c r="G1135" s="10">
        <v>1</v>
      </c>
      <c r="H1135" s="2">
        <f t="shared" si="64"/>
        <v>-4348.234583333334</v>
      </c>
      <c r="J1135" s="1" t="s">
        <v>853</v>
      </c>
    </row>
    <row r="1136" spans="1:10" ht="12.75">
      <c r="A1136">
        <v>5</v>
      </c>
      <c r="B1136" s="1" t="s">
        <v>48</v>
      </c>
      <c r="C1136" s="1" t="s">
        <v>992</v>
      </c>
      <c r="D1136" s="1">
        <v>23201103</v>
      </c>
      <c r="E1136" t="s">
        <v>463</v>
      </c>
      <c r="F1136" s="2">
        <v>52.78666666666667</v>
      </c>
      <c r="G1136" s="10">
        <v>1</v>
      </c>
      <c r="H1136" s="2">
        <f t="shared" si="64"/>
        <v>52.78666666666667</v>
      </c>
      <c r="J1136" s="1" t="s">
        <v>853</v>
      </c>
    </row>
    <row r="1137" spans="1:10" ht="12.75">
      <c r="A1137">
        <v>5</v>
      </c>
      <c r="B1137" s="1" t="s">
        <v>48</v>
      </c>
      <c r="C1137" s="1" t="s">
        <v>992</v>
      </c>
      <c r="D1137" s="1">
        <v>23201113</v>
      </c>
      <c r="E1137" t="s">
        <v>464</v>
      </c>
      <c r="F1137" s="2">
        <v>7465.037083333334</v>
      </c>
      <c r="G1137" s="10">
        <v>1</v>
      </c>
      <c r="H1137" s="2">
        <f t="shared" si="64"/>
        <v>7465.037083333334</v>
      </c>
      <c r="J1137" s="1" t="s">
        <v>853</v>
      </c>
    </row>
    <row r="1138" spans="1:10" ht="12.75">
      <c r="A1138">
        <v>5</v>
      </c>
      <c r="B1138" s="1" t="s">
        <v>48</v>
      </c>
      <c r="C1138" s="1" t="s">
        <v>992</v>
      </c>
      <c r="D1138" s="1">
        <v>23201153</v>
      </c>
      <c r="E1138" t="s">
        <v>465</v>
      </c>
      <c r="F1138" s="2">
        <v>6094.217083333333</v>
      </c>
      <c r="G1138" s="10">
        <v>1</v>
      </c>
      <c r="H1138" s="2">
        <f aca="true" t="shared" si="65" ref="H1138:H1201">F1138*G1138</f>
        <v>6094.217083333333</v>
      </c>
      <c r="J1138" s="1" t="s">
        <v>853</v>
      </c>
    </row>
    <row r="1139" spans="1:10" ht="12.75">
      <c r="A1139">
        <v>5</v>
      </c>
      <c r="B1139" s="1" t="s">
        <v>48</v>
      </c>
      <c r="C1139" s="1" t="s">
        <v>992</v>
      </c>
      <c r="D1139" s="1">
        <v>23201163</v>
      </c>
      <c r="E1139" t="s">
        <v>466</v>
      </c>
      <c r="F1139" s="2">
        <v>-1015.4758333333333</v>
      </c>
      <c r="G1139" s="10">
        <v>1</v>
      </c>
      <c r="H1139" s="2">
        <f t="shared" si="65"/>
        <v>-1015.4758333333333</v>
      </c>
      <c r="J1139" s="1" t="s">
        <v>853</v>
      </c>
    </row>
    <row r="1140" spans="1:10" ht="12.75">
      <c r="A1140">
        <v>5</v>
      </c>
      <c r="B1140" s="1" t="s">
        <v>48</v>
      </c>
      <c r="C1140" s="1" t="s">
        <v>992</v>
      </c>
      <c r="D1140" s="1">
        <v>23201173</v>
      </c>
      <c r="E1140" t="s">
        <v>467</v>
      </c>
      <c r="F1140" s="2">
        <v>166374.09958333333</v>
      </c>
      <c r="G1140" s="10">
        <v>1</v>
      </c>
      <c r="H1140" s="2">
        <f t="shared" si="65"/>
        <v>166374.09958333333</v>
      </c>
      <c r="J1140" s="1" t="s">
        <v>853</v>
      </c>
    </row>
    <row r="1141" spans="1:10" ht="12.75">
      <c r="A1141">
        <v>5</v>
      </c>
      <c r="B1141" s="1" t="s">
        <v>48</v>
      </c>
      <c r="C1141" s="1" t="s">
        <v>992</v>
      </c>
      <c r="D1141" s="1">
        <v>23201183</v>
      </c>
      <c r="E1141" t="s">
        <v>468</v>
      </c>
      <c r="F1141" s="2">
        <v>-137.365</v>
      </c>
      <c r="G1141" s="10">
        <v>1</v>
      </c>
      <c r="H1141" s="2">
        <f t="shared" si="65"/>
        <v>-137.365</v>
      </c>
      <c r="J1141" s="1" t="s">
        <v>853</v>
      </c>
    </row>
    <row r="1142" spans="1:10" ht="12.75">
      <c r="A1142">
        <v>5</v>
      </c>
      <c r="B1142" s="1" t="s">
        <v>48</v>
      </c>
      <c r="C1142" s="1" t="s">
        <v>992</v>
      </c>
      <c r="D1142" s="1">
        <v>23202173</v>
      </c>
      <c r="E1142" t="s">
        <v>469</v>
      </c>
      <c r="F1142" s="2">
        <v>-7180.260833333334</v>
      </c>
      <c r="G1142" s="10">
        <v>1</v>
      </c>
      <c r="H1142" s="2">
        <f t="shared" si="65"/>
        <v>-7180.260833333334</v>
      </c>
      <c r="J1142" s="1" t="s">
        <v>853</v>
      </c>
    </row>
    <row r="1143" spans="1:10" ht="12.75">
      <c r="A1143">
        <v>5</v>
      </c>
      <c r="B1143" s="1" t="s">
        <v>48</v>
      </c>
      <c r="C1143" s="1" t="s">
        <v>992</v>
      </c>
      <c r="D1143" s="1">
        <v>23202183</v>
      </c>
      <c r="E1143" t="s">
        <v>470</v>
      </c>
      <c r="F1143" s="2">
        <v>-35272.775416666664</v>
      </c>
      <c r="G1143" s="10">
        <v>1</v>
      </c>
      <c r="H1143" s="2">
        <f t="shared" si="65"/>
        <v>-35272.775416666664</v>
      </c>
      <c r="J1143" s="1" t="s">
        <v>853</v>
      </c>
    </row>
    <row r="1144" spans="1:10" ht="12.75">
      <c r="A1144">
        <v>5</v>
      </c>
      <c r="B1144" s="1" t="s">
        <v>48</v>
      </c>
      <c r="C1144" s="1" t="s">
        <v>992</v>
      </c>
      <c r="D1144" s="1">
        <v>23202193</v>
      </c>
      <c r="E1144" t="s">
        <v>471</v>
      </c>
      <c r="F1144" s="2">
        <v>402097.91291666665</v>
      </c>
      <c r="G1144" s="10">
        <v>1</v>
      </c>
      <c r="H1144" s="2">
        <f t="shared" si="65"/>
        <v>402097.91291666665</v>
      </c>
      <c r="J1144" s="1" t="s">
        <v>853</v>
      </c>
    </row>
    <row r="1145" spans="1:8" ht="12.75">
      <c r="A1145">
        <v>5</v>
      </c>
      <c r="B1145" s="1" t="s">
        <v>48</v>
      </c>
      <c r="C1145" s="1" t="s">
        <v>992</v>
      </c>
      <c r="D1145" s="1">
        <v>23500012</v>
      </c>
      <c r="E1145" t="s">
        <v>478</v>
      </c>
      <c r="F1145" s="2">
        <v>0</v>
      </c>
      <c r="G1145" s="10">
        <v>1</v>
      </c>
      <c r="H1145" s="2">
        <f t="shared" si="65"/>
        <v>0</v>
      </c>
    </row>
    <row r="1146" spans="1:8" ht="12.75">
      <c r="A1146">
        <v>5</v>
      </c>
      <c r="B1146" s="1" t="s">
        <v>48</v>
      </c>
      <c r="C1146" s="1" t="s">
        <v>992</v>
      </c>
      <c r="D1146" s="1">
        <v>23500112</v>
      </c>
      <c r="E1146" t="s">
        <v>480</v>
      </c>
      <c r="F1146" s="2">
        <v>-6542162.416666665</v>
      </c>
      <c r="G1146" s="10">
        <v>1</v>
      </c>
      <c r="H1146" s="2">
        <f t="shared" si="65"/>
        <v>-6542162.416666665</v>
      </c>
    </row>
    <row r="1147" spans="1:10" ht="12.75">
      <c r="A1147">
        <v>5</v>
      </c>
      <c r="B1147" s="1" t="s">
        <v>48</v>
      </c>
      <c r="C1147" s="1" t="s">
        <v>992</v>
      </c>
      <c r="D1147" s="1">
        <v>23600000</v>
      </c>
      <c r="E1147" t="s">
        <v>482</v>
      </c>
      <c r="F1147" s="2">
        <v>1447742.2004166667</v>
      </c>
      <c r="G1147" s="10">
        <v>1</v>
      </c>
      <c r="H1147" s="2">
        <f t="shared" si="65"/>
        <v>1447742.2004166667</v>
      </c>
      <c r="J1147" s="1" t="s">
        <v>853</v>
      </c>
    </row>
    <row r="1148" spans="1:10" ht="12.75">
      <c r="A1148">
        <v>5</v>
      </c>
      <c r="C1148" s="1" t="s">
        <v>992</v>
      </c>
      <c r="D1148" s="1">
        <v>23600011</v>
      </c>
      <c r="E1148" t="s">
        <v>483</v>
      </c>
      <c r="F1148" s="2">
        <v>-343907.2916666667</v>
      </c>
      <c r="G1148" s="10">
        <v>1</v>
      </c>
      <c r="H1148" s="2">
        <f t="shared" si="65"/>
        <v>-343907.2916666667</v>
      </c>
      <c r="J1148" s="1" t="s">
        <v>854</v>
      </c>
    </row>
    <row r="1149" spans="1:10" ht="12.75">
      <c r="A1149">
        <v>5</v>
      </c>
      <c r="C1149" s="1" t="s">
        <v>992</v>
      </c>
      <c r="D1149" s="1">
        <v>23600021</v>
      </c>
      <c r="E1149" t="s">
        <v>484</v>
      </c>
      <c r="F1149" s="2">
        <v>-3250341.739166667</v>
      </c>
      <c r="G1149" s="10">
        <v>1</v>
      </c>
      <c r="H1149" s="2">
        <f t="shared" si="65"/>
        <v>-3250341.739166667</v>
      </c>
      <c r="J1149" s="1" t="s">
        <v>854</v>
      </c>
    </row>
    <row r="1150" spans="1:8" ht="12.75">
      <c r="A1150">
        <v>5</v>
      </c>
      <c r="B1150" s="1" t="s">
        <v>48</v>
      </c>
      <c r="C1150" s="1" t="s">
        <v>992</v>
      </c>
      <c r="D1150" s="1">
        <v>23600022</v>
      </c>
      <c r="E1150" t="s">
        <v>485</v>
      </c>
      <c r="F1150" s="2">
        <v>-2161341.490416667</v>
      </c>
      <c r="G1150" s="10">
        <v>1</v>
      </c>
      <c r="H1150" s="2">
        <f t="shared" si="65"/>
        <v>-2161341.490416667</v>
      </c>
    </row>
    <row r="1151" spans="1:10" ht="12.75">
      <c r="A1151">
        <v>5</v>
      </c>
      <c r="B1151" s="1" t="s">
        <v>48</v>
      </c>
      <c r="C1151" s="1" t="s">
        <v>992</v>
      </c>
      <c r="D1151" s="1">
        <v>23600023</v>
      </c>
      <c r="E1151" t="s">
        <v>486</v>
      </c>
      <c r="F1151" s="2">
        <v>-32844</v>
      </c>
      <c r="G1151" s="10">
        <v>1</v>
      </c>
      <c r="H1151" s="2">
        <f t="shared" si="65"/>
        <v>-32844</v>
      </c>
      <c r="J1151" s="1" t="s">
        <v>903</v>
      </c>
    </row>
    <row r="1152" spans="1:10" ht="12.75">
      <c r="A1152">
        <v>5</v>
      </c>
      <c r="B1152" s="1" t="s">
        <v>48</v>
      </c>
      <c r="C1152" s="1" t="s">
        <v>992</v>
      </c>
      <c r="D1152" s="1">
        <v>23600033</v>
      </c>
      <c r="E1152" t="s">
        <v>487</v>
      </c>
      <c r="F1152" s="2">
        <v>10145245.31</v>
      </c>
      <c r="G1152" s="10">
        <v>1</v>
      </c>
      <c r="H1152" s="2">
        <f t="shared" si="65"/>
        <v>10145245.31</v>
      </c>
      <c r="J1152" s="1" t="s">
        <v>903</v>
      </c>
    </row>
    <row r="1153" spans="1:10" ht="12.75">
      <c r="A1153">
        <v>5</v>
      </c>
      <c r="B1153" s="1" t="s">
        <v>48</v>
      </c>
      <c r="C1153" s="1" t="s">
        <v>992</v>
      </c>
      <c r="D1153" s="1">
        <v>23600043</v>
      </c>
      <c r="E1153" t="s">
        <v>490</v>
      </c>
      <c r="F1153" s="2">
        <v>0</v>
      </c>
      <c r="G1153" s="10">
        <v>1</v>
      </c>
      <c r="H1153" s="2">
        <f t="shared" si="65"/>
        <v>0</v>
      </c>
      <c r="J1153" s="1" t="s">
        <v>903</v>
      </c>
    </row>
    <row r="1154" spans="1:10" ht="12.75">
      <c r="A1154">
        <v>5</v>
      </c>
      <c r="B1154" s="1" t="s">
        <v>48</v>
      </c>
      <c r="C1154" s="1" t="s">
        <v>992</v>
      </c>
      <c r="D1154" s="1">
        <v>23600063</v>
      </c>
      <c r="E1154" t="s">
        <v>491</v>
      </c>
      <c r="F1154" s="2">
        <v>-573.4091666666667</v>
      </c>
      <c r="G1154" s="10">
        <v>1</v>
      </c>
      <c r="H1154" s="2">
        <f t="shared" si="65"/>
        <v>-573.4091666666667</v>
      </c>
      <c r="J1154" s="1" t="s">
        <v>853</v>
      </c>
    </row>
    <row r="1155" spans="1:10" ht="12.75">
      <c r="A1155">
        <v>5</v>
      </c>
      <c r="B1155" s="1" t="s">
        <v>48</v>
      </c>
      <c r="C1155" s="1" t="s">
        <v>992</v>
      </c>
      <c r="D1155" s="1">
        <v>23600093</v>
      </c>
      <c r="E1155" t="s">
        <v>492</v>
      </c>
      <c r="F1155" s="2">
        <v>-153554.93416666664</v>
      </c>
      <c r="G1155" s="10">
        <v>1</v>
      </c>
      <c r="H1155" s="2">
        <f t="shared" si="65"/>
        <v>-153554.93416666664</v>
      </c>
      <c r="J1155" s="1" t="s">
        <v>853</v>
      </c>
    </row>
    <row r="1156" spans="1:10" ht="12.75">
      <c r="A1156">
        <v>5</v>
      </c>
      <c r="B1156" s="1" t="s">
        <v>48</v>
      </c>
      <c r="C1156" s="1" t="s">
        <v>992</v>
      </c>
      <c r="D1156" s="1">
        <v>23600103</v>
      </c>
      <c r="E1156" t="s">
        <v>493</v>
      </c>
      <c r="F1156" s="2">
        <v>0</v>
      </c>
      <c r="G1156" s="10">
        <v>1</v>
      </c>
      <c r="H1156" s="2">
        <f t="shared" si="65"/>
        <v>0</v>
      </c>
      <c r="J1156" s="1" t="s">
        <v>853</v>
      </c>
    </row>
    <row r="1157" spans="1:10" ht="12.75">
      <c r="A1157">
        <v>5</v>
      </c>
      <c r="B1157" s="1" t="s">
        <v>48</v>
      </c>
      <c r="C1157" s="1" t="s">
        <v>992</v>
      </c>
      <c r="D1157" s="1">
        <v>23600113</v>
      </c>
      <c r="E1157" t="s">
        <v>494</v>
      </c>
      <c r="F1157" s="2">
        <v>0</v>
      </c>
      <c r="G1157" s="10">
        <v>1</v>
      </c>
      <c r="H1157" s="2">
        <f t="shared" si="65"/>
        <v>0</v>
      </c>
      <c r="J1157" s="1" t="s">
        <v>853</v>
      </c>
    </row>
    <row r="1158" spans="1:10" ht="12.75">
      <c r="A1158">
        <v>5</v>
      </c>
      <c r="B1158" s="1" t="s">
        <v>48</v>
      </c>
      <c r="C1158" s="1" t="s">
        <v>992</v>
      </c>
      <c r="D1158" s="1">
        <v>23600123</v>
      </c>
      <c r="E1158" t="s">
        <v>495</v>
      </c>
      <c r="F1158" s="2">
        <v>0</v>
      </c>
      <c r="G1158" s="10">
        <v>1</v>
      </c>
      <c r="H1158" s="2">
        <f t="shared" si="65"/>
        <v>0</v>
      </c>
      <c r="J1158" s="1" t="s">
        <v>853</v>
      </c>
    </row>
    <row r="1159" spans="1:10" ht="12.75">
      <c r="A1159">
        <v>5</v>
      </c>
      <c r="C1159" s="1" t="s">
        <v>992</v>
      </c>
      <c r="D1159" s="1">
        <v>23600201</v>
      </c>
      <c r="E1159" t="s">
        <v>496</v>
      </c>
      <c r="F1159" s="2">
        <v>-23526559.79916667</v>
      </c>
      <c r="G1159" s="10">
        <v>1</v>
      </c>
      <c r="H1159" s="2">
        <f t="shared" si="65"/>
        <v>-23526559.79916667</v>
      </c>
      <c r="J1159" s="1" t="s">
        <v>854</v>
      </c>
    </row>
    <row r="1160" spans="1:10" ht="12.75">
      <c r="A1160">
        <v>5</v>
      </c>
      <c r="C1160" s="1" t="s">
        <v>992</v>
      </c>
      <c r="D1160" s="1">
        <v>23600211</v>
      </c>
      <c r="E1160" t="s">
        <v>497</v>
      </c>
      <c r="F1160" s="2">
        <v>-6010448.638750001</v>
      </c>
      <c r="G1160" s="10">
        <v>1</v>
      </c>
      <c r="H1160" s="2">
        <f t="shared" si="65"/>
        <v>-6010448.638750001</v>
      </c>
      <c r="J1160" s="1" t="s">
        <v>854</v>
      </c>
    </row>
    <row r="1161" spans="1:10" ht="12.75">
      <c r="A1161">
        <v>5</v>
      </c>
      <c r="B1161" s="1" t="s">
        <v>48</v>
      </c>
      <c r="C1161" s="1" t="s">
        <v>992</v>
      </c>
      <c r="D1161" s="1">
        <v>23600213</v>
      </c>
      <c r="E1161" t="s">
        <v>498</v>
      </c>
      <c r="F1161" s="2">
        <v>-296691.8354166667</v>
      </c>
      <c r="G1161" s="10">
        <v>1</v>
      </c>
      <c r="H1161" s="2">
        <f t="shared" si="65"/>
        <v>-296691.8354166667</v>
      </c>
      <c r="J1161" s="1" t="s">
        <v>853</v>
      </c>
    </row>
    <row r="1162" spans="1:10" ht="12.75">
      <c r="A1162">
        <v>5</v>
      </c>
      <c r="C1162" s="1" t="s">
        <v>992</v>
      </c>
      <c r="D1162" s="1">
        <v>23600221</v>
      </c>
      <c r="E1162" t="s">
        <v>499</v>
      </c>
      <c r="F1162" s="2">
        <v>91476.07333333336</v>
      </c>
      <c r="G1162" s="10">
        <v>1</v>
      </c>
      <c r="H1162" s="2">
        <f t="shared" si="65"/>
        <v>91476.07333333336</v>
      </c>
      <c r="J1162" s="1" t="s">
        <v>854</v>
      </c>
    </row>
    <row r="1163" spans="1:8" ht="12.75">
      <c r="A1163">
        <v>5</v>
      </c>
      <c r="B1163" s="1" t="s">
        <v>48</v>
      </c>
      <c r="C1163" s="1" t="s">
        <v>992</v>
      </c>
      <c r="D1163" s="1">
        <v>23600232</v>
      </c>
      <c r="E1163" t="s">
        <v>500</v>
      </c>
      <c r="F1163" s="2">
        <v>-10156546.241666665</v>
      </c>
      <c r="G1163" s="10">
        <v>1</v>
      </c>
      <c r="H1163" s="2">
        <f t="shared" si="65"/>
        <v>-10156546.241666665</v>
      </c>
    </row>
    <row r="1164" spans="1:10" ht="12.75">
      <c r="A1164">
        <v>5</v>
      </c>
      <c r="C1164" s="1" t="s">
        <v>992</v>
      </c>
      <c r="D1164" s="1">
        <v>23600301</v>
      </c>
      <c r="E1164" t="s">
        <v>501</v>
      </c>
      <c r="F1164" s="2">
        <v>0</v>
      </c>
      <c r="G1164" s="10">
        <v>1</v>
      </c>
      <c r="H1164" s="2">
        <f t="shared" si="65"/>
        <v>0</v>
      </c>
      <c r="J1164" s="1" t="s">
        <v>854</v>
      </c>
    </row>
    <row r="1165" spans="1:10" ht="12.75">
      <c r="A1165">
        <v>5</v>
      </c>
      <c r="C1165" s="1" t="s">
        <v>992</v>
      </c>
      <c r="D1165" s="1">
        <v>23600351</v>
      </c>
      <c r="E1165" t="s">
        <v>502</v>
      </c>
      <c r="F1165" s="2">
        <v>-6204704.779583334</v>
      </c>
      <c r="G1165" s="10">
        <v>1</v>
      </c>
      <c r="H1165" s="2">
        <f t="shared" si="65"/>
        <v>-6204704.779583334</v>
      </c>
      <c r="J1165" s="1" t="s">
        <v>854</v>
      </c>
    </row>
    <row r="1166" spans="1:10" ht="12.75">
      <c r="A1166">
        <v>5</v>
      </c>
      <c r="C1166" s="1" t="s">
        <v>992</v>
      </c>
      <c r="D1166" s="1">
        <v>23600381</v>
      </c>
      <c r="E1166" t="s">
        <v>503</v>
      </c>
      <c r="F1166" s="2">
        <v>0</v>
      </c>
      <c r="G1166" s="10">
        <v>1</v>
      </c>
      <c r="H1166" s="2">
        <f t="shared" si="65"/>
        <v>0</v>
      </c>
      <c r="J1166" s="1" t="s">
        <v>854</v>
      </c>
    </row>
    <row r="1167" spans="1:10" ht="12.75">
      <c r="A1167">
        <v>5</v>
      </c>
      <c r="C1167" s="1" t="s">
        <v>992</v>
      </c>
      <c r="D1167" s="1">
        <v>23600391</v>
      </c>
      <c r="E1167" t="s">
        <v>504</v>
      </c>
      <c r="F1167" s="2">
        <v>-298596.06958333333</v>
      </c>
      <c r="G1167" s="10">
        <v>1</v>
      </c>
      <c r="H1167" s="2">
        <f t="shared" si="65"/>
        <v>-298596.06958333333</v>
      </c>
      <c r="J1167" s="1" t="s">
        <v>854</v>
      </c>
    </row>
    <row r="1168" spans="1:10" ht="12.75">
      <c r="A1168">
        <v>5</v>
      </c>
      <c r="C1168" s="1" t="s">
        <v>992</v>
      </c>
      <c r="D1168" s="1">
        <v>23600421</v>
      </c>
      <c r="E1168" t="s">
        <v>505</v>
      </c>
      <c r="F1168" s="2">
        <v>-15.9575</v>
      </c>
      <c r="G1168" s="10">
        <v>1</v>
      </c>
      <c r="H1168" s="2">
        <f t="shared" si="65"/>
        <v>-15.9575</v>
      </c>
      <c r="J1168" s="1" t="s">
        <v>854</v>
      </c>
    </row>
    <row r="1169" spans="1:10" ht="12.75">
      <c r="A1169">
        <v>5</v>
      </c>
      <c r="C1169" s="1" t="s">
        <v>992</v>
      </c>
      <c r="D1169" s="1">
        <v>23600451</v>
      </c>
      <c r="E1169" t="s">
        <v>506</v>
      </c>
      <c r="F1169" s="2">
        <v>186313.66666666666</v>
      </c>
      <c r="G1169" s="10">
        <v>1</v>
      </c>
      <c r="H1169" s="2">
        <f t="shared" si="65"/>
        <v>186313.66666666666</v>
      </c>
      <c r="J1169" s="1" t="s">
        <v>854</v>
      </c>
    </row>
    <row r="1170" spans="1:10" ht="12.75">
      <c r="A1170">
        <v>5</v>
      </c>
      <c r="C1170" s="1" t="s">
        <v>992</v>
      </c>
      <c r="D1170" s="1">
        <v>23600471</v>
      </c>
      <c r="E1170" t="s">
        <v>507</v>
      </c>
      <c r="F1170" s="2">
        <v>-5730729.2</v>
      </c>
      <c r="G1170" s="10">
        <v>1</v>
      </c>
      <c r="H1170" s="2">
        <f t="shared" si="65"/>
        <v>-5730729.2</v>
      </c>
      <c r="J1170" s="1" t="s">
        <v>854</v>
      </c>
    </row>
    <row r="1171" spans="1:8" ht="12.75">
      <c r="A1171">
        <v>5</v>
      </c>
      <c r="B1171" s="1" t="s">
        <v>48</v>
      </c>
      <c r="C1171" s="1" t="s">
        <v>992</v>
      </c>
      <c r="D1171" s="1">
        <v>23600552</v>
      </c>
      <c r="E1171" t="s">
        <v>508</v>
      </c>
      <c r="F1171" s="2">
        <v>-3890257.612083333</v>
      </c>
      <c r="G1171" s="10">
        <v>1</v>
      </c>
      <c r="H1171" s="2">
        <f t="shared" si="65"/>
        <v>-3890257.612083333</v>
      </c>
    </row>
    <row r="1172" spans="1:8" ht="12.75">
      <c r="A1172">
        <v>5</v>
      </c>
      <c r="B1172" s="1" t="s">
        <v>48</v>
      </c>
      <c r="C1172" s="1" t="s">
        <v>992</v>
      </c>
      <c r="D1172" s="1">
        <v>23600602</v>
      </c>
      <c r="E1172" t="s">
        <v>509</v>
      </c>
      <c r="F1172" s="2">
        <v>-4727440.909583333</v>
      </c>
      <c r="G1172" s="10">
        <v>1</v>
      </c>
      <c r="H1172" s="2">
        <f t="shared" si="65"/>
        <v>-4727440.909583333</v>
      </c>
    </row>
    <row r="1173" spans="1:8" ht="12.75">
      <c r="A1173">
        <v>5</v>
      </c>
      <c r="B1173" s="1" t="s">
        <v>48</v>
      </c>
      <c r="C1173" s="1" t="s">
        <v>992</v>
      </c>
      <c r="D1173" s="1">
        <v>23600622</v>
      </c>
      <c r="E1173" t="s">
        <v>510</v>
      </c>
      <c r="F1173" s="2">
        <v>0</v>
      </c>
      <c r="G1173" s="10">
        <v>1</v>
      </c>
      <c r="H1173" s="2">
        <f t="shared" si="65"/>
        <v>0</v>
      </c>
    </row>
    <row r="1174" spans="1:10" ht="12.75">
      <c r="A1174">
        <v>5</v>
      </c>
      <c r="C1174" s="1" t="s">
        <v>992</v>
      </c>
      <c r="D1174" s="1">
        <v>23601001</v>
      </c>
      <c r="E1174" t="s">
        <v>511</v>
      </c>
      <c r="F1174" s="2">
        <v>0</v>
      </c>
      <c r="G1174" s="10">
        <v>1</v>
      </c>
      <c r="H1174" s="2">
        <f t="shared" si="65"/>
        <v>0</v>
      </c>
      <c r="J1174" s="1" t="s">
        <v>854</v>
      </c>
    </row>
    <row r="1175" spans="1:10" ht="12.75">
      <c r="A1175">
        <v>5</v>
      </c>
      <c r="B1175" s="1" t="s">
        <v>48</v>
      </c>
      <c r="C1175" s="1" t="s">
        <v>992</v>
      </c>
      <c r="D1175" s="1">
        <v>23601003</v>
      </c>
      <c r="E1175" t="s">
        <v>512</v>
      </c>
      <c r="F1175" s="2">
        <v>-583514.1425</v>
      </c>
      <c r="G1175" s="10">
        <v>1</v>
      </c>
      <c r="H1175" s="2">
        <f t="shared" si="65"/>
        <v>-583514.1425</v>
      </c>
      <c r="J1175" s="1" t="s">
        <v>853</v>
      </c>
    </row>
    <row r="1176" spans="1:10" ht="12.75">
      <c r="A1176">
        <v>5</v>
      </c>
      <c r="C1176" s="1" t="s">
        <v>992</v>
      </c>
      <c r="D1176" s="1">
        <v>23601011</v>
      </c>
      <c r="E1176" t="s">
        <v>513</v>
      </c>
      <c r="F1176" s="2">
        <v>0</v>
      </c>
      <c r="G1176" s="10">
        <v>1</v>
      </c>
      <c r="H1176" s="2">
        <f t="shared" si="65"/>
        <v>0</v>
      </c>
      <c r="J1176" s="1" t="s">
        <v>854</v>
      </c>
    </row>
    <row r="1177" spans="1:10" ht="12.75">
      <c r="A1177">
        <v>5</v>
      </c>
      <c r="B1177" s="1" t="s">
        <v>48</v>
      </c>
      <c r="C1177" s="1" t="s">
        <v>992</v>
      </c>
      <c r="D1177" s="1">
        <v>23601013</v>
      </c>
      <c r="E1177" t="s">
        <v>514</v>
      </c>
      <c r="F1177" s="2">
        <v>-98747.42875</v>
      </c>
      <c r="G1177" s="10">
        <v>1</v>
      </c>
      <c r="H1177" s="2">
        <f t="shared" si="65"/>
        <v>-98747.42875</v>
      </c>
      <c r="J1177" s="1" t="s">
        <v>853</v>
      </c>
    </row>
    <row r="1178" spans="1:10" ht="12.75">
      <c r="A1178">
        <v>5</v>
      </c>
      <c r="C1178" s="1" t="s">
        <v>992</v>
      </c>
      <c r="D1178" s="1">
        <v>23601021</v>
      </c>
      <c r="E1178" t="s">
        <v>515</v>
      </c>
      <c r="F1178" s="2">
        <v>0</v>
      </c>
      <c r="G1178" s="10">
        <v>1</v>
      </c>
      <c r="H1178" s="2">
        <f t="shared" si="65"/>
        <v>0</v>
      </c>
      <c r="J1178" s="1" t="s">
        <v>854</v>
      </c>
    </row>
    <row r="1179" spans="1:10" ht="12.75">
      <c r="A1179">
        <v>5</v>
      </c>
      <c r="B1179" s="1" t="s">
        <v>48</v>
      </c>
      <c r="C1179" s="1" t="s">
        <v>992</v>
      </c>
      <c r="D1179" s="1">
        <v>23601023</v>
      </c>
      <c r="E1179" t="s">
        <v>516</v>
      </c>
      <c r="F1179" s="2">
        <v>-6523.08125</v>
      </c>
      <c r="G1179" s="10">
        <v>1</v>
      </c>
      <c r="H1179" s="2">
        <f t="shared" si="65"/>
        <v>-6523.08125</v>
      </c>
      <c r="J1179" s="1" t="s">
        <v>853</v>
      </c>
    </row>
    <row r="1180" spans="1:10" ht="12.75">
      <c r="A1180">
        <v>5</v>
      </c>
      <c r="C1180" s="1" t="s">
        <v>992</v>
      </c>
      <c r="D1180" s="1">
        <v>23601031</v>
      </c>
      <c r="E1180" t="s">
        <v>517</v>
      </c>
      <c r="F1180" s="2">
        <v>0</v>
      </c>
      <c r="G1180" s="10">
        <v>1</v>
      </c>
      <c r="H1180" s="2">
        <f t="shared" si="65"/>
        <v>0</v>
      </c>
      <c r="J1180" s="1" t="s">
        <v>854</v>
      </c>
    </row>
    <row r="1181" spans="1:10" ht="12.75">
      <c r="A1181">
        <v>5</v>
      </c>
      <c r="B1181" s="1" t="s">
        <v>48</v>
      </c>
      <c r="C1181" s="1" t="s">
        <v>992</v>
      </c>
      <c r="D1181" s="1">
        <v>23601033</v>
      </c>
      <c r="E1181" t="s">
        <v>518</v>
      </c>
      <c r="F1181" s="2">
        <v>0</v>
      </c>
      <c r="G1181" s="10">
        <v>1</v>
      </c>
      <c r="H1181" s="2">
        <f t="shared" si="65"/>
        <v>0</v>
      </c>
      <c r="J1181" s="1" t="s">
        <v>853</v>
      </c>
    </row>
    <row r="1182" spans="1:10" ht="12.75">
      <c r="A1182">
        <v>5</v>
      </c>
      <c r="B1182" s="1" t="s">
        <v>48</v>
      </c>
      <c r="C1182" s="1" t="s">
        <v>992</v>
      </c>
      <c r="D1182" s="1">
        <v>23601043</v>
      </c>
      <c r="E1182" t="s">
        <v>519</v>
      </c>
      <c r="F1182" s="2">
        <v>-38408.64666666667</v>
      </c>
      <c r="G1182" s="10">
        <v>1</v>
      </c>
      <c r="H1182" s="2">
        <f t="shared" si="65"/>
        <v>-38408.64666666667</v>
      </c>
      <c r="J1182" s="1" t="s">
        <v>853</v>
      </c>
    </row>
    <row r="1183" spans="1:10" ht="12.75">
      <c r="A1183">
        <v>5</v>
      </c>
      <c r="C1183" s="1" t="s">
        <v>992</v>
      </c>
      <c r="D1183" s="1">
        <v>23700001</v>
      </c>
      <c r="E1183" t="s">
        <v>520</v>
      </c>
      <c r="F1183" s="2">
        <v>-222393.7866666667</v>
      </c>
      <c r="G1183" s="10">
        <v>1</v>
      </c>
      <c r="H1183" s="2">
        <f t="shared" si="65"/>
        <v>-222393.7866666667</v>
      </c>
      <c r="J1183" s="1" t="s">
        <v>854</v>
      </c>
    </row>
    <row r="1184" spans="1:10" ht="12.75">
      <c r="A1184">
        <v>5</v>
      </c>
      <c r="B1184" s="1" t="s">
        <v>48</v>
      </c>
      <c r="C1184" s="1" t="s">
        <v>992</v>
      </c>
      <c r="D1184" s="1">
        <v>23700033</v>
      </c>
      <c r="E1184" t="s">
        <v>521</v>
      </c>
      <c r="F1184" s="2">
        <v>-697812.5</v>
      </c>
      <c r="G1184" s="10">
        <v>1</v>
      </c>
      <c r="H1184" s="2">
        <f t="shared" si="65"/>
        <v>-697812.5</v>
      </c>
      <c r="J1184" s="1" t="s">
        <v>853</v>
      </c>
    </row>
    <row r="1185" spans="1:10" ht="12.75">
      <c r="A1185">
        <v>5</v>
      </c>
      <c r="B1185" s="1" t="s">
        <v>48</v>
      </c>
      <c r="C1185" s="1" t="s">
        <v>992</v>
      </c>
      <c r="D1185" s="1">
        <v>23700163</v>
      </c>
      <c r="E1185" t="s">
        <v>522</v>
      </c>
      <c r="F1185" s="2">
        <v>-57137.14333333333</v>
      </c>
      <c r="G1185" s="10">
        <v>1</v>
      </c>
      <c r="H1185" s="2">
        <f t="shared" si="65"/>
        <v>-57137.14333333333</v>
      </c>
      <c r="J1185" s="1" t="s">
        <v>853</v>
      </c>
    </row>
    <row r="1186" spans="1:10" ht="12.75">
      <c r="A1186">
        <v>5</v>
      </c>
      <c r="B1186" s="1" t="s">
        <v>48</v>
      </c>
      <c r="C1186" s="1" t="s">
        <v>992</v>
      </c>
      <c r="D1186" s="1">
        <v>23700193</v>
      </c>
      <c r="E1186" t="s">
        <v>523</v>
      </c>
      <c r="F1186" s="2">
        <v>-51225</v>
      </c>
      <c r="G1186" s="10">
        <v>1</v>
      </c>
      <c r="H1186" s="2">
        <f t="shared" si="65"/>
        <v>-51225</v>
      </c>
      <c r="J1186" s="1" t="s">
        <v>853</v>
      </c>
    </row>
    <row r="1187" spans="1:10" ht="12.75">
      <c r="A1187">
        <v>5</v>
      </c>
      <c r="B1187" s="1" t="s">
        <v>48</v>
      </c>
      <c r="C1187" s="1" t="s">
        <v>992</v>
      </c>
      <c r="D1187" s="1">
        <v>23700210</v>
      </c>
      <c r="E1187" t="s">
        <v>524</v>
      </c>
      <c r="F1187" s="2">
        <v>-429386.09249999997</v>
      </c>
      <c r="G1187" s="10">
        <v>1</v>
      </c>
      <c r="H1187" s="2">
        <f t="shared" si="65"/>
        <v>-429386.09249999997</v>
      </c>
      <c r="J1187" s="1" t="s">
        <v>853</v>
      </c>
    </row>
    <row r="1188" spans="1:10" ht="12.75">
      <c r="A1188">
        <v>5</v>
      </c>
      <c r="B1188" s="1" t="s">
        <v>48</v>
      </c>
      <c r="C1188" s="1" t="s">
        <v>992</v>
      </c>
      <c r="D1188" s="1">
        <v>23700213</v>
      </c>
      <c r="E1188" t="s">
        <v>525</v>
      </c>
      <c r="F1188" s="2">
        <v>-16275</v>
      </c>
      <c r="G1188" s="10">
        <v>1</v>
      </c>
      <c r="H1188" s="2">
        <f t="shared" si="65"/>
        <v>-16275</v>
      </c>
      <c r="J1188" s="1" t="s">
        <v>853</v>
      </c>
    </row>
    <row r="1189" spans="1:10" ht="12.75">
      <c r="A1189">
        <v>5</v>
      </c>
      <c r="B1189" s="1" t="s">
        <v>48</v>
      </c>
      <c r="C1189" s="1" t="s">
        <v>992</v>
      </c>
      <c r="D1189" s="1">
        <v>23700233</v>
      </c>
      <c r="E1189" t="s">
        <v>526</v>
      </c>
      <c r="F1189" s="2">
        <v>0</v>
      </c>
      <c r="G1189" s="10">
        <v>1</v>
      </c>
      <c r="H1189" s="2">
        <f t="shared" si="65"/>
        <v>0</v>
      </c>
      <c r="J1189" s="1" t="s">
        <v>853</v>
      </c>
    </row>
    <row r="1190" spans="1:10" ht="12.75">
      <c r="A1190">
        <v>5</v>
      </c>
      <c r="B1190" s="1" t="s">
        <v>48</v>
      </c>
      <c r="C1190" s="1" t="s">
        <v>992</v>
      </c>
      <c r="D1190" s="1">
        <v>23700243</v>
      </c>
      <c r="E1190" t="s">
        <v>527</v>
      </c>
      <c r="F1190" s="2">
        <v>0</v>
      </c>
      <c r="G1190" s="10">
        <v>1</v>
      </c>
      <c r="H1190" s="2">
        <f t="shared" si="65"/>
        <v>0</v>
      </c>
      <c r="J1190" s="1" t="s">
        <v>853</v>
      </c>
    </row>
    <row r="1191" spans="1:10" ht="12.75">
      <c r="A1191">
        <v>5</v>
      </c>
      <c r="B1191" s="1" t="s">
        <v>48</v>
      </c>
      <c r="C1191" s="1" t="s">
        <v>992</v>
      </c>
      <c r="D1191" s="1">
        <v>23700253</v>
      </c>
      <c r="E1191" t="s">
        <v>528</v>
      </c>
      <c r="F1191" s="2">
        <v>-172500</v>
      </c>
      <c r="G1191" s="10">
        <v>1</v>
      </c>
      <c r="H1191" s="2">
        <f t="shared" si="65"/>
        <v>-172500</v>
      </c>
      <c r="J1191" s="1" t="s">
        <v>853</v>
      </c>
    </row>
    <row r="1192" spans="1:10" ht="12.75">
      <c r="A1192">
        <v>5</v>
      </c>
      <c r="B1192" s="1" t="s">
        <v>48</v>
      </c>
      <c r="C1192" s="1" t="s">
        <v>992</v>
      </c>
      <c r="D1192" s="1">
        <v>23700263</v>
      </c>
      <c r="E1192" t="s">
        <v>529</v>
      </c>
      <c r="F1192" s="2">
        <v>0</v>
      </c>
      <c r="G1192" s="10">
        <v>1</v>
      </c>
      <c r="H1192" s="2">
        <f t="shared" si="65"/>
        <v>0</v>
      </c>
      <c r="J1192" s="1" t="s">
        <v>853</v>
      </c>
    </row>
    <row r="1193" spans="1:10" ht="12.75">
      <c r="A1193">
        <v>5</v>
      </c>
      <c r="B1193" s="1" t="s">
        <v>48</v>
      </c>
      <c r="C1193" s="1" t="s">
        <v>992</v>
      </c>
      <c r="D1193" s="1">
        <v>23700273</v>
      </c>
      <c r="E1193" t="s">
        <v>529</v>
      </c>
      <c r="F1193" s="2">
        <v>0</v>
      </c>
      <c r="G1193" s="10">
        <v>1</v>
      </c>
      <c r="H1193" s="2">
        <f t="shared" si="65"/>
        <v>0</v>
      </c>
      <c r="J1193" s="1" t="s">
        <v>853</v>
      </c>
    </row>
    <row r="1194" spans="1:10" ht="12.75">
      <c r="A1194">
        <v>5</v>
      </c>
      <c r="B1194" s="1" t="s">
        <v>48</v>
      </c>
      <c r="C1194" s="1" t="s">
        <v>992</v>
      </c>
      <c r="D1194" s="1">
        <v>23700283</v>
      </c>
      <c r="E1194" t="s">
        <v>530</v>
      </c>
      <c r="F1194" s="2">
        <v>0</v>
      </c>
      <c r="G1194" s="10">
        <v>1</v>
      </c>
      <c r="H1194" s="2">
        <f t="shared" si="65"/>
        <v>0</v>
      </c>
      <c r="J1194" s="1" t="s">
        <v>853</v>
      </c>
    </row>
    <row r="1195" spans="1:10" ht="12.75">
      <c r="A1195">
        <v>5</v>
      </c>
      <c r="B1195" s="1" t="s">
        <v>48</v>
      </c>
      <c r="C1195" s="1" t="s">
        <v>992</v>
      </c>
      <c r="D1195" s="1">
        <v>23700293</v>
      </c>
      <c r="E1195" t="s">
        <v>531</v>
      </c>
      <c r="F1195" s="2">
        <v>-333937.5</v>
      </c>
      <c r="G1195" s="10">
        <v>1</v>
      </c>
      <c r="H1195" s="2">
        <f t="shared" si="65"/>
        <v>-333937.5</v>
      </c>
      <c r="J1195" s="1" t="s">
        <v>853</v>
      </c>
    </row>
    <row r="1196" spans="1:10" ht="12.75">
      <c r="A1196">
        <v>5</v>
      </c>
      <c r="B1196" s="1" t="s">
        <v>48</v>
      </c>
      <c r="C1196" s="1" t="s">
        <v>992</v>
      </c>
      <c r="D1196" s="1">
        <v>23700303</v>
      </c>
      <c r="E1196" t="s">
        <v>532</v>
      </c>
      <c r="F1196" s="2">
        <v>-83721.88125</v>
      </c>
      <c r="G1196" s="10">
        <v>1</v>
      </c>
      <c r="H1196" s="2">
        <f t="shared" si="65"/>
        <v>-83721.88125</v>
      </c>
      <c r="J1196" s="1" t="s">
        <v>853</v>
      </c>
    </row>
    <row r="1197" spans="1:10" ht="12.75">
      <c r="A1197">
        <v>5</v>
      </c>
      <c r="B1197" s="1" t="s">
        <v>48</v>
      </c>
      <c r="C1197" s="1" t="s">
        <v>992</v>
      </c>
      <c r="D1197" s="1">
        <v>23700313</v>
      </c>
      <c r="E1197" t="s">
        <v>533</v>
      </c>
      <c r="F1197" s="2">
        <v>-124599.64333333336</v>
      </c>
      <c r="G1197" s="10">
        <v>1</v>
      </c>
      <c r="H1197" s="2">
        <f t="shared" si="65"/>
        <v>-124599.64333333336</v>
      </c>
      <c r="J1197" s="1" t="s">
        <v>853</v>
      </c>
    </row>
    <row r="1198" spans="1:10" ht="12.75">
      <c r="A1198">
        <v>5</v>
      </c>
      <c r="B1198" s="1" t="s">
        <v>48</v>
      </c>
      <c r="C1198" s="1" t="s">
        <v>992</v>
      </c>
      <c r="D1198" s="1">
        <v>23700323</v>
      </c>
      <c r="E1198" t="s">
        <v>534</v>
      </c>
      <c r="F1198" s="2">
        <v>-183750</v>
      </c>
      <c r="G1198" s="10">
        <v>1</v>
      </c>
      <c r="H1198" s="2">
        <f t="shared" si="65"/>
        <v>-183750</v>
      </c>
      <c r="J1198" s="1" t="s">
        <v>853</v>
      </c>
    </row>
    <row r="1199" spans="1:10" ht="12.75">
      <c r="A1199">
        <v>5</v>
      </c>
      <c r="B1199" s="1" t="s">
        <v>48</v>
      </c>
      <c r="C1199" s="1" t="s">
        <v>992</v>
      </c>
      <c r="D1199" s="1">
        <v>23700333</v>
      </c>
      <c r="E1199" t="s">
        <v>535</v>
      </c>
      <c r="F1199" s="2">
        <v>-36800.35666666667</v>
      </c>
      <c r="G1199" s="10">
        <v>1</v>
      </c>
      <c r="H1199" s="2">
        <f t="shared" si="65"/>
        <v>-36800.35666666667</v>
      </c>
      <c r="J1199" s="1" t="s">
        <v>853</v>
      </c>
    </row>
    <row r="1200" spans="1:10" ht="12.75">
      <c r="A1200">
        <v>5</v>
      </c>
      <c r="B1200" s="1" t="s">
        <v>48</v>
      </c>
      <c r="C1200" s="1" t="s">
        <v>992</v>
      </c>
      <c r="D1200" s="1">
        <v>23700343</v>
      </c>
      <c r="E1200" t="s">
        <v>536</v>
      </c>
      <c r="F1200" s="2">
        <v>-49575</v>
      </c>
      <c r="G1200" s="10">
        <v>1</v>
      </c>
      <c r="H1200" s="2">
        <f t="shared" si="65"/>
        <v>-49575</v>
      </c>
      <c r="J1200" s="1" t="s">
        <v>853</v>
      </c>
    </row>
    <row r="1201" spans="1:10" ht="12.75">
      <c r="A1201">
        <v>5</v>
      </c>
      <c r="B1201" s="1" t="s">
        <v>48</v>
      </c>
      <c r="C1201" s="1" t="s">
        <v>992</v>
      </c>
      <c r="D1201" s="1">
        <v>23700353</v>
      </c>
      <c r="E1201" t="s">
        <v>537</v>
      </c>
      <c r="F1201" s="2">
        <v>-82749.64333333333</v>
      </c>
      <c r="G1201" s="10">
        <v>1</v>
      </c>
      <c r="H1201" s="2">
        <f t="shared" si="65"/>
        <v>-82749.64333333333</v>
      </c>
      <c r="J1201" s="1" t="s">
        <v>853</v>
      </c>
    </row>
    <row r="1202" spans="1:10" ht="12.75">
      <c r="A1202">
        <v>5</v>
      </c>
      <c r="B1202" s="1" t="s">
        <v>48</v>
      </c>
      <c r="C1202" s="1" t="s">
        <v>992</v>
      </c>
      <c r="D1202" s="1">
        <v>23700363</v>
      </c>
      <c r="E1202" t="s">
        <v>538</v>
      </c>
      <c r="F1202" s="2">
        <v>-268125</v>
      </c>
      <c r="G1202" s="10">
        <v>1</v>
      </c>
      <c r="H1202" s="2">
        <f aca="true" t="shared" si="66" ref="H1202:H1265">F1202*G1202</f>
        <v>-268125</v>
      </c>
      <c r="J1202" s="1" t="s">
        <v>853</v>
      </c>
    </row>
    <row r="1203" spans="1:10" ht="12.75">
      <c r="A1203">
        <v>5</v>
      </c>
      <c r="B1203" s="1" t="s">
        <v>48</v>
      </c>
      <c r="C1203" s="1" t="s">
        <v>992</v>
      </c>
      <c r="D1203" s="1">
        <v>23700373</v>
      </c>
      <c r="E1203" t="s">
        <v>539</v>
      </c>
      <c r="F1203" s="2">
        <v>-53538.55791666667</v>
      </c>
      <c r="G1203" s="10">
        <v>1</v>
      </c>
      <c r="H1203" s="2">
        <f t="shared" si="66"/>
        <v>-53538.55791666667</v>
      </c>
      <c r="J1203" s="1" t="s">
        <v>853</v>
      </c>
    </row>
    <row r="1204" spans="1:10" ht="12.75">
      <c r="A1204">
        <v>5</v>
      </c>
      <c r="B1204" s="1" t="s">
        <v>48</v>
      </c>
      <c r="C1204" s="1" t="s">
        <v>992</v>
      </c>
      <c r="D1204" s="1">
        <v>23700383</v>
      </c>
      <c r="E1204" t="s">
        <v>540</v>
      </c>
      <c r="F1204" s="2">
        <v>-36000</v>
      </c>
      <c r="G1204" s="10">
        <v>1</v>
      </c>
      <c r="H1204" s="2">
        <f t="shared" si="66"/>
        <v>-36000</v>
      </c>
      <c r="J1204" s="1" t="s">
        <v>853</v>
      </c>
    </row>
    <row r="1205" spans="1:10" ht="12.75">
      <c r="A1205">
        <v>5</v>
      </c>
      <c r="B1205" s="1" t="s">
        <v>48</v>
      </c>
      <c r="C1205" s="1" t="s">
        <v>992</v>
      </c>
      <c r="D1205" s="1">
        <v>23700443</v>
      </c>
      <c r="E1205" t="s">
        <v>541</v>
      </c>
      <c r="F1205" s="2">
        <v>-45928.69875</v>
      </c>
      <c r="G1205" s="10">
        <v>1</v>
      </c>
      <c r="H1205" s="2">
        <f t="shared" si="66"/>
        <v>-45928.69875</v>
      </c>
      <c r="J1205" s="1" t="s">
        <v>853</v>
      </c>
    </row>
    <row r="1206" spans="1:10" ht="12.75">
      <c r="A1206">
        <v>5</v>
      </c>
      <c r="B1206" s="1" t="s">
        <v>48</v>
      </c>
      <c r="C1206" s="1" t="s">
        <v>992</v>
      </c>
      <c r="D1206" s="1">
        <v>23700453</v>
      </c>
      <c r="E1206" t="s">
        <v>542</v>
      </c>
      <c r="F1206" s="2">
        <v>-578558.67875</v>
      </c>
      <c r="G1206" s="10">
        <v>1</v>
      </c>
      <c r="H1206" s="2">
        <f t="shared" si="66"/>
        <v>-578558.67875</v>
      </c>
      <c r="J1206" s="1" t="s">
        <v>853</v>
      </c>
    </row>
    <row r="1207" spans="1:10" ht="12.75">
      <c r="A1207">
        <v>5</v>
      </c>
      <c r="B1207" s="1" t="s">
        <v>48</v>
      </c>
      <c r="C1207" s="1" t="s">
        <v>992</v>
      </c>
      <c r="D1207" s="1">
        <v>23700493</v>
      </c>
      <c r="E1207" t="s">
        <v>543</v>
      </c>
      <c r="F1207" s="2">
        <v>0</v>
      </c>
      <c r="G1207" s="10">
        <v>1</v>
      </c>
      <c r="H1207" s="2">
        <f t="shared" si="66"/>
        <v>0</v>
      </c>
      <c r="J1207" s="1" t="s">
        <v>853</v>
      </c>
    </row>
    <row r="1208" spans="1:10" ht="12.75">
      <c r="A1208">
        <v>5</v>
      </c>
      <c r="B1208" s="1" t="s">
        <v>48</v>
      </c>
      <c r="C1208" s="1" t="s">
        <v>992</v>
      </c>
      <c r="D1208" s="1">
        <v>23700573</v>
      </c>
      <c r="E1208" t="s">
        <v>544</v>
      </c>
      <c r="F1208" s="2">
        <v>0</v>
      </c>
      <c r="G1208" s="10">
        <v>1</v>
      </c>
      <c r="H1208" s="2">
        <f t="shared" si="66"/>
        <v>0</v>
      </c>
      <c r="J1208" s="1" t="s">
        <v>853</v>
      </c>
    </row>
    <row r="1209" spans="1:10" ht="12.75">
      <c r="A1209">
        <v>5</v>
      </c>
      <c r="B1209" s="1" t="s">
        <v>48</v>
      </c>
      <c r="C1209" s="1" t="s">
        <v>992</v>
      </c>
      <c r="D1209" s="1">
        <v>23700663</v>
      </c>
      <c r="E1209" t="s">
        <v>545</v>
      </c>
      <c r="F1209" s="2">
        <v>0</v>
      </c>
      <c r="G1209" s="10">
        <v>1</v>
      </c>
      <c r="H1209" s="2">
        <f t="shared" si="66"/>
        <v>0</v>
      </c>
      <c r="J1209" s="1" t="s">
        <v>853</v>
      </c>
    </row>
    <row r="1210" spans="1:10" ht="12.75">
      <c r="A1210">
        <v>5</v>
      </c>
      <c r="B1210" s="1" t="s">
        <v>48</v>
      </c>
      <c r="C1210" s="1" t="s">
        <v>992</v>
      </c>
      <c r="D1210" s="1">
        <v>23700673</v>
      </c>
      <c r="E1210" t="s">
        <v>546</v>
      </c>
      <c r="F1210" s="2">
        <v>0</v>
      </c>
      <c r="G1210" s="10">
        <v>1</v>
      </c>
      <c r="H1210" s="2">
        <f t="shared" si="66"/>
        <v>0</v>
      </c>
      <c r="J1210" s="1" t="s">
        <v>853</v>
      </c>
    </row>
    <row r="1211" spans="1:10" ht="12.75">
      <c r="A1211">
        <v>5</v>
      </c>
      <c r="B1211" s="1" t="s">
        <v>48</v>
      </c>
      <c r="C1211" s="1" t="s">
        <v>992</v>
      </c>
      <c r="D1211" s="1">
        <v>23700683</v>
      </c>
      <c r="E1211" t="s">
        <v>547</v>
      </c>
      <c r="F1211" s="2">
        <v>-733645.0179166665</v>
      </c>
      <c r="G1211" s="10">
        <v>1</v>
      </c>
      <c r="H1211" s="2">
        <f t="shared" si="66"/>
        <v>-733645.0179166665</v>
      </c>
      <c r="J1211" s="1" t="s">
        <v>853</v>
      </c>
    </row>
    <row r="1212" spans="1:10" ht="12.75">
      <c r="A1212">
        <v>5</v>
      </c>
      <c r="B1212" s="1" t="s">
        <v>48</v>
      </c>
      <c r="C1212" s="1" t="s">
        <v>992</v>
      </c>
      <c r="D1212" s="1">
        <v>23700713</v>
      </c>
      <c r="E1212" t="s">
        <v>548</v>
      </c>
      <c r="F1212" s="2">
        <v>-100880.5425</v>
      </c>
      <c r="G1212" s="10">
        <v>1</v>
      </c>
      <c r="H1212" s="2">
        <f t="shared" si="66"/>
        <v>-100880.5425</v>
      </c>
      <c r="J1212" s="1" t="s">
        <v>853</v>
      </c>
    </row>
    <row r="1213" spans="1:10" ht="12.75">
      <c r="A1213">
        <v>5</v>
      </c>
      <c r="C1213" s="1" t="s">
        <v>992</v>
      </c>
      <c r="D1213" s="1">
        <v>23700771</v>
      </c>
      <c r="E1213" t="s">
        <v>549</v>
      </c>
      <c r="F1213" s="2">
        <v>0</v>
      </c>
      <c r="G1213" s="10">
        <v>1</v>
      </c>
      <c r="H1213" s="2">
        <f t="shared" si="66"/>
        <v>0</v>
      </c>
      <c r="J1213" s="1" t="s">
        <v>854</v>
      </c>
    </row>
    <row r="1214" spans="1:10" ht="12.75">
      <c r="A1214">
        <v>5</v>
      </c>
      <c r="B1214" s="1" t="s">
        <v>48</v>
      </c>
      <c r="C1214" s="1" t="s">
        <v>992</v>
      </c>
      <c r="D1214" s="1">
        <v>23700773</v>
      </c>
      <c r="E1214" t="s">
        <v>550</v>
      </c>
      <c r="F1214" s="2">
        <v>-11355.44</v>
      </c>
      <c r="G1214" s="10">
        <v>1</v>
      </c>
      <c r="H1214" s="2">
        <f t="shared" si="66"/>
        <v>-11355.44</v>
      </c>
      <c r="J1214" s="1" t="s">
        <v>853</v>
      </c>
    </row>
    <row r="1215" spans="1:10" ht="12.75">
      <c r="A1215">
        <v>5</v>
      </c>
      <c r="B1215" s="1" t="s">
        <v>48</v>
      </c>
      <c r="C1215" s="1" t="s">
        <v>992</v>
      </c>
      <c r="D1215" s="1">
        <v>23700803</v>
      </c>
      <c r="E1215" t="s">
        <v>553</v>
      </c>
      <c r="F1215" s="2">
        <v>-2422500</v>
      </c>
      <c r="G1215" s="10">
        <v>1</v>
      </c>
      <c r="H1215" s="2">
        <f t="shared" si="66"/>
        <v>-2422500</v>
      </c>
      <c r="J1215" s="1" t="s">
        <v>853</v>
      </c>
    </row>
    <row r="1216" spans="1:10" ht="12.75">
      <c r="A1216">
        <v>5</v>
      </c>
      <c r="B1216" s="1" t="s">
        <v>48</v>
      </c>
      <c r="C1216" s="1" t="s">
        <v>992</v>
      </c>
      <c r="D1216" s="1">
        <v>23700813</v>
      </c>
      <c r="E1216" t="s">
        <v>554</v>
      </c>
      <c r="F1216" s="2">
        <v>-1749999.6766666665</v>
      </c>
      <c r="G1216" s="10">
        <v>1</v>
      </c>
      <c r="H1216" s="2">
        <f t="shared" si="66"/>
        <v>-1749999.6766666665</v>
      </c>
      <c r="J1216" s="1" t="s">
        <v>853</v>
      </c>
    </row>
    <row r="1217" spans="1:10" ht="12.75">
      <c r="A1217">
        <v>5</v>
      </c>
      <c r="C1217" s="1" t="s">
        <v>992</v>
      </c>
      <c r="D1217" s="1">
        <v>23700821</v>
      </c>
      <c r="E1217" t="s">
        <v>555</v>
      </c>
      <c r="F1217" s="2">
        <v>-197407.4475</v>
      </c>
      <c r="G1217" s="10">
        <v>1</v>
      </c>
      <c r="H1217" s="2">
        <f t="shared" si="66"/>
        <v>-197407.4475</v>
      </c>
      <c r="J1217" s="1" t="s">
        <v>854</v>
      </c>
    </row>
    <row r="1218" spans="1:8" ht="12.75">
      <c r="A1218">
        <v>5</v>
      </c>
      <c r="B1218" s="1" t="s">
        <v>48</v>
      </c>
      <c r="C1218" s="1" t="s">
        <v>992</v>
      </c>
      <c r="D1218" s="1">
        <v>23700822</v>
      </c>
      <c r="E1218" t="s">
        <v>556</v>
      </c>
      <c r="F1218" s="2">
        <v>-153072.3908333333</v>
      </c>
      <c r="G1218" s="10">
        <v>1</v>
      </c>
      <c r="H1218" s="2">
        <f t="shared" si="66"/>
        <v>-153072.3908333333</v>
      </c>
    </row>
    <row r="1219" spans="1:10" ht="12.75">
      <c r="A1219">
        <v>5</v>
      </c>
      <c r="B1219" s="1" t="s">
        <v>48</v>
      </c>
      <c r="C1219" s="1" t="s">
        <v>992</v>
      </c>
      <c r="D1219" s="1">
        <v>23700823</v>
      </c>
      <c r="E1219" t="s">
        <v>557</v>
      </c>
      <c r="F1219" s="2">
        <v>-3369999.6933333334</v>
      </c>
      <c r="G1219" s="10">
        <v>1</v>
      </c>
      <c r="H1219" s="2">
        <f t="shared" si="66"/>
        <v>-3369999.6933333334</v>
      </c>
      <c r="J1219" s="1" t="s">
        <v>853</v>
      </c>
    </row>
    <row r="1220" spans="1:10" ht="12.75">
      <c r="A1220">
        <v>5</v>
      </c>
      <c r="B1220" s="1" t="s">
        <v>48</v>
      </c>
      <c r="C1220" s="1" t="s">
        <v>992</v>
      </c>
      <c r="D1220" s="1">
        <v>23700833</v>
      </c>
      <c r="E1220" t="s">
        <v>558</v>
      </c>
      <c r="F1220" s="2">
        <v>0</v>
      </c>
      <c r="G1220" s="10">
        <v>1</v>
      </c>
      <c r="H1220" s="2">
        <f t="shared" si="66"/>
        <v>0</v>
      </c>
      <c r="J1220" s="1" t="s">
        <v>853</v>
      </c>
    </row>
    <row r="1221" spans="1:10" ht="12.75">
      <c r="A1221">
        <v>5</v>
      </c>
      <c r="C1221" s="1" t="s">
        <v>992</v>
      </c>
      <c r="D1221" s="1">
        <v>23700841</v>
      </c>
      <c r="E1221" t="s">
        <v>559</v>
      </c>
      <c r="F1221" s="2">
        <v>-151716.76875</v>
      </c>
      <c r="G1221" s="10">
        <v>1</v>
      </c>
      <c r="H1221" s="2">
        <f t="shared" si="66"/>
        <v>-151716.76875</v>
      </c>
      <c r="J1221" s="1" t="s">
        <v>854</v>
      </c>
    </row>
    <row r="1222" spans="1:10" ht="12.75">
      <c r="A1222">
        <v>5</v>
      </c>
      <c r="B1222" s="1" t="s">
        <v>48</v>
      </c>
      <c r="C1222" s="1" t="s">
        <v>992</v>
      </c>
      <c r="D1222" s="1">
        <v>23700843</v>
      </c>
      <c r="E1222" t="s">
        <v>560</v>
      </c>
      <c r="F1222" s="2">
        <v>-4477500</v>
      </c>
      <c r="G1222" s="10">
        <v>1</v>
      </c>
      <c r="H1222" s="2">
        <f t="shared" si="66"/>
        <v>-4477500</v>
      </c>
      <c r="J1222" s="1" t="s">
        <v>853</v>
      </c>
    </row>
    <row r="1223" spans="1:10" ht="12.75">
      <c r="A1223">
        <v>5</v>
      </c>
      <c r="B1223" s="1" t="s">
        <v>48</v>
      </c>
      <c r="C1223" s="1" t="s">
        <v>992</v>
      </c>
      <c r="D1223" s="1">
        <v>23700853</v>
      </c>
      <c r="E1223" t="s">
        <v>561</v>
      </c>
      <c r="F1223" s="2">
        <v>-475625.1533333334</v>
      </c>
      <c r="G1223" s="10">
        <v>1</v>
      </c>
      <c r="H1223" s="2">
        <f t="shared" si="66"/>
        <v>-475625.1533333334</v>
      </c>
      <c r="J1223" s="1" t="s">
        <v>853</v>
      </c>
    </row>
    <row r="1224" spans="1:10" ht="12.75">
      <c r="A1224">
        <v>5</v>
      </c>
      <c r="B1224" s="1" t="s">
        <v>48</v>
      </c>
      <c r="C1224" s="1" t="s">
        <v>992</v>
      </c>
      <c r="D1224" s="1">
        <v>23700873</v>
      </c>
      <c r="E1224" t="s">
        <v>562</v>
      </c>
      <c r="F1224" s="2">
        <v>-5265000</v>
      </c>
      <c r="G1224" s="10">
        <v>1</v>
      </c>
      <c r="H1224" s="2">
        <f t="shared" si="66"/>
        <v>-5265000</v>
      </c>
      <c r="J1224" s="1" t="s">
        <v>853</v>
      </c>
    </row>
    <row r="1225" spans="1:10" ht="12.75">
      <c r="A1225">
        <v>5</v>
      </c>
      <c r="B1225" s="1" t="s">
        <v>48</v>
      </c>
      <c r="C1225" s="1" t="s">
        <v>992</v>
      </c>
      <c r="D1225" s="1">
        <v>23700893</v>
      </c>
      <c r="E1225" t="s">
        <v>563</v>
      </c>
      <c r="F1225" s="2">
        <v>-4998500.16</v>
      </c>
      <c r="G1225" s="10">
        <v>1</v>
      </c>
      <c r="H1225" s="2">
        <f t="shared" si="66"/>
        <v>-4998500.16</v>
      </c>
      <c r="J1225" s="1" t="s">
        <v>853</v>
      </c>
    </row>
    <row r="1226" spans="1:10" ht="12.75">
      <c r="A1226">
        <v>5</v>
      </c>
      <c r="B1226" s="1" t="s">
        <v>48</v>
      </c>
      <c r="C1226" s="1" t="s">
        <v>992</v>
      </c>
      <c r="D1226" s="1">
        <v>23700913</v>
      </c>
      <c r="E1226" t="s">
        <v>564</v>
      </c>
      <c r="F1226" s="2">
        <v>0</v>
      </c>
      <c r="G1226" s="10">
        <v>1</v>
      </c>
      <c r="H1226" s="2">
        <f t="shared" si="66"/>
        <v>0</v>
      </c>
      <c r="J1226" s="1" t="s">
        <v>853</v>
      </c>
    </row>
    <row r="1227" spans="1:10" ht="12.75">
      <c r="A1227">
        <v>5</v>
      </c>
      <c r="B1227" s="1" t="s">
        <v>48</v>
      </c>
      <c r="C1227" s="1" t="s">
        <v>992</v>
      </c>
      <c r="D1227" s="1">
        <v>23700933</v>
      </c>
      <c r="E1227" t="s">
        <v>565</v>
      </c>
      <c r="F1227" s="2">
        <v>-2019208.4966666661</v>
      </c>
      <c r="G1227" s="10">
        <v>1</v>
      </c>
      <c r="H1227" s="2">
        <f t="shared" si="66"/>
        <v>-2019208.4966666661</v>
      </c>
      <c r="J1227" s="1" t="s">
        <v>853</v>
      </c>
    </row>
    <row r="1228" spans="1:10" ht="12.75">
      <c r="A1228">
        <v>5</v>
      </c>
      <c r="B1228" s="1" t="s">
        <v>48</v>
      </c>
      <c r="C1228" s="1" t="s">
        <v>992</v>
      </c>
      <c r="D1228" s="1">
        <v>23700943</v>
      </c>
      <c r="E1228" t="s">
        <v>566</v>
      </c>
      <c r="F1228" s="2">
        <v>-348075</v>
      </c>
      <c r="G1228" s="10">
        <v>1</v>
      </c>
      <c r="H1228" s="2">
        <f t="shared" si="66"/>
        <v>-348075</v>
      </c>
      <c r="J1228" s="1" t="s">
        <v>853</v>
      </c>
    </row>
    <row r="1229" spans="1:10" ht="12.75">
      <c r="A1229">
        <v>5</v>
      </c>
      <c r="B1229" s="1" t="s">
        <v>48</v>
      </c>
      <c r="C1229" s="1" t="s">
        <v>992</v>
      </c>
      <c r="D1229" s="1">
        <v>23700953</v>
      </c>
      <c r="E1229" t="s">
        <v>567</v>
      </c>
      <c r="F1229" s="2">
        <v>0</v>
      </c>
      <c r="G1229" s="10">
        <v>1</v>
      </c>
      <c r="H1229" s="2">
        <f t="shared" si="66"/>
        <v>0</v>
      </c>
      <c r="J1229" s="1" t="s">
        <v>853</v>
      </c>
    </row>
    <row r="1230" spans="1:10" ht="12.75">
      <c r="A1230">
        <v>5</v>
      </c>
      <c r="B1230" s="1" t="s">
        <v>48</v>
      </c>
      <c r="C1230" s="1" t="s">
        <v>992</v>
      </c>
      <c r="D1230" s="1">
        <v>23700963</v>
      </c>
      <c r="E1230" t="s">
        <v>568</v>
      </c>
      <c r="F1230" s="2">
        <v>-4036097.2566666664</v>
      </c>
      <c r="G1230" s="10">
        <v>1</v>
      </c>
      <c r="H1230" s="2">
        <f t="shared" si="66"/>
        <v>-4036097.2566666664</v>
      </c>
      <c r="J1230" s="1" t="s">
        <v>853</v>
      </c>
    </row>
    <row r="1231" spans="1:10" ht="12.75">
      <c r="A1231">
        <v>5</v>
      </c>
      <c r="B1231" s="1" t="s">
        <v>48</v>
      </c>
      <c r="C1231" s="1" t="s">
        <v>992</v>
      </c>
      <c r="D1231" s="1">
        <v>23700993</v>
      </c>
      <c r="E1231" t="s">
        <v>569</v>
      </c>
      <c r="F1231" s="2">
        <v>-2273687.56</v>
      </c>
      <c r="G1231" s="10">
        <v>1</v>
      </c>
      <c r="H1231" s="2">
        <f t="shared" si="66"/>
        <v>-2273687.56</v>
      </c>
      <c r="J1231" s="1" t="s">
        <v>853</v>
      </c>
    </row>
    <row r="1232" spans="1:8" ht="12.75">
      <c r="A1232">
        <v>5</v>
      </c>
      <c r="B1232" s="1" t="s">
        <v>48</v>
      </c>
      <c r="C1232" s="1" t="s">
        <v>992</v>
      </c>
      <c r="D1232" s="1">
        <v>23701002</v>
      </c>
      <c r="E1232" t="s">
        <v>570</v>
      </c>
      <c r="F1232" s="2">
        <v>0</v>
      </c>
      <c r="G1232" s="10">
        <v>1</v>
      </c>
      <c r="H1232" s="2">
        <f t="shared" si="66"/>
        <v>0</v>
      </c>
    </row>
    <row r="1233" spans="1:10" ht="12.75">
      <c r="A1233">
        <v>5</v>
      </c>
      <c r="B1233" s="1" t="s">
        <v>48</v>
      </c>
      <c r="C1233" s="1" t="s">
        <v>992</v>
      </c>
      <c r="D1233" s="1">
        <v>23701003</v>
      </c>
      <c r="E1233" t="s">
        <v>571</v>
      </c>
      <c r="F1233" s="2">
        <v>-1471312.5</v>
      </c>
      <c r="G1233" s="10">
        <v>1</v>
      </c>
      <c r="H1233" s="2">
        <f t="shared" si="66"/>
        <v>-1471312.5</v>
      </c>
      <c r="J1233" s="1" t="s">
        <v>853</v>
      </c>
    </row>
    <row r="1234" spans="1:10" ht="12.75">
      <c r="A1234">
        <v>5</v>
      </c>
      <c r="B1234" s="1" t="s">
        <v>48</v>
      </c>
      <c r="C1234" s="1" t="s">
        <v>992</v>
      </c>
      <c r="D1234" s="1">
        <v>23701013</v>
      </c>
      <c r="E1234" t="s">
        <v>572</v>
      </c>
      <c r="F1234" s="2">
        <v>-114122.96250000001</v>
      </c>
      <c r="G1234" s="10">
        <v>1</v>
      </c>
      <c r="H1234" s="2">
        <f t="shared" si="66"/>
        <v>-114122.96250000001</v>
      </c>
      <c r="J1234" s="1" t="s">
        <v>853</v>
      </c>
    </row>
    <row r="1235" spans="1:10" ht="12.75">
      <c r="A1235">
        <v>5</v>
      </c>
      <c r="B1235" s="1" t="s">
        <v>48</v>
      </c>
      <c r="C1235" s="1" t="s">
        <v>992</v>
      </c>
      <c r="D1235" s="1">
        <v>23701023</v>
      </c>
      <c r="E1235" t="s">
        <v>573</v>
      </c>
      <c r="F1235" s="2">
        <v>-4102634.6337500005</v>
      </c>
      <c r="G1235" s="10">
        <v>1</v>
      </c>
      <c r="H1235" s="2">
        <f t="shared" si="66"/>
        <v>-4102634.6337500005</v>
      </c>
      <c r="J1235" s="1" t="s">
        <v>853</v>
      </c>
    </row>
    <row r="1236" spans="1:10" ht="12.75">
      <c r="A1236">
        <v>5</v>
      </c>
      <c r="B1236" s="1" t="s">
        <v>48</v>
      </c>
      <c r="C1236" s="1" t="s">
        <v>992</v>
      </c>
      <c r="D1236" s="1">
        <v>23701033</v>
      </c>
      <c r="E1236" t="s">
        <v>574</v>
      </c>
      <c r="F1236" s="2">
        <v>-4685893.746666665</v>
      </c>
      <c r="G1236" s="10">
        <v>1</v>
      </c>
      <c r="H1236" s="2">
        <f t="shared" si="66"/>
        <v>-4685893.746666665</v>
      </c>
      <c r="J1236" s="1" t="s">
        <v>853</v>
      </c>
    </row>
    <row r="1237" spans="1:10" ht="12.75">
      <c r="A1237">
        <v>5</v>
      </c>
      <c r="B1237" s="1" t="s">
        <v>48</v>
      </c>
      <c r="C1237" s="1" t="s">
        <v>992</v>
      </c>
      <c r="D1237" s="1">
        <v>23701043</v>
      </c>
      <c r="E1237" t="s">
        <v>336</v>
      </c>
      <c r="F1237" s="2">
        <v>-108968.75</v>
      </c>
      <c r="G1237" s="10">
        <v>1</v>
      </c>
      <c r="H1237" s="2">
        <f t="shared" si="66"/>
        <v>-108968.75</v>
      </c>
      <c r="J1237" s="1" t="s">
        <v>853</v>
      </c>
    </row>
    <row r="1238" spans="1:10" ht="12.75">
      <c r="A1238">
        <v>5</v>
      </c>
      <c r="B1238" s="1" t="s">
        <v>48</v>
      </c>
      <c r="C1238" s="1" t="s">
        <v>992</v>
      </c>
      <c r="D1238" s="1" t="s">
        <v>575</v>
      </c>
      <c r="E1238" t="s">
        <v>1444</v>
      </c>
      <c r="F1238" s="2">
        <v>-817265.6262500001</v>
      </c>
      <c r="G1238" s="10">
        <v>1</v>
      </c>
      <c r="H1238" s="2">
        <f t="shared" si="66"/>
        <v>-817265.6262500001</v>
      </c>
      <c r="J1238" s="1" t="s">
        <v>853</v>
      </c>
    </row>
    <row r="1239" spans="1:10" ht="12.75">
      <c r="A1239">
        <v>5</v>
      </c>
      <c r="B1239" s="1" t="s">
        <v>48</v>
      </c>
      <c r="C1239" s="1" t="s">
        <v>992</v>
      </c>
      <c r="D1239" s="1">
        <v>24100013</v>
      </c>
      <c r="E1239" t="s">
        <v>576</v>
      </c>
      <c r="F1239" s="2">
        <v>12237.151666666667</v>
      </c>
      <c r="G1239" s="10">
        <v>1</v>
      </c>
      <c r="H1239" s="2">
        <f t="shared" si="66"/>
        <v>12237.151666666667</v>
      </c>
      <c r="J1239" s="1" t="s">
        <v>853</v>
      </c>
    </row>
    <row r="1240" spans="1:10" ht="12.75">
      <c r="A1240">
        <v>5</v>
      </c>
      <c r="B1240" s="1" t="s">
        <v>48</v>
      </c>
      <c r="C1240" s="1" t="s">
        <v>992</v>
      </c>
      <c r="D1240" s="1">
        <v>24100043</v>
      </c>
      <c r="E1240" t="s">
        <v>577</v>
      </c>
      <c r="F1240" s="2">
        <v>-153526.43333333332</v>
      </c>
      <c r="G1240" s="10">
        <v>1</v>
      </c>
      <c r="H1240" s="2">
        <f t="shared" si="66"/>
        <v>-153526.43333333332</v>
      </c>
      <c r="J1240" s="1" t="s">
        <v>853</v>
      </c>
    </row>
    <row r="1241" spans="1:10" ht="12.75">
      <c r="A1241">
        <v>5</v>
      </c>
      <c r="B1241" s="1" t="s">
        <v>48</v>
      </c>
      <c r="C1241" s="1" t="s">
        <v>992</v>
      </c>
      <c r="D1241" s="1">
        <v>24100063</v>
      </c>
      <c r="E1241" t="s">
        <v>578</v>
      </c>
      <c r="F1241" s="2">
        <v>-51912.94333333333</v>
      </c>
      <c r="G1241" s="10">
        <v>1</v>
      </c>
      <c r="H1241" s="2">
        <f t="shared" si="66"/>
        <v>-51912.94333333333</v>
      </c>
      <c r="J1241" s="1" t="s">
        <v>853</v>
      </c>
    </row>
    <row r="1242" spans="1:10" ht="12.75">
      <c r="A1242">
        <v>5</v>
      </c>
      <c r="C1242" s="1" t="s">
        <v>992</v>
      </c>
      <c r="D1242" s="1">
        <v>24100101</v>
      </c>
      <c r="E1242" t="s">
        <v>579</v>
      </c>
      <c r="F1242" s="2">
        <v>0</v>
      </c>
      <c r="G1242" s="10">
        <v>1</v>
      </c>
      <c r="H1242" s="2">
        <f t="shared" si="66"/>
        <v>0</v>
      </c>
      <c r="J1242" s="1" t="s">
        <v>854</v>
      </c>
    </row>
    <row r="1243" spans="1:10" ht="12.75">
      <c r="A1243">
        <v>5</v>
      </c>
      <c r="C1243" s="1" t="s">
        <v>992</v>
      </c>
      <c r="D1243" s="1">
        <v>24100111</v>
      </c>
      <c r="E1243" t="s">
        <v>580</v>
      </c>
      <c r="F1243" s="2">
        <v>-108.33333333333333</v>
      </c>
      <c r="G1243" s="10">
        <v>1</v>
      </c>
      <c r="H1243" s="2">
        <f t="shared" si="66"/>
        <v>-108.33333333333333</v>
      </c>
      <c r="J1243" s="1" t="s">
        <v>854</v>
      </c>
    </row>
    <row r="1244" spans="1:10" ht="12.75">
      <c r="A1244">
        <v>5</v>
      </c>
      <c r="B1244" s="1" t="s">
        <v>48</v>
      </c>
      <c r="C1244" s="1" t="s">
        <v>992</v>
      </c>
      <c r="D1244" s="1">
        <v>24100143</v>
      </c>
      <c r="E1244" t="s">
        <v>576</v>
      </c>
      <c r="F1244" s="2">
        <v>-294308.4329166667</v>
      </c>
      <c r="G1244" s="10">
        <v>1</v>
      </c>
      <c r="H1244" s="2">
        <f t="shared" si="66"/>
        <v>-294308.4329166667</v>
      </c>
      <c r="J1244" s="1" t="s">
        <v>853</v>
      </c>
    </row>
    <row r="1245" spans="1:10" ht="12.75">
      <c r="A1245">
        <v>5</v>
      </c>
      <c r="C1245" s="1" t="s">
        <v>992</v>
      </c>
      <c r="D1245" s="1">
        <v>24100153</v>
      </c>
      <c r="E1245" t="s">
        <v>579</v>
      </c>
      <c r="F1245" s="2">
        <v>0</v>
      </c>
      <c r="G1245" s="10">
        <v>1</v>
      </c>
      <c r="H1245" s="2">
        <f t="shared" si="66"/>
        <v>0</v>
      </c>
      <c r="J1245" s="1" t="s">
        <v>854</v>
      </c>
    </row>
    <row r="1246" spans="1:8" ht="12.75">
      <c r="A1246">
        <v>5</v>
      </c>
      <c r="B1246" s="1" t="s">
        <v>48</v>
      </c>
      <c r="C1246" s="1" t="s">
        <v>992</v>
      </c>
      <c r="D1246" s="1">
        <v>24100212</v>
      </c>
      <c r="E1246" t="s">
        <v>581</v>
      </c>
      <c r="F1246" s="2">
        <v>-2086334.8095833333</v>
      </c>
      <c r="G1246" s="10">
        <v>1</v>
      </c>
      <c r="H1246" s="2">
        <f t="shared" si="66"/>
        <v>-2086334.8095833333</v>
      </c>
    </row>
    <row r="1247" spans="1:10" ht="12.75">
      <c r="A1247">
        <v>5</v>
      </c>
      <c r="B1247" s="1" t="s">
        <v>48</v>
      </c>
      <c r="C1247" s="1" t="s">
        <v>992</v>
      </c>
      <c r="D1247" s="1">
        <v>24200001</v>
      </c>
      <c r="E1247" t="s">
        <v>582</v>
      </c>
      <c r="F1247" s="2">
        <v>-221052.14583333334</v>
      </c>
      <c r="G1247" s="10">
        <v>1</v>
      </c>
      <c r="H1247" s="2">
        <f t="shared" si="66"/>
        <v>-221052.14583333334</v>
      </c>
      <c r="J1247" s="1" t="s">
        <v>854</v>
      </c>
    </row>
    <row r="1248" spans="1:10" ht="12.75">
      <c r="A1248">
        <v>5</v>
      </c>
      <c r="C1248" s="1" t="s">
        <v>992</v>
      </c>
      <c r="D1248" s="1">
        <v>24200021</v>
      </c>
      <c r="E1248" t="s">
        <v>584</v>
      </c>
      <c r="F1248" s="2">
        <v>-239343.89</v>
      </c>
      <c r="G1248" s="10">
        <v>1</v>
      </c>
      <c r="H1248" s="2">
        <f t="shared" si="66"/>
        <v>-239343.89</v>
      </c>
      <c r="J1248" s="1" t="s">
        <v>854</v>
      </c>
    </row>
    <row r="1249" spans="1:10" ht="12.75">
      <c r="A1249">
        <v>5</v>
      </c>
      <c r="C1249" s="1" t="s">
        <v>992</v>
      </c>
      <c r="D1249" s="1">
        <v>24200031</v>
      </c>
      <c r="E1249" t="s">
        <v>585</v>
      </c>
      <c r="F1249" s="2">
        <v>0</v>
      </c>
      <c r="G1249" s="10">
        <v>1</v>
      </c>
      <c r="H1249" s="2">
        <f t="shared" si="66"/>
        <v>0</v>
      </c>
      <c r="J1249" s="1" t="s">
        <v>854</v>
      </c>
    </row>
    <row r="1250" spans="1:10" ht="12.75">
      <c r="A1250">
        <v>5</v>
      </c>
      <c r="B1250" s="1" t="s">
        <v>48</v>
      </c>
      <c r="C1250" s="1" t="s">
        <v>992</v>
      </c>
      <c r="D1250" s="1">
        <v>24200063</v>
      </c>
      <c r="E1250" t="s">
        <v>586</v>
      </c>
      <c r="F1250" s="2">
        <v>0</v>
      </c>
      <c r="G1250" s="10">
        <v>1</v>
      </c>
      <c r="H1250" s="2">
        <f t="shared" si="66"/>
        <v>0</v>
      </c>
      <c r="J1250" s="1" t="s">
        <v>853</v>
      </c>
    </row>
    <row r="1251" spans="1:10" ht="12.75">
      <c r="A1251">
        <v>5</v>
      </c>
      <c r="B1251" s="1" t="s">
        <v>48</v>
      </c>
      <c r="C1251" s="1" t="s">
        <v>992</v>
      </c>
      <c r="D1251" s="1">
        <v>24200453</v>
      </c>
      <c r="E1251" t="s">
        <v>587</v>
      </c>
      <c r="F1251" s="2">
        <v>0</v>
      </c>
      <c r="G1251" s="10">
        <v>1</v>
      </c>
      <c r="H1251" s="2">
        <f t="shared" si="66"/>
        <v>0</v>
      </c>
      <c r="J1251" s="1" t="s">
        <v>853</v>
      </c>
    </row>
    <row r="1252" spans="1:10" ht="12.75">
      <c r="A1252">
        <v>5</v>
      </c>
      <c r="B1252" s="1" t="s">
        <v>48</v>
      </c>
      <c r="C1252" s="1" t="s">
        <v>992</v>
      </c>
      <c r="D1252" s="1">
        <v>24200491</v>
      </c>
      <c r="E1252" t="s">
        <v>588</v>
      </c>
      <c r="F1252" s="2">
        <v>-150685.72499999998</v>
      </c>
      <c r="G1252" s="10">
        <v>1</v>
      </c>
      <c r="H1252" s="2">
        <f t="shared" si="66"/>
        <v>-150685.72499999998</v>
      </c>
      <c r="J1252" s="1" t="s">
        <v>854</v>
      </c>
    </row>
    <row r="1253" spans="1:10" ht="12.75">
      <c r="A1253">
        <v>5</v>
      </c>
      <c r="B1253" s="1" t="s">
        <v>48</v>
      </c>
      <c r="C1253" s="1" t="s">
        <v>992</v>
      </c>
      <c r="D1253" s="1">
        <v>24200511</v>
      </c>
      <c r="E1253" t="s">
        <v>589</v>
      </c>
      <c r="F1253" s="2">
        <v>-2693447.02375</v>
      </c>
      <c r="G1253" s="10">
        <v>1</v>
      </c>
      <c r="H1253" s="2">
        <f t="shared" si="66"/>
        <v>-2693447.02375</v>
      </c>
      <c r="J1253" s="1" t="s">
        <v>854</v>
      </c>
    </row>
    <row r="1254" spans="1:10" ht="12.75">
      <c r="A1254">
        <v>5</v>
      </c>
      <c r="C1254" s="1" t="s">
        <v>992</v>
      </c>
      <c r="D1254" s="1">
        <v>24200541</v>
      </c>
      <c r="E1254" t="s">
        <v>591</v>
      </c>
      <c r="F1254" s="2">
        <v>-87836.12833333334</v>
      </c>
      <c r="G1254" s="10">
        <v>1</v>
      </c>
      <c r="H1254" s="2">
        <f t="shared" si="66"/>
        <v>-87836.12833333334</v>
      </c>
      <c r="J1254" s="1" t="s">
        <v>854</v>
      </c>
    </row>
    <row r="1255" spans="1:10" ht="12.75">
      <c r="A1255">
        <v>5</v>
      </c>
      <c r="C1255" s="1" t="s">
        <v>992</v>
      </c>
      <c r="D1255" s="1">
        <v>24200551</v>
      </c>
      <c r="E1255" t="s">
        <v>592</v>
      </c>
      <c r="F1255" s="2">
        <v>-87836.12833333334</v>
      </c>
      <c r="G1255" s="10">
        <v>1</v>
      </c>
      <c r="H1255" s="2">
        <f t="shared" si="66"/>
        <v>-87836.12833333334</v>
      </c>
      <c r="J1255" s="1" t="s">
        <v>854</v>
      </c>
    </row>
    <row r="1256" spans="1:10" ht="12.75">
      <c r="A1256">
        <v>5</v>
      </c>
      <c r="C1256" s="1" t="s">
        <v>992</v>
      </c>
      <c r="D1256" s="1">
        <v>24200561</v>
      </c>
      <c r="E1256" t="s">
        <v>593</v>
      </c>
      <c r="F1256" s="2">
        <v>-24018.234166666665</v>
      </c>
      <c r="G1256" s="10">
        <v>1</v>
      </c>
      <c r="H1256" s="2">
        <f t="shared" si="66"/>
        <v>-24018.234166666665</v>
      </c>
      <c r="J1256" s="1" t="s">
        <v>854</v>
      </c>
    </row>
    <row r="1257" spans="1:10" ht="12.75">
      <c r="A1257">
        <v>5</v>
      </c>
      <c r="C1257" s="1" t="s">
        <v>992</v>
      </c>
      <c r="D1257" s="1">
        <v>24200571</v>
      </c>
      <c r="E1257" t="s">
        <v>594</v>
      </c>
      <c r="F1257" s="2">
        <v>-24018.170833333334</v>
      </c>
      <c r="G1257" s="10">
        <v>1</v>
      </c>
      <c r="H1257" s="2">
        <f t="shared" si="66"/>
        <v>-24018.170833333334</v>
      </c>
      <c r="J1257" s="1" t="s">
        <v>854</v>
      </c>
    </row>
    <row r="1258" spans="1:10" ht="12.75">
      <c r="A1258">
        <v>5</v>
      </c>
      <c r="C1258" s="1" t="s">
        <v>992</v>
      </c>
      <c r="D1258" s="1">
        <v>24200581</v>
      </c>
      <c r="E1258" t="s">
        <v>595</v>
      </c>
      <c r="F1258" s="2">
        <v>0</v>
      </c>
      <c r="G1258" s="10">
        <v>1</v>
      </c>
      <c r="H1258" s="2">
        <f t="shared" si="66"/>
        <v>0</v>
      </c>
      <c r="J1258" s="1" t="s">
        <v>854</v>
      </c>
    </row>
    <row r="1259" spans="1:10" ht="12.75">
      <c r="A1259">
        <v>5</v>
      </c>
      <c r="B1259" s="1" t="s">
        <v>48</v>
      </c>
      <c r="C1259" s="1" t="s">
        <v>992</v>
      </c>
      <c r="D1259" s="1">
        <v>24200593</v>
      </c>
      <c r="E1259" t="s">
        <v>596</v>
      </c>
      <c r="F1259" s="2">
        <v>-2128336.7733333334</v>
      </c>
      <c r="G1259" s="10">
        <v>1</v>
      </c>
      <c r="H1259" s="2">
        <f t="shared" si="66"/>
        <v>-2128336.7733333334</v>
      </c>
      <c r="J1259" s="1" t="s">
        <v>853</v>
      </c>
    </row>
    <row r="1260" spans="1:10" ht="12.75">
      <c r="A1260">
        <v>5</v>
      </c>
      <c r="C1260" s="1" t="s">
        <v>992</v>
      </c>
      <c r="D1260" s="1">
        <v>24200611</v>
      </c>
      <c r="E1260" t="s">
        <v>598</v>
      </c>
      <c r="F1260" s="2">
        <v>-141466.875</v>
      </c>
      <c r="G1260" s="10">
        <v>1</v>
      </c>
      <c r="H1260" s="2">
        <f t="shared" si="66"/>
        <v>-141466.875</v>
      </c>
      <c r="J1260" s="1" t="s">
        <v>854</v>
      </c>
    </row>
    <row r="1261" spans="1:10" ht="12.75">
      <c r="A1261">
        <v>5</v>
      </c>
      <c r="C1261" s="1" t="s">
        <v>992</v>
      </c>
      <c r="D1261" s="1">
        <v>24200621</v>
      </c>
      <c r="E1261" t="s">
        <v>599</v>
      </c>
      <c r="F1261" s="2">
        <v>-153590.91416666668</v>
      </c>
      <c r="G1261" s="10">
        <v>1</v>
      </c>
      <c r="H1261" s="2">
        <f t="shared" si="66"/>
        <v>-153590.91416666668</v>
      </c>
      <c r="J1261" s="1" t="s">
        <v>854</v>
      </c>
    </row>
    <row r="1262" spans="1:8" ht="12.75">
      <c r="A1262">
        <v>5</v>
      </c>
      <c r="B1262" s="1" t="s">
        <v>48</v>
      </c>
      <c r="C1262" s="1" t="s">
        <v>992</v>
      </c>
      <c r="D1262" s="1">
        <v>24200622</v>
      </c>
      <c r="E1262" t="s">
        <v>600</v>
      </c>
      <c r="F1262" s="2">
        <v>-1910589.1650000003</v>
      </c>
      <c r="G1262" s="10">
        <v>1</v>
      </c>
      <c r="H1262" s="2">
        <f t="shared" si="66"/>
        <v>-1910589.1650000003</v>
      </c>
    </row>
    <row r="1263" spans="1:10" ht="12.75">
      <c r="A1263">
        <v>5</v>
      </c>
      <c r="C1263" s="1" t="s">
        <v>992</v>
      </c>
      <c r="D1263" s="1">
        <v>24200631</v>
      </c>
      <c r="E1263" t="s">
        <v>603</v>
      </c>
      <c r="F1263" s="2">
        <v>0</v>
      </c>
      <c r="G1263" s="10">
        <v>1</v>
      </c>
      <c r="H1263" s="2">
        <f t="shared" si="66"/>
        <v>0</v>
      </c>
      <c r="J1263" s="1" t="s">
        <v>854</v>
      </c>
    </row>
    <row r="1264" spans="1:10" ht="12.75">
      <c r="A1264">
        <v>5</v>
      </c>
      <c r="B1264" s="1" t="s">
        <v>48</v>
      </c>
      <c r="C1264" s="1" t="s">
        <v>992</v>
      </c>
      <c r="D1264" s="1">
        <v>24200633</v>
      </c>
      <c r="E1264" t="s">
        <v>602</v>
      </c>
      <c r="F1264" s="2">
        <v>-730043.2258333332</v>
      </c>
      <c r="G1264" s="10">
        <v>1</v>
      </c>
      <c r="H1264" s="2">
        <f t="shared" si="66"/>
        <v>-730043.2258333332</v>
      </c>
      <c r="J1264" s="1" t="s">
        <v>853</v>
      </c>
    </row>
    <row r="1265" spans="1:10" ht="12.75">
      <c r="A1265">
        <v>5</v>
      </c>
      <c r="B1265" s="1" t="s">
        <v>48</v>
      </c>
      <c r="C1265" s="1" t="s">
        <v>992</v>
      </c>
      <c r="D1265" s="1">
        <v>24200643</v>
      </c>
      <c r="E1265" t="s">
        <v>605</v>
      </c>
      <c r="F1265" s="2">
        <v>-547024.10375</v>
      </c>
      <c r="G1265" s="10">
        <v>1</v>
      </c>
      <c r="H1265" s="2">
        <f t="shared" si="66"/>
        <v>-547024.10375</v>
      </c>
      <c r="J1265" s="1" t="s">
        <v>853</v>
      </c>
    </row>
    <row r="1266" spans="1:10" ht="12.75">
      <c r="A1266">
        <v>5</v>
      </c>
      <c r="B1266" s="1" t="s">
        <v>48</v>
      </c>
      <c r="C1266" s="1" t="s">
        <v>992</v>
      </c>
      <c r="D1266" s="1">
        <v>24200653</v>
      </c>
      <c r="E1266" t="s">
        <v>606</v>
      </c>
      <c r="F1266" s="2">
        <v>-428063.7158333334</v>
      </c>
      <c r="G1266" s="10">
        <v>1</v>
      </c>
      <c r="H1266" s="2">
        <f aca="true" t="shared" si="67" ref="H1266:H1329">F1266*G1266</f>
        <v>-428063.7158333334</v>
      </c>
      <c r="J1266" s="1" t="s">
        <v>853</v>
      </c>
    </row>
    <row r="1267" spans="1:10" ht="12.75">
      <c r="A1267">
        <v>5</v>
      </c>
      <c r="B1267" s="1" t="s">
        <v>48</v>
      </c>
      <c r="C1267" s="1" t="s">
        <v>992</v>
      </c>
      <c r="D1267" s="1">
        <v>24200723</v>
      </c>
      <c r="E1267" t="s">
        <v>608</v>
      </c>
      <c r="F1267" s="2">
        <v>-3890.5295833333334</v>
      </c>
      <c r="G1267" s="10">
        <v>1</v>
      </c>
      <c r="H1267" s="2">
        <f t="shared" si="67"/>
        <v>-3890.5295833333334</v>
      </c>
      <c r="J1267" s="1" t="s">
        <v>853</v>
      </c>
    </row>
    <row r="1268" spans="1:10" ht="12.75">
      <c r="A1268">
        <v>5</v>
      </c>
      <c r="C1268" s="1" t="s">
        <v>992</v>
      </c>
      <c r="D1268" s="1">
        <v>25300001</v>
      </c>
      <c r="E1268" t="s">
        <v>640</v>
      </c>
      <c r="F1268" s="2">
        <v>-120870.99166666668</v>
      </c>
      <c r="G1268" s="10">
        <v>1</v>
      </c>
      <c r="H1268" s="2">
        <f t="shared" si="67"/>
        <v>-120870.99166666668</v>
      </c>
      <c r="J1268" s="1" t="s">
        <v>854</v>
      </c>
    </row>
    <row r="1269" spans="1:10" ht="12.75">
      <c r="A1269">
        <v>5</v>
      </c>
      <c r="C1269" s="1" t="s">
        <v>992</v>
      </c>
      <c r="D1269" s="1">
        <v>25300011</v>
      </c>
      <c r="E1269" t="s">
        <v>642</v>
      </c>
      <c r="F1269" s="2">
        <v>-5000</v>
      </c>
      <c r="G1269" s="10">
        <v>1</v>
      </c>
      <c r="H1269" s="2">
        <f t="shared" si="67"/>
        <v>-5000</v>
      </c>
      <c r="J1269" s="1" t="s">
        <v>854</v>
      </c>
    </row>
    <row r="1270" spans="1:8" ht="12.75">
      <c r="A1270">
        <v>5</v>
      </c>
      <c r="B1270" s="1" t="s">
        <v>48</v>
      </c>
      <c r="C1270" s="1" t="s">
        <v>992</v>
      </c>
      <c r="D1270" s="1">
        <v>25300022</v>
      </c>
      <c r="E1270" t="s">
        <v>643</v>
      </c>
      <c r="F1270" s="2">
        <v>0</v>
      </c>
      <c r="G1270" s="10">
        <v>1</v>
      </c>
      <c r="H1270" s="2">
        <f t="shared" si="67"/>
        <v>0</v>
      </c>
    </row>
    <row r="1271" spans="1:10" ht="12.75">
      <c r="A1271">
        <v>5</v>
      </c>
      <c r="C1271" s="1" t="s">
        <v>992</v>
      </c>
      <c r="D1271" s="1">
        <v>25300031</v>
      </c>
      <c r="E1271" t="s">
        <v>644</v>
      </c>
      <c r="F1271" s="2">
        <v>-1885159.7916666667</v>
      </c>
      <c r="G1271" s="10">
        <v>1</v>
      </c>
      <c r="H1271" s="2">
        <f t="shared" si="67"/>
        <v>-1885159.7916666667</v>
      </c>
      <c r="J1271" s="1" t="s">
        <v>854</v>
      </c>
    </row>
    <row r="1272" spans="1:10" ht="12.75">
      <c r="A1272">
        <v>5</v>
      </c>
      <c r="B1272" s="1" t="s">
        <v>48</v>
      </c>
      <c r="C1272" s="1" t="s">
        <v>992</v>
      </c>
      <c r="D1272" s="1">
        <v>25300033</v>
      </c>
      <c r="E1272" t="s">
        <v>646</v>
      </c>
      <c r="F1272" s="2">
        <v>-35838672.496249996</v>
      </c>
      <c r="G1272" s="10">
        <v>1</v>
      </c>
      <c r="H1272" s="2">
        <f t="shared" si="67"/>
        <v>-35838672.496249996</v>
      </c>
      <c r="J1272" s="1" t="s">
        <v>853</v>
      </c>
    </row>
    <row r="1273" spans="1:10" ht="12.75">
      <c r="A1273">
        <v>5</v>
      </c>
      <c r="C1273" s="1" t="s">
        <v>992</v>
      </c>
      <c r="D1273" s="1">
        <v>25300131</v>
      </c>
      <c r="E1273" t="s">
        <v>647</v>
      </c>
      <c r="F1273" s="2">
        <v>0</v>
      </c>
      <c r="G1273" s="10">
        <v>1</v>
      </c>
      <c r="H1273" s="2">
        <f t="shared" si="67"/>
        <v>0</v>
      </c>
      <c r="J1273" s="1" t="s">
        <v>854</v>
      </c>
    </row>
    <row r="1274" spans="1:10" ht="12.75">
      <c r="A1274">
        <v>5</v>
      </c>
      <c r="C1274" s="1" t="s">
        <v>992</v>
      </c>
      <c r="D1274" s="1">
        <v>25300141</v>
      </c>
      <c r="E1274" t="s">
        <v>648</v>
      </c>
      <c r="F1274" s="2">
        <v>-1941092.3858333332</v>
      </c>
      <c r="G1274" s="10">
        <v>1</v>
      </c>
      <c r="H1274" s="2">
        <f t="shared" si="67"/>
        <v>-1941092.3858333332</v>
      </c>
      <c r="J1274" s="1" t="s">
        <v>854</v>
      </c>
    </row>
    <row r="1275" spans="1:10" ht="12.75">
      <c r="A1275">
        <v>5</v>
      </c>
      <c r="B1275" s="1" t="s">
        <v>48</v>
      </c>
      <c r="C1275" s="1" t="s">
        <v>992</v>
      </c>
      <c r="D1275" s="1">
        <v>25300143</v>
      </c>
      <c r="E1275" t="s">
        <v>649</v>
      </c>
      <c r="F1275" s="2">
        <v>-9319783.660416666</v>
      </c>
      <c r="G1275" s="10">
        <v>1</v>
      </c>
      <c r="H1275" s="2">
        <f t="shared" si="67"/>
        <v>-9319783.660416666</v>
      </c>
      <c r="J1275" s="1" t="s">
        <v>853</v>
      </c>
    </row>
    <row r="1276" spans="1:10" ht="12.75">
      <c r="A1276">
        <v>5</v>
      </c>
      <c r="C1276" s="1" t="s">
        <v>992</v>
      </c>
      <c r="D1276" s="1">
        <v>25300151</v>
      </c>
      <c r="E1276" t="s">
        <v>650</v>
      </c>
      <c r="F1276" s="2">
        <v>-3116895.5308333333</v>
      </c>
      <c r="G1276" s="10">
        <v>1</v>
      </c>
      <c r="H1276" s="2">
        <f t="shared" si="67"/>
        <v>-3116895.5308333333</v>
      </c>
      <c r="J1276" s="1" t="s">
        <v>854</v>
      </c>
    </row>
    <row r="1277" spans="1:10" ht="12.75">
      <c r="A1277">
        <v>5</v>
      </c>
      <c r="C1277" s="1" t="s">
        <v>992</v>
      </c>
      <c r="D1277" s="1">
        <v>25300161</v>
      </c>
      <c r="E1277" t="s">
        <v>651</v>
      </c>
      <c r="F1277" s="2">
        <v>-641297.0166666667</v>
      </c>
      <c r="G1277" s="10">
        <v>1</v>
      </c>
      <c r="H1277" s="2">
        <f t="shared" si="67"/>
        <v>-641297.0166666667</v>
      </c>
      <c r="J1277" s="1" t="s">
        <v>854</v>
      </c>
    </row>
    <row r="1278" spans="1:10" ht="12.75">
      <c r="A1278">
        <v>5</v>
      </c>
      <c r="B1278" s="1" t="s">
        <v>48</v>
      </c>
      <c r="C1278" s="1" t="s">
        <v>992</v>
      </c>
      <c r="D1278" s="1">
        <v>25300303</v>
      </c>
      <c r="E1278" t="s">
        <v>658</v>
      </c>
      <c r="F1278" s="2">
        <v>-28.980833333333333</v>
      </c>
      <c r="G1278" s="10">
        <v>1</v>
      </c>
      <c r="H1278" s="2">
        <f t="shared" si="67"/>
        <v>-28.980833333333333</v>
      </c>
      <c r="J1278" s="1" t="s">
        <v>853</v>
      </c>
    </row>
    <row r="1279" spans="1:10" ht="12.75">
      <c r="A1279">
        <v>5</v>
      </c>
      <c r="B1279" s="1" t="s">
        <v>48</v>
      </c>
      <c r="C1279" s="1" t="s">
        <v>992</v>
      </c>
      <c r="D1279" s="1">
        <v>25300323</v>
      </c>
      <c r="E1279" t="s">
        <v>659</v>
      </c>
      <c r="F1279" s="2">
        <v>-174684.47</v>
      </c>
      <c r="G1279" s="10">
        <v>1</v>
      </c>
      <c r="H1279" s="2">
        <f t="shared" si="67"/>
        <v>-174684.47</v>
      </c>
      <c r="J1279" s="1" t="s">
        <v>853</v>
      </c>
    </row>
    <row r="1280" spans="1:10" ht="12.75">
      <c r="A1280">
        <v>5</v>
      </c>
      <c r="C1280" s="1" t="s">
        <v>992</v>
      </c>
      <c r="D1280" s="1">
        <v>25300371</v>
      </c>
      <c r="E1280" t="s">
        <v>662</v>
      </c>
      <c r="F1280" s="2">
        <v>-4037878.304166667</v>
      </c>
      <c r="G1280" s="10">
        <v>1</v>
      </c>
      <c r="H1280" s="2">
        <f t="shared" si="67"/>
        <v>-4037878.304166667</v>
      </c>
      <c r="J1280" s="1" t="s">
        <v>854</v>
      </c>
    </row>
    <row r="1281" spans="1:10" ht="12.75">
      <c r="A1281">
        <v>5</v>
      </c>
      <c r="B1281" s="1" t="s">
        <v>48</v>
      </c>
      <c r="C1281" s="1" t="s">
        <v>992</v>
      </c>
      <c r="D1281" s="1">
        <v>25300393</v>
      </c>
      <c r="E1281" t="s">
        <v>664</v>
      </c>
      <c r="F1281" s="2">
        <v>-771960.68</v>
      </c>
      <c r="G1281" s="10">
        <v>1</v>
      </c>
      <c r="H1281" s="2">
        <f t="shared" si="67"/>
        <v>-771960.68</v>
      </c>
      <c r="J1281" s="1" t="s">
        <v>853</v>
      </c>
    </row>
    <row r="1282" spans="1:10" ht="12.75">
      <c r="A1282">
        <v>5</v>
      </c>
      <c r="B1282" s="1" t="s">
        <v>48</v>
      </c>
      <c r="C1282" s="1" t="s">
        <v>992</v>
      </c>
      <c r="D1282" s="1">
        <v>25300423</v>
      </c>
      <c r="E1282" t="s">
        <v>665</v>
      </c>
      <c r="F1282" s="2">
        <v>-7682146</v>
      </c>
      <c r="G1282" s="10">
        <v>1</v>
      </c>
      <c r="H1282" s="2">
        <f t="shared" si="67"/>
        <v>-7682146</v>
      </c>
      <c r="J1282" s="1" t="s">
        <v>853</v>
      </c>
    </row>
    <row r="1283" spans="1:10" ht="12.75">
      <c r="A1283">
        <v>5</v>
      </c>
      <c r="B1283" s="1" t="s">
        <v>48</v>
      </c>
      <c r="C1283" s="1" t="s">
        <v>992</v>
      </c>
      <c r="D1283" s="1">
        <v>25300433</v>
      </c>
      <c r="E1283" t="s">
        <v>666</v>
      </c>
      <c r="F1283" s="2">
        <v>0</v>
      </c>
      <c r="G1283" s="10">
        <v>1</v>
      </c>
      <c r="H1283" s="2">
        <f t="shared" si="67"/>
        <v>0</v>
      </c>
      <c r="J1283" s="1" t="s">
        <v>853</v>
      </c>
    </row>
    <row r="1284" spans="1:10" ht="12.75">
      <c r="A1284">
        <v>5</v>
      </c>
      <c r="B1284" s="1" t="s">
        <v>48</v>
      </c>
      <c r="C1284" s="1" t="s">
        <v>992</v>
      </c>
      <c r="D1284" s="1">
        <v>25300503</v>
      </c>
      <c r="E1284" t="s">
        <v>667</v>
      </c>
      <c r="F1284" s="2">
        <v>-35997.63125</v>
      </c>
      <c r="G1284" s="10">
        <v>1</v>
      </c>
      <c r="H1284" s="2">
        <f t="shared" si="67"/>
        <v>-35997.63125</v>
      </c>
      <c r="J1284" s="1" t="s">
        <v>853</v>
      </c>
    </row>
    <row r="1285" spans="1:10" ht="12.75">
      <c r="A1285">
        <v>5</v>
      </c>
      <c r="B1285" s="1" t="s">
        <v>48</v>
      </c>
      <c r="C1285" s="1" t="s">
        <v>992</v>
      </c>
      <c r="D1285" s="1">
        <v>25300513</v>
      </c>
      <c r="E1285" t="s">
        <v>668</v>
      </c>
      <c r="F1285" s="2">
        <v>1094.3079166666664</v>
      </c>
      <c r="G1285" s="10">
        <v>1</v>
      </c>
      <c r="H1285" s="2">
        <f t="shared" si="67"/>
        <v>1094.3079166666664</v>
      </c>
      <c r="J1285" s="1" t="s">
        <v>853</v>
      </c>
    </row>
    <row r="1286" spans="1:10" ht="12.75">
      <c r="A1286">
        <v>5</v>
      </c>
      <c r="C1286" s="1" t="s">
        <v>992</v>
      </c>
      <c r="D1286" s="1">
        <v>25300521</v>
      </c>
      <c r="E1286" t="s">
        <v>669</v>
      </c>
      <c r="F1286" s="2">
        <v>0</v>
      </c>
      <c r="G1286" s="10">
        <v>1</v>
      </c>
      <c r="H1286" s="2">
        <f t="shared" si="67"/>
        <v>0</v>
      </c>
      <c r="J1286" s="1" t="s">
        <v>854</v>
      </c>
    </row>
    <row r="1287" spans="1:10" ht="12.75">
      <c r="A1287">
        <v>5</v>
      </c>
      <c r="B1287" s="1" t="s">
        <v>48</v>
      </c>
      <c r="C1287" s="1" t="s">
        <v>992</v>
      </c>
      <c r="D1287" s="1">
        <v>25300543</v>
      </c>
      <c r="E1287" t="s">
        <v>671</v>
      </c>
      <c r="F1287" s="2">
        <v>0</v>
      </c>
      <c r="G1287" s="10">
        <v>1</v>
      </c>
      <c r="H1287" s="2">
        <f t="shared" si="67"/>
        <v>0</v>
      </c>
      <c r="J1287" s="1" t="s">
        <v>853</v>
      </c>
    </row>
    <row r="1288" spans="1:10" ht="12.75">
      <c r="A1288">
        <v>5</v>
      </c>
      <c r="C1288" s="1" t="s">
        <v>992</v>
      </c>
      <c r="D1288" s="1">
        <v>25300551</v>
      </c>
      <c r="E1288" t="s">
        <v>674</v>
      </c>
      <c r="F1288" s="2">
        <v>0</v>
      </c>
      <c r="G1288" s="10">
        <v>1</v>
      </c>
      <c r="H1288" s="2">
        <f t="shared" si="67"/>
        <v>0</v>
      </c>
      <c r="J1288" s="1" t="s">
        <v>854</v>
      </c>
    </row>
    <row r="1289" spans="1:10" ht="12.75">
      <c r="A1289">
        <v>5</v>
      </c>
      <c r="B1289" s="1" t="s">
        <v>48</v>
      </c>
      <c r="C1289" s="1" t="s">
        <v>992</v>
      </c>
      <c r="D1289" s="1">
        <v>25300553</v>
      </c>
      <c r="E1289" t="s">
        <v>672</v>
      </c>
      <c r="F1289" s="2">
        <v>0</v>
      </c>
      <c r="G1289" s="10">
        <v>1</v>
      </c>
      <c r="H1289" s="2">
        <f t="shared" si="67"/>
        <v>0</v>
      </c>
      <c r="J1289" s="1" t="s">
        <v>853</v>
      </c>
    </row>
    <row r="1290" spans="1:10" ht="12.75">
      <c r="A1290">
        <v>5</v>
      </c>
      <c r="C1290" s="1" t="s">
        <v>992</v>
      </c>
      <c r="D1290" s="1">
        <v>25300561</v>
      </c>
      <c r="E1290" t="s">
        <v>675</v>
      </c>
      <c r="F1290" s="2">
        <v>-2050639.3333333333</v>
      </c>
      <c r="G1290" s="10">
        <v>1</v>
      </c>
      <c r="H1290" s="2">
        <f t="shared" si="67"/>
        <v>-2050639.3333333333</v>
      </c>
      <c r="J1290" s="1" t="s">
        <v>854</v>
      </c>
    </row>
    <row r="1291" spans="1:10" ht="12.75">
      <c r="A1291">
        <v>5</v>
      </c>
      <c r="B1291" s="1" t="s">
        <v>48</v>
      </c>
      <c r="C1291" s="1" t="s">
        <v>992</v>
      </c>
      <c r="D1291" s="1">
        <v>25300573</v>
      </c>
      <c r="E1291" t="s">
        <v>676</v>
      </c>
      <c r="F1291" s="2">
        <v>-12866.72</v>
      </c>
      <c r="G1291" s="10">
        <v>1</v>
      </c>
      <c r="H1291" s="2">
        <f t="shared" si="67"/>
        <v>-12866.72</v>
      </c>
      <c r="J1291" s="1" t="s">
        <v>853</v>
      </c>
    </row>
    <row r="1292" spans="1:10" ht="12.75">
      <c r="A1292">
        <v>5</v>
      </c>
      <c r="B1292" s="1" t="s">
        <v>48</v>
      </c>
      <c r="C1292" s="1" t="s">
        <v>992</v>
      </c>
      <c r="D1292" s="1">
        <v>25300633</v>
      </c>
      <c r="E1292" t="s">
        <v>677</v>
      </c>
      <c r="F1292" s="2">
        <v>-36666417.060833335</v>
      </c>
      <c r="G1292" s="10">
        <v>1</v>
      </c>
      <c r="H1292" s="2">
        <f t="shared" si="67"/>
        <v>-36666417.060833335</v>
      </c>
      <c r="J1292" s="1" t="s">
        <v>853</v>
      </c>
    </row>
    <row r="1293" spans="1:10" ht="12.75">
      <c r="A1293">
        <v>5</v>
      </c>
      <c r="B1293" s="1" t="s">
        <v>48</v>
      </c>
      <c r="C1293" s="1" t="s">
        <v>992</v>
      </c>
      <c r="D1293" s="1">
        <v>25300803</v>
      </c>
      <c r="E1293" t="s">
        <v>683</v>
      </c>
      <c r="F1293" s="2">
        <v>-5513084.836666667</v>
      </c>
      <c r="G1293" s="10">
        <v>1</v>
      </c>
      <c r="H1293" s="2">
        <f t="shared" si="67"/>
        <v>-5513084.836666667</v>
      </c>
      <c r="J1293" s="1" t="s">
        <v>853</v>
      </c>
    </row>
    <row r="1294" spans="1:10" ht="12.75">
      <c r="A1294">
        <v>5</v>
      </c>
      <c r="B1294" s="1" t="s">
        <v>48</v>
      </c>
      <c r="C1294" s="1" t="s">
        <v>992</v>
      </c>
      <c r="D1294" s="1">
        <v>25300973</v>
      </c>
      <c r="E1294" t="s">
        <v>684</v>
      </c>
      <c r="F1294" s="2">
        <v>0</v>
      </c>
      <c r="G1294" s="10">
        <v>1</v>
      </c>
      <c r="H1294" s="2">
        <f t="shared" si="67"/>
        <v>0</v>
      </c>
      <c r="J1294" s="1" t="s">
        <v>853</v>
      </c>
    </row>
    <row r="1295" spans="1:10" ht="12.75">
      <c r="A1295">
        <v>5</v>
      </c>
      <c r="B1295" s="1" t="s">
        <v>48</v>
      </c>
      <c r="C1295" s="1" t="s">
        <v>992</v>
      </c>
      <c r="D1295" s="1">
        <v>25300983</v>
      </c>
      <c r="E1295" t="s">
        <v>685</v>
      </c>
      <c r="F1295" s="2">
        <v>0</v>
      </c>
      <c r="G1295" s="10">
        <v>1</v>
      </c>
      <c r="H1295" s="2">
        <f t="shared" si="67"/>
        <v>0</v>
      </c>
      <c r="J1295" s="1" t="s">
        <v>853</v>
      </c>
    </row>
    <row r="1296" spans="1:10" ht="12.75">
      <c r="A1296">
        <v>5</v>
      </c>
      <c r="B1296" s="1" t="s">
        <v>48</v>
      </c>
      <c r="C1296" s="1" t="s">
        <v>992</v>
      </c>
      <c r="D1296" s="1">
        <v>25300993</v>
      </c>
      <c r="E1296" t="s">
        <v>686</v>
      </c>
      <c r="F1296" s="2">
        <v>0</v>
      </c>
      <c r="G1296" s="10">
        <v>1</v>
      </c>
      <c r="H1296" s="2">
        <f t="shared" si="67"/>
        <v>0</v>
      </c>
      <c r="J1296" s="1" t="s">
        <v>853</v>
      </c>
    </row>
    <row r="1297" spans="1:10" ht="12.75">
      <c r="A1297">
        <v>5</v>
      </c>
      <c r="B1297" s="1" t="s">
        <v>48</v>
      </c>
      <c r="C1297" s="1" t="s">
        <v>992</v>
      </c>
      <c r="D1297" s="1">
        <v>25301003</v>
      </c>
      <c r="E1297" t="s">
        <v>687</v>
      </c>
      <c r="F1297" s="2">
        <v>0</v>
      </c>
      <c r="G1297" s="10">
        <v>1</v>
      </c>
      <c r="H1297" s="2">
        <f t="shared" si="67"/>
        <v>0</v>
      </c>
      <c r="J1297" s="1" t="s">
        <v>853</v>
      </c>
    </row>
    <row r="1298" spans="1:10" ht="12.75">
      <c r="A1298">
        <v>5</v>
      </c>
      <c r="B1298" s="1" t="s">
        <v>48</v>
      </c>
      <c r="C1298" s="1" t="s">
        <v>992</v>
      </c>
      <c r="D1298" s="1">
        <v>25301013</v>
      </c>
      <c r="E1298" t="s">
        <v>688</v>
      </c>
      <c r="F1298" s="2">
        <v>0</v>
      </c>
      <c r="G1298" s="10">
        <v>1</v>
      </c>
      <c r="H1298" s="2">
        <f t="shared" si="67"/>
        <v>0</v>
      </c>
      <c r="J1298" s="1" t="s">
        <v>853</v>
      </c>
    </row>
    <row r="1299" spans="1:10" ht="12.75">
      <c r="A1299">
        <v>5</v>
      </c>
      <c r="B1299" s="1" t="s">
        <v>48</v>
      </c>
      <c r="C1299" s="1" t="s">
        <v>992</v>
      </c>
      <c r="D1299" s="1">
        <v>25301023</v>
      </c>
      <c r="E1299" t="s">
        <v>689</v>
      </c>
      <c r="F1299" s="2">
        <v>-36.510416666666664</v>
      </c>
      <c r="G1299" s="10">
        <v>1</v>
      </c>
      <c r="H1299" s="2">
        <f t="shared" si="67"/>
        <v>-36.510416666666664</v>
      </c>
      <c r="J1299" s="1" t="s">
        <v>853</v>
      </c>
    </row>
    <row r="1300" spans="1:10" ht="12.75">
      <c r="A1300">
        <v>5</v>
      </c>
      <c r="B1300" s="1" t="s">
        <v>48</v>
      </c>
      <c r="C1300" s="1" t="s">
        <v>992</v>
      </c>
      <c r="D1300" s="1">
        <v>25301033</v>
      </c>
      <c r="E1300" t="s">
        <v>690</v>
      </c>
      <c r="F1300" s="2">
        <v>-321.24375</v>
      </c>
      <c r="G1300" s="10">
        <v>1</v>
      </c>
      <c r="H1300" s="2">
        <f t="shared" si="67"/>
        <v>-321.24375</v>
      </c>
      <c r="J1300" s="1" t="s">
        <v>853</v>
      </c>
    </row>
    <row r="1301" spans="1:10" ht="12.75">
      <c r="A1301">
        <v>5</v>
      </c>
      <c r="B1301" s="1" t="s">
        <v>48</v>
      </c>
      <c r="C1301" s="1" t="s">
        <v>992</v>
      </c>
      <c r="D1301" s="1">
        <v>25301043</v>
      </c>
      <c r="E1301" t="s">
        <v>691</v>
      </c>
      <c r="F1301" s="2">
        <v>-745.8412500000001</v>
      </c>
      <c r="G1301" s="10">
        <v>1</v>
      </c>
      <c r="H1301" s="2">
        <f t="shared" si="67"/>
        <v>-745.8412500000001</v>
      </c>
      <c r="J1301" s="1" t="s">
        <v>853</v>
      </c>
    </row>
    <row r="1302" spans="1:10" ht="12.75">
      <c r="A1302">
        <v>5</v>
      </c>
      <c r="B1302" s="1" t="s">
        <v>48</v>
      </c>
      <c r="C1302" s="1" t="s">
        <v>992</v>
      </c>
      <c r="D1302" s="1">
        <v>25301053</v>
      </c>
      <c r="E1302" t="s">
        <v>692</v>
      </c>
      <c r="F1302" s="2">
        <v>-841.2687500000001</v>
      </c>
      <c r="G1302" s="10">
        <v>1</v>
      </c>
      <c r="H1302" s="2">
        <f t="shared" si="67"/>
        <v>-841.2687500000001</v>
      </c>
      <c r="J1302" s="1" t="s">
        <v>853</v>
      </c>
    </row>
    <row r="1303" spans="1:10" ht="12.75">
      <c r="A1303">
        <v>5</v>
      </c>
      <c r="B1303" s="1" t="s">
        <v>48</v>
      </c>
      <c r="C1303" s="1" t="s">
        <v>992</v>
      </c>
      <c r="D1303" s="1">
        <v>25301063</v>
      </c>
      <c r="E1303" t="s">
        <v>693</v>
      </c>
      <c r="F1303" s="2">
        <v>-554.2495833333331</v>
      </c>
      <c r="G1303" s="10">
        <v>1</v>
      </c>
      <c r="H1303" s="2">
        <f t="shared" si="67"/>
        <v>-554.2495833333331</v>
      </c>
      <c r="J1303" s="1" t="s">
        <v>853</v>
      </c>
    </row>
    <row r="1304" spans="1:10" ht="12.75">
      <c r="A1304">
        <v>5</v>
      </c>
      <c r="B1304" s="1" t="s">
        <v>48</v>
      </c>
      <c r="C1304" s="1" t="s">
        <v>992</v>
      </c>
      <c r="D1304" s="1">
        <v>25301073</v>
      </c>
      <c r="E1304" t="s">
        <v>694</v>
      </c>
      <c r="F1304" s="2">
        <v>-465.74708333333325</v>
      </c>
      <c r="G1304" s="10">
        <v>1</v>
      </c>
      <c r="H1304" s="2">
        <f t="shared" si="67"/>
        <v>-465.74708333333325</v>
      </c>
      <c r="J1304" s="1" t="s">
        <v>853</v>
      </c>
    </row>
    <row r="1305" spans="1:10" ht="12.75">
      <c r="A1305">
        <v>5</v>
      </c>
      <c r="B1305" s="1" t="s">
        <v>48</v>
      </c>
      <c r="C1305" s="1" t="s">
        <v>992</v>
      </c>
      <c r="D1305" s="1">
        <v>25301993</v>
      </c>
      <c r="E1305" t="s">
        <v>695</v>
      </c>
      <c r="F1305" s="2">
        <v>0</v>
      </c>
      <c r="G1305" s="10">
        <v>1</v>
      </c>
      <c r="H1305" s="2">
        <f t="shared" si="67"/>
        <v>0</v>
      </c>
      <c r="J1305" s="1" t="s">
        <v>853</v>
      </c>
    </row>
    <row r="1306" spans="1:10" ht="12.75">
      <c r="A1306">
        <v>5</v>
      </c>
      <c r="B1306" s="1" t="s">
        <v>48</v>
      </c>
      <c r="C1306" s="1" t="s">
        <v>992</v>
      </c>
      <c r="D1306" s="1">
        <v>25302003</v>
      </c>
      <c r="E1306" t="s">
        <v>696</v>
      </c>
      <c r="F1306" s="2">
        <v>0</v>
      </c>
      <c r="G1306" s="10">
        <v>1</v>
      </c>
      <c r="H1306" s="2">
        <f t="shared" si="67"/>
        <v>0</v>
      </c>
      <c r="J1306" s="1" t="s">
        <v>853</v>
      </c>
    </row>
    <row r="1307" spans="1:10" ht="12.75">
      <c r="A1307">
        <v>5</v>
      </c>
      <c r="B1307" s="1" t="s">
        <v>48</v>
      </c>
      <c r="C1307" s="1" t="s">
        <v>992</v>
      </c>
      <c r="D1307" s="1">
        <v>25302013</v>
      </c>
      <c r="E1307" t="s">
        <v>697</v>
      </c>
      <c r="F1307" s="2">
        <v>0</v>
      </c>
      <c r="G1307" s="10">
        <v>1</v>
      </c>
      <c r="H1307" s="2">
        <f t="shared" si="67"/>
        <v>0</v>
      </c>
      <c r="J1307" s="1" t="s">
        <v>853</v>
      </c>
    </row>
    <row r="1308" spans="1:10" ht="12.75">
      <c r="A1308">
        <v>5</v>
      </c>
      <c r="B1308" s="1" t="s">
        <v>48</v>
      </c>
      <c r="C1308" s="1" t="s">
        <v>992</v>
      </c>
      <c r="D1308" s="1">
        <v>25302023</v>
      </c>
      <c r="E1308" t="s">
        <v>698</v>
      </c>
      <c r="F1308" s="2">
        <v>-5.132083333333333</v>
      </c>
      <c r="G1308" s="10">
        <v>1</v>
      </c>
      <c r="H1308" s="2">
        <f t="shared" si="67"/>
        <v>-5.132083333333333</v>
      </c>
      <c r="J1308" s="1" t="s">
        <v>853</v>
      </c>
    </row>
    <row r="1309" spans="1:10" ht="12.75">
      <c r="A1309">
        <v>5</v>
      </c>
      <c r="B1309" s="1" t="s">
        <v>48</v>
      </c>
      <c r="C1309" s="1" t="s">
        <v>992</v>
      </c>
      <c r="D1309" s="1">
        <v>25302033</v>
      </c>
      <c r="E1309" t="s">
        <v>699</v>
      </c>
      <c r="F1309" s="2">
        <v>-502.6525</v>
      </c>
      <c r="G1309" s="10">
        <v>1</v>
      </c>
      <c r="H1309" s="2">
        <f t="shared" si="67"/>
        <v>-502.6525</v>
      </c>
      <c r="J1309" s="1" t="s">
        <v>853</v>
      </c>
    </row>
    <row r="1310" spans="1:10" ht="12.75">
      <c r="A1310">
        <v>5</v>
      </c>
      <c r="B1310" s="1" t="s">
        <v>48</v>
      </c>
      <c r="C1310" s="1" t="s">
        <v>992</v>
      </c>
      <c r="D1310" s="1">
        <v>25302043</v>
      </c>
      <c r="E1310" t="s">
        <v>700</v>
      </c>
      <c r="F1310" s="2">
        <v>-871.9375</v>
      </c>
      <c r="G1310" s="10">
        <v>1</v>
      </c>
      <c r="H1310" s="2">
        <f t="shared" si="67"/>
        <v>-871.9375</v>
      </c>
      <c r="J1310" s="1" t="s">
        <v>853</v>
      </c>
    </row>
    <row r="1311" spans="1:10" ht="12.75">
      <c r="A1311">
        <v>5</v>
      </c>
      <c r="B1311" s="1" t="s">
        <v>48</v>
      </c>
      <c r="C1311" s="1" t="s">
        <v>992</v>
      </c>
      <c r="D1311" s="1">
        <v>25302053</v>
      </c>
      <c r="E1311" t="s">
        <v>701</v>
      </c>
      <c r="F1311" s="2">
        <v>-96.64375</v>
      </c>
      <c r="G1311" s="10">
        <v>1</v>
      </c>
      <c r="H1311" s="2">
        <f t="shared" si="67"/>
        <v>-96.64375</v>
      </c>
      <c r="J1311" s="1" t="s">
        <v>853</v>
      </c>
    </row>
    <row r="1312" spans="1:10" ht="12.75">
      <c r="A1312">
        <v>5</v>
      </c>
      <c r="B1312" s="1" t="s">
        <v>48</v>
      </c>
      <c r="C1312" s="1" t="s">
        <v>992</v>
      </c>
      <c r="D1312" s="1">
        <v>25302063</v>
      </c>
      <c r="E1312" t="s">
        <v>702</v>
      </c>
      <c r="F1312" s="2">
        <v>-186.61041666666665</v>
      </c>
      <c r="G1312" s="10">
        <v>1</v>
      </c>
      <c r="H1312" s="2">
        <f t="shared" si="67"/>
        <v>-186.61041666666665</v>
      </c>
      <c r="J1312" s="1" t="s">
        <v>853</v>
      </c>
    </row>
    <row r="1313" spans="1:10" ht="12.75">
      <c r="A1313">
        <v>5</v>
      </c>
      <c r="B1313" s="1" t="s">
        <v>48</v>
      </c>
      <c r="C1313" s="1" t="s">
        <v>992</v>
      </c>
      <c r="D1313" s="1">
        <v>25302073</v>
      </c>
      <c r="E1313" t="s">
        <v>703</v>
      </c>
      <c r="F1313" s="2">
        <v>-0.945</v>
      </c>
      <c r="G1313" s="10">
        <v>1</v>
      </c>
      <c r="H1313" s="2">
        <f t="shared" si="67"/>
        <v>-0.945</v>
      </c>
      <c r="J1313" s="1" t="s">
        <v>853</v>
      </c>
    </row>
    <row r="1314" spans="1:10" ht="12.75">
      <c r="A1314">
        <v>5</v>
      </c>
      <c r="C1314" s="1" t="s">
        <v>992</v>
      </c>
      <c r="D1314" s="1">
        <v>25302221</v>
      </c>
      <c r="E1314" t="s">
        <v>705</v>
      </c>
      <c r="F1314" s="2">
        <v>-838007.0033333334</v>
      </c>
      <c r="G1314" s="10">
        <v>1</v>
      </c>
      <c r="H1314" s="2">
        <f t="shared" si="67"/>
        <v>-838007.0033333334</v>
      </c>
      <c r="J1314" s="1" t="s">
        <v>854</v>
      </c>
    </row>
    <row r="1315" spans="1:8" ht="12.75">
      <c r="A1315">
        <v>5</v>
      </c>
      <c r="B1315" s="1" t="s">
        <v>48</v>
      </c>
      <c r="C1315" s="1" t="s">
        <v>992</v>
      </c>
      <c r="D1315" s="1">
        <v>25302222</v>
      </c>
      <c r="E1315" t="s">
        <v>706</v>
      </c>
      <c r="F1315" s="2">
        <v>-822613.1537500002</v>
      </c>
      <c r="G1315" s="10">
        <v>1</v>
      </c>
      <c r="H1315" s="2">
        <f t="shared" si="67"/>
        <v>-822613.1537500002</v>
      </c>
    </row>
    <row r="1316" spans="1:10" ht="12.75">
      <c r="A1316">
        <v>5</v>
      </c>
      <c r="C1316" s="1" t="s">
        <v>992</v>
      </c>
      <c r="D1316" s="1">
        <v>25302231</v>
      </c>
      <c r="E1316" t="s">
        <v>33</v>
      </c>
      <c r="F1316" s="2">
        <v>0</v>
      </c>
      <c r="G1316" s="10">
        <v>1</v>
      </c>
      <c r="H1316" s="2">
        <f t="shared" si="67"/>
        <v>0</v>
      </c>
      <c r="J1316" s="1" t="s">
        <v>854</v>
      </c>
    </row>
    <row r="1317" spans="1:9" ht="12.75">
      <c r="A1317">
        <v>5</v>
      </c>
      <c r="B1317" s="1" t="s">
        <v>48</v>
      </c>
      <c r="C1317" s="1" t="s">
        <v>992</v>
      </c>
      <c r="D1317" s="1">
        <v>25302232</v>
      </c>
      <c r="E1317" t="s">
        <v>34</v>
      </c>
      <c r="F1317" s="2">
        <v>0</v>
      </c>
      <c r="G1317" s="10">
        <v>1</v>
      </c>
      <c r="H1317" s="2">
        <f t="shared" si="67"/>
        <v>0</v>
      </c>
      <c r="I1317" s="1" t="s">
        <v>48</v>
      </c>
    </row>
    <row r="1318" spans="1:10" ht="12.75">
      <c r="A1318">
        <v>5</v>
      </c>
      <c r="C1318" s="1" t="s">
        <v>992</v>
      </c>
      <c r="D1318" s="1">
        <v>25400031</v>
      </c>
      <c r="E1318" t="s">
        <v>711</v>
      </c>
      <c r="F1318" s="2">
        <v>-911266.78</v>
      </c>
      <c r="G1318" s="10">
        <v>1</v>
      </c>
      <c r="H1318" s="2">
        <f t="shared" si="67"/>
        <v>-911266.78</v>
      </c>
      <c r="J1318" s="1" t="s">
        <v>854</v>
      </c>
    </row>
    <row r="1319" spans="1:10" ht="12.75">
      <c r="A1319">
        <v>5</v>
      </c>
      <c r="B1319" s="1" t="s">
        <v>48</v>
      </c>
      <c r="C1319" s="1" t="s">
        <v>992</v>
      </c>
      <c r="D1319" s="1">
        <v>25400033</v>
      </c>
      <c r="E1319" t="s">
        <v>712</v>
      </c>
      <c r="F1319" s="2">
        <v>-2086686.7904166665</v>
      </c>
      <c r="G1319" s="10">
        <v>1</v>
      </c>
      <c r="H1319" s="2">
        <f t="shared" si="67"/>
        <v>-2086686.7904166665</v>
      </c>
      <c r="J1319" s="1" t="s">
        <v>853</v>
      </c>
    </row>
    <row r="1320" spans="1:10" ht="12.75">
      <c r="A1320">
        <v>5</v>
      </c>
      <c r="C1320" s="1" t="s">
        <v>992</v>
      </c>
      <c r="D1320" s="1">
        <v>25400041</v>
      </c>
      <c r="E1320" t="s">
        <v>713</v>
      </c>
      <c r="F1320" s="2">
        <v>0</v>
      </c>
      <c r="G1320" s="10">
        <v>1</v>
      </c>
      <c r="H1320" s="2">
        <f t="shared" si="67"/>
        <v>0</v>
      </c>
      <c r="J1320" s="1" t="s">
        <v>854</v>
      </c>
    </row>
    <row r="1321" spans="1:10" ht="12.75">
      <c r="A1321">
        <v>5</v>
      </c>
      <c r="B1321" s="1" t="s">
        <v>48</v>
      </c>
      <c r="C1321" s="1" t="s">
        <v>992</v>
      </c>
      <c r="D1321" s="1">
        <v>25400043</v>
      </c>
      <c r="E1321" t="s">
        <v>714</v>
      </c>
      <c r="F1321" s="2">
        <v>-297642.4141666667</v>
      </c>
      <c r="G1321" s="10">
        <v>1</v>
      </c>
      <c r="H1321" s="2">
        <f t="shared" si="67"/>
        <v>-297642.4141666667</v>
      </c>
      <c r="J1321" s="1" t="s">
        <v>853</v>
      </c>
    </row>
    <row r="1322" spans="1:10" ht="12.75">
      <c r="A1322">
        <v>5</v>
      </c>
      <c r="C1322" s="1" t="s">
        <v>992</v>
      </c>
      <c r="D1322" s="1">
        <v>25400061</v>
      </c>
      <c r="E1322" t="s">
        <v>715</v>
      </c>
      <c r="F1322" s="2">
        <v>-15310.91125</v>
      </c>
      <c r="G1322" s="10">
        <v>1</v>
      </c>
      <c r="H1322" s="2">
        <f t="shared" si="67"/>
        <v>-15310.91125</v>
      </c>
      <c r="J1322" s="1" t="s">
        <v>854</v>
      </c>
    </row>
    <row r="1323" spans="1:10" ht="12.75">
      <c r="A1323">
        <v>5</v>
      </c>
      <c r="C1323" s="1" t="s">
        <v>992</v>
      </c>
      <c r="D1323" s="1">
        <v>25400101</v>
      </c>
      <c r="E1323" t="s">
        <v>716</v>
      </c>
      <c r="F1323" s="2">
        <v>-1674673.5195833335</v>
      </c>
      <c r="G1323" s="10">
        <v>1</v>
      </c>
      <c r="H1323" s="2">
        <f t="shared" si="67"/>
        <v>-1674673.5195833335</v>
      </c>
      <c r="J1323" s="1" t="s">
        <v>854</v>
      </c>
    </row>
    <row r="1324" spans="1:10" ht="12.75">
      <c r="A1324">
        <v>5</v>
      </c>
      <c r="C1324" s="1" t="s">
        <v>992</v>
      </c>
      <c r="D1324" s="1">
        <v>25400111</v>
      </c>
      <c r="E1324" t="s">
        <v>716</v>
      </c>
      <c r="F1324" s="2">
        <v>-73633.22916666667</v>
      </c>
      <c r="G1324" s="10">
        <v>1</v>
      </c>
      <c r="H1324" s="2">
        <f t="shared" si="67"/>
        <v>-73633.22916666667</v>
      </c>
      <c r="J1324" s="1" t="s">
        <v>854</v>
      </c>
    </row>
    <row r="1325" spans="1:10" ht="12.75">
      <c r="A1325">
        <v>5</v>
      </c>
      <c r="C1325" s="1" t="s">
        <v>992</v>
      </c>
      <c r="D1325" s="1">
        <v>25400131</v>
      </c>
      <c r="E1325" t="s">
        <v>717</v>
      </c>
      <c r="F1325" s="2">
        <v>-48730.52</v>
      </c>
      <c r="G1325" s="10">
        <v>1</v>
      </c>
      <c r="H1325" s="2">
        <f t="shared" si="67"/>
        <v>-48730.52</v>
      </c>
      <c r="J1325" s="1" t="s">
        <v>854</v>
      </c>
    </row>
    <row r="1326" spans="1:10" ht="12.75">
      <c r="A1326">
        <v>5</v>
      </c>
      <c r="C1326" s="1" t="s">
        <v>992</v>
      </c>
      <c r="D1326" s="1">
        <v>25400141</v>
      </c>
      <c r="E1326" t="s">
        <v>718</v>
      </c>
      <c r="F1326" s="2">
        <v>-2860479.372916667</v>
      </c>
      <c r="G1326" s="10">
        <v>1</v>
      </c>
      <c r="H1326" s="2">
        <f t="shared" si="67"/>
        <v>-2860479.372916667</v>
      </c>
      <c r="J1326" s="1" t="s">
        <v>854</v>
      </c>
    </row>
    <row r="1327" spans="1:8" ht="12.75">
      <c r="A1327">
        <v>5</v>
      </c>
      <c r="B1327" s="1" t="s">
        <v>48</v>
      </c>
      <c r="C1327" s="1" t="s">
        <v>992</v>
      </c>
      <c r="D1327" s="1">
        <v>25400142</v>
      </c>
      <c r="E1327" t="s">
        <v>718</v>
      </c>
      <c r="F1327" s="2">
        <v>-1590935.7466666664</v>
      </c>
      <c r="G1327" s="10">
        <v>1</v>
      </c>
      <c r="H1327" s="2">
        <f t="shared" si="67"/>
        <v>-1590935.7466666664</v>
      </c>
    </row>
    <row r="1328" spans="1:10" ht="12.75">
      <c r="A1328">
        <v>5</v>
      </c>
      <c r="C1328" s="1" t="s">
        <v>992</v>
      </c>
      <c r="D1328" s="1">
        <v>25400151</v>
      </c>
      <c r="E1328" t="s">
        <v>719</v>
      </c>
      <c r="F1328" s="2">
        <v>-407990.115</v>
      </c>
      <c r="G1328" s="10">
        <v>1</v>
      </c>
      <c r="H1328" s="2">
        <f t="shared" si="67"/>
        <v>-407990.115</v>
      </c>
      <c r="J1328" s="1" t="s">
        <v>854</v>
      </c>
    </row>
    <row r="1329" spans="1:8" ht="12.75">
      <c r="A1329">
        <v>5</v>
      </c>
      <c r="B1329" s="1" t="s">
        <v>48</v>
      </c>
      <c r="C1329" s="1" t="s">
        <v>992</v>
      </c>
      <c r="D1329" s="1">
        <v>25400152</v>
      </c>
      <c r="E1329" t="s">
        <v>720</v>
      </c>
      <c r="F1329" s="2">
        <v>-226915.1579166667</v>
      </c>
      <c r="G1329" s="10">
        <v>1</v>
      </c>
      <c r="H1329" s="2">
        <f t="shared" si="67"/>
        <v>-226915.1579166667</v>
      </c>
    </row>
    <row r="1330" spans="1:10" ht="12.75">
      <c r="A1330">
        <v>5</v>
      </c>
      <c r="C1330" s="1" t="s">
        <v>992</v>
      </c>
      <c r="D1330" s="1">
        <v>25400161</v>
      </c>
      <c r="E1330" t="s">
        <v>721</v>
      </c>
      <c r="F1330" s="2">
        <v>-531515.15</v>
      </c>
      <c r="G1330" s="10">
        <v>1</v>
      </c>
      <c r="H1330" s="2">
        <f aca="true" t="shared" si="68" ref="H1330:H1353">F1330*G1330</f>
        <v>-531515.15</v>
      </c>
      <c r="J1330" s="1" t="s">
        <v>854</v>
      </c>
    </row>
    <row r="1331" spans="1:8" ht="12.75">
      <c r="A1331">
        <v>5</v>
      </c>
      <c r="B1331" s="1" t="s">
        <v>48</v>
      </c>
      <c r="C1331" s="1" t="s">
        <v>992</v>
      </c>
      <c r="D1331" s="1">
        <v>25400202</v>
      </c>
      <c r="E1331" t="s">
        <v>722</v>
      </c>
      <c r="F1331" s="2">
        <v>-32009278.524999995</v>
      </c>
      <c r="G1331" s="10">
        <v>1</v>
      </c>
      <c r="H1331" s="2">
        <f t="shared" si="68"/>
        <v>-32009278.524999995</v>
      </c>
    </row>
    <row r="1332" spans="1:8" ht="12.75">
      <c r="A1332">
        <v>5</v>
      </c>
      <c r="B1332" s="1" t="s">
        <v>48</v>
      </c>
      <c r="C1332" s="1" t="s">
        <v>992</v>
      </c>
      <c r="D1332" s="1">
        <v>25400212</v>
      </c>
      <c r="E1332" t="s">
        <v>745</v>
      </c>
      <c r="F1332" s="2">
        <v>-5444121.87</v>
      </c>
      <c r="G1332" s="10">
        <v>1</v>
      </c>
      <c r="H1332" s="2">
        <f t="shared" si="68"/>
        <v>-5444121.87</v>
      </c>
    </row>
    <row r="1333" spans="1:8" ht="12.75">
      <c r="A1333">
        <v>5</v>
      </c>
      <c r="B1333" s="1" t="s">
        <v>48</v>
      </c>
      <c r="C1333" s="1" t="s">
        <v>992</v>
      </c>
      <c r="D1333" s="1">
        <v>25400222</v>
      </c>
      <c r="E1333" t="s">
        <v>746</v>
      </c>
      <c r="F1333" s="2">
        <v>-4202033.041666667</v>
      </c>
      <c r="G1333" s="10">
        <v>1</v>
      </c>
      <c r="H1333" s="2">
        <f t="shared" si="68"/>
        <v>-4202033.041666667</v>
      </c>
    </row>
    <row r="1334" spans="1:10" ht="12.75">
      <c r="A1334">
        <v>5</v>
      </c>
      <c r="C1334" s="1" t="s">
        <v>992</v>
      </c>
      <c r="D1334" s="1">
        <v>25600031</v>
      </c>
      <c r="E1334" t="s">
        <v>748</v>
      </c>
      <c r="F1334" s="2">
        <v>-1993531.4345833336</v>
      </c>
      <c r="G1334" s="10">
        <v>1</v>
      </c>
      <c r="H1334" s="2">
        <f t="shared" si="68"/>
        <v>-1993531.4345833336</v>
      </c>
      <c r="J1334" s="1" t="s">
        <v>854</v>
      </c>
    </row>
    <row r="1335" spans="1:10" ht="12.75">
      <c r="A1335">
        <v>5</v>
      </c>
      <c r="C1335" s="1" t="s">
        <v>992</v>
      </c>
      <c r="D1335" s="1">
        <v>25600051</v>
      </c>
      <c r="E1335" t="s">
        <v>749</v>
      </c>
      <c r="F1335" s="2">
        <v>-473533.3804166666</v>
      </c>
      <c r="G1335" s="10">
        <v>1</v>
      </c>
      <c r="H1335" s="2">
        <f t="shared" si="68"/>
        <v>-473533.3804166666</v>
      </c>
      <c r="J1335" s="1" t="s">
        <v>854</v>
      </c>
    </row>
    <row r="1336" spans="1:8" ht="12.75">
      <c r="A1336">
        <v>5</v>
      </c>
      <c r="B1336" s="1" t="s">
        <v>48</v>
      </c>
      <c r="C1336" s="1" t="s">
        <v>992</v>
      </c>
      <c r="D1336" s="1">
        <v>25600052</v>
      </c>
      <c r="E1336" t="s">
        <v>750</v>
      </c>
      <c r="F1336" s="2">
        <v>-564.19</v>
      </c>
      <c r="G1336" s="10">
        <v>1</v>
      </c>
      <c r="H1336" s="2">
        <f t="shared" si="68"/>
        <v>-564.19</v>
      </c>
    </row>
    <row r="1337" spans="1:10" ht="12.75">
      <c r="A1337">
        <v>5</v>
      </c>
      <c r="C1337" s="1" t="s">
        <v>992</v>
      </c>
      <c r="D1337" s="1">
        <v>25600061</v>
      </c>
      <c r="E1337" t="s">
        <v>751</v>
      </c>
      <c r="F1337" s="2">
        <v>-318698.83875</v>
      </c>
      <c r="G1337" s="10">
        <v>1</v>
      </c>
      <c r="H1337" s="2">
        <f t="shared" si="68"/>
        <v>-318698.83875</v>
      </c>
      <c r="J1337" s="1" t="s">
        <v>854</v>
      </c>
    </row>
    <row r="1338" spans="1:10" ht="12.75">
      <c r="A1338">
        <v>5</v>
      </c>
      <c r="C1338" s="1" t="s">
        <v>992</v>
      </c>
      <c r="D1338" s="1">
        <v>28300021</v>
      </c>
      <c r="E1338" t="s">
        <v>767</v>
      </c>
      <c r="F1338" s="2">
        <v>0</v>
      </c>
      <c r="G1338" s="10">
        <v>1</v>
      </c>
      <c r="H1338" s="2">
        <f t="shared" si="68"/>
        <v>0</v>
      </c>
      <c r="J1338" s="1" t="s">
        <v>854</v>
      </c>
    </row>
    <row r="1339" spans="1:8" ht="12.75">
      <c r="A1339">
        <v>5</v>
      </c>
      <c r="B1339" s="1" t="s">
        <v>48</v>
      </c>
      <c r="C1339" s="1" t="s">
        <v>992</v>
      </c>
      <c r="D1339" s="1">
        <v>28300172</v>
      </c>
      <c r="E1339" t="s">
        <v>788</v>
      </c>
      <c r="F1339" s="2">
        <v>-1375000</v>
      </c>
      <c r="G1339" s="10">
        <v>1</v>
      </c>
      <c r="H1339" s="2">
        <f t="shared" si="68"/>
        <v>-1375000</v>
      </c>
    </row>
    <row r="1340" spans="1:10" ht="12.75">
      <c r="A1340">
        <v>5</v>
      </c>
      <c r="C1340" s="1" t="s">
        <v>992</v>
      </c>
      <c r="D1340" s="1">
        <v>28300191</v>
      </c>
      <c r="E1340" t="s">
        <v>790</v>
      </c>
      <c r="F1340" s="2">
        <v>0</v>
      </c>
      <c r="G1340" s="10">
        <v>1</v>
      </c>
      <c r="H1340" s="2">
        <f t="shared" si="68"/>
        <v>0</v>
      </c>
      <c r="J1340" s="1" t="s">
        <v>854</v>
      </c>
    </row>
    <row r="1341" spans="1:10" ht="12.75">
      <c r="A1341">
        <v>5</v>
      </c>
      <c r="C1341" s="1" t="s">
        <v>992</v>
      </c>
      <c r="D1341" s="1">
        <v>28300211</v>
      </c>
      <c r="E1341" t="s">
        <v>792</v>
      </c>
      <c r="F1341" s="2">
        <v>-30112625</v>
      </c>
      <c r="G1341" s="10">
        <v>1</v>
      </c>
      <c r="H1341" s="2">
        <f t="shared" si="68"/>
        <v>-30112625</v>
      </c>
      <c r="J1341" s="1" t="s">
        <v>854</v>
      </c>
    </row>
    <row r="1342" spans="1:10" ht="12.75">
      <c r="A1342">
        <v>5</v>
      </c>
      <c r="C1342" s="1" t="s">
        <v>992</v>
      </c>
      <c r="D1342" s="1">
        <v>28300241</v>
      </c>
      <c r="E1342" t="s">
        <v>794</v>
      </c>
      <c r="F1342" s="2">
        <v>-3333.3333333333335</v>
      </c>
      <c r="G1342" s="10">
        <v>1</v>
      </c>
      <c r="H1342" s="2">
        <f t="shared" si="68"/>
        <v>-3333.3333333333335</v>
      </c>
      <c r="J1342" s="1" t="s">
        <v>854</v>
      </c>
    </row>
    <row r="1343" spans="1:10" ht="12.75">
      <c r="A1343">
        <v>5</v>
      </c>
      <c r="C1343" s="1" t="s">
        <v>992</v>
      </c>
      <c r="D1343" s="1">
        <v>28300251</v>
      </c>
      <c r="E1343" t="s">
        <v>795</v>
      </c>
      <c r="F1343" s="2">
        <v>208.33333333333334</v>
      </c>
      <c r="G1343" s="10">
        <v>1</v>
      </c>
      <c r="H1343" s="2">
        <f t="shared" si="68"/>
        <v>208.33333333333334</v>
      </c>
      <c r="J1343" s="1" t="s">
        <v>854</v>
      </c>
    </row>
    <row r="1344" spans="1:10" ht="12.75">
      <c r="A1344">
        <v>5</v>
      </c>
      <c r="C1344" s="1" t="s">
        <v>992</v>
      </c>
      <c r="D1344" s="1">
        <v>28300301</v>
      </c>
      <c r="E1344" t="s">
        <v>797</v>
      </c>
      <c r="F1344" s="2">
        <v>-2830569.75</v>
      </c>
      <c r="G1344" s="10">
        <v>1</v>
      </c>
      <c r="H1344" s="2">
        <f t="shared" si="68"/>
        <v>-2830569.75</v>
      </c>
      <c r="J1344" s="1" t="s">
        <v>854</v>
      </c>
    </row>
    <row r="1345" spans="1:10" ht="12.75">
      <c r="A1345">
        <v>5</v>
      </c>
      <c r="C1345" s="1" t="s">
        <v>992</v>
      </c>
      <c r="D1345" s="1">
        <v>28300371</v>
      </c>
      <c r="E1345" t="s">
        <v>803</v>
      </c>
      <c r="F1345" s="2">
        <v>0</v>
      </c>
      <c r="G1345" s="10">
        <v>1</v>
      </c>
      <c r="H1345" s="2">
        <f t="shared" si="68"/>
        <v>0</v>
      </c>
      <c r="J1345" s="1" t="s">
        <v>854</v>
      </c>
    </row>
    <row r="1346" spans="1:10" ht="12.75">
      <c r="A1346">
        <v>5</v>
      </c>
      <c r="C1346" s="1" t="s">
        <v>992</v>
      </c>
      <c r="D1346" s="1">
        <v>28300401</v>
      </c>
      <c r="E1346" t="s">
        <v>804</v>
      </c>
      <c r="F1346" s="2">
        <v>0</v>
      </c>
      <c r="G1346" s="10">
        <v>1</v>
      </c>
      <c r="H1346" s="2">
        <f t="shared" si="68"/>
        <v>0</v>
      </c>
      <c r="J1346" s="1" t="s">
        <v>854</v>
      </c>
    </row>
    <row r="1347" spans="1:10" ht="12.75">
      <c r="A1347">
        <v>5</v>
      </c>
      <c r="C1347" s="1" t="s">
        <v>992</v>
      </c>
      <c r="D1347" s="1">
        <v>28300411</v>
      </c>
      <c r="E1347" t="s">
        <v>805</v>
      </c>
      <c r="F1347" s="2">
        <v>0</v>
      </c>
      <c r="G1347" s="10">
        <v>1</v>
      </c>
      <c r="H1347" s="2">
        <f t="shared" si="68"/>
        <v>0</v>
      </c>
      <c r="J1347" s="1" t="s">
        <v>854</v>
      </c>
    </row>
    <row r="1348" spans="1:8" ht="12.75">
      <c r="A1348">
        <v>5</v>
      </c>
      <c r="B1348" s="1" t="s">
        <v>48</v>
      </c>
      <c r="C1348" s="1" t="s">
        <v>992</v>
      </c>
      <c r="D1348" s="1">
        <v>28300452</v>
      </c>
      <c r="E1348" t="s">
        <v>809</v>
      </c>
      <c r="F1348" s="2">
        <v>0</v>
      </c>
      <c r="G1348" s="10">
        <v>1</v>
      </c>
      <c r="H1348" s="2">
        <f t="shared" si="68"/>
        <v>0</v>
      </c>
    </row>
    <row r="1349" spans="1:8" ht="12.75">
      <c r="A1349">
        <v>5</v>
      </c>
      <c r="B1349" s="1" t="s">
        <v>48</v>
      </c>
      <c r="C1349" s="1" t="s">
        <v>992</v>
      </c>
      <c r="D1349" s="1">
        <v>28300462</v>
      </c>
      <c r="E1349" t="s">
        <v>811</v>
      </c>
      <c r="F1349" s="2">
        <v>0</v>
      </c>
      <c r="G1349" s="10">
        <v>1</v>
      </c>
      <c r="H1349" s="2">
        <f t="shared" si="68"/>
        <v>0</v>
      </c>
    </row>
    <row r="1350" spans="1:10" ht="12.75">
      <c r="A1350">
        <v>5</v>
      </c>
      <c r="C1350" s="1" t="s">
        <v>992</v>
      </c>
      <c r="D1350" s="1">
        <v>28300471</v>
      </c>
      <c r="E1350" t="s">
        <v>812</v>
      </c>
      <c r="F1350" s="2">
        <v>-6893750</v>
      </c>
      <c r="G1350" s="10">
        <v>1</v>
      </c>
      <c r="H1350" s="2">
        <f t="shared" si="68"/>
        <v>-6893750</v>
      </c>
      <c r="J1350" s="1" t="s">
        <v>854</v>
      </c>
    </row>
    <row r="1351" spans="1:11" ht="12.75">
      <c r="A1351">
        <v>5</v>
      </c>
      <c r="B1351" s="1" t="s">
        <v>48</v>
      </c>
      <c r="C1351" s="1" t="s">
        <v>992</v>
      </c>
      <c r="D1351" s="1">
        <v>28300513</v>
      </c>
      <c r="E1351" t="s">
        <v>817</v>
      </c>
      <c r="F1351" s="2">
        <v>0</v>
      </c>
      <c r="G1351" s="10">
        <v>1</v>
      </c>
      <c r="H1351" s="2">
        <f t="shared" si="68"/>
        <v>0</v>
      </c>
      <c r="I1351" s="1" t="s">
        <v>925</v>
      </c>
      <c r="J1351" s="1" t="s">
        <v>926</v>
      </c>
      <c r="K1351" s="1" t="s">
        <v>927</v>
      </c>
    </row>
    <row r="1352" spans="1:11" ht="12.75">
      <c r="A1352">
        <v>5</v>
      </c>
      <c r="B1352" s="1" t="s">
        <v>48</v>
      </c>
      <c r="C1352" s="1" t="s">
        <v>992</v>
      </c>
      <c r="D1352" s="1">
        <v>28300513</v>
      </c>
      <c r="E1352" t="s">
        <v>817</v>
      </c>
      <c r="F1352" s="2">
        <v>0</v>
      </c>
      <c r="G1352" s="10">
        <v>1</v>
      </c>
      <c r="H1352" s="2">
        <f t="shared" si="68"/>
        <v>0</v>
      </c>
      <c r="I1352" s="1" t="s">
        <v>925</v>
      </c>
      <c r="J1352" s="1" t="s">
        <v>926</v>
      </c>
      <c r="K1352" s="1" t="s">
        <v>927</v>
      </c>
    </row>
    <row r="1353" spans="1:10" ht="12.75">
      <c r="A1353">
        <v>5</v>
      </c>
      <c r="C1353" s="1" t="s">
        <v>992</v>
      </c>
      <c r="D1353" s="1">
        <v>28300531</v>
      </c>
      <c r="E1353" t="s">
        <v>818</v>
      </c>
      <c r="F1353" s="2">
        <v>-139500</v>
      </c>
      <c r="G1353" s="10">
        <v>1</v>
      </c>
      <c r="H1353" s="2">
        <f t="shared" si="68"/>
        <v>-139500</v>
      </c>
      <c r="J1353" s="1" t="s">
        <v>854</v>
      </c>
    </row>
    <row r="1354" spans="2:8" ht="12.75">
      <c r="B1354" s="3" t="s">
        <v>1022</v>
      </c>
      <c r="C1354" s="3"/>
      <c r="H1354" s="2">
        <f>SUM(H754:H1353)</f>
        <v>144824989.64291584</v>
      </c>
    </row>
    <row r="1355" spans="2:8" ht="12.75">
      <c r="B1355" s="12" t="s">
        <v>991</v>
      </c>
      <c r="C1355" s="12"/>
      <c r="H1355" s="2">
        <f>-H751</f>
        <v>-79890</v>
      </c>
    </row>
    <row r="1356" ht="12.75">
      <c r="H1356" s="2">
        <f>SUM(H1354:H1355)</f>
        <v>144745099.64291584</v>
      </c>
    </row>
  </sheetData>
  <sheetProtection/>
  <printOptions/>
  <pageMargins left="0.75" right="0.75" top="1" bottom="1" header="0.5" footer="0.5"/>
  <pageSetup firstPageNumber="3" useFirstPageNumber="1" horizontalDpi="600" verticalDpi="600" orientation="landscape" scale="75" r:id="rId1"/>
  <headerFooter alignWithMargins="0">
    <oddHeader>&amp;C&amp;"Arial,Bold"&amp;14Working Capital Detail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94"/>
  <sheetViews>
    <sheetView zoomScalePageLayoutView="0" workbookViewId="0" topLeftCell="A1">
      <selection activeCell="B37" sqref="B37"/>
    </sheetView>
  </sheetViews>
  <sheetFormatPr defaultColWidth="9.140625" defaultRowHeight="12.75"/>
  <cols>
    <col min="2" max="2" width="14.8515625" style="0" customWidth="1"/>
  </cols>
  <sheetData>
    <row r="2" spans="1:5" ht="12.75">
      <c r="A2" t="s">
        <v>868</v>
      </c>
      <c r="B2" s="6" t="s">
        <v>980</v>
      </c>
      <c r="C2" s="1"/>
      <c r="E2" s="1"/>
    </row>
    <row r="3" spans="1:5" ht="12.75">
      <c r="A3" t="s">
        <v>887</v>
      </c>
      <c r="B3" s="6" t="s">
        <v>980</v>
      </c>
      <c r="C3" s="1"/>
      <c r="E3" s="1"/>
    </row>
    <row r="4" spans="1:5" ht="12.75">
      <c r="A4" t="s">
        <v>848</v>
      </c>
      <c r="B4" s="6" t="s">
        <v>980</v>
      </c>
      <c r="C4" s="1"/>
      <c r="E4" s="1"/>
    </row>
    <row r="5" spans="1:5" ht="12.75">
      <c r="A5" t="s">
        <v>906</v>
      </c>
      <c r="B5" s="6" t="s">
        <v>980</v>
      </c>
      <c r="C5" s="1"/>
      <c r="E5" s="1"/>
    </row>
    <row r="6" spans="1:5" ht="12.75">
      <c r="A6" t="s">
        <v>908</v>
      </c>
      <c r="B6" s="6" t="s">
        <v>980</v>
      </c>
      <c r="C6" s="1"/>
      <c r="E6" s="1"/>
    </row>
    <row r="7" spans="1:5" ht="12.75">
      <c r="A7" t="s">
        <v>909</v>
      </c>
      <c r="B7" s="6" t="s">
        <v>980</v>
      </c>
      <c r="C7" s="1"/>
      <c r="E7" s="1"/>
    </row>
    <row r="8" spans="1:5" ht="12.75">
      <c r="A8" t="s">
        <v>960</v>
      </c>
      <c r="B8" s="6" t="s">
        <v>980</v>
      </c>
      <c r="C8" s="1"/>
      <c r="E8" s="1"/>
    </row>
    <row r="9" spans="1:5" ht="12.75">
      <c r="A9" t="s">
        <v>886</v>
      </c>
      <c r="B9" s="6" t="s">
        <v>980</v>
      </c>
      <c r="C9" s="1"/>
      <c r="E9" s="1"/>
    </row>
    <row r="10" spans="1:5" ht="12.75">
      <c r="A10" t="s">
        <v>891</v>
      </c>
      <c r="B10" s="6" t="s">
        <v>980</v>
      </c>
      <c r="C10" s="1"/>
      <c r="E10" s="1"/>
    </row>
    <row r="11" spans="1:5" ht="12.75">
      <c r="A11" t="s">
        <v>961</v>
      </c>
      <c r="B11" s="6" t="s">
        <v>980</v>
      </c>
      <c r="C11" s="1"/>
      <c r="E11" s="1"/>
    </row>
    <row r="12" spans="1:5" ht="12.75">
      <c r="A12" t="s">
        <v>962</v>
      </c>
      <c r="B12" s="6" t="s">
        <v>980</v>
      </c>
      <c r="C12" s="1"/>
      <c r="E12" s="1"/>
    </row>
    <row r="13" spans="1:5" ht="12.75">
      <c r="A13" t="s">
        <v>963</v>
      </c>
      <c r="B13" s="6" t="s">
        <v>980</v>
      </c>
      <c r="C13" s="1"/>
      <c r="E13" s="1"/>
    </row>
    <row r="14" spans="1:5" ht="12.75">
      <c r="A14" t="s">
        <v>964</v>
      </c>
      <c r="B14" s="6" t="s">
        <v>980</v>
      </c>
      <c r="C14" s="1"/>
      <c r="E14" s="1"/>
    </row>
    <row r="15" spans="1:5" ht="12.75">
      <c r="A15" t="s">
        <v>919</v>
      </c>
      <c r="B15" s="6" t="s">
        <v>980</v>
      </c>
      <c r="C15" s="1"/>
      <c r="E15" s="1"/>
    </row>
    <row r="16" spans="1:5" ht="12.75">
      <c r="A16" t="s">
        <v>865</v>
      </c>
      <c r="B16" s="6" t="s">
        <v>980</v>
      </c>
      <c r="C16" s="1"/>
      <c r="E16" s="1"/>
    </row>
    <row r="17" spans="1:5" ht="12.75">
      <c r="A17" t="s">
        <v>840</v>
      </c>
      <c r="B17" s="6" t="s">
        <v>980</v>
      </c>
      <c r="C17" s="1"/>
      <c r="E17" s="1"/>
    </row>
    <row r="18" spans="1:5" ht="12.75">
      <c r="A18" t="s">
        <v>965</v>
      </c>
      <c r="B18" s="6" t="s">
        <v>980</v>
      </c>
      <c r="C18" s="1"/>
      <c r="E18" s="1"/>
    </row>
    <row r="19" spans="1:5" ht="12.75">
      <c r="A19" t="s">
        <v>839</v>
      </c>
      <c r="B19" s="3"/>
      <c r="C19" s="1"/>
      <c r="E19" s="1"/>
    </row>
    <row r="20" spans="1:5" ht="12.75">
      <c r="A20" t="s">
        <v>867</v>
      </c>
      <c r="B20" s="3"/>
      <c r="C20" s="1"/>
      <c r="E20" s="1"/>
    </row>
    <row r="21" spans="1:5" ht="12.75">
      <c r="A21" t="s">
        <v>834</v>
      </c>
      <c r="B21" s="3"/>
      <c r="C21" s="1"/>
      <c r="E21" s="1"/>
    </row>
    <row r="22" spans="1:5" ht="12.75">
      <c r="A22" t="s">
        <v>881</v>
      </c>
      <c r="B22" s="3"/>
      <c r="C22" s="1"/>
      <c r="E22" s="1"/>
    </row>
    <row r="23" spans="1:5" ht="12.75">
      <c r="A23" t="s">
        <v>966</v>
      </c>
      <c r="B23" s="3"/>
      <c r="C23" s="1"/>
      <c r="E23" s="1"/>
    </row>
    <row r="24" spans="1:5" ht="12.75">
      <c r="A24" t="s">
        <v>967</v>
      </c>
      <c r="B24" s="3"/>
      <c r="C24" s="1"/>
      <c r="E24" s="1"/>
    </row>
    <row r="25" spans="1:5" ht="12.75">
      <c r="A25" t="s">
        <v>872</v>
      </c>
      <c r="B25" s="3"/>
      <c r="C25" s="1"/>
      <c r="E25" s="1"/>
    </row>
    <row r="26" spans="1:5" ht="12.75">
      <c r="A26" t="s">
        <v>901</v>
      </c>
      <c r="B26" s="3"/>
      <c r="C26" s="1"/>
      <c r="E26" s="1"/>
    </row>
    <row r="27" spans="1:5" ht="12.75">
      <c r="A27" t="s">
        <v>860</v>
      </c>
      <c r="B27" s="3"/>
      <c r="C27" s="1"/>
      <c r="E27" s="1"/>
    </row>
    <row r="28" spans="1:5" ht="12.75">
      <c r="A28" t="s">
        <v>859</v>
      </c>
      <c r="B28" s="3"/>
      <c r="C28" s="1"/>
      <c r="E28" s="1"/>
    </row>
    <row r="29" spans="1:5" ht="12.75">
      <c r="A29" t="s">
        <v>968</v>
      </c>
      <c r="B29" s="3"/>
      <c r="C29" s="1"/>
      <c r="E29" s="1"/>
    </row>
    <row r="30" spans="1:5" ht="12.75">
      <c r="A30" t="s">
        <v>969</v>
      </c>
      <c r="B30" s="3"/>
      <c r="C30" s="1"/>
      <c r="E30" s="1"/>
    </row>
    <row r="31" spans="1:5" ht="12.75">
      <c r="A31" t="s">
        <v>837</v>
      </c>
      <c r="B31" s="3"/>
      <c r="C31" s="1"/>
      <c r="E31" s="1"/>
    </row>
    <row r="32" spans="1:5" ht="12.75">
      <c r="A32" t="s">
        <v>970</v>
      </c>
      <c r="B32" s="3"/>
      <c r="C32" s="1"/>
      <c r="E32" s="1"/>
    </row>
    <row r="33" spans="1:5" ht="12.75">
      <c r="A33" t="s">
        <v>846</v>
      </c>
      <c r="B33" s="3"/>
      <c r="C33" s="1"/>
      <c r="E33" s="1"/>
    </row>
    <row r="34" spans="1:5" ht="12.75">
      <c r="A34" t="s">
        <v>971</v>
      </c>
      <c r="B34" s="3"/>
      <c r="C34" s="1"/>
      <c r="E34" s="1"/>
    </row>
    <row r="35" spans="1:5" ht="12.75">
      <c r="A35" t="s">
        <v>972</v>
      </c>
      <c r="B35" s="3"/>
      <c r="C35" s="1"/>
      <c r="E35" s="1"/>
    </row>
    <row r="36" spans="1:5" ht="12.75">
      <c r="A36" t="s">
        <v>883</v>
      </c>
      <c r="B36" s="3"/>
      <c r="C36" s="1"/>
      <c r="E36" s="1"/>
    </row>
    <row r="37" spans="1:5" ht="12.75">
      <c r="A37" t="s">
        <v>876</v>
      </c>
      <c r="B37" s="3"/>
      <c r="C37" s="1"/>
      <c r="E37" s="1"/>
    </row>
    <row r="38" spans="1:5" ht="25.5">
      <c r="A38" t="s">
        <v>829</v>
      </c>
      <c r="B38" s="6" t="s">
        <v>976</v>
      </c>
      <c r="C38" s="1"/>
      <c r="E38" s="1"/>
    </row>
    <row r="39" spans="1:5" ht="25.5">
      <c r="A39" t="s">
        <v>841</v>
      </c>
      <c r="B39" s="6" t="s">
        <v>976</v>
      </c>
      <c r="C39" s="1"/>
      <c r="E39" s="1"/>
    </row>
    <row r="40" spans="1:5" ht="12.75">
      <c r="A40" t="s">
        <v>914</v>
      </c>
      <c r="B40" s="3"/>
      <c r="C40" s="1"/>
      <c r="E40" s="1"/>
    </row>
    <row r="41" spans="1:5" ht="12.75">
      <c r="A41" t="s">
        <v>924</v>
      </c>
      <c r="B41" s="3"/>
      <c r="C41" s="1"/>
      <c r="E41" s="1"/>
    </row>
    <row r="42" spans="1:5" ht="12.75">
      <c r="A42" t="s">
        <v>855</v>
      </c>
      <c r="B42" s="3"/>
      <c r="C42" s="1"/>
      <c r="E42" s="1"/>
    </row>
    <row r="43" spans="1:5" ht="12.75">
      <c r="A43" t="s">
        <v>832</v>
      </c>
      <c r="B43" s="3"/>
      <c r="C43" s="1"/>
      <c r="E43" s="1"/>
    </row>
    <row r="44" spans="1:5" ht="12.75">
      <c r="A44" t="s">
        <v>910</v>
      </c>
      <c r="B44" s="3"/>
      <c r="C44" s="1"/>
      <c r="E44" s="1"/>
    </row>
    <row r="45" spans="1:5" ht="12.75">
      <c r="A45" t="s">
        <v>835</v>
      </c>
      <c r="B45" s="3"/>
      <c r="C45" s="1"/>
      <c r="E45" s="1"/>
    </row>
    <row r="46" spans="1:5" ht="12.75">
      <c r="A46" t="s">
        <v>899</v>
      </c>
      <c r="B46" s="3"/>
      <c r="C46" s="1"/>
      <c r="E46" s="1"/>
    </row>
    <row r="47" spans="1:5" ht="12.75">
      <c r="A47" t="s">
        <v>892</v>
      </c>
      <c r="B47" s="3"/>
      <c r="C47" s="1"/>
      <c r="E47" s="1"/>
    </row>
    <row r="48" spans="1:5" ht="12.75">
      <c r="A48" t="s">
        <v>920</v>
      </c>
      <c r="B48" s="3"/>
      <c r="C48" s="1"/>
      <c r="E48" s="1"/>
    </row>
    <row r="49" spans="1:5" ht="12.75">
      <c r="A49" t="s">
        <v>852</v>
      </c>
      <c r="B49" s="3"/>
      <c r="C49" s="1"/>
      <c r="E49" s="1"/>
    </row>
    <row r="50" spans="1:5" ht="12.75">
      <c r="A50" t="s">
        <v>857</v>
      </c>
      <c r="B50" s="3"/>
      <c r="C50" s="1"/>
      <c r="E50" s="1"/>
    </row>
    <row r="51" spans="1:5" ht="12.75">
      <c r="A51" t="s">
        <v>902</v>
      </c>
      <c r="B51" s="3"/>
      <c r="C51" s="1"/>
      <c r="E51" s="1"/>
    </row>
    <row r="52" spans="1:5" ht="12.75">
      <c r="A52" t="s">
        <v>912</v>
      </c>
      <c r="B52" s="3"/>
      <c r="C52" s="1"/>
      <c r="E52" s="1"/>
    </row>
    <row r="53" spans="1:5" ht="12.75">
      <c r="A53" t="s">
        <v>882</v>
      </c>
      <c r="B53" s="3"/>
      <c r="C53" s="1"/>
      <c r="E53" s="1"/>
    </row>
    <row r="54" spans="1:5" ht="12.75">
      <c r="A54" t="s">
        <v>889</v>
      </c>
      <c r="B54" s="3"/>
      <c r="C54" s="1"/>
      <c r="E54" s="1"/>
    </row>
    <row r="55" spans="1:5" ht="12.75">
      <c r="A55" t="s">
        <v>877</v>
      </c>
      <c r="B55" s="3"/>
      <c r="C55" s="1"/>
      <c r="E55" s="1"/>
    </row>
    <row r="56" spans="1:5" ht="12.75">
      <c r="A56" t="s">
        <v>895</v>
      </c>
      <c r="B56" s="3"/>
      <c r="C56" s="1"/>
      <c r="E56" s="1"/>
    </row>
    <row r="57" spans="1:5" ht="12.75">
      <c r="A57" t="s">
        <v>861</v>
      </c>
      <c r="B57" s="4"/>
      <c r="C57" s="1"/>
      <c r="E57" s="1"/>
    </row>
    <row r="58" spans="2:5" ht="12.75">
      <c r="B58" s="4"/>
      <c r="C58" s="1"/>
      <c r="E58" s="1"/>
    </row>
    <row r="59" spans="3:5" ht="12.75">
      <c r="C59" s="1"/>
      <c r="E59" s="1"/>
    </row>
    <row r="60" spans="2:5" ht="12.75">
      <c r="B60" s="5" t="s">
        <v>973</v>
      </c>
      <c r="C60" s="5" t="s">
        <v>974</v>
      </c>
      <c r="E60" s="1"/>
    </row>
    <row r="61" spans="2:5" ht="12.75">
      <c r="B61" s="6" t="s">
        <v>975</v>
      </c>
      <c r="C61" s="7">
        <v>1</v>
      </c>
      <c r="E61" s="1"/>
    </row>
    <row r="62" spans="2:5" ht="25.5">
      <c r="B62" s="6" t="s">
        <v>976</v>
      </c>
      <c r="C62" s="7">
        <v>0.6515</v>
      </c>
      <c r="E62" s="1"/>
    </row>
    <row r="63" spans="2:5" ht="12.75">
      <c r="B63" s="6" t="s">
        <v>977</v>
      </c>
      <c r="C63" s="7">
        <v>0.3485</v>
      </c>
      <c r="E63" s="1"/>
    </row>
    <row r="64" spans="2:5" ht="12.75">
      <c r="B64" s="6" t="s">
        <v>978</v>
      </c>
      <c r="C64" s="7">
        <v>0.8282</v>
      </c>
      <c r="E64" s="1"/>
    </row>
    <row r="65" spans="2:5" ht="12.75">
      <c r="B65" s="6" t="s">
        <v>979</v>
      </c>
      <c r="C65" s="7">
        <v>0.1718</v>
      </c>
      <c r="E65" s="1"/>
    </row>
    <row r="66" spans="3:5" ht="12.75">
      <c r="C66" s="1"/>
      <c r="E66" s="1"/>
    </row>
    <row r="67" spans="3:5" ht="12.75">
      <c r="C67" s="1"/>
      <c r="E67" s="1"/>
    </row>
    <row r="68" spans="3:5" ht="12.75">
      <c r="C68" s="1"/>
      <c r="E68" s="1"/>
    </row>
    <row r="69" spans="3:5" ht="12.75">
      <c r="C69" s="1"/>
      <c r="E69" s="1"/>
    </row>
    <row r="70" spans="3:5" ht="12.75">
      <c r="C70" s="1"/>
      <c r="E70" s="1"/>
    </row>
    <row r="71" spans="3:5" ht="12.75">
      <c r="C71" s="1"/>
      <c r="E71" s="1"/>
    </row>
    <row r="72" spans="3:5" ht="12.75">
      <c r="C72" s="1"/>
      <c r="E72" s="1"/>
    </row>
    <row r="73" spans="3:5" ht="12.75">
      <c r="C73" s="1"/>
      <c r="E73" s="1"/>
    </row>
    <row r="74" spans="3:5" ht="12.75">
      <c r="C74" s="1"/>
      <c r="E74" s="1"/>
    </row>
    <row r="75" spans="3:5" ht="12.75">
      <c r="C75" s="1"/>
      <c r="E75" s="1"/>
    </row>
    <row r="76" spans="3:5" ht="12.75">
      <c r="C76" s="1"/>
      <c r="E76" s="1"/>
    </row>
    <row r="77" spans="3:5" ht="12.75">
      <c r="C77" s="1"/>
      <c r="E77" s="1"/>
    </row>
    <row r="78" spans="3:5" ht="12.75">
      <c r="C78" s="1"/>
      <c r="E78" s="1"/>
    </row>
    <row r="79" spans="3:5" ht="12.75">
      <c r="C79" s="1"/>
      <c r="E79" s="1"/>
    </row>
    <row r="80" spans="3:5" ht="12.75">
      <c r="C80" s="1"/>
      <c r="E80" s="1"/>
    </row>
    <row r="81" spans="3:5" ht="12.75">
      <c r="C81" s="1"/>
      <c r="E81" s="1"/>
    </row>
    <row r="82" spans="3:5" ht="12.75">
      <c r="C82" s="1"/>
      <c r="E82" s="1"/>
    </row>
    <row r="83" spans="3:5" ht="12.75">
      <c r="C83" s="1"/>
      <c r="E83" s="1"/>
    </row>
    <row r="84" spans="3:5" ht="12.75">
      <c r="C84" s="1"/>
      <c r="E84" s="1"/>
    </row>
    <row r="85" spans="3:5" ht="12.75">
      <c r="C85" s="1"/>
      <c r="E85" s="1"/>
    </row>
    <row r="86" spans="3:5" ht="12.75">
      <c r="C86" s="1"/>
      <c r="E86" s="1"/>
    </row>
    <row r="87" spans="3:5" ht="12.75">
      <c r="C87" s="1"/>
      <c r="E87" s="1"/>
    </row>
    <row r="88" spans="3:5" ht="12.75">
      <c r="C88" s="1"/>
      <c r="E88" s="1"/>
    </row>
    <row r="89" spans="3:5" ht="12.75">
      <c r="C89" s="1"/>
      <c r="E89" s="1"/>
    </row>
    <row r="90" spans="3:5" ht="12.75">
      <c r="C90" s="1"/>
      <c r="E90" s="1"/>
    </row>
    <row r="91" spans="3:5" ht="12.75">
      <c r="C91" s="1"/>
      <c r="E91" s="1"/>
    </row>
    <row r="92" spans="3:5" ht="12.75">
      <c r="C92" s="1"/>
      <c r="E92" s="1"/>
    </row>
    <row r="93" spans="3:5" ht="12.75">
      <c r="C93" s="1"/>
      <c r="E93" s="1"/>
    </row>
    <row r="94" spans="3:5" ht="12.75">
      <c r="C94" s="1"/>
      <c r="E94" s="1"/>
    </row>
    <row r="95" spans="3:5" ht="12.75">
      <c r="C95" s="1"/>
      <c r="E95" s="1"/>
    </row>
    <row r="96" spans="3:5" ht="12.75">
      <c r="C96" s="1"/>
      <c r="E96" s="1"/>
    </row>
    <row r="97" spans="3:5" ht="12.75">
      <c r="C97" s="1"/>
      <c r="E97" s="1"/>
    </row>
    <row r="98" spans="3:5" ht="12.75">
      <c r="C98" s="1"/>
      <c r="E98" s="1"/>
    </row>
    <row r="99" spans="3:5" ht="12.75">
      <c r="C99" s="1"/>
      <c r="E99" s="1"/>
    </row>
    <row r="100" spans="3:5" ht="12.75">
      <c r="C100" s="1"/>
      <c r="E100" s="1"/>
    </row>
    <row r="101" spans="3:5" ht="12.75">
      <c r="C101" s="1"/>
      <c r="E101" s="1"/>
    </row>
    <row r="102" spans="3:5" ht="12.75">
      <c r="C102" s="1"/>
      <c r="E102" s="1"/>
    </row>
    <row r="103" spans="3:5" ht="12.75">
      <c r="C103" s="1"/>
      <c r="E103" s="1"/>
    </row>
    <row r="104" spans="3:5" ht="12.75">
      <c r="C104" s="1"/>
      <c r="E104" s="1"/>
    </row>
    <row r="105" spans="3:5" ht="12.75">
      <c r="C105" s="1"/>
      <c r="E105" s="1"/>
    </row>
    <row r="106" spans="3:5" ht="12.75">
      <c r="C106" s="1"/>
      <c r="E106" s="1"/>
    </row>
    <row r="107" spans="3:5" ht="12.75">
      <c r="C107" s="1"/>
      <c r="E107" s="1"/>
    </row>
    <row r="108" spans="3:5" ht="12.75">
      <c r="C108" s="1"/>
      <c r="E108" s="1"/>
    </row>
    <row r="109" spans="3:5" ht="12.75">
      <c r="C109" s="1"/>
      <c r="E109" s="1"/>
    </row>
    <row r="110" spans="3:5" ht="12.75">
      <c r="C110" s="1"/>
      <c r="E110" s="1"/>
    </row>
    <row r="111" spans="3:5" ht="12.75">
      <c r="C111" s="1"/>
      <c r="E111" s="1"/>
    </row>
    <row r="112" spans="3:5" ht="12.75">
      <c r="C112" s="1"/>
      <c r="E112" s="1"/>
    </row>
    <row r="113" spans="3:5" ht="12.75">
      <c r="C113" s="1"/>
      <c r="E113" s="1"/>
    </row>
    <row r="114" spans="3:5" ht="12.75">
      <c r="C114" s="1"/>
      <c r="E114" s="1"/>
    </row>
    <row r="115" spans="3:5" ht="12.75">
      <c r="C115" s="1"/>
      <c r="E115" s="1"/>
    </row>
    <row r="116" spans="3:5" ht="12.75">
      <c r="C116" s="1"/>
      <c r="E116" s="1"/>
    </row>
    <row r="117" spans="3:5" ht="12.75">
      <c r="C117" s="1"/>
      <c r="E117" s="1"/>
    </row>
    <row r="118" spans="3:5" ht="12.75">
      <c r="C118" s="1"/>
      <c r="E118" s="1"/>
    </row>
    <row r="119" spans="3:5" ht="12.75">
      <c r="C119" s="1"/>
      <c r="E119" s="1"/>
    </row>
    <row r="120" spans="3:5" ht="12.75">
      <c r="C120" s="1"/>
      <c r="E120" s="1"/>
    </row>
    <row r="121" spans="3:5" ht="12.75">
      <c r="C121" s="1"/>
      <c r="E121" s="1"/>
    </row>
    <row r="122" spans="3:5" ht="12.75">
      <c r="C122" s="1"/>
      <c r="E122" s="1"/>
    </row>
    <row r="123" spans="3:5" ht="12.75">
      <c r="C123" s="1"/>
      <c r="E123" s="1"/>
    </row>
    <row r="124" spans="3:5" ht="12.75">
      <c r="C124" s="1"/>
      <c r="E124" s="1"/>
    </row>
    <row r="125" spans="3:5" ht="12.75">
      <c r="C125" s="1"/>
      <c r="E125" s="1"/>
    </row>
    <row r="126" spans="3:5" ht="12.75">
      <c r="C126" s="1"/>
      <c r="E126" s="1"/>
    </row>
    <row r="127" spans="3:5" ht="12.75">
      <c r="C127" s="1"/>
      <c r="E127" s="1"/>
    </row>
    <row r="193" spans="3:5" ht="12.75">
      <c r="C193" s="4" t="s">
        <v>958</v>
      </c>
      <c r="E193" s="4" t="s">
        <v>958</v>
      </c>
    </row>
    <row r="194" spans="3:5" ht="12.75">
      <c r="C194" s="4" t="s">
        <v>959</v>
      </c>
      <c r="E194" s="4" t="s">
        <v>959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6"/>
  <sheetViews>
    <sheetView zoomScalePageLayoutView="0" workbookViewId="0" topLeftCell="A37">
      <selection activeCell="G59" sqref="G59"/>
    </sheetView>
  </sheetViews>
  <sheetFormatPr defaultColWidth="9.140625" defaultRowHeight="12.75"/>
  <sheetData>
    <row r="2" spans="1:2" ht="12.75">
      <c r="A2" s="13">
        <v>2</v>
      </c>
      <c r="B2" s="14" t="s">
        <v>1342</v>
      </c>
    </row>
    <row r="3" spans="1:2" ht="12.75">
      <c r="A3" s="13">
        <v>3</v>
      </c>
      <c r="B3" s="14" t="s">
        <v>1343</v>
      </c>
    </row>
    <row r="4" spans="1:2" ht="12.75">
      <c r="A4" s="13">
        <v>4</v>
      </c>
      <c r="B4" s="14" t="s">
        <v>1344</v>
      </c>
    </row>
    <row r="5" spans="1:2" ht="12.75">
      <c r="A5" s="13">
        <v>5</v>
      </c>
      <c r="B5" s="14" t="s">
        <v>1345</v>
      </c>
    </row>
    <row r="6" spans="1:2" ht="12.75">
      <c r="A6" s="13">
        <v>6</v>
      </c>
      <c r="B6" s="14" t="s">
        <v>1346</v>
      </c>
    </row>
    <row r="7" spans="1:2" ht="12.75">
      <c r="A7" s="13">
        <v>7</v>
      </c>
      <c r="B7" s="14" t="s">
        <v>1347</v>
      </c>
    </row>
    <row r="8" spans="1:2" ht="12.75">
      <c r="A8" s="13">
        <v>8</v>
      </c>
      <c r="B8" s="14" t="s">
        <v>1348</v>
      </c>
    </row>
    <row r="9" spans="1:2" ht="12.75">
      <c r="A9" s="13">
        <v>9</v>
      </c>
      <c r="B9" s="14" t="s">
        <v>1349</v>
      </c>
    </row>
    <row r="10" spans="1:2" ht="12.75">
      <c r="A10" s="13">
        <v>10</v>
      </c>
      <c r="B10" s="14" t="s">
        <v>1350</v>
      </c>
    </row>
    <row r="11" spans="1:2" ht="12.75">
      <c r="A11" s="13">
        <v>11</v>
      </c>
      <c r="B11" s="14" t="s">
        <v>1351</v>
      </c>
    </row>
    <row r="12" spans="1:2" ht="12.75">
      <c r="A12" s="13">
        <v>12</v>
      </c>
      <c r="B12" s="14" t="s">
        <v>1352</v>
      </c>
    </row>
    <row r="13" spans="1:2" ht="12.75">
      <c r="A13" s="13">
        <v>13</v>
      </c>
      <c r="B13" s="14"/>
    </row>
    <row r="14" spans="1:2" ht="12.75">
      <c r="A14" s="13">
        <v>14</v>
      </c>
      <c r="B14" s="14" t="s">
        <v>993</v>
      </c>
    </row>
    <row r="15" spans="1:2" ht="12.75">
      <c r="A15" s="13">
        <v>15</v>
      </c>
      <c r="B15" s="14"/>
    </row>
    <row r="16" spans="1:2" ht="12.75">
      <c r="A16" s="13">
        <v>16</v>
      </c>
      <c r="B16" s="29" t="s">
        <v>1353</v>
      </c>
    </row>
    <row r="17" spans="1:2" ht="12.75">
      <c r="A17" s="13">
        <v>17</v>
      </c>
      <c r="B17" s="14"/>
    </row>
    <row r="18" spans="1:2" ht="12.75">
      <c r="A18" s="13">
        <v>18</v>
      </c>
      <c r="B18" s="14" t="s">
        <v>1354</v>
      </c>
    </row>
    <row r="19" spans="1:2" ht="12.75">
      <c r="A19" s="13">
        <v>19</v>
      </c>
      <c r="B19" s="14" t="s">
        <v>1355</v>
      </c>
    </row>
    <row r="20" spans="1:2" ht="12.75">
      <c r="A20" s="13">
        <v>20</v>
      </c>
      <c r="B20" s="14" t="s">
        <v>1356</v>
      </c>
    </row>
    <row r="21" spans="1:2" ht="12.75">
      <c r="A21" s="13">
        <v>21</v>
      </c>
      <c r="B21" s="14" t="s">
        <v>1357</v>
      </c>
    </row>
    <row r="22" spans="1:2" ht="12.75">
      <c r="A22" s="13">
        <v>22</v>
      </c>
      <c r="B22" s="14" t="s">
        <v>1358</v>
      </c>
    </row>
    <row r="23" spans="1:2" ht="12.75">
      <c r="A23" s="13">
        <v>23</v>
      </c>
      <c r="B23" s="14" t="s">
        <v>1359</v>
      </c>
    </row>
    <row r="24" spans="1:2" ht="12.75">
      <c r="A24" s="13">
        <v>24</v>
      </c>
      <c r="B24" s="14" t="s">
        <v>1360</v>
      </c>
    </row>
    <row r="25" spans="1:2" ht="12.75">
      <c r="A25" s="13">
        <v>25</v>
      </c>
      <c r="B25" s="14" t="s">
        <v>1361</v>
      </c>
    </row>
    <row r="26" spans="1:2" ht="12.75">
      <c r="A26" s="13">
        <v>26</v>
      </c>
      <c r="B26" s="14" t="s">
        <v>1362</v>
      </c>
    </row>
    <row r="27" spans="1:2" ht="12.75">
      <c r="A27" s="13">
        <v>27</v>
      </c>
      <c r="B27" s="14" t="s">
        <v>1363</v>
      </c>
    </row>
    <row r="28" spans="1:2" ht="12.75">
      <c r="A28" s="13">
        <v>28</v>
      </c>
      <c r="B28" s="21" t="s">
        <v>1364</v>
      </c>
    </row>
    <row r="29" spans="1:2" ht="12.75">
      <c r="A29" s="13">
        <v>29</v>
      </c>
      <c r="B29" s="14"/>
    </row>
    <row r="30" spans="1:2" ht="12.75">
      <c r="A30" s="13">
        <v>30</v>
      </c>
      <c r="B30" s="19" t="s">
        <v>1365</v>
      </c>
    </row>
    <row r="31" spans="1:2" ht="12.75">
      <c r="A31" s="13">
        <v>31</v>
      </c>
      <c r="B31" s="19"/>
    </row>
    <row r="32" spans="1:2" ht="12.75">
      <c r="A32" s="13">
        <v>32</v>
      </c>
      <c r="B32" s="29" t="s">
        <v>1366</v>
      </c>
    </row>
    <row r="33" spans="1:2" ht="12.75">
      <c r="A33" s="13">
        <v>33</v>
      </c>
      <c r="B33" s="14"/>
    </row>
    <row r="34" spans="1:2" ht="12.75">
      <c r="A34" s="13">
        <v>34</v>
      </c>
      <c r="B34" s="30" t="s">
        <v>1367</v>
      </c>
    </row>
    <row r="35" spans="1:2" ht="12.75">
      <c r="A35" s="13">
        <v>35</v>
      </c>
      <c r="B35" s="31" t="s">
        <v>1368</v>
      </c>
    </row>
    <row r="36" spans="1:2" ht="12.75">
      <c r="A36" s="13">
        <v>36</v>
      </c>
      <c r="B36" s="32" t="s">
        <v>1369</v>
      </c>
    </row>
    <row r="37" spans="1:2" ht="12.75">
      <c r="A37" s="13">
        <v>37</v>
      </c>
      <c r="B37" s="32" t="s">
        <v>1370</v>
      </c>
    </row>
    <row r="38" spans="1:2" ht="12.75">
      <c r="A38" s="13">
        <v>38</v>
      </c>
      <c r="B38" s="32" t="s">
        <v>1371</v>
      </c>
    </row>
    <row r="39" spans="1:2" ht="12.75">
      <c r="A39" s="13">
        <v>39</v>
      </c>
      <c r="B39" s="31" t="s">
        <v>1372</v>
      </c>
    </row>
    <row r="40" spans="1:2" ht="12.75">
      <c r="A40" s="13">
        <v>40</v>
      </c>
      <c r="B40" s="31" t="s">
        <v>1373</v>
      </c>
    </row>
    <row r="41" spans="1:2" ht="12.75">
      <c r="A41" s="13">
        <v>41</v>
      </c>
      <c r="B41" s="30" t="s">
        <v>1374</v>
      </c>
    </row>
    <row r="42" spans="1:2" ht="12.75">
      <c r="A42" s="13">
        <v>42</v>
      </c>
      <c r="B42" s="30" t="s">
        <v>1375</v>
      </c>
    </row>
    <row r="43" spans="1:2" ht="12.75">
      <c r="A43" s="13">
        <v>43</v>
      </c>
      <c r="B43" s="32" t="s">
        <v>1376</v>
      </c>
    </row>
    <row r="44" spans="1:2" ht="12.75">
      <c r="A44" s="13">
        <v>45</v>
      </c>
      <c r="B44" s="33"/>
    </row>
    <row r="45" spans="1:2" ht="12.75">
      <c r="A45" s="13">
        <v>46</v>
      </c>
      <c r="B45" s="19" t="s">
        <v>1377</v>
      </c>
    </row>
    <row r="46" spans="1:2" ht="12.75">
      <c r="A46" s="13">
        <v>47</v>
      </c>
      <c r="B46" s="14"/>
    </row>
    <row r="47" spans="1:2" ht="12.75">
      <c r="A47" s="13">
        <v>48</v>
      </c>
      <c r="B47" s="14" t="s">
        <v>1378</v>
      </c>
    </row>
    <row r="48" spans="1:2" ht="12.75">
      <c r="A48" s="13">
        <v>15</v>
      </c>
      <c r="B48" s="14"/>
    </row>
    <row r="49" spans="1:2" ht="12.75">
      <c r="A49" s="18">
        <v>37</v>
      </c>
      <c r="B49" s="29" t="s">
        <v>1379</v>
      </c>
    </row>
    <row r="50" spans="1:2" ht="12.75">
      <c r="A50" s="18">
        <v>38</v>
      </c>
      <c r="B50" s="34"/>
    </row>
    <row r="51" spans="1:2" ht="12.75">
      <c r="A51" s="18">
        <v>50</v>
      </c>
      <c r="B51" s="19" t="s">
        <v>1380</v>
      </c>
    </row>
    <row r="52" spans="1:2" ht="12.75">
      <c r="A52" s="18">
        <v>51</v>
      </c>
      <c r="B52" s="19" t="s">
        <v>1381</v>
      </c>
    </row>
    <row r="53" spans="1:2" ht="12.75">
      <c r="A53" s="18">
        <v>52</v>
      </c>
      <c r="B53" s="19" t="s">
        <v>1382</v>
      </c>
    </row>
    <row r="54" spans="1:2" ht="12.75">
      <c r="A54" s="18">
        <v>53</v>
      </c>
      <c r="B54" s="35" t="s">
        <v>1383</v>
      </c>
    </row>
    <row r="55" spans="1:2" ht="12.75">
      <c r="A55" s="18">
        <v>54</v>
      </c>
      <c r="B55" s="19" t="s">
        <v>1384</v>
      </c>
    </row>
    <row r="56" spans="1:2" ht="12.75">
      <c r="A56" s="18">
        <v>55</v>
      </c>
      <c r="B56" s="35" t="s">
        <v>1385</v>
      </c>
    </row>
    <row r="57" spans="1:2" ht="12.75">
      <c r="A57" s="18">
        <v>56</v>
      </c>
      <c r="B57" s="19" t="s">
        <v>1386</v>
      </c>
    </row>
    <row r="58" spans="1:2" ht="12.75">
      <c r="A58" s="18">
        <v>57</v>
      </c>
      <c r="B58" s="19" t="s">
        <v>1387</v>
      </c>
    </row>
    <row r="59" spans="1:2" ht="12.75">
      <c r="A59" s="18">
        <v>58</v>
      </c>
      <c r="B59" s="19" t="s">
        <v>1388</v>
      </c>
    </row>
    <row r="60" spans="1:2" ht="12.75">
      <c r="A60" s="18">
        <v>59</v>
      </c>
      <c r="B60" s="19" t="s">
        <v>1389</v>
      </c>
    </row>
    <row r="61" spans="1:2" ht="12.75">
      <c r="A61" s="18">
        <v>60</v>
      </c>
      <c r="B61" s="19" t="s">
        <v>1390</v>
      </c>
    </row>
    <row r="62" spans="1:2" ht="12.75">
      <c r="A62" s="18">
        <v>61</v>
      </c>
      <c r="B62" s="19" t="s">
        <v>1391</v>
      </c>
    </row>
    <row r="63" spans="1:2" ht="12.75">
      <c r="A63" s="18">
        <v>62</v>
      </c>
      <c r="B63" s="36" t="s">
        <v>1392</v>
      </c>
    </row>
    <row r="64" spans="1:2" ht="12.75">
      <c r="A64" s="18">
        <v>63</v>
      </c>
      <c r="B64" s="36" t="s">
        <v>1393</v>
      </c>
    </row>
    <row r="65" spans="1:2" ht="12.75">
      <c r="A65" s="18">
        <v>64</v>
      </c>
      <c r="B65" s="19"/>
    </row>
    <row r="66" spans="1:2" ht="12.75">
      <c r="A66" s="18">
        <v>65</v>
      </c>
      <c r="B66" s="19" t="s">
        <v>1011</v>
      </c>
    </row>
    <row r="67" spans="1:2" ht="12.75">
      <c r="A67" s="18">
        <v>66</v>
      </c>
      <c r="B67" s="37" t="s">
        <v>1394</v>
      </c>
    </row>
    <row r="68" spans="1:2" ht="12.75">
      <c r="A68" s="18">
        <v>67</v>
      </c>
      <c r="B68" s="37" t="s">
        <v>1395</v>
      </c>
    </row>
    <row r="69" spans="1:2" ht="12.75">
      <c r="A69" s="18">
        <v>68</v>
      </c>
      <c r="B69" s="19"/>
    </row>
    <row r="70" spans="1:2" ht="12.75">
      <c r="A70" s="18">
        <v>69</v>
      </c>
      <c r="B70" s="14" t="s">
        <v>1012</v>
      </c>
    </row>
    <row r="71" spans="1:2" ht="12.75">
      <c r="A71" s="18">
        <v>70</v>
      </c>
      <c r="B71" s="14"/>
    </row>
    <row r="72" spans="1:2" ht="12.75">
      <c r="A72" s="18">
        <v>71</v>
      </c>
      <c r="B72" s="14" t="s">
        <v>1011</v>
      </c>
    </row>
    <row r="73" spans="1:2" ht="12.75">
      <c r="A73" s="18">
        <v>72</v>
      </c>
      <c r="B73" s="14" t="s">
        <v>1013</v>
      </c>
    </row>
    <row r="74" spans="1:2" ht="12.75">
      <c r="A74" s="18">
        <v>73</v>
      </c>
      <c r="B74" s="14" t="s">
        <v>1015</v>
      </c>
    </row>
    <row r="75" spans="1:2" ht="12.75">
      <c r="A75" s="18">
        <v>74</v>
      </c>
      <c r="B75" s="14" t="s">
        <v>1016</v>
      </c>
    </row>
    <row r="76" spans="1:2" ht="12.75">
      <c r="A76" s="13">
        <v>77</v>
      </c>
      <c r="B76" s="14" t="s">
        <v>1017</v>
      </c>
    </row>
    <row r="77" spans="1:2" ht="12.75">
      <c r="A77" s="13">
        <v>78</v>
      </c>
      <c r="B77" s="14"/>
    </row>
    <row r="78" spans="1:2" ht="12.75">
      <c r="A78" s="13">
        <v>79</v>
      </c>
      <c r="B78" s="14" t="s">
        <v>1019</v>
      </c>
    </row>
    <row r="79" spans="1:2" ht="12.75">
      <c r="A79" s="13">
        <v>80</v>
      </c>
      <c r="B79" s="14"/>
    </row>
    <row r="80" spans="1:2" ht="12.75">
      <c r="A80" s="13">
        <v>80</v>
      </c>
      <c r="B80" s="14" t="s">
        <v>988</v>
      </c>
    </row>
    <row r="81" spans="1:2" ht="12.75">
      <c r="A81" s="13">
        <v>81</v>
      </c>
      <c r="B81" s="14" t="s">
        <v>1020</v>
      </c>
    </row>
    <row r="82" spans="1:2" ht="12.75">
      <c r="A82" s="13">
        <v>82</v>
      </c>
      <c r="B82" s="14"/>
    </row>
    <row r="83" spans="1:2" ht="12.75">
      <c r="A83" s="15" t="s">
        <v>876</v>
      </c>
      <c r="B83" s="16" t="s">
        <v>994</v>
      </c>
    </row>
    <row r="84" spans="1:2" ht="12.75">
      <c r="A84" s="20" t="s">
        <v>995</v>
      </c>
      <c r="B84" s="21" t="s">
        <v>996</v>
      </c>
    </row>
    <row r="85" spans="1:2" ht="12.75">
      <c r="A85" s="13" t="s">
        <v>855</v>
      </c>
      <c r="B85" s="23" t="s">
        <v>1002</v>
      </c>
    </row>
    <row r="86" spans="1:2" ht="12.75">
      <c r="A86" s="13" t="s">
        <v>832</v>
      </c>
      <c r="B86" s="24" t="s">
        <v>1003</v>
      </c>
    </row>
    <row r="87" spans="1:2" ht="12.75">
      <c r="A87" s="13" t="s">
        <v>910</v>
      </c>
      <c r="B87" s="24" t="s">
        <v>1004</v>
      </c>
    </row>
    <row r="88" spans="1:2" ht="12.75">
      <c r="A88" s="20" t="s">
        <v>920</v>
      </c>
      <c r="B88" s="21" t="s">
        <v>1007</v>
      </c>
    </row>
    <row r="89" spans="1:2" ht="12.75">
      <c r="A89" s="13" t="s">
        <v>882</v>
      </c>
      <c r="B89" s="21" t="s">
        <v>1008</v>
      </c>
    </row>
    <row r="90" spans="1:2" ht="12.75">
      <c r="A90" s="13" t="s">
        <v>889</v>
      </c>
      <c r="B90" s="21" t="s">
        <v>1009</v>
      </c>
    </row>
    <row r="91" spans="1:2" ht="12.75">
      <c r="A91" s="13" t="s">
        <v>877</v>
      </c>
      <c r="B91" s="21" t="s">
        <v>998</v>
      </c>
    </row>
    <row r="92" spans="1:2" ht="12.75">
      <c r="A92" s="13" t="s">
        <v>895</v>
      </c>
      <c r="B92" s="21" t="s">
        <v>999</v>
      </c>
    </row>
    <row r="93" spans="1:2" ht="12.75">
      <c r="A93" s="13" t="s">
        <v>861</v>
      </c>
      <c r="B93" s="14" t="s">
        <v>1000</v>
      </c>
    </row>
    <row r="94" spans="1:2" ht="12.75">
      <c r="A94" s="13"/>
      <c r="B94" s="22" t="s">
        <v>997</v>
      </c>
    </row>
    <row r="95" spans="1:2" ht="12.75">
      <c r="A95" s="13"/>
      <c r="B95" s="14" t="s">
        <v>1001</v>
      </c>
    </row>
    <row r="96" spans="1:2" ht="12.75">
      <c r="A96" s="13"/>
      <c r="B96" s="14"/>
    </row>
    <row r="97" spans="1:2" ht="12.75">
      <c r="A97" s="13"/>
      <c r="B97" s="14" t="s">
        <v>1006</v>
      </c>
    </row>
    <row r="98" spans="1:2" ht="12.75">
      <c r="A98" s="13"/>
      <c r="B98" s="17"/>
    </row>
    <row r="99" spans="1:2" ht="12.75">
      <c r="A99" s="13"/>
      <c r="B99" s="14" t="s">
        <v>1010</v>
      </c>
    </row>
    <row r="100" spans="1:2" ht="12.75">
      <c r="A100" s="13"/>
      <c r="B100" s="14"/>
    </row>
    <row r="101" spans="1:2" ht="12.75">
      <c r="A101" s="13"/>
      <c r="B101" s="14" t="s">
        <v>1014</v>
      </c>
    </row>
    <row r="102" spans="1:2" ht="12.75">
      <c r="A102" s="13"/>
      <c r="B102" s="14"/>
    </row>
    <row r="103" spans="1:2" ht="12.75">
      <c r="A103" s="13"/>
      <c r="B103" s="8" t="s">
        <v>992</v>
      </c>
    </row>
    <row r="104" spans="1:2" ht="12.75">
      <c r="A104" s="13"/>
      <c r="B104" s="14"/>
    </row>
    <row r="105" spans="1:2" ht="12.75">
      <c r="A105" s="13"/>
      <c r="B105" s="8" t="s">
        <v>1018</v>
      </c>
    </row>
    <row r="106" spans="1:2" ht="12.75">
      <c r="A106" s="13"/>
      <c r="B106" s="17" t="s">
        <v>992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271"/>
  <sheetViews>
    <sheetView zoomScalePageLayoutView="0" workbookViewId="0" topLeftCell="A403">
      <selection activeCell="A424" sqref="A424"/>
    </sheetView>
  </sheetViews>
  <sheetFormatPr defaultColWidth="9.140625" defaultRowHeight="12.75"/>
  <sheetData>
    <row r="2" spans="1:3" ht="22.5">
      <c r="A2" s="38" t="s">
        <v>1024</v>
      </c>
      <c r="B2" s="39" t="s">
        <v>828</v>
      </c>
      <c r="C2" s="40"/>
    </row>
    <row r="3" spans="1:3" ht="12.75">
      <c r="A3" s="41">
        <v>10100001</v>
      </c>
      <c r="B3" s="42">
        <v>18</v>
      </c>
      <c r="C3" s="43"/>
    </row>
    <row r="4" spans="1:3" ht="12.75">
      <c r="A4" s="41" t="s">
        <v>1027</v>
      </c>
      <c r="B4" s="42">
        <v>18</v>
      </c>
      <c r="C4" s="43"/>
    </row>
    <row r="5" spans="1:3" ht="12.75">
      <c r="A5" s="41">
        <v>10100011</v>
      </c>
      <c r="B5" s="42">
        <v>18</v>
      </c>
      <c r="C5" s="43"/>
    </row>
    <row r="6" spans="1:3" ht="12.75">
      <c r="A6" s="41">
        <v>10100002</v>
      </c>
      <c r="B6" s="42">
        <v>18</v>
      </c>
      <c r="C6" s="43"/>
    </row>
    <row r="7" spans="1:3" ht="12.75">
      <c r="A7" s="41">
        <v>10100012</v>
      </c>
      <c r="B7" s="42">
        <v>18</v>
      </c>
      <c r="C7" s="43"/>
    </row>
    <row r="8" spans="1:3" ht="12.75">
      <c r="A8" s="41">
        <v>10100003</v>
      </c>
      <c r="B8" s="44">
        <v>18</v>
      </c>
      <c r="C8" s="43"/>
    </row>
    <row r="9" spans="1:3" ht="12.75">
      <c r="A9" s="41" t="s">
        <v>1033</v>
      </c>
      <c r="B9" s="44">
        <v>18</v>
      </c>
      <c r="C9" s="43"/>
    </row>
    <row r="10" spans="1:3" ht="12.75">
      <c r="A10" s="41">
        <v>10110001</v>
      </c>
      <c r="B10" s="44" t="s">
        <v>834</v>
      </c>
      <c r="C10" s="43"/>
    </row>
    <row r="11" spans="1:3" ht="12.75">
      <c r="A11" s="41">
        <v>10191001</v>
      </c>
      <c r="B11" s="44">
        <v>18</v>
      </c>
      <c r="C11" s="43"/>
    </row>
    <row r="12" spans="1:3" ht="12.75">
      <c r="A12" s="41">
        <v>10200001</v>
      </c>
      <c r="B12" s="44">
        <v>18</v>
      </c>
      <c r="C12" s="43"/>
    </row>
    <row r="13" spans="1:3" ht="12.75">
      <c r="A13" s="41">
        <v>10200011</v>
      </c>
      <c r="B13" s="44">
        <v>18</v>
      </c>
      <c r="C13" s="43"/>
    </row>
    <row r="14" spans="1:3" ht="12.75">
      <c r="A14" s="41">
        <v>10500001</v>
      </c>
      <c r="B14" s="44">
        <v>19</v>
      </c>
      <c r="C14" s="43"/>
    </row>
    <row r="15" spans="1:3" ht="12.75">
      <c r="A15" s="41">
        <v>10500002</v>
      </c>
      <c r="B15" s="44">
        <v>18</v>
      </c>
      <c r="C15" s="43"/>
    </row>
    <row r="16" spans="1:3" ht="12.75">
      <c r="A16" s="41">
        <v>10700001</v>
      </c>
      <c r="B16" s="44" t="s">
        <v>726</v>
      </c>
      <c r="C16" s="43"/>
    </row>
    <row r="17" spans="1:3" ht="12.75">
      <c r="A17" s="41">
        <v>10700002</v>
      </c>
      <c r="B17" s="44" t="s">
        <v>725</v>
      </c>
      <c r="C17" s="43"/>
    </row>
    <row r="18" spans="1:3" ht="12.75">
      <c r="A18" s="41">
        <v>10700003</v>
      </c>
      <c r="B18" s="44" t="s">
        <v>727</v>
      </c>
      <c r="C18" s="43"/>
    </row>
    <row r="19" spans="1:3" ht="12.75">
      <c r="A19" s="41">
        <v>10700013</v>
      </c>
      <c r="B19" s="44" t="s">
        <v>727</v>
      </c>
      <c r="C19" s="43"/>
    </row>
    <row r="20" spans="1:3" ht="12.75">
      <c r="A20" s="41">
        <v>10700021</v>
      </c>
      <c r="B20" s="44" t="s">
        <v>726</v>
      </c>
      <c r="C20" s="43"/>
    </row>
    <row r="21" spans="1:3" ht="12.75">
      <c r="A21" s="41">
        <v>10700022</v>
      </c>
      <c r="B21" s="44" t="s">
        <v>725</v>
      </c>
      <c r="C21" s="43"/>
    </row>
    <row r="22" spans="1:3" ht="12.75">
      <c r="A22" s="41">
        <v>10700041</v>
      </c>
      <c r="B22" s="44" t="s">
        <v>726</v>
      </c>
      <c r="C22" s="43"/>
    </row>
    <row r="23" spans="1:3" ht="12.75">
      <c r="A23" s="41">
        <v>10700042</v>
      </c>
      <c r="B23" s="44" t="s">
        <v>725</v>
      </c>
      <c r="C23" s="43"/>
    </row>
    <row r="24" spans="1:3" ht="12.75">
      <c r="A24" s="41">
        <v>10800001</v>
      </c>
      <c r="B24" s="44">
        <v>24</v>
      </c>
      <c r="C24" s="43"/>
    </row>
    <row r="25" spans="1:3" ht="12.75">
      <c r="A25" s="41" t="s">
        <v>1050</v>
      </c>
      <c r="B25" s="44" t="s">
        <v>840</v>
      </c>
      <c r="C25" s="43"/>
    </row>
    <row r="26" spans="1:3" ht="12.75">
      <c r="A26" s="41">
        <v>10800002</v>
      </c>
      <c r="B26" s="44">
        <v>24</v>
      </c>
      <c r="C26" s="43"/>
    </row>
    <row r="27" spans="1:3" ht="12.75">
      <c r="A27" s="41">
        <v>10800003</v>
      </c>
      <c r="B27" s="44">
        <v>24</v>
      </c>
      <c r="C27" s="43"/>
    </row>
    <row r="28" spans="1:3" ht="12.75">
      <c r="A28" s="41" t="s">
        <v>1054</v>
      </c>
      <c r="B28" s="44" t="s">
        <v>840</v>
      </c>
      <c r="C28" s="43"/>
    </row>
    <row r="29" spans="1:3" ht="12.75">
      <c r="A29" s="41">
        <v>10800041</v>
      </c>
      <c r="B29" s="44">
        <v>24</v>
      </c>
      <c r="C29" s="43"/>
    </row>
    <row r="30" spans="1:3" ht="12.75">
      <c r="A30" s="41">
        <v>10800042</v>
      </c>
      <c r="B30" s="44">
        <v>24</v>
      </c>
      <c r="C30" s="43"/>
    </row>
    <row r="31" spans="1:3" ht="12.75">
      <c r="A31" s="41">
        <v>10800043</v>
      </c>
      <c r="B31" s="44">
        <v>24</v>
      </c>
      <c r="C31" s="43"/>
    </row>
    <row r="32" spans="1:3" ht="12.75">
      <c r="A32" s="41">
        <v>10800051</v>
      </c>
      <c r="B32" s="44">
        <v>24</v>
      </c>
      <c r="C32" s="43"/>
    </row>
    <row r="33" spans="1:3" ht="12.75">
      <c r="A33" s="41">
        <v>10800052</v>
      </c>
      <c r="B33" s="44">
        <v>24</v>
      </c>
      <c r="C33" s="43"/>
    </row>
    <row r="34" spans="1:3" ht="12.75">
      <c r="A34" s="41">
        <v>10800061</v>
      </c>
      <c r="B34" s="44">
        <v>24</v>
      </c>
      <c r="C34" s="43"/>
    </row>
    <row r="35" spans="1:3" ht="12.75">
      <c r="A35" s="41">
        <v>10800062</v>
      </c>
      <c r="B35" s="44">
        <v>24</v>
      </c>
      <c r="C35" s="43"/>
    </row>
    <row r="36" spans="1:3" ht="12.75">
      <c r="A36" s="41">
        <v>10800071</v>
      </c>
      <c r="B36" s="44">
        <v>24</v>
      </c>
      <c r="C36" s="43"/>
    </row>
    <row r="37" spans="1:3" ht="12.75">
      <c r="A37" s="41">
        <v>10800072</v>
      </c>
      <c r="B37" s="44">
        <v>24</v>
      </c>
      <c r="C37" s="43"/>
    </row>
    <row r="38" spans="1:3" ht="12.75">
      <c r="A38" s="41">
        <v>10800201</v>
      </c>
      <c r="B38" s="44">
        <v>24</v>
      </c>
      <c r="C38" s="43"/>
    </row>
    <row r="39" spans="1:3" ht="12.75">
      <c r="A39" s="41">
        <v>10800202</v>
      </c>
      <c r="B39" s="44">
        <v>24</v>
      </c>
      <c r="C39" s="43"/>
    </row>
    <row r="40" spans="1:3" ht="12.75">
      <c r="A40" s="41">
        <v>10800203</v>
      </c>
      <c r="B40" s="44">
        <v>24</v>
      </c>
      <c r="C40" s="43"/>
    </row>
    <row r="41" spans="1:3" ht="12.75">
      <c r="A41" s="41">
        <v>10800501</v>
      </c>
      <c r="B41" s="44" t="s">
        <v>840</v>
      </c>
      <c r="C41" s="43"/>
    </row>
    <row r="42" spans="1:3" ht="12.75">
      <c r="A42" s="41">
        <v>10800502</v>
      </c>
      <c r="B42" s="44" t="s">
        <v>840</v>
      </c>
      <c r="C42" s="43"/>
    </row>
    <row r="43" spans="1:3" ht="12.75">
      <c r="A43" s="41">
        <v>10800541</v>
      </c>
      <c r="B43" s="44" t="s">
        <v>840</v>
      </c>
      <c r="C43" s="43"/>
    </row>
    <row r="44" spans="1:3" ht="12.75">
      <c r="A44" s="41">
        <v>10800543</v>
      </c>
      <c r="B44" s="44">
        <v>24</v>
      </c>
      <c r="C44" s="43"/>
    </row>
    <row r="45" spans="1:3" ht="12.75">
      <c r="A45" s="41">
        <v>10800552</v>
      </c>
      <c r="B45" s="44">
        <v>24</v>
      </c>
      <c r="C45" s="43"/>
    </row>
    <row r="46" spans="1:3" ht="12.75">
      <c r="A46" s="41">
        <v>10891001</v>
      </c>
      <c r="B46" s="44">
        <v>24</v>
      </c>
      <c r="C46" s="43"/>
    </row>
    <row r="47" spans="1:3" ht="12.75">
      <c r="A47" s="41">
        <v>11100001</v>
      </c>
      <c r="B47" s="44">
        <v>24</v>
      </c>
      <c r="C47" s="43"/>
    </row>
    <row r="48" spans="1:3" ht="12.75">
      <c r="A48" s="41">
        <v>11100002</v>
      </c>
      <c r="B48" s="44">
        <v>24</v>
      </c>
      <c r="C48" s="43"/>
    </row>
    <row r="49" spans="1:3" ht="12.75">
      <c r="A49" s="41">
        <v>11100003</v>
      </c>
      <c r="B49" s="44">
        <v>24</v>
      </c>
      <c r="C49" s="43"/>
    </row>
    <row r="50" spans="1:3" ht="12.75">
      <c r="A50" s="41">
        <v>11100091</v>
      </c>
      <c r="B50" s="44">
        <v>24</v>
      </c>
      <c r="C50" s="43"/>
    </row>
    <row r="51" spans="1:3" ht="12.75">
      <c r="A51" s="41">
        <v>11100092</v>
      </c>
      <c r="B51" s="44">
        <v>24</v>
      </c>
      <c r="C51" s="43"/>
    </row>
    <row r="52" spans="1:3" ht="12.75">
      <c r="A52" s="41">
        <v>11400001</v>
      </c>
      <c r="B52" s="44">
        <v>18</v>
      </c>
      <c r="C52" s="43"/>
    </row>
    <row r="53" spans="1:3" ht="12.75">
      <c r="A53" s="41">
        <v>11400002</v>
      </c>
      <c r="B53" s="44">
        <v>18</v>
      </c>
      <c r="C53" s="43"/>
    </row>
    <row r="54" spans="1:3" ht="12.75">
      <c r="A54" s="41">
        <v>11400011</v>
      </c>
      <c r="B54" s="44">
        <v>18</v>
      </c>
      <c r="C54" s="43"/>
    </row>
    <row r="55" spans="1:3" ht="12.75">
      <c r="A55" s="41">
        <v>11400031</v>
      </c>
      <c r="B55" s="44">
        <v>18</v>
      </c>
      <c r="C55" s="43"/>
    </row>
    <row r="56" spans="1:3" ht="12.75">
      <c r="A56" s="41">
        <v>11491001</v>
      </c>
      <c r="B56" s="44">
        <v>18</v>
      </c>
      <c r="C56" s="43"/>
    </row>
    <row r="57" spans="1:3" ht="12.75">
      <c r="A57" s="41">
        <v>11500001</v>
      </c>
      <c r="B57" s="44">
        <v>24</v>
      </c>
      <c r="C57" s="43"/>
    </row>
    <row r="58" spans="1:3" ht="12.75">
      <c r="A58" s="41">
        <v>11500002</v>
      </c>
      <c r="B58" s="44">
        <v>24</v>
      </c>
      <c r="C58" s="43"/>
    </row>
    <row r="59" spans="1:3" ht="12.75">
      <c r="A59" s="41">
        <v>11500011</v>
      </c>
      <c r="B59" s="44">
        <v>24</v>
      </c>
      <c r="C59" s="43"/>
    </row>
    <row r="60" spans="1:3" ht="12.75">
      <c r="A60" s="41">
        <v>11500031</v>
      </c>
      <c r="B60" s="44">
        <v>24</v>
      </c>
      <c r="C60" s="43"/>
    </row>
    <row r="61" spans="1:3" ht="12.75">
      <c r="A61" s="41">
        <v>11591001</v>
      </c>
      <c r="B61" s="44">
        <v>24</v>
      </c>
      <c r="C61" s="43"/>
    </row>
    <row r="62" spans="1:3" ht="12.75">
      <c r="A62" s="41">
        <v>11730002</v>
      </c>
      <c r="B62" s="44">
        <v>27</v>
      </c>
      <c r="C62" s="43"/>
    </row>
    <row r="63" spans="1:3" ht="12.75">
      <c r="A63" s="41">
        <v>12100003</v>
      </c>
      <c r="B63" s="44">
        <v>40</v>
      </c>
      <c r="C63" s="43"/>
    </row>
    <row r="64" spans="1:3" ht="12.75">
      <c r="A64" s="41">
        <v>12100013</v>
      </c>
      <c r="B64" s="44">
        <v>40</v>
      </c>
      <c r="C64" s="43"/>
    </row>
    <row r="65" spans="1:3" ht="12.75">
      <c r="A65" s="41">
        <v>12100503</v>
      </c>
      <c r="B65" s="44">
        <v>40</v>
      </c>
      <c r="C65" s="43"/>
    </row>
    <row r="66" spans="1:3" ht="12.75">
      <c r="A66" s="41">
        <v>12100513</v>
      </c>
      <c r="B66" s="44">
        <v>40</v>
      </c>
      <c r="C66" s="43"/>
    </row>
    <row r="67" spans="1:3" ht="12.75">
      <c r="A67" s="41">
        <v>12200003</v>
      </c>
      <c r="B67" s="44">
        <v>40</v>
      </c>
      <c r="C67" s="43"/>
    </row>
    <row r="68" spans="1:3" ht="12.75">
      <c r="A68" s="41">
        <v>12310000</v>
      </c>
      <c r="B68" s="44">
        <v>41</v>
      </c>
      <c r="C68" s="43"/>
    </row>
    <row r="69" spans="1:3" ht="12.75">
      <c r="A69" s="41" t="s">
        <v>1089</v>
      </c>
      <c r="B69" s="44">
        <v>41</v>
      </c>
      <c r="C69" s="43"/>
    </row>
    <row r="70" spans="1:3" ht="12.75">
      <c r="A70" s="41">
        <v>12400013</v>
      </c>
      <c r="B70" s="44">
        <v>42</v>
      </c>
      <c r="C70" s="43"/>
    </row>
    <row r="71" spans="1:3" ht="12.75">
      <c r="A71" s="41">
        <v>12400043</v>
      </c>
      <c r="B71" s="44">
        <v>42</v>
      </c>
      <c r="C71" s="43"/>
    </row>
    <row r="72" spans="1:3" ht="12.75">
      <c r="A72" s="41">
        <v>12400063</v>
      </c>
      <c r="B72" s="44">
        <v>42</v>
      </c>
      <c r="C72" s="43"/>
    </row>
    <row r="73" spans="1:3" ht="12.75">
      <c r="A73" s="41">
        <v>12400373</v>
      </c>
      <c r="B73" s="44">
        <v>42</v>
      </c>
      <c r="C73" s="43"/>
    </row>
    <row r="74" spans="1:3" ht="12.75">
      <c r="A74" s="41">
        <v>12400383</v>
      </c>
      <c r="B74" s="44">
        <v>42</v>
      </c>
      <c r="C74" s="43"/>
    </row>
    <row r="75" spans="1:3" ht="12.75">
      <c r="A75" s="41">
        <v>12400483</v>
      </c>
      <c r="B75" s="44">
        <v>42</v>
      </c>
      <c r="C75" s="43"/>
    </row>
    <row r="76" spans="1:3" ht="12.75">
      <c r="A76" s="41">
        <v>12400503</v>
      </c>
      <c r="B76" s="44">
        <v>42</v>
      </c>
      <c r="C76" s="43"/>
    </row>
    <row r="77" spans="1:3" ht="12.75">
      <c r="A77" s="41">
        <v>12400543</v>
      </c>
      <c r="B77" s="44">
        <v>42</v>
      </c>
      <c r="C77" s="43"/>
    </row>
    <row r="78" spans="1:3" ht="12.75">
      <c r="A78" s="41">
        <v>12400553</v>
      </c>
      <c r="B78" s="44">
        <v>42</v>
      </c>
      <c r="C78" s="43"/>
    </row>
    <row r="79" spans="1:3" ht="12.75">
      <c r="A79" s="41">
        <v>12400603</v>
      </c>
      <c r="B79" s="44">
        <v>42</v>
      </c>
      <c r="C79" s="43"/>
    </row>
    <row r="80" spans="1:3" ht="12.75">
      <c r="A80" s="41">
        <v>12400633</v>
      </c>
      <c r="B80" s="44">
        <v>42</v>
      </c>
      <c r="C80" s="43"/>
    </row>
    <row r="81" spans="1:3" ht="12.75">
      <c r="A81" s="41">
        <v>12400653</v>
      </c>
      <c r="B81" s="44">
        <v>42</v>
      </c>
      <c r="C81" s="43"/>
    </row>
    <row r="82" spans="1:3" ht="12.75">
      <c r="A82" s="41">
        <v>12400663</v>
      </c>
      <c r="B82" s="44">
        <v>42</v>
      </c>
      <c r="C82" s="43"/>
    </row>
    <row r="83" spans="1:3" ht="12.75">
      <c r="A83" s="41">
        <v>12400673</v>
      </c>
      <c r="B83" s="44">
        <v>42</v>
      </c>
      <c r="C83" s="43"/>
    </row>
    <row r="84" spans="1:3" ht="12.75">
      <c r="A84" s="41">
        <v>12400683</v>
      </c>
      <c r="B84" s="44">
        <v>42</v>
      </c>
      <c r="C84" s="43"/>
    </row>
    <row r="85" spans="1:3" ht="12.75">
      <c r="A85" s="41">
        <v>12400703</v>
      </c>
      <c r="B85" s="44">
        <v>42</v>
      </c>
      <c r="C85" s="43"/>
    </row>
    <row r="86" spans="1:3" ht="12.75">
      <c r="A86" s="41">
        <v>12400713</v>
      </c>
      <c r="B86" s="44">
        <v>42</v>
      </c>
      <c r="C86" s="43"/>
    </row>
    <row r="87" spans="1:3" ht="12.75">
      <c r="A87" s="41">
        <v>13100033</v>
      </c>
      <c r="B87" s="44"/>
      <c r="C87" s="45"/>
    </row>
    <row r="88" spans="1:3" ht="12.75">
      <c r="A88" s="41">
        <v>13100053</v>
      </c>
      <c r="B88" s="44"/>
      <c r="C88" s="45"/>
    </row>
    <row r="89" spans="1:3" ht="12.75">
      <c r="A89" s="41">
        <v>13100143</v>
      </c>
      <c r="B89" s="44"/>
      <c r="C89" s="45"/>
    </row>
    <row r="90" spans="1:3" ht="12.75">
      <c r="A90" s="41">
        <v>13100153</v>
      </c>
      <c r="B90" s="44"/>
      <c r="C90" s="45"/>
    </row>
    <row r="91" spans="1:3" ht="12.75">
      <c r="A91" s="41">
        <v>13100293</v>
      </c>
      <c r="B91" s="44"/>
      <c r="C91" s="45"/>
    </row>
    <row r="92" spans="1:3" ht="12.75">
      <c r="A92" s="41">
        <v>13100300</v>
      </c>
      <c r="B92" s="44"/>
      <c r="C92" s="43"/>
    </row>
    <row r="93" spans="1:3" ht="12.75">
      <c r="A93" s="41">
        <v>13100353</v>
      </c>
      <c r="B93" s="44"/>
      <c r="C93" s="43"/>
    </row>
    <row r="94" spans="1:3" ht="12.75">
      <c r="A94" s="41">
        <v>13100543</v>
      </c>
      <c r="B94" s="44"/>
      <c r="C94" s="43"/>
    </row>
    <row r="95" spans="1:3" ht="12.75">
      <c r="A95" s="41">
        <v>13100563</v>
      </c>
      <c r="B95" s="44"/>
      <c r="C95" s="43"/>
    </row>
    <row r="96" spans="1:3" ht="12.75">
      <c r="A96" s="41">
        <v>13100573</v>
      </c>
      <c r="B96" s="44"/>
      <c r="C96" s="43"/>
    </row>
    <row r="97" spans="1:3" ht="12.75">
      <c r="A97" s="41">
        <v>13100583</v>
      </c>
      <c r="B97" s="44"/>
      <c r="C97" s="43"/>
    </row>
    <row r="98" spans="1:3" ht="12.75">
      <c r="A98" s="41">
        <v>13100771</v>
      </c>
      <c r="B98" s="44"/>
      <c r="C98" s="43"/>
    </row>
    <row r="99" spans="1:3" ht="12.75">
      <c r="A99" s="41">
        <v>13100773</v>
      </c>
      <c r="B99" s="44">
        <v>40</v>
      </c>
      <c r="C99" s="43"/>
    </row>
    <row r="100" spans="1:3" ht="12.75">
      <c r="A100" s="41">
        <v>13100783</v>
      </c>
      <c r="B100" s="44"/>
      <c r="C100" s="43"/>
    </row>
    <row r="101" spans="1:3" ht="12.75">
      <c r="A101" s="41">
        <v>13101003</v>
      </c>
      <c r="B101" s="44"/>
      <c r="C101" s="43"/>
    </row>
    <row r="102" spans="1:3" ht="12.75">
      <c r="A102" s="41">
        <v>13101013</v>
      </c>
      <c r="B102" s="44"/>
      <c r="C102" s="43"/>
    </row>
    <row r="103" spans="1:3" ht="12.75">
      <c r="A103" s="41">
        <v>13101023</v>
      </c>
      <c r="B103" s="44"/>
      <c r="C103" s="43"/>
    </row>
    <row r="104" spans="1:3" ht="12.75">
      <c r="A104" s="41">
        <v>13101033</v>
      </c>
      <c r="B104" s="44"/>
      <c r="C104" s="43"/>
    </row>
    <row r="105" spans="1:3" ht="12.75">
      <c r="A105" s="41">
        <v>13101043</v>
      </c>
      <c r="B105" s="44"/>
      <c r="C105" s="43"/>
    </row>
    <row r="106" spans="1:3" ht="12.75">
      <c r="A106" s="41">
        <v>13101063</v>
      </c>
      <c r="B106" s="44"/>
      <c r="C106" s="43"/>
    </row>
    <row r="107" spans="1:3" ht="12.75">
      <c r="A107" s="41">
        <v>13101073</v>
      </c>
      <c r="B107" s="44"/>
      <c r="C107" s="43"/>
    </row>
    <row r="108" spans="1:3" ht="12.75">
      <c r="A108" s="41">
        <v>13101083</v>
      </c>
      <c r="B108" s="44"/>
      <c r="C108" s="43"/>
    </row>
    <row r="109" spans="1:3" ht="12.75">
      <c r="A109" s="41">
        <v>13101093</v>
      </c>
      <c r="B109" s="44"/>
      <c r="C109" s="43"/>
    </row>
    <row r="110" spans="1:3" ht="12.75">
      <c r="A110" s="41">
        <v>13101103</v>
      </c>
      <c r="B110" s="44"/>
      <c r="C110" s="43"/>
    </row>
    <row r="111" spans="1:3" ht="12.75">
      <c r="A111" s="41">
        <v>13101113</v>
      </c>
      <c r="B111" s="44"/>
      <c r="C111" s="43"/>
    </row>
    <row r="112" spans="1:3" ht="12.75">
      <c r="A112" s="41">
        <v>13101123</v>
      </c>
      <c r="B112" s="44"/>
      <c r="C112" s="43"/>
    </row>
    <row r="113" spans="1:3" ht="12.75">
      <c r="A113" s="41">
        <v>13101133</v>
      </c>
      <c r="B113" s="44"/>
      <c r="C113" s="43"/>
    </row>
    <row r="114" spans="1:3" ht="12.75">
      <c r="A114" s="41">
        <v>13101143</v>
      </c>
      <c r="B114" s="44"/>
      <c r="C114" s="43"/>
    </row>
    <row r="115" spans="1:3" ht="12.75">
      <c r="A115" s="41">
        <v>13101153</v>
      </c>
      <c r="B115" s="44"/>
      <c r="C115" s="43"/>
    </row>
    <row r="116" spans="1:3" ht="12.75">
      <c r="A116" s="41">
        <v>13108123</v>
      </c>
      <c r="B116" s="44"/>
      <c r="C116" s="43"/>
    </row>
    <row r="117" spans="1:3" ht="12.75">
      <c r="A117" s="41">
        <v>13108243</v>
      </c>
      <c r="B117" s="44"/>
      <c r="C117" s="43"/>
    </row>
    <row r="118" spans="1:3" ht="12.75">
      <c r="A118" s="41">
        <v>13109993</v>
      </c>
      <c r="B118" s="44"/>
      <c r="C118" s="43"/>
    </row>
    <row r="119" spans="1:3" ht="12.75">
      <c r="A119" s="41">
        <v>13400011</v>
      </c>
      <c r="B119" s="44"/>
      <c r="C119" s="43"/>
    </row>
    <row r="120" spans="1:3" ht="12.75">
      <c r="A120" s="41">
        <v>13400012</v>
      </c>
      <c r="B120" s="44"/>
      <c r="C120" s="43"/>
    </row>
    <row r="121" spans="1:3" ht="12.75">
      <c r="A121" s="41">
        <v>13400021</v>
      </c>
      <c r="B121" s="44"/>
      <c r="C121" s="43"/>
    </row>
    <row r="122" spans="1:3" ht="12.75">
      <c r="A122" s="41">
        <v>13400031</v>
      </c>
      <c r="B122" s="44"/>
      <c r="C122" s="43"/>
    </row>
    <row r="123" spans="1:3" ht="12.75">
      <c r="A123" s="41">
        <v>13400041</v>
      </c>
      <c r="B123" s="44"/>
      <c r="C123" s="43"/>
    </row>
    <row r="124" spans="1:3" ht="12.75">
      <c r="A124" s="41">
        <v>13400051</v>
      </c>
      <c r="B124" s="44"/>
      <c r="C124" s="43"/>
    </row>
    <row r="125" spans="1:3" ht="12.75">
      <c r="A125" s="41">
        <v>13400061</v>
      </c>
      <c r="B125" s="44"/>
      <c r="C125" s="43"/>
    </row>
    <row r="126" spans="1:3" ht="12.75">
      <c r="A126" s="46">
        <v>13400071</v>
      </c>
      <c r="B126" s="44"/>
      <c r="C126" s="43"/>
    </row>
    <row r="127" spans="1:3" ht="12.75">
      <c r="A127" s="41">
        <v>13400063</v>
      </c>
      <c r="B127" s="44"/>
      <c r="C127" s="43"/>
    </row>
    <row r="128" spans="1:3" ht="12.75">
      <c r="A128" s="41">
        <v>13400073</v>
      </c>
      <c r="B128" s="44"/>
      <c r="C128" s="43"/>
    </row>
    <row r="129" spans="1:3" ht="12.75">
      <c r="A129" s="41">
        <v>13400081</v>
      </c>
      <c r="B129" s="44"/>
      <c r="C129" s="43"/>
    </row>
    <row r="130" spans="1:3" ht="12.75">
      <c r="A130" s="41">
        <v>13400083</v>
      </c>
      <c r="B130" s="44"/>
      <c r="C130" s="43"/>
    </row>
    <row r="131" spans="1:3" ht="12.75">
      <c r="A131" s="41">
        <v>13400093</v>
      </c>
      <c r="B131" s="44"/>
      <c r="C131" s="43"/>
    </row>
    <row r="132" spans="1:3" ht="12.75">
      <c r="A132" s="41">
        <v>13500003</v>
      </c>
      <c r="B132" s="44"/>
      <c r="C132" s="43"/>
    </row>
    <row r="133" spans="1:3" ht="12.75">
      <c r="A133" s="41">
        <v>13500041</v>
      </c>
      <c r="B133" s="44"/>
      <c r="C133" s="43"/>
    </row>
    <row r="134" spans="1:3" ht="12.75">
      <c r="A134" s="41">
        <v>13500051</v>
      </c>
      <c r="B134" s="44"/>
      <c r="C134" s="43"/>
    </row>
    <row r="135" spans="1:3" ht="12.75">
      <c r="A135" s="41">
        <v>13500061</v>
      </c>
      <c r="B135" s="44"/>
      <c r="C135" s="43"/>
    </row>
    <row r="136" spans="1:3" ht="12.75">
      <c r="A136" s="41">
        <v>13500071</v>
      </c>
      <c r="B136" s="44"/>
      <c r="C136" s="43"/>
    </row>
    <row r="137" spans="1:3" ht="12.75">
      <c r="A137" s="41">
        <v>13500073</v>
      </c>
      <c r="B137" s="44"/>
      <c r="C137" s="43"/>
    </row>
    <row r="138" spans="1:3" ht="12.75">
      <c r="A138" s="41">
        <v>13500081</v>
      </c>
      <c r="B138" s="44"/>
      <c r="C138" s="43"/>
    </row>
    <row r="139" spans="1:3" ht="12.75">
      <c r="A139" s="41">
        <v>13500142</v>
      </c>
      <c r="B139" s="44"/>
      <c r="C139" s="43"/>
    </row>
    <row r="140" spans="1:3" ht="12.75">
      <c r="A140" s="41">
        <v>13500153</v>
      </c>
      <c r="B140" s="44"/>
      <c r="C140" s="43"/>
    </row>
    <row r="141" spans="1:3" ht="12.75">
      <c r="A141" s="41">
        <v>13500163</v>
      </c>
      <c r="B141" s="44"/>
      <c r="C141" s="43"/>
    </row>
    <row r="142" spans="1:3" ht="12.75">
      <c r="A142" s="41">
        <v>13500172</v>
      </c>
      <c r="B142" s="44"/>
      <c r="C142" s="43"/>
    </row>
    <row r="143" spans="1:3" ht="12.75">
      <c r="A143" s="41">
        <v>13500173</v>
      </c>
      <c r="B143" s="44"/>
      <c r="C143" s="43"/>
    </row>
    <row r="144" spans="1:3" ht="12.75">
      <c r="A144" s="41">
        <v>13501001</v>
      </c>
      <c r="B144" s="44"/>
      <c r="C144" s="43"/>
    </row>
    <row r="145" spans="1:3" ht="12.75">
      <c r="A145" s="41">
        <v>13600003</v>
      </c>
      <c r="B145" s="44">
        <v>49</v>
      </c>
      <c r="C145" s="43"/>
    </row>
    <row r="146" spans="1:3" ht="12.75">
      <c r="A146" s="41">
        <v>13600013</v>
      </c>
      <c r="B146" s="44">
        <v>49</v>
      </c>
      <c r="C146" s="43"/>
    </row>
    <row r="147" spans="1:3" ht="12.75">
      <c r="A147" s="41">
        <v>13600403</v>
      </c>
      <c r="B147" s="44" t="s">
        <v>860</v>
      </c>
      <c r="C147" s="47"/>
    </row>
    <row r="148" spans="1:3" ht="12.75">
      <c r="A148" s="41">
        <v>14100183</v>
      </c>
      <c r="B148" s="44">
        <v>42</v>
      </c>
      <c r="C148" s="43"/>
    </row>
    <row r="149" spans="1:3" ht="12.75">
      <c r="A149" s="41">
        <v>14100301</v>
      </c>
      <c r="B149" s="44">
        <v>42</v>
      </c>
      <c r="C149" s="43"/>
    </row>
    <row r="150" spans="1:3" ht="12.75">
      <c r="A150" s="41">
        <v>14200003</v>
      </c>
      <c r="B150" s="44"/>
      <c r="C150" s="43"/>
    </row>
    <row r="151" spans="1:3" ht="12.75">
      <c r="A151" s="41">
        <v>14200010</v>
      </c>
      <c r="B151" s="44">
        <v>41</v>
      </c>
      <c r="C151" s="43"/>
    </row>
    <row r="152" spans="1:3" ht="12.75">
      <c r="A152" s="41">
        <v>14200011</v>
      </c>
      <c r="B152" s="44"/>
      <c r="C152" s="43"/>
    </row>
    <row r="153" spans="1:3" ht="12.75">
      <c r="A153" s="41">
        <v>14200012</v>
      </c>
      <c r="B153" s="44"/>
      <c r="C153" s="43"/>
    </row>
    <row r="154" spans="1:3" ht="12.75">
      <c r="A154" s="41">
        <v>14200020</v>
      </c>
      <c r="B154" s="44">
        <v>41</v>
      </c>
      <c r="C154" s="43"/>
    </row>
    <row r="155" spans="1:3" ht="12.75">
      <c r="A155" s="41">
        <v>14200033</v>
      </c>
      <c r="B155" s="44">
        <v>44</v>
      </c>
      <c r="C155" s="43"/>
    </row>
    <row r="156" spans="1:3" ht="12.75">
      <c r="A156" s="41">
        <v>14200043</v>
      </c>
      <c r="B156" s="44">
        <v>44</v>
      </c>
      <c r="C156" s="43"/>
    </row>
    <row r="157" spans="1:3" ht="12.75">
      <c r="A157" s="41">
        <v>14200052</v>
      </c>
      <c r="B157" s="44"/>
      <c r="C157" s="43"/>
    </row>
    <row r="158" spans="1:3" ht="12.75">
      <c r="A158" s="41">
        <v>14200061</v>
      </c>
      <c r="B158" s="44">
        <v>42</v>
      </c>
      <c r="C158" s="43"/>
    </row>
    <row r="159" spans="1:3" ht="12.75">
      <c r="A159" s="41">
        <v>14200062</v>
      </c>
      <c r="B159" s="44">
        <v>42</v>
      </c>
      <c r="C159" s="43"/>
    </row>
    <row r="160" spans="1:3" ht="12.75">
      <c r="A160" s="41">
        <v>14200063</v>
      </c>
      <c r="B160" s="44">
        <v>42</v>
      </c>
      <c r="C160" s="43"/>
    </row>
    <row r="161" spans="1:3" ht="12.75">
      <c r="A161" s="41">
        <v>14200073</v>
      </c>
      <c r="B161" s="44">
        <v>9</v>
      </c>
      <c r="C161" s="43"/>
    </row>
    <row r="162" spans="1:3" ht="12.75">
      <c r="A162" s="41">
        <v>14200101</v>
      </c>
      <c r="B162" s="44">
        <v>42</v>
      </c>
      <c r="C162" s="43"/>
    </row>
    <row r="163" spans="1:3" ht="12.75">
      <c r="A163" s="41">
        <v>14200102</v>
      </c>
      <c r="B163" s="44">
        <v>42</v>
      </c>
      <c r="C163" s="43"/>
    </row>
    <row r="164" spans="1:3" ht="12.75">
      <c r="A164" s="41">
        <v>14209993</v>
      </c>
      <c r="B164" s="44"/>
      <c r="C164" s="43"/>
    </row>
    <row r="165" spans="1:3" ht="12.75">
      <c r="A165" s="41">
        <v>14300003</v>
      </c>
      <c r="B165" s="44"/>
      <c r="C165" s="43"/>
    </row>
    <row r="166" spans="1:3" ht="12.75">
      <c r="A166" s="41">
        <v>14300061</v>
      </c>
      <c r="B166" s="44">
        <v>23</v>
      </c>
      <c r="C166" s="43"/>
    </row>
    <row r="167" spans="1:3" ht="12.75">
      <c r="A167" s="41">
        <v>14300062</v>
      </c>
      <c r="B167" s="44"/>
      <c r="C167" s="43"/>
    </row>
    <row r="168" spans="1:3" ht="12.75">
      <c r="A168" s="41">
        <v>14300071</v>
      </c>
      <c r="B168" s="44" t="s">
        <v>865</v>
      </c>
      <c r="C168" s="43"/>
    </row>
    <row r="169" spans="1:3" ht="12.75">
      <c r="A169" s="41">
        <v>14300072</v>
      </c>
      <c r="B169" s="44"/>
      <c r="C169" s="43"/>
    </row>
    <row r="170" spans="1:3" ht="12.75">
      <c r="A170" s="41">
        <v>14300082</v>
      </c>
      <c r="B170" s="44"/>
      <c r="C170" s="43"/>
    </row>
    <row r="171" spans="1:3" ht="12.75">
      <c r="A171" s="41">
        <v>14300101</v>
      </c>
      <c r="B171" s="44" t="s">
        <v>865</v>
      </c>
      <c r="C171" s="43"/>
    </row>
    <row r="172" spans="1:3" ht="12.75">
      <c r="A172" s="41">
        <v>14300141</v>
      </c>
      <c r="B172" s="44"/>
      <c r="C172" s="43"/>
    </row>
    <row r="173" spans="1:3" ht="12.75">
      <c r="A173" s="41">
        <v>14300151</v>
      </c>
      <c r="B173" s="44"/>
      <c r="C173" s="43"/>
    </row>
    <row r="174" spans="1:3" ht="12.75">
      <c r="A174" s="41">
        <v>14300171</v>
      </c>
      <c r="B174" s="44"/>
      <c r="C174" s="43"/>
    </row>
    <row r="175" spans="1:3" ht="12.75">
      <c r="A175" s="41">
        <v>14300211</v>
      </c>
      <c r="B175" s="44"/>
      <c r="C175" s="43" t="s">
        <v>723</v>
      </c>
    </row>
    <row r="176" spans="1:3" ht="12.75">
      <c r="A176" s="41">
        <v>14300213</v>
      </c>
      <c r="B176" s="44"/>
      <c r="C176" s="43"/>
    </row>
    <row r="177" spans="1:3" ht="12.75">
      <c r="A177" s="41">
        <v>14300323</v>
      </c>
      <c r="B177" s="44"/>
      <c r="C177" s="43"/>
    </row>
    <row r="178" spans="1:3" ht="12.75">
      <c r="A178" s="41">
        <v>14300333</v>
      </c>
      <c r="B178" s="44"/>
      <c r="C178" s="43"/>
    </row>
    <row r="179" spans="1:3" ht="12.75">
      <c r="A179" s="41">
        <v>14300353</v>
      </c>
      <c r="B179" s="44"/>
      <c r="C179" s="43"/>
    </row>
    <row r="180" spans="1:3" ht="12.75">
      <c r="A180" s="41">
        <v>14300363</v>
      </c>
      <c r="B180" s="44"/>
      <c r="C180" s="43"/>
    </row>
    <row r="181" spans="1:3" ht="12.75">
      <c r="A181" s="41">
        <v>14300373</v>
      </c>
      <c r="B181" s="44"/>
      <c r="C181" s="43"/>
    </row>
    <row r="182" spans="1:3" ht="12.75">
      <c r="A182" s="41">
        <v>14300383</v>
      </c>
      <c r="B182" s="44"/>
      <c r="C182" s="43"/>
    </row>
    <row r="183" spans="1:3" ht="12.75">
      <c r="A183" s="41">
        <v>14300393</v>
      </c>
      <c r="B183" s="44"/>
      <c r="C183" s="43"/>
    </row>
    <row r="184" spans="1:3" ht="12.75">
      <c r="A184" s="41">
        <v>14300401</v>
      </c>
      <c r="B184" s="44">
        <v>42</v>
      </c>
      <c r="C184" s="43"/>
    </row>
    <row r="185" spans="1:3" ht="12.75">
      <c r="A185" s="41">
        <v>14300411</v>
      </c>
      <c r="B185" s="44"/>
      <c r="C185" s="43"/>
    </row>
    <row r="186" spans="1:3" ht="12.75">
      <c r="A186" s="41">
        <v>14300441</v>
      </c>
      <c r="B186" s="44"/>
      <c r="C186" s="43"/>
    </row>
    <row r="187" spans="1:3" ht="12.75">
      <c r="A187" s="41">
        <v>14300451</v>
      </c>
      <c r="B187" s="44"/>
      <c r="C187" s="43"/>
    </row>
    <row r="188" spans="1:3" ht="12.75">
      <c r="A188" s="41">
        <v>14300523</v>
      </c>
      <c r="B188" s="44"/>
      <c r="C188" s="43"/>
    </row>
    <row r="189" spans="1:3" ht="12.75">
      <c r="A189" s="41">
        <v>14300533</v>
      </c>
      <c r="B189" s="44"/>
      <c r="C189" s="43"/>
    </row>
    <row r="190" spans="1:3" ht="12.75">
      <c r="A190" s="41">
        <v>14300603</v>
      </c>
      <c r="B190" s="44"/>
      <c r="C190" s="43"/>
    </row>
    <row r="191" spans="1:3" ht="12.75">
      <c r="A191" s="41">
        <v>14300613</v>
      </c>
      <c r="B191" s="44"/>
      <c r="C191" s="43"/>
    </row>
    <row r="192" spans="1:3" ht="12.75">
      <c r="A192" s="41">
        <v>14300623</v>
      </c>
      <c r="B192" s="44"/>
      <c r="C192" s="43"/>
    </row>
    <row r="193" spans="1:3" ht="12.75">
      <c r="A193" s="41">
        <v>14300701</v>
      </c>
      <c r="B193" s="44"/>
      <c r="C193" s="43"/>
    </row>
    <row r="194" spans="1:3" ht="12.75">
      <c r="A194" s="41">
        <v>14300901</v>
      </c>
      <c r="B194" s="44"/>
      <c r="C194" s="43"/>
    </row>
    <row r="195" spans="1:3" ht="12.75">
      <c r="A195" s="41">
        <v>14301001</v>
      </c>
      <c r="B195" s="44"/>
      <c r="C195" s="43"/>
    </row>
    <row r="196" spans="1:3" ht="12.75">
      <c r="A196" s="48" t="s">
        <v>1214</v>
      </c>
      <c r="B196" s="44"/>
      <c r="C196" s="43"/>
    </row>
    <row r="197" spans="1:3" ht="12.75">
      <c r="A197" s="41">
        <v>14301022</v>
      </c>
      <c r="B197" s="44"/>
      <c r="C197" s="43"/>
    </row>
    <row r="198" spans="1:3" ht="12.75">
      <c r="A198" s="41">
        <v>14400011</v>
      </c>
      <c r="B198" s="44"/>
      <c r="C198" s="43"/>
    </row>
    <row r="199" spans="1:3" ht="12.75">
      <c r="A199" s="41">
        <v>14400032</v>
      </c>
      <c r="B199" s="44"/>
      <c r="C199" s="43"/>
    </row>
    <row r="200" spans="1:3" ht="12.75">
      <c r="A200" s="41">
        <v>14400041</v>
      </c>
      <c r="B200" s="44">
        <v>42</v>
      </c>
      <c r="C200" s="43"/>
    </row>
    <row r="201" spans="1:3" ht="12.75">
      <c r="A201" s="41">
        <v>14400061</v>
      </c>
      <c r="B201" s="44">
        <v>42</v>
      </c>
      <c r="C201" s="43"/>
    </row>
    <row r="202" spans="1:3" ht="12.75">
      <c r="A202" s="41">
        <v>14400062</v>
      </c>
      <c r="B202" s="44">
        <v>42</v>
      </c>
      <c r="C202" s="43"/>
    </row>
    <row r="203" spans="1:3" ht="12.75">
      <c r="A203" s="41">
        <v>14400071</v>
      </c>
      <c r="B203" s="44"/>
      <c r="C203" s="43"/>
    </row>
    <row r="204" spans="1:3" ht="12.75">
      <c r="A204" s="41">
        <v>14400213</v>
      </c>
      <c r="B204" s="44"/>
      <c r="C204" s="43"/>
    </row>
    <row r="205" spans="1:3" ht="12.75">
      <c r="A205" s="41">
        <v>14400223</v>
      </c>
      <c r="B205" s="44"/>
      <c r="C205" s="43"/>
    </row>
    <row r="206" spans="1:3" ht="12.75">
      <c r="A206" s="41">
        <v>14400233</v>
      </c>
      <c r="B206" s="44"/>
      <c r="C206" s="43"/>
    </row>
    <row r="207" spans="1:3" ht="12.75">
      <c r="A207" s="41">
        <v>14400253</v>
      </c>
      <c r="B207" s="44"/>
      <c r="C207" s="43"/>
    </row>
    <row r="208" spans="1:3" ht="12.75">
      <c r="A208" s="41">
        <v>14400263</v>
      </c>
      <c r="B208" s="44"/>
      <c r="C208" s="43"/>
    </row>
    <row r="209" spans="1:3" ht="12.75">
      <c r="A209" s="41">
        <v>14400273</v>
      </c>
      <c r="B209" s="44"/>
      <c r="C209" s="43"/>
    </row>
    <row r="210" spans="1:3" ht="12.75">
      <c r="A210" s="41">
        <v>14400293</v>
      </c>
      <c r="B210" s="44"/>
      <c r="C210" s="43"/>
    </row>
    <row r="211" spans="1:3" ht="12.75">
      <c r="A211" s="41">
        <v>14600000</v>
      </c>
      <c r="B211" s="44">
        <v>41</v>
      </c>
      <c r="C211" s="43"/>
    </row>
    <row r="212" spans="1:3" ht="12.75">
      <c r="A212" s="41">
        <v>14600010</v>
      </c>
      <c r="B212" s="44">
        <v>41</v>
      </c>
      <c r="C212" s="43"/>
    </row>
    <row r="213" spans="1:3" ht="12.75">
      <c r="A213" s="41">
        <v>15100021</v>
      </c>
      <c r="B213" s="44"/>
      <c r="C213" s="43"/>
    </row>
    <row r="214" spans="1:3" ht="12.75">
      <c r="A214" s="41">
        <v>15100031</v>
      </c>
      <c r="B214" s="44"/>
      <c r="C214" s="43"/>
    </row>
    <row r="215" spans="1:3" ht="12.75">
      <c r="A215" s="41">
        <v>15100041</v>
      </c>
      <c r="B215" s="44"/>
      <c r="C215" s="43"/>
    </row>
    <row r="216" spans="1:3" ht="12.75">
      <c r="A216" s="41">
        <v>15100061</v>
      </c>
      <c r="B216" s="44"/>
      <c r="C216" s="43"/>
    </row>
    <row r="217" spans="1:3" ht="12.75">
      <c r="A217" s="41">
        <v>15100081</v>
      </c>
      <c r="B217" s="44"/>
      <c r="C217" s="43"/>
    </row>
    <row r="218" spans="1:3" ht="12.75">
      <c r="A218" s="41">
        <v>15100091</v>
      </c>
      <c r="B218" s="44"/>
      <c r="C218" s="43"/>
    </row>
    <row r="219" spans="1:3" ht="12.75">
      <c r="A219" s="41">
        <v>15100101</v>
      </c>
      <c r="B219" s="44"/>
      <c r="C219" s="43"/>
    </row>
    <row r="220" spans="1:3" ht="12.75">
      <c r="A220" s="41">
        <v>15100121</v>
      </c>
      <c r="B220" s="44"/>
      <c r="C220" s="43"/>
    </row>
    <row r="221" spans="1:3" ht="12.75">
      <c r="A221" s="41">
        <v>15100122</v>
      </c>
      <c r="B221" s="44"/>
      <c r="C221" s="43"/>
    </row>
    <row r="222" spans="1:3" ht="12.75">
      <c r="A222" s="41">
        <v>15100151</v>
      </c>
      <c r="B222" s="44"/>
      <c r="C222" s="43"/>
    </row>
    <row r="223" spans="1:3" ht="12.75">
      <c r="A223" s="41">
        <v>15100161</v>
      </c>
      <c r="B223" s="44"/>
      <c r="C223" s="43"/>
    </row>
    <row r="224" spans="1:3" ht="12.75">
      <c r="A224" s="41">
        <v>15100171</v>
      </c>
      <c r="B224" s="44"/>
      <c r="C224" s="43"/>
    </row>
    <row r="225" spans="1:3" ht="12.75">
      <c r="A225" s="41">
        <v>15100181</v>
      </c>
      <c r="B225" s="44"/>
      <c r="C225" s="43"/>
    </row>
    <row r="226" spans="1:3" ht="12.75">
      <c r="A226" s="41">
        <v>15100201</v>
      </c>
      <c r="B226" s="44"/>
      <c r="C226" s="43"/>
    </row>
    <row r="227" spans="1:3" ht="12.75">
      <c r="A227" s="41">
        <v>15100211</v>
      </c>
      <c r="B227" s="44"/>
      <c r="C227" s="43"/>
    </row>
    <row r="228" spans="1:3" ht="12.75">
      <c r="A228" s="41">
        <v>15101001</v>
      </c>
      <c r="B228" s="44"/>
      <c r="C228" s="43"/>
    </row>
    <row r="229" spans="1:3" ht="12.75">
      <c r="A229" s="41">
        <v>15101011</v>
      </c>
      <c r="B229" s="44"/>
      <c r="C229" s="43"/>
    </row>
    <row r="230" spans="1:3" ht="12.75">
      <c r="A230" s="41">
        <v>15111001</v>
      </c>
      <c r="B230" s="44"/>
      <c r="C230" s="43"/>
    </row>
    <row r="231" spans="1:3" ht="12.75">
      <c r="A231" s="41">
        <v>15111011</v>
      </c>
      <c r="B231" s="44"/>
      <c r="C231" s="43"/>
    </row>
    <row r="232" spans="1:3" ht="12.75">
      <c r="A232" s="41">
        <v>15400023</v>
      </c>
      <c r="B232" s="44"/>
      <c r="C232" s="43"/>
    </row>
    <row r="233" spans="1:3" ht="12.75">
      <c r="A233" s="41">
        <v>15400031</v>
      </c>
      <c r="B233" s="44"/>
      <c r="C233" s="43"/>
    </row>
    <row r="234" spans="1:3" ht="12.75">
      <c r="A234" s="41">
        <v>15400033</v>
      </c>
      <c r="B234" s="44"/>
      <c r="C234" s="43"/>
    </row>
    <row r="235" spans="1:3" ht="12.75">
      <c r="A235" s="41">
        <v>15400041</v>
      </c>
      <c r="B235" s="44"/>
      <c r="C235" s="43"/>
    </row>
    <row r="236" spans="1:3" ht="12.75">
      <c r="A236" s="41">
        <v>15400061</v>
      </c>
      <c r="B236" s="44"/>
      <c r="C236" s="43"/>
    </row>
    <row r="237" spans="1:3" ht="12.75">
      <c r="A237" s="41">
        <v>15400071</v>
      </c>
      <c r="B237" s="44"/>
      <c r="C237" s="43"/>
    </row>
    <row r="238" spans="1:3" ht="12.75">
      <c r="A238" s="41">
        <v>15400081</v>
      </c>
      <c r="B238" s="44"/>
      <c r="C238" s="43"/>
    </row>
    <row r="239" spans="1:3" ht="12.75">
      <c r="A239" s="41">
        <v>15400101</v>
      </c>
      <c r="B239" s="44"/>
      <c r="C239" s="43"/>
    </row>
    <row r="240" spans="1:3" ht="12.75">
      <c r="A240" s="41">
        <v>15400102</v>
      </c>
      <c r="B240" s="44"/>
      <c r="C240" s="43"/>
    </row>
    <row r="241" spans="1:3" ht="12.75">
      <c r="A241" s="41">
        <v>15400103</v>
      </c>
      <c r="B241" s="44"/>
      <c r="C241" s="43"/>
    </row>
    <row r="242" spans="1:3" ht="12.75">
      <c r="A242" s="41">
        <v>15400111</v>
      </c>
      <c r="B242" s="44"/>
      <c r="C242" s="43"/>
    </row>
    <row r="243" spans="1:3" ht="12.75">
      <c r="A243" s="41">
        <v>15400121</v>
      </c>
      <c r="B243" s="44"/>
      <c r="C243" s="43"/>
    </row>
    <row r="244" spans="1:3" ht="12.75">
      <c r="A244" s="41">
        <v>15400131</v>
      </c>
      <c r="B244" s="44"/>
      <c r="C244" s="43"/>
    </row>
    <row r="245" spans="1:3" ht="12.75">
      <c r="A245" s="41">
        <v>15400141</v>
      </c>
      <c r="B245" s="44"/>
      <c r="C245" s="43"/>
    </row>
    <row r="246" spans="1:3" ht="12.75">
      <c r="A246" s="41">
        <v>15400201</v>
      </c>
      <c r="B246" s="44"/>
      <c r="C246" s="43"/>
    </row>
    <row r="247" spans="1:3" ht="12.75">
      <c r="A247" s="41">
        <v>16300023</v>
      </c>
      <c r="B247" s="44"/>
      <c r="C247" s="43"/>
    </row>
    <row r="248" spans="1:3" ht="12.75">
      <c r="A248" s="41">
        <v>16300063</v>
      </c>
      <c r="B248" s="44"/>
      <c r="C248" s="43"/>
    </row>
    <row r="249" spans="1:3" ht="12.75">
      <c r="A249" s="41">
        <v>16300073</v>
      </c>
      <c r="B249" s="44"/>
      <c r="C249" s="43"/>
    </row>
    <row r="250" spans="1:3" ht="12.75">
      <c r="A250" s="41">
        <v>16300083</v>
      </c>
      <c r="B250" s="44"/>
      <c r="C250" s="43"/>
    </row>
    <row r="251" spans="1:3" ht="12.75">
      <c r="A251" s="41">
        <v>16410002</v>
      </c>
      <c r="B251" s="44"/>
      <c r="C251" s="43"/>
    </row>
    <row r="252" spans="1:3" ht="12.75">
      <c r="A252" s="41">
        <v>16410012</v>
      </c>
      <c r="B252" s="44"/>
      <c r="C252" s="43"/>
    </row>
    <row r="253" spans="1:3" ht="12.75">
      <c r="A253" s="41">
        <v>16410022</v>
      </c>
      <c r="B253" s="44"/>
      <c r="C253" s="43"/>
    </row>
    <row r="254" spans="1:3" ht="12.75">
      <c r="A254" s="41">
        <v>16410042</v>
      </c>
      <c r="B254" s="44"/>
      <c r="C254" s="43"/>
    </row>
    <row r="255" spans="1:3" ht="12.75">
      <c r="A255" s="41">
        <v>16420002</v>
      </c>
      <c r="B255" s="44"/>
      <c r="C255" s="43"/>
    </row>
    <row r="256" spans="1:3" ht="12.75">
      <c r="A256" s="41">
        <v>16420012</v>
      </c>
      <c r="B256" s="44"/>
      <c r="C256" s="43"/>
    </row>
    <row r="257" spans="1:3" ht="12.75">
      <c r="A257" s="41">
        <v>16500002</v>
      </c>
      <c r="B257" s="44"/>
      <c r="C257" s="43"/>
    </row>
    <row r="258" spans="1:3" ht="12.75">
      <c r="A258" s="41">
        <v>16500013</v>
      </c>
      <c r="B258" s="44"/>
      <c r="C258" s="43"/>
    </row>
    <row r="259" spans="1:3" ht="12.75">
      <c r="A259" s="41">
        <v>16500011</v>
      </c>
      <c r="B259" s="44"/>
      <c r="C259" s="43"/>
    </row>
    <row r="260" spans="1:3" ht="12.75">
      <c r="A260" s="41">
        <v>16500021</v>
      </c>
      <c r="B260" s="44"/>
      <c r="C260" s="43"/>
    </row>
    <row r="261" spans="1:3" ht="12.75">
      <c r="A261" s="41">
        <v>16500031</v>
      </c>
      <c r="B261" s="44"/>
      <c r="C261" s="43"/>
    </row>
    <row r="262" spans="1:3" ht="12.75">
      <c r="A262" s="41">
        <v>16500033</v>
      </c>
      <c r="B262" s="44"/>
      <c r="C262" s="43"/>
    </row>
    <row r="263" spans="1:3" ht="12.75">
      <c r="A263" s="41">
        <v>16500043</v>
      </c>
      <c r="B263" s="44"/>
      <c r="C263" s="43"/>
    </row>
    <row r="264" spans="1:3" ht="12.75">
      <c r="A264" s="41">
        <v>16500051</v>
      </c>
      <c r="B264" s="44"/>
      <c r="C264" s="43"/>
    </row>
    <row r="265" spans="1:3" ht="12.75">
      <c r="A265" s="41">
        <v>16500063</v>
      </c>
      <c r="B265" s="44"/>
      <c r="C265" s="43"/>
    </row>
    <row r="266" spans="1:3" ht="12.75">
      <c r="A266" s="41">
        <v>16500073</v>
      </c>
      <c r="B266" s="44"/>
      <c r="C266" s="43"/>
    </row>
    <row r="267" spans="1:3" ht="12.75">
      <c r="A267" s="41">
        <v>16500083</v>
      </c>
      <c r="B267" s="44"/>
      <c r="C267" s="43"/>
    </row>
    <row r="268" spans="1:3" ht="12.75">
      <c r="A268" s="41">
        <v>16500093</v>
      </c>
      <c r="B268" s="44"/>
      <c r="C268" s="43"/>
    </row>
    <row r="269" spans="1:3" ht="12.75">
      <c r="A269" s="41">
        <v>16500103</v>
      </c>
      <c r="B269" s="44"/>
      <c r="C269" s="43"/>
    </row>
    <row r="270" spans="1:3" ht="12.75">
      <c r="A270" s="41">
        <v>16500113</v>
      </c>
      <c r="B270" s="44"/>
      <c r="C270" s="43"/>
    </row>
    <row r="271" spans="1:3" ht="12.75">
      <c r="A271" s="41">
        <v>16500123</v>
      </c>
      <c r="B271" s="44"/>
      <c r="C271" s="43"/>
    </row>
    <row r="272" spans="1:3" ht="12.75">
      <c r="A272" s="41">
        <v>16500241</v>
      </c>
      <c r="B272" s="44"/>
      <c r="C272" s="43"/>
    </row>
    <row r="273" spans="1:3" ht="12.75">
      <c r="A273" s="41">
        <v>16500253</v>
      </c>
      <c r="B273" s="44"/>
      <c r="C273" s="43"/>
    </row>
    <row r="274" spans="1:3" ht="12.75">
      <c r="A274" s="41">
        <v>16500263</v>
      </c>
      <c r="B274" s="44"/>
      <c r="C274" s="43"/>
    </row>
    <row r="275" spans="1:3" ht="12.75">
      <c r="A275" s="41">
        <v>16500282</v>
      </c>
      <c r="B275" s="44"/>
      <c r="C275" s="43"/>
    </row>
    <row r="276" spans="1:3" ht="12.75">
      <c r="A276" s="41">
        <v>16500283</v>
      </c>
      <c r="B276" s="44"/>
      <c r="C276" s="43"/>
    </row>
    <row r="277" spans="1:3" ht="12.75">
      <c r="A277" s="41">
        <v>16500313</v>
      </c>
      <c r="B277" s="44"/>
      <c r="C277" s="43"/>
    </row>
    <row r="278" spans="1:3" ht="12.75">
      <c r="A278" s="41">
        <v>16500333</v>
      </c>
      <c r="B278" s="44"/>
      <c r="C278" s="43"/>
    </row>
    <row r="279" spans="1:3" ht="12.75">
      <c r="A279" s="41">
        <v>16500341</v>
      </c>
      <c r="B279" s="44"/>
      <c r="C279" s="43"/>
    </row>
    <row r="280" spans="1:3" ht="12.75">
      <c r="A280" s="41">
        <v>16500343</v>
      </c>
      <c r="B280" s="44"/>
      <c r="C280" s="43"/>
    </row>
    <row r="281" spans="1:3" ht="12.75">
      <c r="A281" s="41">
        <v>16500361</v>
      </c>
      <c r="B281" s="44"/>
      <c r="C281" s="43"/>
    </row>
    <row r="282" spans="1:3" ht="12.75">
      <c r="A282" s="41">
        <v>16500373</v>
      </c>
      <c r="B282" s="44"/>
      <c r="C282" s="43"/>
    </row>
    <row r="283" spans="1:3" ht="12.75">
      <c r="A283" s="41">
        <v>16500383</v>
      </c>
      <c r="B283" s="44"/>
      <c r="C283" s="43"/>
    </row>
    <row r="284" spans="1:3" ht="12.75">
      <c r="A284" s="41">
        <v>16500393</v>
      </c>
      <c r="B284" s="44"/>
      <c r="C284" s="43"/>
    </row>
    <row r="285" spans="1:3" ht="12.75">
      <c r="A285" s="41">
        <v>16500401</v>
      </c>
      <c r="B285" s="44"/>
      <c r="C285" s="43"/>
    </row>
    <row r="286" spans="1:3" ht="12.75">
      <c r="A286" s="41">
        <v>16500411</v>
      </c>
      <c r="B286" s="44"/>
      <c r="C286" s="43"/>
    </row>
    <row r="287" spans="1:3" ht="12.75">
      <c r="A287" s="41">
        <v>16500461</v>
      </c>
      <c r="B287" s="44"/>
      <c r="C287" s="43"/>
    </row>
    <row r="288" spans="1:3" ht="12.75">
      <c r="A288" s="41">
        <v>16500471</v>
      </c>
      <c r="B288" s="44"/>
      <c r="C288" s="43"/>
    </row>
    <row r="289" spans="1:3" ht="12.75">
      <c r="A289" s="41">
        <v>16500501</v>
      </c>
      <c r="B289" s="44"/>
      <c r="C289" s="43"/>
    </row>
    <row r="290" spans="1:3" ht="12.75">
      <c r="A290" s="41">
        <v>16500551</v>
      </c>
      <c r="B290" s="44"/>
      <c r="C290" s="43"/>
    </row>
    <row r="291" spans="1:3" ht="12.75">
      <c r="A291" s="41">
        <v>16500553</v>
      </c>
      <c r="B291" s="44"/>
      <c r="C291" s="43"/>
    </row>
    <row r="292" spans="1:3" ht="12.75">
      <c r="A292" s="41">
        <v>16500563</v>
      </c>
      <c r="B292" s="44"/>
      <c r="C292" s="43"/>
    </row>
    <row r="293" spans="1:3" ht="12.75">
      <c r="A293" s="41">
        <v>16500573</v>
      </c>
      <c r="B293" s="44"/>
      <c r="C293" s="43"/>
    </row>
    <row r="294" spans="1:3" ht="12.75">
      <c r="A294" s="41">
        <v>16500581</v>
      </c>
      <c r="B294" s="44"/>
      <c r="C294" s="43"/>
    </row>
    <row r="295" spans="1:3" ht="12.75">
      <c r="A295" s="41">
        <v>16500582</v>
      </c>
      <c r="B295" s="44"/>
      <c r="C295" s="43"/>
    </row>
    <row r="296" spans="1:3" ht="12.75">
      <c r="A296" s="41">
        <v>16500611</v>
      </c>
      <c r="B296" s="44"/>
      <c r="C296" s="43"/>
    </row>
    <row r="297" spans="1:3" ht="12.75">
      <c r="A297" s="41">
        <v>16500612</v>
      </c>
      <c r="B297" s="44"/>
      <c r="C297" s="43"/>
    </row>
    <row r="298" spans="1:3" ht="12.75">
      <c r="A298" s="41">
        <v>16500622</v>
      </c>
      <c r="B298" s="44"/>
      <c r="C298" s="43"/>
    </row>
    <row r="299" spans="1:3" ht="12.75">
      <c r="A299" s="41">
        <v>16500623</v>
      </c>
      <c r="B299" s="44"/>
      <c r="C299" s="43"/>
    </row>
    <row r="300" spans="1:3" ht="12.75">
      <c r="A300" s="41">
        <v>16500633</v>
      </c>
      <c r="B300" s="44"/>
      <c r="C300" s="43"/>
    </row>
    <row r="301" spans="1:3" ht="12.75">
      <c r="A301" s="41">
        <v>16500641</v>
      </c>
      <c r="B301" s="44"/>
      <c r="C301" s="43"/>
    </row>
    <row r="302" spans="1:3" ht="12.75">
      <c r="A302" s="41">
        <v>16500713</v>
      </c>
      <c r="B302" s="44"/>
      <c r="C302" s="43"/>
    </row>
    <row r="303" spans="1:3" ht="12.75">
      <c r="A303" s="41">
        <v>16501003</v>
      </c>
      <c r="B303" s="44"/>
      <c r="C303" s="43"/>
    </row>
    <row r="304" spans="1:3" ht="12.75">
      <c r="A304" s="41">
        <v>16501011</v>
      </c>
      <c r="B304" s="44"/>
      <c r="C304" s="43"/>
    </row>
    <row r="305" spans="1:3" ht="12.75">
      <c r="A305" s="41">
        <v>16501013</v>
      </c>
      <c r="B305" s="44"/>
      <c r="C305" s="43"/>
    </row>
    <row r="306" spans="1:3" ht="12.75">
      <c r="A306" s="41">
        <v>16599011</v>
      </c>
      <c r="B306" s="44"/>
      <c r="C306" s="43"/>
    </row>
    <row r="307" spans="1:3" ht="12.75">
      <c r="A307" s="41">
        <v>17100093</v>
      </c>
      <c r="B307" s="44">
        <v>42</v>
      </c>
      <c r="C307" s="43"/>
    </row>
    <row r="308" spans="1:3" ht="12.75">
      <c r="A308" s="41">
        <v>17100103</v>
      </c>
      <c r="B308" s="44">
        <v>42</v>
      </c>
      <c r="C308" s="43"/>
    </row>
    <row r="309" spans="1:3" ht="12.75">
      <c r="A309" s="41">
        <v>17100203</v>
      </c>
      <c r="B309" s="44">
        <v>42</v>
      </c>
      <c r="C309" s="43"/>
    </row>
    <row r="310" spans="1:3" ht="12.75">
      <c r="A310" s="41">
        <v>17100303</v>
      </c>
      <c r="B310" s="44">
        <v>42</v>
      </c>
      <c r="C310" s="43"/>
    </row>
    <row r="311" spans="1:3" ht="12.75">
      <c r="A311" s="41">
        <v>17100333</v>
      </c>
      <c r="B311" s="44">
        <v>42</v>
      </c>
      <c r="C311" s="43"/>
    </row>
    <row r="312" spans="1:3" ht="12.75">
      <c r="A312" s="41">
        <v>17300001</v>
      </c>
      <c r="B312" s="44"/>
      <c r="C312" s="43"/>
    </row>
    <row r="313" spans="1:3" ht="12.75">
      <c r="A313" s="41">
        <v>17300002</v>
      </c>
      <c r="B313" s="44"/>
      <c r="C313" s="43"/>
    </row>
    <row r="314" spans="1:3" ht="12.75">
      <c r="A314" s="41">
        <v>17300011</v>
      </c>
      <c r="B314" s="44"/>
      <c r="C314" s="43"/>
    </row>
    <row r="315" spans="1:3" ht="12.75">
      <c r="A315" s="41">
        <v>17300061</v>
      </c>
      <c r="B315" s="44">
        <v>42</v>
      </c>
      <c r="C315" s="43"/>
    </row>
    <row r="316" spans="1:3" ht="12.75">
      <c r="A316" s="41">
        <v>17300062</v>
      </c>
      <c r="B316" s="44">
        <v>42</v>
      </c>
      <c r="C316" s="43"/>
    </row>
    <row r="317" spans="1:3" ht="12.75">
      <c r="A317" s="41">
        <v>17400001</v>
      </c>
      <c r="B317" s="44"/>
      <c r="C317" s="43"/>
    </row>
    <row r="318" spans="1:3" ht="12.75">
      <c r="A318" s="41">
        <v>17500001</v>
      </c>
      <c r="B318" s="44">
        <v>40</v>
      </c>
      <c r="C318" s="43"/>
    </row>
    <row r="319" spans="1:3" ht="12.75">
      <c r="A319" s="41">
        <v>17500021</v>
      </c>
      <c r="B319" s="44">
        <v>40</v>
      </c>
      <c r="C319" s="43"/>
    </row>
    <row r="320" spans="1:3" ht="12.75">
      <c r="A320" s="41">
        <v>17600001</v>
      </c>
      <c r="B320" s="44">
        <v>40</v>
      </c>
      <c r="C320" s="43"/>
    </row>
    <row r="321" spans="1:3" ht="12.75">
      <c r="A321" s="41">
        <v>17600002</v>
      </c>
      <c r="B321" s="44">
        <v>40</v>
      </c>
      <c r="C321" s="43"/>
    </row>
    <row r="322" spans="1:3" ht="12.75">
      <c r="A322" s="41">
        <v>17600011</v>
      </c>
      <c r="B322" s="44">
        <v>40</v>
      </c>
      <c r="C322" s="43"/>
    </row>
    <row r="323" spans="1:3" ht="12.75">
      <c r="A323" s="41">
        <v>17600012</v>
      </c>
      <c r="B323" s="44">
        <v>40</v>
      </c>
      <c r="C323" s="43"/>
    </row>
    <row r="324" spans="1:3" ht="12.75">
      <c r="A324" s="41">
        <v>17600023</v>
      </c>
      <c r="B324" s="44">
        <v>40</v>
      </c>
      <c r="C324" s="43"/>
    </row>
    <row r="325" spans="1:3" ht="12.75">
      <c r="A325" s="41">
        <v>17600051</v>
      </c>
      <c r="B325" s="44">
        <v>40</v>
      </c>
      <c r="C325" s="43"/>
    </row>
    <row r="326" spans="1:3" ht="12.75">
      <c r="A326" s="41">
        <v>17600061</v>
      </c>
      <c r="B326" s="44">
        <v>40</v>
      </c>
      <c r="C326" s="43"/>
    </row>
    <row r="327" spans="1:3" ht="12.75">
      <c r="A327" s="41">
        <v>17600071</v>
      </c>
      <c r="B327" s="44">
        <v>40</v>
      </c>
      <c r="C327" s="43"/>
    </row>
    <row r="328" spans="1:3" ht="12.75">
      <c r="A328" s="41">
        <v>17600081</v>
      </c>
      <c r="B328" s="44">
        <v>40</v>
      </c>
      <c r="C328" s="43"/>
    </row>
    <row r="329" spans="1:3" ht="12.75">
      <c r="A329" s="41">
        <v>18100003</v>
      </c>
      <c r="B329" s="44">
        <v>5</v>
      </c>
      <c r="C329" s="43"/>
    </row>
    <row r="330" spans="1:3" ht="12.75">
      <c r="A330" s="41">
        <v>18100063</v>
      </c>
      <c r="B330" s="44">
        <v>5</v>
      </c>
      <c r="C330" s="43"/>
    </row>
    <row r="331" spans="1:3" ht="12.75">
      <c r="A331" s="41">
        <v>18100083</v>
      </c>
      <c r="B331" s="44">
        <v>5</v>
      </c>
      <c r="C331" s="43"/>
    </row>
    <row r="332" spans="1:3" ht="12.75">
      <c r="A332" s="41">
        <v>18100093</v>
      </c>
      <c r="B332" s="44">
        <v>5</v>
      </c>
      <c r="C332" s="43"/>
    </row>
    <row r="333" spans="1:3" ht="12.75">
      <c r="A333" s="41">
        <v>18100153</v>
      </c>
      <c r="B333" s="44">
        <v>5</v>
      </c>
      <c r="C333" s="43"/>
    </row>
    <row r="334" spans="1:3" ht="12.75">
      <c r="A334" s="41">
        <v>18100163</v>
      </c>
      <c r="B334" s="44">
        <v>5</v>
      </c>
      <c r="C334" s="43"/>
    </row>
    <row r="335" spans="1:3" ht="12.75">
      <c r="A335" s="41">
        <v>18100193</v>
      </c>
      <c r="B335" s="44">
        <v>5</v>
      </c>
      <c r="C335" s="43"/>
    </row>
    <row r="336" spans="1:3" ht="12.75">
      <c r="A336" s="41">
        <v>18100203</v>
      </c>
      <c r="B336" s="44">
        <v>5</v>
      </c>
      <c r="C336" s="43"/>
    </row>
    <row r="337" spans="1:3" ht="12.75">
      <c r="A337" s="41">
        <v>18100231</v>
      </c>
      <c r="B337" s="44">
        <v>5</v>
      </c>
      <c r="C337" s="43"/>
    </row>
    <row r="338" spans="1:3" ht="12.75">
      <c r="A338" s="41">
        <v>18100253</v>
      </c>
      <c r="B338" s="44">
        <v>5</v>
      </c>
      <c r="C338" s="43"/>
    </row>
    <row r="339" spans="1:3" ht="12.75">
      <c r="A339" s="41">
        <v>18100333</v>
      </c>
      <c r="B339" s="44">
        <v>5</v>
      </c>
      <c r="C339" s="43"/>
    </row>
    <row r="340" spans="1:3" ht="12.75">
      <c r="A340" s="41">
        <v>18100400</v>
      </c>
      <c r="B340" s="44">
        <v>5</v>
      </c>
      <c r="C340" s="43"/>
    </row>
    <row r="341" spans="1:3" ht="12.75">
      <c r="A341" s="41">
        <v>18100423</v>
      </c>
      <c r="B341" s="44">
        <v>5</v>
      </c>
      <c r="C341" s="43"/>
    </row>
    <row r="342" spans="1:3" ht="12.75">
      <c r="A342" s="41">
        <v>18100433</v>
      </c>
      <c r="B342" s="44">
        <v>5</v>
      </c>
      <c r="C342" s="43"/>
    </row>
    <row r="343" spans="1:3" ht="12.75">
      <c r="A343" s="41">
        <v>18100463</v>
      </c>
      <c r="B343" s="44">
        <v>5</v>
      </c>
      <c r="C343" s="43"/>
    </row>
    <row r="344" spans="1:3" ht="12.75">
      <c r="A344" s="41">
        <v>18100473</v>
      </c>
      <c r="B344" s="44">
        <v>5</v>
      </c>
      <c r="C344" s="43"/>
    </row>
    <row r="345" spans="1:3" ht="12.75">
      <c r="A345" s="41">
        <v>18100483</v>
      </c>
      <c r="B345" s="44">
        <v>5</v>
      </c>
      <c r="C345" s="43"/>
    </row>
    <row r="346" spans="1:3" ht="12.75">
      <c r="A346" s="41">
        <v>18100493</v>
      </c>
      <c r="B346" s="44">
        <v>5</v>
      </c>
      <c r="C346" s="43"/>
    </row>
    <row r="347" spans="1:3" ht="12.75">
      <c r="A347" s="41">
        <v>18100503</v>
      </c>
      <c r="B347" s="44">
        <v>5</v>
      </c>
      <c r="C347" s="43"/>
    </row>
    <row r="348" spans="1:3" ht="12.75">
      <c r="A348" s="41">
        <v>18100513</v>
      </c>
      <c r="B348" s="44">
        <v>5</v>
      </c>
      <c r="C348" s="43"/>
    </row>
    <row r="349" spans="1:3" ht="12.75">
      <c r="A349" s="41">
        <v>18100523</v>
      </c>
      <c r="B349" s="44">
        <v>5</v>
      </c>
      <c r="C349" s="43"/>
    </row>
    <row r="350" spans="1:3" ht="12.75">
      <c r="A350" s="41">
        <v>18100543</v>
      </c>
      <c r="B350" s="44">
        <v>5</v>
      </c>
      <c r="C350" s="43"/>
    </row>
    <row r="351" spans="1:3" ht="12.75">
      <c r="A351" s="41">
        <v>18100563</v>
      </c>
      <c r="B351" s="44">
        <v>5</v>
      </c>
      <c r="C351" s="43"/>
    </row>
    <row r="352" spans="1:3" ht="12.75">
      <c r="A352" s="41">
        <v>18100573</v>
      </c>
      <c r="B352" s="44">
        <v>5</v>
      </c>
      <c r="C352" s="43"/>
    </row>
    <row r="353" spans="1:3" ht="12.75">
      <c r="A353" s="41">
        <v>18100583</v>
      </c>
      <c r="B353" s="44">
        <v>5</v>
      </c>
      <c r="C353" s="43"/>
    </row>
    <row r="354" spans="1:3" ht="12.75">
      <c r="A354" s="41">
        <v>18100593</v>
      </c>
      <c r="B354" s="44">
        <v>5</v>
      </c>
      <c r="C354" s="43"/>
    </row>
    <row r="355" spans="1:3" ht="12.75">
      <c r="A355" s="41">
        <v>18100603</v>
      </c>
      <c r="B355" s="44">
        <v>5</v>
      </c>
      <c r="C355" s="43"/>
    </row>
    <row r="356" spans="1:3" ht="12.75">
      <c r="A356" s="41">
        <v>18100623</v>
      </c>
      <c r="B356" s="44" t="s">
        <v>848</v>
      </c>
      <c r="C356" s="43"/>
    </row>
    <row r="357" spans="1:3" ht="12.75">
      <c r="A357" s="41">
        <v>18100653</v>
      </c>
      <c r="B357" s="44" t="s">
        <v>848</v>
      </c>
      <c r="C357" s="43"/>
    </row>
    <row r="358" spans="1:3" ht="12.75">
      <c r="A358" s="41">
        <v>18100813</v>
      </c>
      <c r="B358" s="44">
        <v>5</v>
      </c>
      <c r="C358" s="43"/>
    </row>
    <row r="359" spans="1:3" ht="12.75">
      <c r="A359" s="41">
        <v>18100823</v>
      </c>
      <c r="B359" s="44">
        <v>5</v>
      </c>
      <c r="C359" s="43"/>
    </row>
    <row r="360" spans="1:3" ht="12.75">
      <c r="A360" s="41">
        <v>18100833</v>
      </c>
      <c r="B360" s="44">
        <v>5</v>
      </c>
      <c r="C360" s="43"/>
    </row>
    <row r="361" spans="1:3" ht="12.75">
      <c r="A361" s="41">
        <v>18100993</v>
      </c>
      <c r="B361" s="44">
        <v>5</v>
      </c>
      <c r="C361" s="43"/>
    </row>
    <row r="362" spans="1:3" ht="12.75">
      <c r="A362" s="41">
        <v>18101023</v>
      </c>
      <c r="B362" s="44" t="s">
        <v>848</v>
      </c>
      <c r="C362" s="43"/>
    </row>
    <row r="363" spans="1:3" ht="12.75">
      <c r="A363" s="41">
        <v>18101033</v>
      </c>
      <c r="B363" s="44" t="s">
        <v>848</v>
      </c>
      <c r="C363" s="43"/>
    </row>
    <row r="364" spans="1:3" ht="12.75">
      <c r="A364" s="41">
        <v>18101043</v>
      </c>
      <c r="B364" s="44" t="s">
        <v>848</v>
      </c>
      <c r="C364" s="43"/>
    </row>
    <row r="365" spans="1:3" ht="12.75">
      <c r="A365" s="46">
        <v>18101053</v>
      </c>
      <c r="B365" s="44" t="s">
        <v>848</v>
      </c>
      <c r="C365" s="43"/>
    </row>
    <row r="366" spans="1:3" ht="12.75">
      <c r="A366" s="41">
        <v>18210051</v>
      </c>
      <c r="B366" s="44"/>
      <c r="C366" s="43"/>
    </row>
    <row r="367" spans="1:3" ht="12.75">
      <c r="A367" s="41">
        <v>18210171</v>
      </c>
      <c r="B367" s="44"/>
      <c r="C367" s="43"/>
    </row>
    <row r="368" spans="1:3" ht="12.75">
      <c r="A368" s="41">
        <v>18210181</v>
      </c>
      <c r="B368" s="44"/>
      <c r="C368" s="43"/>
    </row>
    <row r="369" spans="1:3" ht="12.75">
      <c r="A369" s="41">
        <v>18210191</v>
      </c>
      <c r="B369" s="44"/>
      <c r="C369" s="43"/>
    </row>
    <row r="370" spans="1:3" ht="12.75">
      <c r="A370" s="41">
        <v>18210201</v>
      </c>
      <c r="B370" s="44"/>
      <c r="C370" s="43"/>
    </row>
    <row r="371" spans="1:3" ht="12.75">
      <c r="A371" s="41">
        <v>18210211</v>
      </c>
      <c r="B371" s="44"/>
      <c r="C371" s="43"/>
    </row>
    <row r="372" spans="1:3" ht="12.75">
      <c r="A372" s="41">
        <v>18220001</v>
      </c>
      <c r="B372" s="44">
        <v>23</v>
      </c>
      <c r="C372" s="43"/>
    </row>
    <row r="373" spans="1:3" ht="12.75">
      <c r="A373" s="41">
        <v>18220011</v>
      </c>
      <c r="B373" s="44">
        <v>23</v>
      </c>
      <c r="C373" s="43"/>
    </row>
    <row r="374" spans="1:3" ht="12.75">
      <c r="A374" s="41">
        <v>18220021</v>
      </c>
      <c r="B374" s="44">
        <v>23</v>
      </c>
      <c r="C374" s="43"/>
    </row>
    <row r="375" spans="1:3" ht="12.75">
      <c r="A375" s="41">
        <v>18220031</v>
      </c>
      <c r="B375" s="44">
        <v>23</v>
      </c>
      <c r="C375" s="43"/>
    </row>
    <row r="376" spans="1:3" ht="12.75">
      <c r="A376" s="41">
        <v>18220041</v>
      </c>
      <c r="B376" s="44">
        <v>23</v>
      </c>
      <c r="C376" s="43"/>
    </row>
    <row r="377" spans="1:3" ht="12.75">
      <c r="A377" s="41">
        <v>18230001</v>
      </c>
      <c r="B377" s="44">
        <v>23</v>
      </c>
      <c r="C377" s="43"/>
    </row>
    <row r="378" spans="1:3" ht="12.75">
      <c r="A378" s="41">
        <v>18230002</v>
      </c>
      <c r="B378" s="44" t="s">
        <v>872</v>
      </c>
      <c r="C378" s="43"/>
    </row>
    <row r="379" spans="1:3" ht="12.75">
      <c r="A379" s="41">
        <v>18230011</v>
      </c>
      <c r="B379" s="44" t="s">
        <v>872</v>
      </c>
      <c r="C379" s="43"/>
    </row>
    <row r="380" spans="1:3" ht="12.75">
      <c r="A380" s="41">
        <v>18230021</v>
      </c>
      <c r="B380" s="44">
        <v>47</v>
      </c>
      <c r="C380" s="43"/>
    </row>
    <row r="381" spans="1:3" ht="12.75">
      <c r="A381" s="41">
        <v>18230031</v>
      </c>
      <c r="B381" s="44">
        <v>23</v>
      </c>
      <c r="C381" s="43"/>
    </row>
    <row r="382" spans="1:3" ht="12.75">
      <c r="A382" s="41">
        <v>18230032</v>
      </c>
      <c r="B382" s="44">
        <v>47</v>
      </c>
      <c r="C382" s="43"/>
    </row>
    <row r="383" spans="1:3" ht="12.75">
      <c r="A383" s="41">
        <v>18230041</v>
      </c>
      <c r="B383" s="44">
        <v>23</v>
      </c>
      <c r="C383" s="43"/>
    </row>
    <row r="384" spans="1:3" ht="12.75">
      <c r="A384" s="41">
        <v>18230042</v>
      </c>
      <c r="B384" s="44">
        <v>47</v>
      </c>
      <c r="C384" s="43"/>
    </row>
    <row r="385" spans="1:3" ht="12.75">
      <c r="A385" s="41">
        <v>18230051</v>
      </c>
      <c r="B385" s="44">
        <v>23</v>
      </c>
      <c r="C385" s="43"/>
    </row>
    <row r="386" spans="1:3" ht="12.75">
      <c r="A386" s="41">
        <v>18230061</v>
      </c>
      <c r="B386" s="44">
        <v>24</v>
      </c>
      <c r="C386" s="43"/>
    </row>
    <row r="387" spans="1:3" ht="12.75">
      <c r="A387" s="41">
        <v>18230071</v>
      </c>
      <c r="B387" s="44">
        <v>23</v>
      </c>
      <c r="C387" s="43"/>
    </row>
    <row r="388" spans="1:3" ht="12.75">
      <c r="A388" s="41">
        <v>18230081</v>
      </c>
      <c r="B388" s="44">
        <v>23</v>
      </c>
      <c r="C388" s="43"/>
    </row>
    <row r="389" spans="1:3" ht="12.75">
      <c r="A389" s="41">
        <v>18230131</v>
      </c>
      <c r="B389" s="44"/>
      <c r="C389" s="43"/>
    </row>
    <row r="390" spans="1:3" ht="12.75">
      <c r="A390" s="41">
        <v>18230171</v>
      </c>
      <c r="B390" s="44">
        <v>23</v>
      </c>
      <c r="C390" s="43"/>
    </row>
    <row r="391" spans="1:3" ht="12.75">
      <c r="A391" s="41">
        <v>18230181</v>
      </c>
      <c r="B391" s="44" t="s">
        <v>48</v>
      </c>
      <c r="C391" s="43"/>
    </row>
    <row r="392" spans="1:3" ht="12.75">
      <c r="A392" s="41">
        <v>18230191</v>
      </c>
      <c r="B392" s="44">
        <v>23</v>
      </c>
      <c r="C392" s="43"/>
    </row>
    <row r="393" spans="1:3" ht="12.75">
      <c r="A393" s="41">
        <v>18230192</v>
      </c>
      <c r="B393" s="44" t="s">
        <v>865</v>
      </c>
      <c r="C393" s="43"/>
    </row>
    <row r="394" spans="1:3" ht="12.75">
      <c r="A394" s="41">
        <v>18230221</v>
      </c>
      <c r="B394" s="44">
        <v>26</v>
      </c>
      <c r="C394" s="43"/>
    </row>
    <row r="395" spans="1:3" ht="12.75">
      <c r="A395" s="41">
        <v>18230231</v>
      </c>
      <c r="B395" s="44">
        <v>23</v>
      </c>
      <c r="C395" s="43"/>
    </row>
    <row r="396" spans="1:3" ht="12.75">
      <c r="A396" s="41">
        <v>18230241</v>
      </c>
      <c r="B396" s="44"/>
      <c r="C396" s="43"/>
    </row>
    <row r="397" spans="1:3" ht="12.75">
      <c r="A397" s="41">
        <v>18230281</v>
      </c>
      <c r="B397" s="44">
        <v>47</v>
      </c>
      <c r="C397" s="43"/>
    </row>
    <row r="398" spans="1:3" ht="12.75">
      <c r="A398" s="41">
        <v>18230291</v>
      </c>
      <c r="B398" s="44">
        <v>47</v>
      </c>
      <c r="C398" s="43"/>
    </row>
    <row r="399" spans="1:3" ht="12.75">
      <c r="A399" s="41">
        <v>18230301</v>
      </c>
      <c r="B399" s="44">
        <v>23</v>
      </c>
      <c r="C399" s="43"/>
    </row>
    <row r="400" spans="1:3" ht="12.75">
      <c r="A400" s="41">
        <v>18230361</v>
      </c>
      <c r="B400" s="44" t="s">
        <v>865</v>
      </c>
      <c r="C400" s="43"/>
    </row>
    <row r="401" spans="1:3" ht="12.75">
      <c r="A401" s="41">
        <v>18230311</v>
      </c>
      <c r="B401" s="44"/>
      <c r="C401" s="43"/>
    </row>
    <row r="402" spans="1:3" ht="12.75">
      <c r="A402" s="41">
        <v>18230321</v>
      </c>
      <c r="B402" s="44"/>
      <c r="C402" s="43"/>
    </row>
    <row r="403" spans="1:3" ht="12.75">
      <c r="A403" s="41">
        <v>18230331</v>
      </c>
      <c r="B403" s="44"/>
      <c r="C403" s="43"/>
    </row>
    <row r="404" spans="1:3" ht="12.75">
      <c r="A404" s="41">
        <v>18230351</v>
      </c>
      <c r="B404" s="44" t="s">
        <v>865</v>
      </c>
      <c r="C404" s="43"/>
    </row>
    <row r="405" spans="1:3" ht="12.75">
      <c r="A405" s="41">
        <v>18230371</v>
      </c>
      <c r="B405" s="44">
        <v>23</v>
      </c>
      <c r="C405" s="43"/>
    </row>
    <row r="406" spans="1:3" ht="12.75">
      <c r="A406" s="41">
        <v>18230381</v>
      </c>
      <c r="B406" s="44" t="s">
        <v>865</v>
      </c>
      <c r="C406" s="43"/>
    </row>
    <row r="407" spans="1:3" ht="12.75">
      <c r="A407" s="41">
        <v>18230391</v>
      </c>
      <c r="B407" s="44" t="s">
        <v>865</v>
      </c>
      <c r="C407" s="43"/>
    </row>
    <row r="408" spans="1:3" ht="12.75">
      <c r="A408" s="41">
        <v>18230402</v>
      </c>
      <c r="B408" s="44">
        <v>47</v>
      </c>
      <c r="C408" s="43"/>
    </row>
    <row r="409" spans="1:3" ht="12.75">
      <c r="A409" s="41">
        <v>18230422</v>
      </c>
      <c r="B409" s="44">
        <v>47</v>
      </c>
      <c r="C409" s="43"/>
    </row>
    <row r="410" spans="1:3" ht="12.75">
      <c r="A410" s="41">
        <v>18230432</v>
      </c>
      <c r="B410" s="44">
        <v>47</v>
      </c>
      <c r="C410" s="43"/>
    </row>
    <row r="411" spans="1:3" ht="12.75">
      <c r="A411" s="41">
        <v>18230442</v>
      </c>
      <c r="B411" s="44">
        <v>47</v>
      </c>
      <c r="C411" s="43"/>
    </row>
    <row r="412" spans="1:3" ht="12.75">
      <c r="A412" s="41">
        <v>18230461</v>
      </c>
      <c r="B412" s="44" t="s">
        <v>865</v>
      </c>
      <c r="C412" s="43"/>
    </row>
    <row r="413" spans="1:3" ht="12.75">
      <c r="A413" s="41">
        <v>18230471</v>
      </c>
      <c r="B413" s="44"/>
      <c r="C413" s="43"/>
    </row>
    <row r="414" spans="1:3" ht="12.75">
      <c r="A414" s="41">
        <v>18230621</v>
      </c>
      <c r="B414" s="44">
        <v>47</v>
      </c>
      <c r="C414" s="43"/>
    </row>
    <row r="415" spans="1:3" ht="12.75">
      <c r="A415" s="41">
        <v>18230631</v>
      </c>
      <c r="B415" s="44">
        <v>47</v>
      </c>
      <c r="C415" s="43"/>
    </row>
    <row r="416" spans="1:3" ht="12.75">
      <c r="A416" s="41">
        <v>18230641</v>
      </c>
      <c r="B416" s="44">
        <v>23</v>
      </c>
      <c r="C416" s="43"/>
    </row>
    <row r="417" spans="1:3" ht="12.75">
      <c r="A417" s="41">
        <v>18230691</v>
      </c>
      <c r="B417" s="44">
        <v>23</v>
      </c>
      <c r="C417" s="43"/>
    </row>
    <row r="418" spans="1:3" ht="12.75">
      <c r="A418" s="41">
        <v>18230711</v>
      </c>
      <c r="B418" s="44">
        <v>47</v>
      </c>
      <c r="C418" s="43"/>
    </row>
    <row r="419" spans="1:3" ht="12.75">
      <c r="A419" s="41">
        <v>18230721</v>
      </c>
      <c r="B419" s="44">
        <v>47</v>
      </c>
      <c r="C419" s="43"/>
    </row>
    <row r="420" spans="1:3" ht="12.75">
      <c r="A420" s="41">
        <v>18230731</v>
      </c>
      <c r="B420" s="44">
        <v>47</v>
      </c>
      <c r="C420" s="43"/>
    </row>
    <row r="421" spans="1:3" ht="12.75">
      <c r="A421" s="41">
        <v>18230741</v>
      </c>
      <c r="B421" s="44">
        <v>47</v>
      </c>
      <c r="C421" s="43"/>
    </row>
    <row r="422" spans="1:3" ht="12.75">
      <c r="A422" s="41">
        <v>18230751</v>
      </c>
      <c r="B422" s="44">
        <v>47</v>
      </c>
      <c r="C422" s="43"/>
    </row>
    <row r="423" spans="1:3" ht="12.75">
      <c r="A423" s="41">
        <v>18230761</v>
      </c>
      <c r="B423" s="44">
        <v>47</v>
      </c>
      <c r="C423" s="43"/>
    </row>
    <row r="424" spans="1:3" ht="12.75">
      <c r="A424" s="41">
        <v>18230811</v>
      </c>
      <c r="B424" s="44">
        <v>47</v>
      </c>
      <c r="C424" s="43"/>
    </row>
    <row r="425" spans="1:3" ht="12.75">
      <c r="A425" s="41">
        <v>18230821</v>
      </c>
      <c r="B425" s="44">
        <v>47</v>
      </c>
      <c r="C425" s="43"/>
    </row>
    <row r="426" spans="1:3" ht="12.75">
      <c r="A426" s="41">
        <v>18230831</v>
      </c>
      <c r="B426" s="44">
        <v>47</v>
      </c>
      <c r="C426" s="43"/>
    </row>
    <row r="427" spans="1:3" ht="12.75">
      <c r="A427" s="41">
        <v>18230841</v>
      </c>
      <c r="B427" s="44">
        <v>47</v>
      </c>
      <c r="C427" s="43"/>
    </row>
    <row r="428" spans="1:3" ht="12.75">
      <c r="A428" s="41">
        <v>18230771</v>
      </c>
      <c r="B428" s="44">
        <v>47</v>
      </c>
      <c r="C428" s="43"/>
    </row>
    <row r="429" spans="1:3" ht="12.75">
      <c r="A429" s="41">
        <v>18230781</v>
      </c>
      <c r="B429" s="44">
        <v>47</v>
      </c>
      <c r="C429" s="43"/>
    </row>
    <row r="430" spans="1:3" ht="12.75">
      <c r="A430" s="41">
        <v>18230791</v>
      </c>
      <c r="B430" s="44">
        <v>23</v>
      </c>
      <c r="C430" s="43"/>
    </row>
    <row r="431" spans="1:3" ht="12.75">
      <c r="A431" s="41">
        <v>18230801</v>
      </c>
      <c r="B431" s="44">
        <v>23</v>
      </c>
      <c r="C431" s="43"/>
    </row>
    <row r="432" spans="1:3" ht="12.75">
      <c r="A432" s="41">
        <v>18230901</v>
      </c>
      <c r="B432" s="44" t="s">
        <v>726</v>
      </c>
      <c r="C432" s="43"/>
    </row>
    <row r="433" spans="1:3" ht="12.75">
      <c r="A433" s="41">
        <v>18230921</v>
      </c>
      <c r="B433" s="44"/>
      <c r="C433" s="43"/>
    </row>
    <row r="434" spans="1:3" ht="12.75">
      <c r="A434" s="41">
        <v>18230941</v>
      </c>
      <c r="B434" s="44">
        <v>47</v>
      </c>
      <c r="C434" s="43"/>
    </row>
    <row r="435" spans="1:3" ht="12.75">
      <c r="A435" s="41">
        <v>18230942</v>
      </c>
      <c r="B435" s="44">
        <v>47</v>
      </c>
      <c r="C435" s="43"/>
    </row>
    <row r="436" spans="1:3" ht="12.75">
      <c r="A436" s="41">
        <v>18230961</v>
      </c>
      <c r="B436" s="44" t="s">
        <v>726</v>
      </c>
      <c r="C436" s="43"/>
    </row>
    <row r="437" spans="1:3" ht="12.75">
      <c r="A437" s="41">
        <v>18230971</v>
      </c>
      <c r="B437" s="44" t="s">
        <v>726</v>
      </c>
      <c r="C437" s="43"/>
    </row>
    <row r="438" spans="1:3" ht="12.75">
      <c r="A438" s="41">
        <v>18232221</v>
      </c>
      <c r="B438" s="44"/>
      <c r="C438" s="43"/>
    </row>
    <row r="439" spans="1:3" ht="12.75">
      <c r="A439" s="41">
        <v>18232241</v>
      </c>
      <c r="B439" s="44"/>
      <c r="C439" s="43"/>
    </row>
    <row r="440" spans="1:3" ht="12.75">
      <c r="A440" s="41">
        <v>18232251</v>
      </c>
      <c r="B440" s="44"/>
      <c r="C440" s="43"/>
    </row>
    <row r="441" spans="1:3" ht="12.75">
      <c r="A441" s="41">
        <v>18232271</v>
      </c>
      <c r="B441" s="44"/>
      <c r="C441" s="43"/>
    </row>
    <row r="442" spans="1:3" ht="12.75">
      <c r="A442" s="41">
        <v>18232281</v>
      </c>
      <c r="B442" s="44"/>
      <c r="C442" s="43"/>
    </row>
    <row r="443" spans="1:3" ht="12.75">
      <c r="A443" s="41">
        <v>18232291</v>
      </c>
      <c r="B443" s="44"/>
      <c r="C443" s="43"/>
    </row>
    <row r="444" spans="1:3" ht="12.75">
      <c r="A444" s="41">
        <v>18233051</v>
      </c>
      <c r="B444" s="44"/>
      <c r="C444" s="43"/>
    </row>
    <row r="445" spans="1:3" ht="12.75">
      <c r="A445" s="41">
        <v>18233061</v>
      </c>
      <c r="B445" s="44"/>
      <c r="C445" s="43"/>
    </row>
    <row r="446" spans="1:3" ht="12.75">
      <c r="A446" s="41">
        <v>18233071</v>
      </c>
      <c r="B446" s="44"/>
      <c r="C446" s="43"/>
    </row>
    <row r="447" spans="1:3" ht="12.75">
      <c r="A447" s="41">
        <v>18233081</v>
      </c>
      <c r="B447" s="44"/>
      <c r="C447" s="43"/>
    </row>
    <row r="448" spans="1:3" ht="12.75">
      <c r="A448" s="41">
        <v>18233091</v>
      </c>
      <c r="B448" s="44"/>
      <c r="C448" s="43"/>
    </row>
    <row r="449" spans="1:3" ht="12.75">
      <c r="A449" s="41">
        <v>18233101</v>
      </c>
      <c r="B449" s="44"/>
      <c r="C449" s="43"/>
    </row>
    <row r="450" spans="1:3" ht="12.75">
      <c r="A450" s="41">
        <v>18233121</v>
      </c>
      <c r="B450" s="44"/>
      <c r="C450" s="43"/>
    </row>
    <row r="451" spans="1:3" ht="12.75">
      <c r="A451" s="41">
        <v>18236021</v>
      </c>
      <c r="B451" s="44">
        <v>23</v>
      </c>
      <c r="C451" s="43"/>
    </row>
    <row r="452" spans="1:3" ht="12.75">
      <c r="A452" s="41">
        <v>18236022</v>
      </c>
      <c r="B452" s="44">
        <v>47</v>
      </c>
      <c r="C452" s="43"/>
    </row>
    <row r="453" spans="1:3" ht="12.75">
      <c r="A453" s="41">
        <v>18236031</v>
      </c>
      <c r="B453" s="44">
        <v>23</v>
      </c>
      <c r="C453" s="43"/>
    </row>
    <row r="454" spans="1:3" ht="12.75">
      <c r="A454" s="41">
        <v>18236041</v>
      </c>
      <c r="B454" s="44">
        <v>23</v>
      </c>
      <c r="C454" s="43"/>
    </row>
    <row r="455" spans="1:3" ht="12.75">
      <c r="A455" s="41">
        <v>18236051</v>
      </c>
      <c r="B455" s="44">
        <v>23</v>
      </c>
      <c r="C455" s="43"/>
    </row>
    <row r="456" spans="1:3" ht="12.75">
      <c r="A456" s="41">
        <v>18236061</v>
      </c>
      <c r="B456" s="44">
        <v>23</v>
      </c>
      <c r="C456" s="43"/>
    </row>
    <row r="457" spans="1:3" ht="12.75">
      <c r="A457" s="41">
        <v>18236071</v>
      </c>
      <c r="B457" s="44">
        <v>23</v>
      </c>
      <c r="C457" s="43"/>
    </row>
    <row r="458" spans="1:3" ht="12.75">
      <c r="A458" s="41">
        <v>18236612</v>
      </c>
      <c r="B458" s="44">
        <v>47</v>
      </c>
      <c r="C458" s="43"/>
    </row>
    <row r="459" spans="1:3" ht="12.75">
      <c r="A459" s="41">
        <v>18236812</v>
      </c>
      <c r="B459" s="44">
        <v>47</v>
      </c>
      <c r="C459" s="43"/>
    </row>
    <row r="460" spans="1:3" ht="12.75">
      <c r="A460" s="41">
        <v>18237112</v>
      </c>
      <c r="B460" s="44">
        <v>47</v>
      </c>
      <c r="C460" s="43"/>
    </row>
    <row r="461" spans="1:3" ht="12.75">
      <c r="A461" s="41">
        <v>18237122</v>
      </c>
      <c r="B461" s="44">
        <v>47</v>
      </c>
      <c r="C461" s="43"/>
    </row>
    <row r="462" spans="1:3" ht="12.75">
      <c r="A462" s="41">
        <v>18238001</v>
      </c>
      <c r="B462" s="44">
        <v>47</v>
      </c>
      <c r="C462" s="43"/>
    </row>
    <row r="463" spans="1:3" ht="12.75">
      <c r="A463" s="41">
        <v>18238002</v>
      </c>
      <c r="B463" s="44">
        <v>47</v>
      </c>
      <c r="C463" s="43"/>
    </row>
    <row r="464" spans="1:3" ht="12.75">
      <c r="A464" s="41">
        <v>18238003</v>
      </c>
      <c r="B464" s="44">
        <v>47</v>
      </c>
      <c r="C464" s="43"/>
    </row>
    <row r="465" spans="1:3" ht="12.75">
      <c r="A465" s="41">
        <v>18238011</v>
      </c>
      <c r="B465" s="44"/>
      <c r="C465" s="43"/>
    </row>
    <row r="466" spans="1:3" ht="12.75">
      <c r="A466" s="41">
        <v>18238021</v>
      </c>
      <c r="B466" s="44"/>
      <c r="C466" s="43"/>
    </row>
    <row r="467" spans="1:3" ht="12.75">
      <c r="A467" s="41">
        <v>18239001</v>
      </c>
      <c r="B467" s="44"/>
      <c r="C467" s="43"/>
    </row>
    <row r="468" spans="1:3" ht="12.75">
      <c r="A468" s="41">
        <v>18239002</v>
      </c>
      <c r="B468" s="44"/>
      <c r="C468" s="43"/>
    </row>
    <row r="469" spans="1:3" ht="12.75">
      <c r="A469" s="41">
        <v>18239011</v>
      </c>
      <c r="B469" s="44"/>
      <c r="C469" s="43"/>
    </row>
    <row r="470" spans="1:3" ht="12.75">
      <c r="A470" s="41">
        <v>18239012</v>
      </c>
      <c r="B470" s="44"/>
      <c r="C470" s="43"/>
    </row>
    <row r="471" spans="1:3" ht="12.75">
      <c r="A471" s="41">
        <v>18239021</v>
      </c>
      <c r="B471" s="44"/>
      <c r="C471" s="43"/>
    </row>
    <row r="472" spans="1:3" ht="12.75">
      <c r="A472" s="41">
        <v>18239022</v>
      </c>
      <c r="B472" s="44"/>
      <c r="C472" s="43"/>
    </row>
    <row r="473" spans="1:3" ht="12.75">
      <c r="A473" s="41">
        <v>18239031</v>
      </c>
      <c r="B473" s="44"/>
      <c r="C473" s="43"/>
    </row>
    <row r="474" spans="1:3" ht="12.75">
      <c r="A474" s="41">
        <v>18239032</v>
      </c>
      <c r="B474" s="44"/>
      <c r="C474" s="43"/>
    </row>
    <row r="475" spans="1:3" ht="12.75">
      <c r="A475" s="41">
        <v>18239041</v>
      </c>
      <c r="B475" s="44"/>
      <c r="C475" s="43"/>
    </row>
    <row r="476" spans="1:3" ht="12.75">
      <c r="A476" s="41">
        <v>18239051</v>
      </c>
      <c r="B476" s="44"/>
      <c r="C476" s="43"/>
    </row>
    <row r="477" spans="1:3" ht="12.75">
      <c r="A477" s="41">
        <v>18239061</v>
      </c>
      <c r="B477" s="44">
        <v>23</v>
      </c>
      <c r="C477" s="43"/>
    </row>
    <row r="478" spans="1:3" ht="12.75">
      <c r="A478" s="41">
        <v>18300111</v>
      </c>
      <c r="B478" s="44">
        <v>50</v>
      </c>
      <c r="C478" s="43"/>
    </row>
    <row r="479" spans="1:3" ht="12.75">
      <c r="A479" s="41">
        <v>18300121</v>
      </c>
      <c r="B479" s="44">
        <v>50</v>
      </c>
      <c r="C479" s="43"/>
    </row>
    <row r="480" spans="1:3" ht="12.75">
      <c r="A480" s="41">
        <v>18400013</v>
      </c>
      <c r="B480" s="44"/>
      <c r="C480" s="43"/>
    </row>
    <row r="481" spans="1:3" ht="12.75">
      <c r="A481" s="41">
        <v>18400123</v>
      </c>
      <c r="B481" s="44"/>
      <c r="C481" s="43"/>
    </row>
    <row r="482" spans="1:3" ht="12.75">
      <c r="A482" s="41">
        <v>18400143</v>
      </c>
      <c r="B482" s="44"/>
      <c r="C482" s="43"/>
    </row>
    <row r="483" spans="1:3" ht="12.75">
      <c r="A483" s="41">
        <v>18400153</v>
      </c>
      <c r="B483" s="44"/>
      <c r="C483" s="43"/>
    </row>
    <row r="484" spans="1:3" ht="12.75">
      <c r="A484" s="41">
        <v>18400223</v>
      </c>
      <c r="B484" s="44"/>
      <c r="C484" s="43"/>
    </row>
    <row r="485" spans="1:3" ht="12.75">
      <c r="A485" s="41">
        <v>18400483</v>
      </c>
      <c r="B485" s="44"/>
      <c r="C485" s="43"/>
    </row>
    <row r="486" spans="1:3" ht="12.75">
      <c r="A486" s="41">
        <v>18400703</v>
      </c>
      <c r="B486" s="44"/>
      <c r="C486" s="43"/>
    </row>
    <row r="487" spans="1:3" ht="12.75">
      <c r="A487" s="41">
        <v>18401013</v>
      </c>
      <c r="B487" s="44"/>
      <c r="C487" s="43"/>
    </row>
    <row r="488" spans="1:3" ht="12.75">
      <c r="A488" s="41">
        <v>18401023</v>
      </c>
      <c r="B488" s="44"/>
      <c r="C488" s="43"/>
    </row>
    <row r="489" spans="1:3" ht="12.75">
      <c r="A489" s="41">
        <v>18401033</v>
      </c>
      <c r="B489" s="44"/>
      <c r="C489" s="43"/>
    </row>
    <row r="490" spans="1:3" ht="12.75">
      <c r="A490" s="41">
        <v>18401063</v>
      </c>
      <c r="B490" s="44"/>
      <c r="C490" s="43"/>
    </row>
    <row r="491" spans="1:3" ht="12.75">
      <c r="A491" s="41">
        <v>18500003</v>
      </c>
      <c r="B491" s="44" t="s">
        <v>728</v>
      </c>
      <c r="C491" s="43"/>
    </row>
    <row r="492" spans="1:3" ht="12.75">
      <c r="A492" s="41">
        <v>18600003</v>
      </c>
      <c r="B492" s="49">
        <v>11</v>
      </c>
      <c r="C492" s="43"/>
    </row>
    <row r="493" spans="1:3" ht="12.75">
      <c r="A493" s="41">
        <v>18600011</v>
      </c>
      <c r="B493" s="44" t="s">
        <v>728</v>
      </c>
      <c r="C493" s="43"/>
    </row>
    <row r="494" spans="1:3" ht="12.75">
      <c r="A494" s="41">
        <v>18600021</v>
      </c>
      <c r="B494" s="44" t="s">
        <v>728</v>
      </c>
      <c r="C494" s="43"/>
    </row>
    <row r="495" spans="1:3" ht="12.75">
      <c r="A495" s="41">
        <v>18600013</v>
      </c>
      <c r="B495" s="44" t="s">
        <v>728</v>
      </c>
      <c r="C495" s="43"/>
    </row>
    <row r="496" spans="1:3" ht="12.75">
      <c r="A496" s="41">
        <v>18600053</v>
      </c>
      <c r="B496" s="50"/>
      <c r="C496" s="51"/>
    </row>
    <row r="497" spans="1:3" ht="12.75">
      <c r="A497" s="41">
        <v>18600063</v>
      </c>
      <c r="B497" s="52">
        <v>52</v>
      </c>
      <c r="C497" s="43"/>
    </row>
    <row r="498" spans="1:3" ht="12.75">
      <c r="A498" s="41">
        <v>18600073</v>
      </c>
      <c r="B498" s="44">
        <v>47</v>
      </c>
      <c r="C498" s="43"/>
    </row>
    <row r="499" spans="1:3" ht="12.75">
      <c r="A499" s="41">
        <v>18600082</v>
      </c>
      <c r="B499" s="44">
        <v>47</v>
      </c>
      <c r="C499" s="43"/>
    </row>
    <row r="500" spans="1:3" ht="12.75">
      <c r="A500" s="41">
        <v>18600083</v>
      </c>
      <c r="B500" s="44">
        <v>47</v>
      </c>
      <c r="C500" s="43"/>
    </row>
    <row r="501" spans="1:3" ht="12.75">
      <c r="A501" s="41">
        <v>18600091</v>
      </c>
      <c r="B501" s="44">
        <v>47</v>
      </c>
      <c r="C501" s="43"/>
    </row>
    <row r="502" spans="1:3" ht="12.75">
      <c r="A502" s="41">
        <v>18600101</v>
      </c>
      <c r="B502" s="44">
        <v>47</v>
      </c>
      <c r="C502" s="43"/>
    </row>
    <row r="503" spans="1:3" ht="12.75">
      <c r="A503" s="41">
        <v>18600121</v>
      </c>
      <c r="B503" s="44">
        <v>47</v>
      </c>
      <c r="C503" s="43"/>
    </row>
    <row r="504" spans="1:3" ht="12.75">
      <c r="A504" s="41">
        <v>18600122</v>
      </c>
      <c r="B504" s="44">
        <v>47</v>
      </c>
      <c r="C504" s="43"/>
    </row>
    <row r="505" spans="1:3" ht="12.75">
      <c r="A505" s="41">
        <v>18600123</v>
      </c>
      <c r="B505" s="44">
        <v>52</v>
      </c>
      <c r="C505" s="43"/>
    </row>
    <row r="506" spans="1:3" ht="12.75">
      <c r="A506" s="41">
        <v>18600131</v>
      </c>
      <c r="B506" s="44">
        <v>47</v>
      </c>
      <c r="C506" s="43"/>
    </row>
    <row r="507" spans="1:3" ht="12.75">
      <c r="A507" s="41">
        <v>18600141</v>
      </c>
      <c r="B507" s="44">
        <v>47</v>
      </c>
      <c r="C507" s="43"/>
    </row>
    <row r="508" spans="1:3" ht="12.75">
      <c r="A508" s="41">
        <v>18600143</v>
      </c>
      <c r="B508" s="44" t="s">
        <v>728</v>
      </c>
      <c r="C508" s="43"/>
    </row>
    <row r="509" spans="1:3" ht="12.75">
      <c r="A509" s="41">
        <v>18600151</v>
      </c>
      <c r="B509" s="44">
        <v>47</v>
      </c>
      <c r="C509" s="43"/>
    </row>
    <row r="510" spans="1:3" ht="12.75">
      <c r="A510" s="41">
        <v>18600161</v>
      </c>
      <c r="B510" s="44"/>
      <c r="C510" s="43"/>
    </row>
    <row r="511" spans="1:3" ht="12.75">
      <c r="A511" s="41">
        <v>18600193</v>
      </c>
      <c r="B511" s="44">
        <v>11</v>
      </c>
      <c r="C511" s="43"/>
    </row>
    <row r="512" spans="1:3" ht="12.75">
      <c r="A512" s="41">
        <v>18600203</v>
      </c>
      <c r="B512" s="44">
        <v>47</v>
      </c>
      <c r="C512" s="43"/>
    </row>
    <row r="513" spans="1:3" ht="12.75">
      <c r="A513" s="41">
        <v>18600213</v>
      </c>
      <c r="B513" s="44" t="s">
        <v>886</v>
      </c>
      <c r="C513" s="43"/>
    </row>
    <row r="514" spans="1:3" ht="12.75">
      <c r="A514" s="41">
        <v>18600283</v>
      </c>
      <c r="B514" s="44" t="s">
        <v>886</v>
      </c>
      <c r="C514" s="43"/>
    </row>
    <row r="515" spans="1:3" ht="12.75">
      <c r="A515" s="41">
        <v>18600291</v>
      </c>
      <c r="B515" s="44" t="s">
        <v>872</v>
      </c>
      <c r="C515" s="47"/>
    </row>
    <row r="516" spans="1:3" ht="12.75">
      <c r="A516" s="41">
        <v>18600321</v>
      </c>
      <c r="B516" s="44">
        <v>47</v>
      </c>
      <c r="C516" s="43"/>
    </row>
    <row r="517" spans="1:3" ht="12.75">
      <c r="A517" s="41">
        <v>18600323</v>
      </c>
      <c r="B517" s="44">
        <v>11</v>
      </c>
      <c r="C517" s="43"/>
    </row>
    <row r="518" spans="1:3" ht="12.75">
      <c r="A518" s="41">
        <v>18600341</v>
      </c>
      <c r="B518" s="44" t="s">
        <v>872</v>
      </c>
      <c r="C518" s="43"/>
    </row>
    <row r="519" spans="1:3" ht="12.75">
      <c r="A519" s="41">
        <v>18600393</v>
      </c>
      <c r="B519" s="44">
        <v>47</v>
      </c>
      <c r="C519" s="43"/>
    </row>
    <row r="520" spans="1:3" ht="12.75">
      <c r="A520" s="41">
        <v>18600441</v>
      </c>
      <c r="B520" s="44"/>
      <c r="C520" s="43"/>
    </row>
    <row r="521" spans="1:3" ht="12.75">
      <c r="A521" s="41">
        <v>18600473</v>
      </c>
      <c r="B521" s="44" t="s">
        <v>872</v>
      </c>
      <c r="C521" s="43"/>
    </row>
    <row r="522" spans="1:3" ht="12.75">
      <c r="A522" s="41">
        <v>18600511</v>
      </c>
      <c r="B522" s="44">
        <v>40</v>
      </c>
      <c r="C522" s="43"/>
    </row>
    <row r="523" spans="1:3" ht="12.75">
      <c r="A523" s="41">
        <v>18600512</v>
      </c>
      <c r="B523" s="44">
        <v>40</v>
      </c>
      <c r="C523" s="43"/>
    </row>
    <row r="524" spans="1:3" ht="12.75">
      <c r="A524" s="41">
        <v>18600561</v>
      </c>
      <c r="B524" s="44">
        <v>47</v>
      </c>
      <c r="C524" s="43"/>
    </row>
    <row r="525" spans="1:3" ht="12.75">
      <c r="A525" s="41">
        <v>18600601</v>
      </c>
      <c r="B525" s="44">
        <v>40</v>
      </c>
      <c r="C525" s="43"/>
    </row>
    <row r="526" spans="1:3" ht="12.75">
      <c r="A526" s="41">
        <v>18600613</v>
      </c>
      <c r="B526" s="44" t="s">
        <v>848</v>
      </c>
      <c r="C526" s="43"/>
    </row>
    <row r="527" spans="1:3" ht="12.75">
      <c r="A527" s="41">
        <v>18600701</v>
      </c>
      <c r="B527" s="44" t="s">
        <v>726</v>
      </c>
      <c r="C527" s="43"/>
    </row>
    <row r="528" spans="1:3" ht="12.75">
      <c r="A528" s="41">
        <v>18600703</v>
      </c>
      <c r="B528" s="44">
        <v>11</v>
      </c>
      <c r="C528" s="43"/>
    </row>
    <row r="529" spans="1:3" ht="12.75">
      <c r="A529" s="41">
        <v>18600713</v>
      </c>
      <c r="B529" s="44" t="s">
        <v>887</v>
      </c>
      <c r="C529" s="43"/>
    </row>
    <row r="530" spans="1:3" ht="12.75">
      <c r="A530" s="41">
        <v>18600813</v>
      </c>
      <c r="B530" s="44">
        <v>11</v>
      </c>
      <c r="C530" s="43"/>
    </row>
    <row r="531" spans="1:3" ht="12.75">
      <c r="A531" s="41">
        <v>18600823</v>
      </c>
      <c r="B531" s="44">
        <v>11</v>
      </c>
      <c r="C531" s="43"/>
    </row>
    <row r="532" spans="1:3" ht="12.75">
      <c r="A532" s="41">
        <v>18600953</v>
      </c>
      <c r="B532" s="49">
        <v>11</v>
      </c>
      <c r="C532" s="43"/>
    </row>
    <row r="533" spans="1:3" ht="12.75">
      <c r="A533" s="41">
        <v>18600983</v>
      </c>
      <c r="B533" s="44">
        <v>11</v>
      </c>
      <c r="C533" s="43"/>
    </row>
    <row r="534" spans="1:3" ht="12.75">
      <c r="A534" s="41">
        <v>18600993</v>
      </c>
      <c r="B534" s="44" t="s">
        <v>848</v>
      </c>
      <c r="C534" s="43"/>
    </row>
    <row r="535" spans="1:3" ht="12.75">
      <c r="A535" s="41">
        <v>18601033</v>
      </c>
      <c r="B535" s="44" t="s">
        <v>848</v>
      </c>
      <c r="C535" s="43"/>
    </row>
    <row r="536" spans="1:3" ht="12.75">
      <c r="A536" s="41">
        <v>18601051</v>
      </c>
      <c r="B536" s="44">
        <v>47</v>
      </c>
      <c r="C536" s="43"/>
    </row>
    <row r="537" spans="1:3" ht="12.75">
      <c r="A537" s="41">
        <v>18601052</v>
      </c>
      <c r="B537" s="44">
        <v>47</v>
      </c>
      <c r="C537" s="43"/>
    </row>
    <row r="538" spans="1:3" ht="12.75">
      <c r="A538" s="41">
        <v>18608022</v>
      </c>
      <c r="B538" s="44">
        <v>47</v>
      </c>
      <c r="C538" s="43"/>
    </row>
    <row r="539" spans="1:3" ht="12.75">
      <c r="A539" s="41">
        <v>18608062</v>
      </c>
      <c r="B539" s="44">
        <v>51</v>
      </c>
      <c r="C539" s="43"/>
    </row>
    <row r="540" spans="1:3" ht="12.75">
      <c r="A540" s="41">
        <v>18608112</v>
      </c>
      <c r="B540" s="44">
        <v>47</v>
      </c>
      <c r="C540" s="43"/>
    </row>
    <row r="541" spans="1:3" ht="12.75">
      <c r="A541" s="41">
        <v>18608142</v>
      </c>
      <c r="B541" s="44">
        <v>47</v>
      </c>
      <c r="C541" s="43"/>
    </row>
    <row r="542" spans="1:3" ht="12.75">
      <c r="A542" s="41">
        <v>18608152</v>
      </c>
      <c r="B542" s="44">
        <v>47</v>
      </c>
      <c r="C542" s="43"/>
    </row>
    <row r="543" spans="1:3" ht="12.75">
      <c r="A543" s="41">
        <v>18608212</v>
      </c>
      <c r="B543" s="44">
        <v>47</v>
      </c>
      <c r="C543" s="43"/>
    </row>
    <row r="544" spans="1:3" ht="12.75">
      <c r="A544" s="41">
        <v>18608242</v>
      </c>
      <c r="B544" s="44">
        <v>47</v>
      </c>
      <c r="C544" s="43"/>
    </row>
    <row r="545" spans="1:3" ht="12.75">
      <c r="A545" s="41">
        <v>18608312</v>
      </c>
      <c r="B545" s="44">
        <v>47</v>
      </c>
      <c r="C545" s="43"/>
    </row>
    <row r="546" spans="1:3" ht="12.75">
      <c r="A546" s="41">
        <v>18608412</v>
      </c>
      <c r="B546" s="44">
        <v>47</v>
      </c>
      <c r="C546" s="43"/>
    </row>
    <row r="547" spans="1:3" ht="12.75">
      <c r="A547" s="41">
        <v>18608442</v>
      </c>
      <c r="B547" s="44">
        <v>47</v>
      </c>
      <c r="C547" s="43"/>
    </row>
    <row r="548" spans="1:3" ht="12.75">
      <c r="A548" s="41">
        <v>18608452</v>
      </c>
      <c r="B548" s="44">
        <v>47</v>
      </c>
      <c r="C548" s="43"/>
    </row>
    <row r="549" spans="1:3" ht="12.75">
      <c r="A549" s="41">
        <v>18608512</v>
      </c>
      <c r="B549" s="44">
        <v>47</v>
      </c>
      <c r="C549" s="43"/>
    </row>
    <row r="550" spans="1:3" ht="12.75">
      <c r="A550" s="41">
        <v>18608542</v>
      </c>
      <c r="B550" s="44">
        <v>47</v>
      </c>
      <c r="C550" s="43"/>
    </row>
    <row r="551" spans="1:3" ht="12.75">
      <c r="A551" s="41">
        <v>18608612</v>
      </c>
      <c r="B551" s="44">
        <v>47</v>
      </c>
      <c r="C551" s="43"/>
    </row>
    <row r="552" spans="1:3" ht="12.75">
      <c r="A552" s="41">
        <v>18608642</v>
      </c>
      <c r="B552" s="44">
        <v>47</v>
      </c>
      <c r="C552" s="43"/>
    </row>
    <row r="553" spans="1:3" ht="12.75">
      <c r="A553" s="41">
        <v>18608712</v>
      </c>
      <c r="B553" s="44">
        <v>47</v>
      </c>
      <c r="C553" s="43"/>
    </row>
    <row r="554" spans="1:3" ht="12.75">
      <c r="A554" s="41">
        <v>18608742</v>
      </c>
      <c r="B554" s="44">
        <v>47</v>
      </c>
      <c r="C554" s="43"/>
    </row>
    <row r="555" spans="1:3" ht="12.75">
      <c r="A555" s="41">
        <v>18608812</v>
      </c>
      <c r="B555" s="44">
        <v>47</v>
      </c>
      <c r="C555" s="43"/>
    </row>
    <row r="556" spans="1:3" ht="12.75">
      <c r="A556" s="41">
        <v>18608912</v>
      </c>
      <c r="B556" s="44">
        <v>47</v>
      </c>
      <c r="C556" s="43"/>
    </row>
    <row r="557" spans="1:3" ht="12.75">
      <c r="A557" s="41">
        <v>18608941</v>
      </c>
      <c r="B557" s="44">
        <v>47</v>
      </c>
      <c r="C557" s="43"/>
    </row>
    <row r="558" spans="1:3" ht="12.75">
      <c r="A558" s="41">
        <v>18608942</v>
      </c>
      <c r="B558" s="44">
        <v>47</v>
      </c>
      <c r="C558" s="43"/>
    </row>
    <row r="559" spans="1:3" ht="12.75">
      <c r="A559" s="41">
        <v>18609112</v>
      </c>
      <c r="B559" s="44">
        <v>47</v>
      </c>
      <c r="C559" s="43"/>
    </row>
    <row r="560" spans="1:3" ht="12.75">
      <c r="A560" s="41">
        <v>18609122</v>
      </c>
      <c r="B560" s="44">
        <v>47</v>
      </c>
      <c r="C560" s="43"/>
    </row>
    <row r="561" spans="1:3" ht="12.75">
      <c r="A561" s="41">
        <v>18609132</v>
      </c>
      <c r="B561" s="44">
        <v>47</v>
      </c>
      <c r="C561" s="43"/>
    </row>
    <row r="562" spans="1:3" ht="12.75">
      <c r="A562" s="41">
        <v>18609142</v>
      </c>
      <c r="B562" s="44">
        <v>47</v>
      </c>
      <c r="C562" s="43"/>
    </row>
    <row r="563" spans="1:3" ht="12.75">
      <c r="A563" s="41">
        <v>18609212</v>
      </c>
      <c r="B563" s="44">
        <v>47</v>
      </c>
      <c r="C563" s="43"/>
    </row>
    <row r="564" spans="1:3" ht="12.75">
      <c r="A564" s="41">
        <v>18609312</v>
      </c>
      <c r="B564" s="44">
        <v>47</v>
      </c>
      <c r="C564" s="43"/>
    </row>
    <row r="565" spans="1:3" ht="12.75">
      <c r="A565" s="41">
        <v>18609522</v>
      </c>
      <c r="B565" s="44">
        <v>47</v>
      </c>
      <c r="C565" s="43"/>
    </row>
    <row r="566" spans="1:3" ht="12.75">
      <c r="A566" s="41">
        <v>18609532</v>
      </c>
      <c r="B566" s="44">
        <v>47</v>
      </c>
      <c r="C566" s="43"/>
    </row>
    <row r="567" spans="1:3" ht="12.75">
      <c r="A567" s="41">
        <v>18609542</v>
      </c>
      <c r="B567" s="44">
        <v>47</v>
      </c>
      <c r="C567" s="43"/>
    </row>
    <row r="568" spans="1:3" ht="12.75">
      <c r="A568" s="41">
        <v>18601003</v>
      </c>
      <c r="B568" s="44" t="s">
        <v>848</v>
      </c>
      <c r="C568" s="43"/>
    </row>
    <row r="569" spans="1:3" ht="12.75">
      <c r="A569" s="41">
        <v>18630031</v>
      </c>
      <c r="B569" s="44" t="s">
        <v>872</v>
      </c>
      <c r="C569" s="43"/>
    </row>
    <row r="570" spans="1:3" ht="12.75">
      <c r="A570" s="41">
        <v>18700001</v>
      </c>
      <c r="B570" s="44"/>
      <c r="C570" s="43"/>
    </row>
    <row r="571" spans="1:3" ht="12.75">
      <c r="A571" s="41">
        <v>18700002</v>
      </c>
      <c r="B571" s="44"/>
      <c r="C571" s="43"/>
    </row>
    <row r="572" spans="1:3" ht="12.75">
      <c r="A572" s="41">
        <v>18700003</v>
      </c>
      <c r="B572" s="44"/>
      <c r="C572" s="43"/>
    </row>
    <row r="573" spans="1:3" ht="12.75">
      <c r="A573" s="41">
        <v>18700011</v>
      </c>
      <c r="B573" s="44"/>
      <c r="C573" s="43"/>
    </row>
    <row r="574" spans="1:3" ht="12.75">
      <c r="A574" s="41">
        <v>18700012</v>
      </c>
      <c r="B574" s="44"/>
      <c r="C574" s="43"/>
    </row>
    <row r="575" spans="1:3" ht="12.75">
      <c r="A575" s="41">
        <v>18700021</v>
      </c>
      <c r="B575" s="44"/>
      <c r="C575" s="43"/>
    </row>
    <row r="576" spans="1:3" ht="12.75">
      <c r="A576" s="41">
        <v>18700022</v>
      </c>
      <c r="B576" s="44"/>
      <c r="C576" s="43"/>
    </row>
    <row r="577" spans="1:3" ht="12.75">
      <c r="A577" s="41">
        <v>18900013</v>
      </c>
      <c r="B577" s="44">
        <v>12</v>
      </c>
      <c r="C577" s="43"/>
    </row>
    <row r="578" spans="1:3" ht="12.75">
      <c r="A578" s="41">
        <v>18900083</v>
      </c>
      <c r="B578" s="44">
        <v>12</v>
      </c>
      <c r="C578" s="43"/>
    </row>
    <row r="579" spans="1:3" ht="12.75">
      <c r="A579" s="41">
        <v>18900153</v>
      </c>
      <c r="B579" s="44">
        <v>12</v>
      </c>
      <c r="C579" s="43"/>
    </row>
    <row r="580" spans="1:3" ht="12.75">
      <c r="A580" s="41">
        <v>18900173</v>
      </c>
      <c r="B580" s="44">
        <v>12</v>
      </c>
      <c r="C580" s="43"/>
    </row>
    <row r="581" spans="1:3" ht="12.75">
      <c r="A581" s="41">
        <v>18900183</v>
      </c>
      <c r="B581" s="44">
        <v>12</v>
      </c>
      <c r="C581" s="43"/>
    </row>
    <row r="582" spans="1:3" ht="12.75">
      <c r="A582" s="41">
        <v>18900193</v>
      </c>
      <c r="B582" s="44">
        <v>12</v>
      </c>
      <c r="C582" s="43"/>
    </row>
    <row r="583" spans="1:3" ht="12.75">
      <c r="A583" s="41">
        <v>18900223</v>
      </c>
      <c r="B583" s="44">
        <v>12</v>
      </c>
      <c r="C583" s="43"/>
    </row>
    <row r="584" spans="1:3" ht="12.75">
      <c r="A584" s="41">
        <v>18900243</v>
      </c>
      <c r="B584" s="44">
        <v>12</v>
      </c>
      <c r="C584" s="43"/>
    </row>
    <row r="585" spans="1:3" ht="12.75">
      <c r="A585" s="41">
        <v>18900253</v>
      </c>
      <c r="B585" s="44">
        <v>12</v>
      </c>
      <c r="C585" s="43"/>
    </row>
    <row r="586" spans="1:3" ht="12.75">
      <c r="A586" s="41">
        <v>18900263</v>
      </c>
      <c r="B586" s="44">
        <v>12</v>
      </c>
      <c r="C586" s="43"/>
    </row>
    <row r="587" spans="1:3" ht="12.75">
      <c r="A587" s="41">
        <v>18900273</v>
      </c>
      <c r="B587" s="44">
        <v>12</v>
      </c>
      <c r="C587" s="43"/>
    </row>
    <row r="588" spans="1:3" ht="12.75">
      <c r="A588" s="41">
        <v>18900283</v>
      </c>
      <c r="B588" s="44">
        <v>12</v>
      </c>
      <c r="C588" s="43"/>
    </row>
    <row r="589" spans="1:3" ht="12.75">
      <c r="A589" s="41">
        <v>18900293</v>
      </c>
      <c r="B589" s="44">
        <v>12</v>
      </c>
      <c r="C589" s="43"/>
    </row>
    <row r="590" spans="1:3" ht="12.75">
      <c r="A590" s="41">
        <v>18900303</v>
      </c>
      <c r="B590" s="44">
        <v>12</v>
      </c>
      <c r="C590" s="43"/>
    </row>
    <row r="591" spans="1:3" ht="12.75">
      <c r="A591" s="41">
        <v>18900313</v>
      </c>
      <c r="B591" s="44">
        <v>12</v>
      </c>
      <c r="C591" s="43"/>
    </row>
    <row r="592" spans="1:3" ht="12.75">
      <c r="A592" s="41">
        <v>18900323</v>
      </c>
      <c r="B592" s="44">
        <v>12</v>
      </c>
      <c r="C592" s="43"/>
    </row>
    <row r="593" spans="1:3" ht="12.75">
      <c r="A593" s="41">
        <v>18900333</v>
      </c>
      <c r="B593" s="44">
        <v>12</v>
      </c>
      <c r="C593" s="43"/>
    </row>
    <row r="594" spans="1:3" ht="12.75">
      <c r="A594" s="41">
        <v>18900343</v>
      </c>
      <c r="B594" s="44">
        <v>12</v>
      </c>
      <c r="C594" s="43"/>
    </row>
    <row r="595" spans="1:3" ht="12.75">
      <c r="A595" s="41">
        <v>18900353</v>
      </c>
      <c r="B595" s="44">
        <v>12</v>
      </c>
      <c r="C595" s="43"/>
    </row>
    <row r="596" spans="1:3" ht="12.75">
      <c r="A596" s="41">
        <v>18900363</v>
      </c>
      <c r="B596" s="44">
        <v>12</v>
      </c>
      <c r="C596" s="43"/>
    </row>
    <row r="597" spans="1:3" ht="12.75">
      <c r="A597" s="54">
        <v>18900373</v>
      </c>
      <c r="B597" s="44" t="s">
        <v>891</v>
      </c>
      <c r="C597" s="43"/>
    </row>
    <row r="598" spans="1:3" ht="12.75">
      <c r="A598" s="54">
        <v>18900383</v>
      </c>
      <c r="B598" s="44" t="s">
        <v>891</v>
      </c>
      <c r="C598" s="43"/>
    </row>
    <row r="599" spans="1:3" ht="12.75">
      <c r="A599" s="41">
        <v>19000033</v>
      </c>
      <c r="B599" s="44">
        <v>42</v>
      </c>
      <c r="C599" s="43"/>
    </row>
    <row r="600" spans="1:3" ht="12.75">
      <c r="A600" s="41">
        <v>19000032</v>
      </c>
      <c r="B600" s="44">
        <v>42</v>
      </c>
      <c r="C600" s="43"/>
    </row>
    <row r="601" spans="1:3" ht="12.75">
      <c r="A601" s="41">
        <v>19000052</v>
      </c>
      <c r="B601" s="44">
        <v>42</v>
      </c>
      <c r="C601" s="43"/>
    </row>
    <row r="602" spans="1:3" ht="12.75">
      <c r="A602" s="41">
        <v>19000053</v>
      </c>
      <c r="B602" s="44">
        <v>42</v>
      </c>
      <c r="C602" s="43"/>
    </row>
    <row r="603" spans="1:3" ht="12.75">
      <c r="A603" s="41">
        <v>19000081</v>
      </c>
      <c r="B603" s="44">
        <v>42</v>
      </c>
      <c r="C603" s="43"/>
    </row>
    <row r="604" spans="1:3" ht="12.75">
      <c r="A604" s="41">
        <v>19000093</v>
      </c>
      <c r="B604" s="44"/>
      <c r="C604" s="43"/>
    </row>
    <row r="605" spans="1:3" ht="12.75">
      <c r="A605" s="41">
        <v>19000393</v>
      </c>
      <c r="B605" s="44" t="s">
        <v>894</v>
      </c>
      <c r="C605" s="43"/>
    </row>
    <row r="606" spans="1:3" ht="12.75">
      <c r="A606" s="41">
        <v>19000481</v>
      </c>
      <c r="B606" s="44" t="s">
        <v>894</v>
      </c>
      <c r="C606" s="47"/>
    </row>
    <row r="607" spans="1:3" ht="12.75">
      <c r="A607" s="41">
        <v>19000552</v>
      </c>
      <c r="B607" s="44">
        <v>22</v>
      </c>
      <c r="C607" s="43"/>
    </row>
    <row r="608" spans="1:3" ht="12.75">
      <c r="A608" s="41">
        <v>19000562</v>
      </c>
      <c r="B608" s="44"/>
      <c r="C608" s="43"/>
    </row>
    <row r="609" spans="1:3" ht="12.75">
      <c r="A609" s="41">
        <v>19000572</v>
      </c>
      <c r="B609" s="44"/>
      <c r="C609" s="43"/>
    </row>
    <row r="610" spans="1:3" ht="12.75">
      <c r="A610" s="41">
        <v>19000652</v>
      </c>
      <c r="B610" s="44">
        <v>22</v>
      </c>
      <c r="C610" s="43"/>
    </row>
    <row r="611" spans="1:3" ht="12.75">
      <c r="A611" s="41">
        <v>19100012</v>
      </c>
      <c r="B611" s="44">
        <v>23</v>
      </c>
      <c r="C611" s="43"/>
    </row>
    <row r="612" spans="1:3" ht="12.75">
      <c r="A612" s="41">
        <v>19100022</v>
      </c>
      <c r="B612" s="44">
        <v>23</v>
      </c>
      <c r="C612" s="43"/>
    </row>
    <row r="613" spans="1:3" ht="12.75">
      <c r="A613" s="41">
        <v>19100132</v>
      </c>
      <c r="B613" s="44">
        <v>23</v>
      </c>
      <c r="C613" s="43"/>
    </row>
    <row r="614" spans="1:3" ht="12.75">
      <c r="A614" s="41">
        <v>19100142</v>
      </c>
      <c r="B614" s="44">
        <v>23</v>
      </c>
      <c r="C614" s="43"/>
    </row>
    <row r="615" spans="1:3" ht="12.75">
      <c r="A615" s="41">
        <v>19100152</v>
      </c>
      <c r="B615" s="44">
        <v>23</v>
      </c>
      <c r="C615" s="43"/>
    </row>
    <row r="616" spans="1:3" ht="12.75">
      <c r="A616" s="41">
        <v>19100162</v>
      </c>
      <c r="B616" s="44">
        <v>23</v>
      </c>
      <c r="C616" s="43"/>
    </row>
    <row r="617" spans="1:3" ht="12.75">
      <c r="A617" s="55">
        <v>28300012</v>
      </c>
      <c r="B617" s="42" t="s">
        <v>867</v>
      </c>
      <c r="C617" s="43"/>
    </row>
    <row r="618" spans="1:3" ht="12.75">
      <c r="A618" s="41">
        <v>28300031</v>
      </c>
      <c r="B618" s="44">
        <v>42</v>
      </c>
      <c r="C618" s="43"/>
    </row>
    <row r="619" spans="1:3" ht="12.75">
      <c r="A619" s="41">
        <v>28300152</v>
      </c>
      <c r="B619" s="44">
        <v>42</v>
      </c>
      <c r="C619" s="43"/>
    </row>
    <row r="620" spans="1:3" ht="12.75">
      <c r="A620" s="41">
        <v>28300053</v>
      </c>
      <c r="B620" s="42" t="s">
        <v>894</v>
      </c>
      <c r="C620" s="43"/>
    </row>
    <row r="621" spans="1:3" ht="12.75">
      <c r="A621" s="41" t="s">
        <v>744</v>
      </c>
      <c r="B621" s="42"/>
      <c r="C621" s="43"/>
    </row>
    <row r="622" spans="1:3" ht="12.75">
      <c r="A622" s="55" t="s">
        <v>178</v>
      </c>
      <c r="B622" s="42">
        <v>6</v>
      </c>
      <c r="C622" s="43"/>
    </row>
    <row r="623" spans="1:3" ht="12.75">
      <c r="A623" s="55" t="s">
        <v>178</v>
      </c>
      <c r="B623" s="44">
        <v>6</v>
      </c>
      <c r="C623" s="43"/>
    </row>
    <row r="624" spans="1:3" ht="12.75">
      <c r="A624" s="55">
        <v>19000003</v>
      </c>
      <c r="B624" s="44"/>
      <c r="C624" s="43"/>
    </row>
    <row r="625" spans="1:3" ht="12.75">
      <c r="A625" s="55">
        <v>19000011</v>
      </c>
      <c r="B625" s="44">
        <v>42</v>
      </c>
      <c r="C625" s="43"/>
    </row>
    <row r="626" spans="1:3" ht="12.75">
      <c r="A626" s="41">
        <v>19000012</v>
      </c>
      <c r="B626" s="42">
        <v>22</v>
      </c>
      <c r="C626" s="43"/>
    </row>
    <row r="627" spans="1:3" ht="12.75">
      <c r="A627" s="55">
        <v>19000013</v>
      </c>
      <c r="B627" s="44"/>
      <c r="C627" s="43"/>
    </row>
    <row r="628" spans="1:3" ht="12.75">
      <c r="A628" s="55">
        <v>19000021</v>
      </c>
      <c r="B628" s="44">
        <v>22</v>
      </c>
      <c r="C628" s="43"/>
    </row>
    <row r="629" spans="1:3" ht="12.75">
      <c r="A629" s="41">
        <v>19000022</v>
      </c>
      <c r="B629" s="44">
        <v>48</v>
      </c>
      <c r="C629" s="43"/>
    </row>
    <row r="630" spans="1:3" ht="12.75">
      <c r="A630" s="41">
        <v>19000023</v>
      </c>
      <c r="B630" s="44"/>
      <c r="C630" s="43"/>
    </row>
    <row r="631" spans="1:3" ht="12.75">
      <c r="A631" s="41">
        <v>19000041</v>
      </c>
      <c r="B631" s="44">
        <v>22</v>
      </c>
      <c r="C631" s="43"/>
    </row>
    <row r="632" spans="1:3" ht="12.75">
      <c r="A632" s="41">
        <v>19000042</v>
      </c>
      <c r="B632" s="44">
        <v>42</v>
      </c>
      <c r="C632" s="43"/>
    </row>
    <row r="633" spans="1:3" ht="12.75">
      <c r="A633" s="41">
        <v>19000043</v>
      </c>
      <c r="B633" s="44">
        <v>42</v>
      </c>
      <c r="C633" s="43"/>
    </row>
    <row r="634" spans="1:3" ht="12.75">
      <c r="A634" s="41">
        <v>19000051</v>
      </c>
      <c r="B634" s="44">
        <v>22</v>
      </c>
      <c r="C634" s="43"/>
    </row>
    <row r="635" spans="1:3" ht="12.75">
      <c r="A635" s="41">
        <v>19000061</v>
      </c>
      <c r="B635" s="44">
        <v>22</v>
      </c>
      <c r="C635" s="43"/>
    </row>
    <row r="636" spans="1:3" ht="12.75">
      <c r="A636" s="41">
        <v>19000062</v>
      </c>
      <c r="B636" s="44"/>
      <c r="C636" s="43"/>
    </row>
    <row r="637" spans="1:3" ht="12.75">
      <c r="A637" s="41">
        <v>19000073</v>
      </c>
      <c r="B637" s="44"/>
      <c r="C637" s="43"/>
    </row>
    <row r="638" spans="1:3" ht="12.75">
      <c r="A638" s="41">
        <v>19000083</v>
      </c>
      <c r="B638" s="44">
        <v>47</v>
      </c>
      <c r="C638" s="43"/>
    </row>
    <row r="639" spans="1:3" ht="12.75">
      <c r="A639" s="41">
        <v>19000091</v>
      </c>
      <c r="B639" s="44">
        <v>42</v>
      </c>
      <c r="C639" s="43"/>
    </row>
    <row r="640" spans="1:3" ht="12.75">
      <c r="A640" s="41">
        <v>19000111</v>
      </c>
      <c r="B640" s="44"/>
      <c r="C640" s="43"/>
    </row>
    <row r="641" spans="1:3" ht="12.75">
      <c r="A641" s="41">
        <v>19000121</v>
      </c>
      <c r="B641" s="44">
        <v>22</v>
      </c>
      <c r="C641" s="43"/>
    </row>
    <row r="642" spans="1:3" ht="12.75">
      <c r="A642" s="41">
        <v>19000123</v>
      </c>
      <c r="B642" s="44"/>
      <c r="C642" s="43"/>
    </row>
    <row r="643" spans="1:3" ht="12.75">
      <c r="A643" s="55">
        <v>19000131</v>
      </c>
      <c r="B643" s="44">
        <v>42</v>
      </c>
      <c r="C643" s="43"/>
    </row>
    <row r="644" spans="1:3" ht="12.75">
      <c r="A644" s="41">
        <v>19000133</v>
      </c>
      <c r="B644" s="44">
        <v>48</v>
      </c>
      <c r="C644" s="43"/>
    </row>
    <row r="645" spans="1:3" ht="12.75">
      <c r="A645" s="41">
        <v>19000141</v>
      </c>
      <c r="B645" s="44"/>
      <c r="C645" s="43"/>
    </row>
    <row r="646" spans="1:3" ht="12.75">
      <c r="A646" s="41">
        <v>19000153</v>
      </c>
      <c r="B646" s="44">
        <v>48</v>
      </c>
      <c r="C646" s="43"/>
    </row>
    <row r="647" spans="1:3" ht="12.75">
      <c r="A647" s="41">
        <v>19000161</v>
      </c>
      <c r="B647" s="44"/>
      <c r="C647" s="43"/>
    </row>
    <row r="648" spans="1:3" ht="12.75">
      <c r="A648" s="41">
        <v>19000163</v>
      </c>
      <c r="B648" s="44">
        <v>48</v>
      </c>
      <c r="C648" s="43"/>
    </row>
    <row r="649" spans="1:3" ht="12.75">
      <c r="A649" s="41">
        <v>19000173</v>
      </c>
      <c r="B649" s="44">
        <v>48</v>
      </c>
      <c r="C649" s="43"/>
    </row>
    <row r="650" spans="1:3" ht="12.75">
      <c r="A650" s="41">
        <v>19000181</v>
      </c>
      <c r="B650" s="44"/>
      <c r="C650" s="43"/>
    </row>
    <row r="651" spans="1:3" ht="12.75">
      <c r="A651" s="41">
        <v>19000221</v>
      </c>
      <c r="B651" s="44"/>
      <c r="C651" s="43"/>
    </row>
    <row r="652" spans="1:3" ht="12.75">
      <c r="A652" s="41">
        <v>19000233</v>
      </c>
      <c r="B652" s="44"/>
      <c r="C652" s="43"/>
    </row>
    <row r="653" spans="1:3" ht="12.75">
      <c r="A653" s="41">
        <v>19000243</v>
      </c>
      <c r="B653" s="44"/>
      <c r="C653" s="43"/>
    </row>
    <row r="654" spans="1:3" ht="12.75">
      <c r="A654" s="41">
        <v>19000251</v>
      </c>
      <c r="B654" s="44"/>
      <c r="C654" s="43"/>
    </row>
    <row r="655" spans="1:3" ht="12.75">
      <c r="A655" s="41">
        <v>19000261</v>
      </c>
      <c r="B655" s="44"/>
      <c r="C655" s="43"/>
    </row>
    <row r="656" spans="1:3" ht="12.75">
      <c r="A656" s="41">
        <v>19000281</v>
      </c>
      <c r="B656" s="44"/>
      <c r="C656" s="43"/>
    </row>
    <row r="657" spans="1:3" ht="12.75">
      <c r="A657" s="55">
        <v>19000282</v>
      </c>
      <c r="B657" s="44">
        <v>22</v>
      </c>
      <c r="C657" s="43"/>
    </row>
    <row r="658" spans="1:3" ht="12.75">
      <c r="A658" s="41">
        <v>19000283</v>
      </c>
      <c r="B658" s="44">
        <v>48</v>
      </c>
      <c r="C658" s="43"/>
    </row>
    <row r="659" spans="1:3" ht="12.75">
      <c r="A659" s="41">
        <v>19000293</v>
      </c>
      <c r="B659" s="44"/>
      <c r="C659" s="43"/>
    </row>
    <row r="660" spans="1:3" ht="12.75">
      <c r="A660" s="41">
        <v>19000301</v>
      </c>
      <c r="B660" s="44"/>
      <c r="C660" s="43"/>
    </row>
    <row r="661" spans="1:3" ht="12.75">
      <c r="A661" s="41">
        <v>19000303</v>
      </c>
      <c r="B661" s="44">
        <v>48</v>
      </c>
      <c r="C661" s="43"/>
    </row>
    <row r="662" spans="1:3" ht="12.75">
      <c r="A662" s="41">
        <v>19000313</v>
      </c>
      <c r="B662" s="44">
        <v>48</v>
      </c>
      <c r="C662" s="43"/>
    </row>
    <row r="663" spans="1:3" ht="12.75">
      <c r="A663" s="41">
        <v>19000321</v>
      </c>
      <c r="B663" s="44"/>
      <c r="C663" s="43"/>
    </row>
    <row r="664" spans="1:3" ht="12.75">
      <c r="A664" s="41">
        <v>19000341</v>
      </c>
      <c r="B664" s="44"/>
      <c r="C664" s="43"/>
    </row>
    <row r="665" spans="1:3" ht="12.75">
      <c r="A665" s="41">
        <v>19000361</v>
      </c>
      <c r="B665" s="44">
        <v>48</v>
      </c>
      <c r="C665" s="43"/>
    </row>
    <row r="666" spans="1:3" ht="12.75">
      <c r="A666" s="41">
        <v>19000371</v>
      </c>
      <c r="B666" s="44"/>
      <c r="C666" s="43"/>
    </row>
    <row r="667" spans="1:3" ht="12.75">
      <c r="A667" s="41">
        <v>19000381</v>
      </c>
      <c r="B667" s="44"/>
      <c r="C667" s="43"/>
    </row>
    <row r="668" spans="1:3" ht="12.75">
      <c r="A668" s="41">
        <v>19000383</v>
      </c>
      <c r="B668" s="44"/>
      <c r="C668" s="43"/>
    </row>
    <row r="669" spans="1:3" ht="12.75">
      <c r="A669" s="41">
        <v>19000403</v>
      </c>
      <c r="B669" s="44" t="s">
        <v>894</v>
      </c>
      <c r="C669" s="43"/>
    </row>
    <row r="670" spans="1:3" ht="12.75">
      <c r="A670" s="41">
        <v>19000401</v>
      </c>
      <c r="B670" s="44">
        <v>42</v>
      </c>
      <c r="C670" s="43"/>
    </row>
    <row r="671" spans="1:3" ht="12.75">
      <c r="A671" s="41">
        <v>19000411</v>
      </c>
      <c r="B671" s="44"/>
      <c r="C671" s="43"/>
    </row>
    <row r="672" spans="1:3" ht="12.75">
      <c r="A672" s="41">
        <v>19000413</v>
      </c>
      <c r="B672" s="44" t="s">
        <v>894</v>
      </c>
      <c r="C672" s="43"/>
    </row>
    <row r="673" spans="1:3" ht="12.75">
      <c r="A673" s="41">
        <v>19000431</v>
      </c>
      <c r="B673" s="44"/>
      <c r="C673" s="43"/>
    </row>
    <row r="674" spans="1:3" ht="12.75">
      <c r="A674" s="41">
        <v>19000433</v>
      </c>
      <c r="B674" s="44"/>
      <c r="C674" s="43"/>
    </row>
    <row r="675" spans="1:3" ht="12.75">
      <c r="A675" s="41">
        <v>19000441</v>
      </c>
      <c r="B675" s="44"/>
      <c r="C675" s="43"/>
    </row>
    <row r="676" spans="1:3" ht="12.75">
      <c r="A676" s="41">
        <v>19000443</v>
      </c>
      <c r="B676" s="44">
        <v>48</v>
      </c>
      <c r="C676" s="43"/>
    </row>
    <row r="677" spans="1:3" ht="12.75">
      <c r="A677" s="41">
        <v>19000451</v>
      </c>
      <c r="B677" s="44">
        <v>22</v>
      </c>
      <c r="C677" s="43"/>
    </row>
    <row r="678" spans="1:3" ht="12.75">
      <c r="A678" s="41">
        <v>19000453</v>
      </c>
      <c r="B678" s="44">
        <v>48</v>
      </c>
      <c r="C678" s="43"/>
    </row>
    <row r="679" spans="1:3" ht="12.75">
      <c r="A679" s="41">
        <v>19000461</v>
      </c>
      <c r="B679" s="44"/>
      <c r="C679" s="43"/>
    </row>
    <row r="680" spans="1:3" ht="12.75">
      <c r="A680" s="41">
        <v>19000463</v>
      </c>
      <c r="B680" s="44">
        <v>48</v>
      </c>
      <c r="C680" s="43"/>
    </row>
    <row r="681" spans="1:3" ht="12.75">
      <c r="A681" s="41">
        <v>19000471</v>
      </c>
      <c r="B681" s="44"/>
      <c r="C681" s="43"/>
    </row>
    <row r="682" spans="1:3" ht="12.75">
      <c r="A682" s="56">
        <v>19000521</v>
      </c>
      <c r="B682" s="44"/>
      <c r="C682" s="43"/>
    </row>
    <row r="683" spans="1:3" ht="12.75">
      <c r="A683" s="56">
        <v>19000531</v>
      </c>
      <c r="B683" s="44"/>
      <c r="C683" s="43"/>
    </row>
    <row r="684" spans="1:3" ht="12.75">
      <c r="A684" s="56">
        <v>19000541</v>
      </c>
      <c r="B684" s="44"/>
      <c r="C684" s="43"/>
    </row>
    <row r="685" spans="1:3" ht="12.75">
      <c r="A685" s="56">
        <v>19000543</v>
      </c>
      <c r="B685" s="44"/>
      <c r="C685" s="43"/>
    </row>
    <row r="686" spans="1:3" ht="12.75">
      <c r="A686" s="41">
        <v>19000551</v>
      </c>
      <c r="B686" s="44">
        <v>22</v>
      </c>
      <c r="C686" s="43"/>
    </row>
    <row r="687" spans="1:3" ht="12.75">
      <c r="A687" s="55">
        <v>19000582</v>
      </c>
      <c r="B687" s="42"/>
      <c r="C687" s="43"/>
    </row>
    <row r="688" spans="1:3" ht="12.75">
      <c r="A688" s="55">
        <v>19000592</v>
      </c>
      <c r="B688" s="44">
        <v>22</v>
      </c>
      <c r="C688" s="43"/>
    </row>
    <row r="689" spans="1:3" ht="12.75">
      <c r="A689" s="55">
        <v>19000602</v>
      </c>
      <c r="B689" s="44"/>
      <c r="C689" s="43"/>
    </row>
    <row r="690" spans="1:3" ht="12.75">
      <c r="A690" s="55">
        <v>19000612</v>
      </c>
      <c r="B690" s="44">
        <v>22</v>
      </c>
      <c r="C690" s="43"/>
    </row>
    <row r="691" spans="1:3" ht="12.75">
      <c r="A691" s="55">
        <v>19000622</v>
      </c>
      <c r="B691" s="44">
        <v>22</v>
      </c>
      <c r="C691" s="43"/>
    </row>
    <row r="692" spans="1:3" ht="12.75">
      <c r="A692" s="55">
        <v>19000632</v>
      </c>
      <c r="B692" s="44">
        <v>22</v>
      </c>
      <c r="C692" s="43"/>
    </row>
    <row r="693" spans="1:3" ht="12.75">
      <c r="A693" s="55">
        <v>19000642</v>
      </c>
      <c r="B693" s="44">
        <v>22</v>
      </c>
      <c r="C693" s="43"/>
    </row>
    <row r="694" spans="1:3" ht="12.75">
      <c r="A694" s="55">
        <v>19000662</v>
      </c>
      <c r="B694" s="44">
        <v>22</v>
      </c>
      <c r="C694" s="43"/>
    </row>
    <row r="695" spans="1:3" ht="12.75">
      <c r="A695" s="55">
        <v>19000672</v>
      </c>
      <c r="B695" s="44">
        <v>22</v>
      </c>
      <c r="C695" s="43"/>
    </row>
    <row r="696" spans="1:3" ht="12.75">
      <c r="A696" s="55">
        <v>19000682</v>
      </c>
      <c r="B696" s="44">
        <v>22</v>
      </c>
      <c r="C696" s="43"/>
    </row>
    <row r="697" spans="1:3" ht="12.75">
      <c r="A697" s="41">
        <v>19000692</v>
      </c>
      <c r="B697" s="44"/>
      <c r="C697" s="43"/>
    </row>
    <row r="698" spans="1:3" ht="12.75">
      <c r="A698" s="41">
        <v>19000701</v>
      </c>
      <c r="B698" s="44">
        <v>48</v>
      </c>
      <c r="C698" s="43"/>
    </row>
    <row r="699" spans="1:3" ht="12.75">
      <c r="A699" s="41">
        <v>19000702</v>
      </c>
      <c r="B699" s="44" t="s">
        <v>901</v>
      </c>
      <c r="C699" s="43"/>
    </row>
    <row r="700" spans="1:3" ht="12.75">
      <c r="A700" s="41">
        <v>20100013</v>
      </c>
      <c r="B700" s="44">
        <v>2</v>
      </c>
      <c r="C700" s="43"/>
    </row>
    <row r="701" spans="1:3" ht="12.75">
      <c r="A701" s="41">
        <v>20100150</v>
      </c>
      <c r="B701" s="44">
        <v>41</v>
      </c>
      <c r="C701" s="43"/>
    </row>
    <row r="702" spans="1:3" ht="12.75">
      <c r="A702" s="41">
        <v>20700003</v>
      </c>
      <c r="B702" s="44">
        <v>4</v>
      </c>
      <c r="C702" s="43"/>
    </row>
    <row r="703" spans="1:3" ht="12.75">
      <c r="A703" s="41">
        <v>20700013</v>
      </c>
      <c r="B703" s="44">
        <v>4</v>
      </c>
      <c r="C703" s="43"/>
    </row>
    <row r="704" spans="1:3" ht="12.75">
      <c r="A704" s="41">
        <v>20700023</v>
      </c>
      <c r="B704" s="44">
        <v>4</v>
      </c>
      <c r="C704" s="43"/>
    </row>
    <row r="705" spans="1:3" ht="12.75">
      <c r="A705" s="41">
        <v>21000033</v>
      </c>
      <c r="B705" s="44">
        <v>4</v>
      </c>
      <c r="C705" s="43"/>
    </row>
    <row r="706" spans="1:3" ht="12.75">
      <c r="A706" s="41">
        <v>21100210</v>
      </c>
      <c r="B706" s="44">
        <v>4</v>
      </c>
      <c r="C706" s="43"/>
    </row>
    <row r="707" spans="1:3" ht="12.75">
      <c r="A707" s="41">
        <v>21100363</v>
      </c>
      <c r="B707" s="44" t="s">
        <v>872</v>
      </c>
      <c r="C707" s="43"/>
    </row>
    <row r="708" spans="1:3" ht="12.75">
      <c r="A708" s="41">
        <v>21100373</v>
      </c>
      <c r="B708" s="44" t="s">
        <v>872</v>
      </c>
      <c r="C708" s="43"/>
    </row>
    <row r="709" spans="1:3" ht="12.75">
      <c r="A709" s="41">
        <v>21100383</v>
      </c>
      <c r="B709" s="44" t="s">
        <v>872</v>
      </c>
      <c r="C709" s="43"/>
    </row>
    <row r="710" spans="1:3" ht="12.75">
      <c r="A710" s="41">
        <v>21100393</v>
      </c>
      <c r="B710" s="44" t="s">
        <v>872</v>
      </c>
      <c r="C710" s="43"/>
    </row>
    <row r="711" spans="1:3" ht="12.75">
      <c r="A711" s="41">
        <v>21100210</v>
      </c>
      <c r="B711" s="44">
        <v>41</v>
      </c>
      <c r="C711" s="43"/>
    </row>
    <row r="712" spans="1:3" ht="12.75">
      <c r="A712" s="41">
        <v>21400013</v>
      </c>
      <c r="B712" s="44">
        <v>4</v>
      </c>
      <c r="C712" s="43"/>
    </row>
    <row r="713" spans="1:3" ht="12.75">
      <c r="A713" s="41">
        <v>21400023</v>
      </c>
      <c r="B713" s="44">
        <v>4</v>
      </c>
      <c r="C713" s="43"/>
    </row>
    <row r="714" spans="1:3" ht="12.75">
      <c r="A714" s="41">
        <v>21400033</v>
      </c>
      <c r="B714" s="44">
        <v>4</v>
      </c>
      <c r="C714" s="43"/>
    </row>
    <row r="715" spans="1:3" ht="12.75">
      <c r="A715" s="41">
        <v>21400043</v>
      </c>
      <c r="B715" s="44">
        <v>4</v>
      </c>
      <c r="C715" s="43"/>
    </row>
    <row r="716" spans="1:3" ht="12.75">
      <c r="A716" s="41">
        <v>21500023</v>
      </c>
      <c r="B716" s="44">
        <v>6</v>
      </c>
      <c r="C716" s="43"/>
    </row>
    <row r="717" spans="1:3" ht="12.75">
      <c r="A717" s="41">
        <v>21500033</v>
      </c>
      <c r="B717" s="44">
        <v>6</v>
      </c>
      <c r="C717" s="43"/>
    </row>
    <row r="718" spans="1:3" ht="12.75">
      <c r="A718" s="41">
        <v>21600003</v>
      </c>
      <c r="B718" s="44">
        <v>6</v>
      </c>
      <c r="C718" s="43"/>
    </row>
    <row r="719" spans="1:3" ht="12.75">
      <c r="A719" s="41">
        <v>21600013</v>
      </c>
      <c r="B719" s="44">
        <v>6</v>
      </c>
      <c r="C719" s="43"/>
    </row>
    <row r="720" spans="1:3" ht="12.75">
      <c r="A720" s="41">
        <v>21600023</v>
      </c>
      <c r="B720" s="44">
        <v>6</v>
      </c>
      <c r="C720" s="43"/>
    </row>
    <row r="721" spans="1:3" ht="12.75">
      <c r="A721" s="41">
        <v>21600033</v>
      </c>
      <c r="B721" s="44">
        <v>6</v>
      </c>
      <c r="C721" s="43"/>
    </row>
    <row r="722" spans="1:3" ht="12.75">
      <c r="A722" s="41">
        <v>21600053</v>
      </c>
      <c r="B722" s="44">
        <v>6</v>
      </c>
      <c r="C722" s="43"/>
    </row>
    <row r="723" spans="1:3" ht="12.75">
      <c r="A723" s="41">
        <v>21600000</v>
      </c>
      <c r="B723" s="44" t="s">
        <v>906</v>
      </c>
      <c r="C723" s="43"/>
    </row>
    <row r="724" spans="1:3" ht="12.75">
      <c r="A724" s="55">
        <v>21600073</v>
      </c>
      <c r="B724" s="44">
        <v>6</v>
      </c>
      <c r="C724" s="43"/>
    </row>
    <row r="725" spans="1:3" ht="12.75">
      <c r="A725" s="41">
        <v>21610013</v>
      </c>
      <c r="B725" s="44">
        <v>6</v>
      </c>
      <c r="C725" s="43"/>
    </row>
    <row r="726" spans="1:3" ht="12.75">
      <c r="A726" s="41">
        <v>21610033</v>
      </c>
      <c r="B726" s="44">
        <v>6</v>
      </c>
      <c r="C726" s="43"/>
    </row>
    <row r="727" spans="1:3" ht="12.75">
      <c r="A727" s="55">
        <v>21900003</v>
      </c>
      <c r="B727" s="44">
        <v>40</v>
      </c>
      <c r="C727" s="43"/>
    </row>
    <row r="728" spans="1:3" ht="12.75">
      <c r="A728" s="55">
        <v>21900013</v>
      </c>
      <c r="B728" s="44">
        <v>40</v>
      </c>
      <c r="C728" s="43"/>
    </row>
    <row r="729" spans="1:3" ht="12.75">
      <c r="A729" s="55">
        <v>21900023</v>
      </c>
      <c r="B729" s="44">
        <v>40</v>
      </c>
      <c r="C729" s="43"/>
    </row>
    <row r="730" spans="1:3" ht="12.75">
      <c r="A730" s="55">
        <v>21900033</v>
      </c>
      <c r="B730" s="44">
        <v>40</v>
      </c>
      <c r="C730" s="43"/>
    </row>
    <row r="731" spans="1:3" ht="12.75">
      <c r="A731" s="55">
        <v>21900053</v>
      </c>
      <c r="B731" s="44">
        <v>40</v>
      </c>
      <c r="C731" s="43"/>
    </row>
    <row r="732" spans="1:3" ht="12.75">
      <c r="A732" s="55">
        <v>21900063</v>
      </c>
      <c r="B732" s="44">
        <v>40</v>
      </c>
      <c r="C732" s="43"/>
    </row>
    <row r="733" spans="1:3" ht="12.75">
      <c r="A733" s="55">
        <v>21900073</v>
      </c>
      <c r="B733" s="44">
        <v>40</v>
      </c>
      <c r="C733" s="43"/>
    </row>
    <row r="734" spans="1:3" ht="12.75">
      <c r="A734" s="55">
        <v>21900093</v>
      </c>
      <c r="B734" s="44">
        <v>40</v>
      </c>
      <c r="C734" s="43"/>
    </row>
    <row r="735" spans="1:3" ht="12.75">
      <c r="A735" s="55">
        <v>21900103</v>
      </c>
      <c r="B735" s="44" t="s">
        <v>894</v>
      </c>
      <c r="C735" s="43"/>
    </row>
    <row r="736" spans="1:3" ht="12.75">
      <c r="A736" s="55">
        <v>21900113</v>
      </c>
      <c r="B736" s="44">
        <v>40</v>
      </c>
      <c r="C736" s="43"/>
    </row>
    <row r="737" spans="1:3" ht="12.75">
      <c r="A737" s="55">
        <v>21900123</v>
      </c>
      <c r="B737" s="44" t="s">
        <v>867</v>
      </c>
      <c r="C737" s="43"/>
    </row>
    <row r="738" spans="1:3" ht="12.75">
      <c r="A738" s="55">
        <v>21900133</v>
      </c>
      <c r="B738" s="44" t="s">
        <v>867</v>
      </c>
      <c r="C738" s="43"/>
    </row>
    <row r="739" spans="1:3" ht="12.75">
      <c r="A739" s="55">
        <v>21900143</v>
      </c>
      <c r="B739" s="44" t="s">
        <v>872</v>
      </c>
      <c r="C739" s="43"/>
    </row>
    <row r="740" spans="1:3" ht="12.75">
      <c r="A740" s="55">
        <v>21900153</v>
      </c>
      <c r="B740" s="44" t="s">
        <v>872</v>
      </c>
      <c r="C740" s="43"/>
    </row>
    <row r="741" spans="1:3" ht="12.75">
      <c r="A741" s="55">
        <v>21900163</v>
      </c>
      <c r="B741" s="44" t="s">
        <v>872</v>
      </c>
      <c r="C741" s="43"/>
    </row>
    <row r="742" spans="1:3" ht="12.75">
      <c r="A742" s="55">
        <v>21900173</v>
      </c>
      <c r="B742" s="44" t="s">
        <v>872</v>
      </c>
      <c r="C742" s="43"/>
    </row>
    <row r="743" spans="1:3" ht="12.75">
      <c r="A743" s="55">
        <v>21900183</v>
      </c>
      <c r="B743" s="44" t="s">
        <v>872</v>
      </c>
      <c r="C743" s="43"/>
    </row>
    <row r="744" spans="1:3" ht="12.75">
      <c r="A744" s="55">
        <v>21900193</v>
      </c>
      <c r="B744" s="44" t="s">
        <v>872</v>
      </c>
      <c r="C744" s="43"/>
    </row>
    <row r="745" spans="1:3" ht="12.75">
      <c r="A745" s="55">
        <v>22100043</v>
      </c>
      <c r="B745" s="44">
        <v>8</v>
      </c>
      <c r="C745" s="43"/>
    </row>
    <row r="746" spans="1:3" ht="12.75">
      <c r="A746" s="41">
        <v>22100063</v>
      </c>
      <c r="B746" s="44">
        <v>8</v>
      </c>
      <c r="C746" s="43"/>
    </row>
    <row r="747" spans="1:3" ht="12.75">
      <c r="A747" s="41">
        <v>22100193</v>
      </c>
      <c r="B747" s="44">
        <v>8</v>
      </c>
      <c r="C747" s="43"/>
    </row>
    <row r="748" spans="1:3" ht="12.75">
      <c r="A748" s="41">
        <v>22100223</v>
      </c>
      <c r="B748" s="44">
        <v>8</v>
      </c>
      <c r="C748" s="43"/>
    </row>
    <row r="749" spans="1:3" ht="12.75">
      <c r="A749" s="41">
        <v>22100243</v>
      </c>
      <c r="B749" s="44">
        <v>8</v>
      </c>
      <c r="C749" s="43"/>
    </row>
    <row r="750" spans="1:3" ht="12.75">
      <c r="A750" s="41">
        <v>22100263</v>
      </c>
      <c r="B750" s="44">
        <v>8</v>
      </c>
      <c r="C750" s="43"/>
    </row>
    <row r="751" spans="1:3" ht="12.75">
      <c r="A751" s="41">
        <v>22100273</v>
      </c>
      <c r="B751" s="44">
        <v>8</v>
      </c>
      <c r="C751" s="43"/>
    </row>
    <row r="752" spans="1:3" ht="12.75">
      <c r="A752" s="41">
        <v>22100283</v>
      </c>
      <c r="B752" s="44">
        <v>8</v>
      </c>
      <c r="C752" s="43"/>
    </row>
    <row r="753" spans="1:3" ht="12.75">
      <c r="A753" s="41">
        <v>22100293</v>
      </c>
      <c r="B753" s="44">
        <v>8</v>
      </c>
      <c r="C753" s="43"/>
    </row>
    <row r="754" spans="1:3" ht="12.75">
      <c r="A754" s="41">
        <v>22100303</v>
      </c>
      <c r="B754" s="44">
        <v>8</v>
      </c>
      <c r="C754" s="43"/>
    </row>
    <row r="755" spans="1:3" ht="12.75">
      <c r="A755" s="41">
        <v>22100313</v>
      </c>
      <c r="B755" s="44">
        <v>8</v>
      </c>
      <c r="C755" s="43"/>
    </row>
    <row r="756" spans="1:3" ht="12.75">
      <c r="A756" s="41">
        <v>22100323</v>
      </c>
      <c r="B756" s="44">
        <v>8</v>
      </c>
      <c r="C756" s="43"/>
    </row>
    <row r="757" spans="1:3" ht="12.75">
      <c r="A757" s="41">
        <v>22100333</v>
      </c>
      <c r="B757" s="44">
        <v>8</v>
      </c>
      <c r="C757" s="43"/>
    </row>
    <row r="758" spans="1:3" ht="12.75">
      <c r="A758" s="41">
        <v>22100343</v>
      </c>
      <c r="B758" s="44">
        <v>8</v>
      </c>
      <c r="C758" s="43"/>
    </row>
    <row r="759" spans="1:3" ht="12.75">
      <c r="A759" s="41">
        <v>22100353</v>
      </c>
      <c r="B759" s="44">
        <v>8</v>
      </c>
      <c r="C759" s="43"/>
    </row>
    <row r="760" spans="1:3" ht="12.75">
      <c r="A760" s="41">
        <v>22100363</v>
      </c>
      <c r="B760" s="44">
        <v>8</v>
      </c>
      <c r="C760" s="43"/>
    </row>
    <row r="761" spans="1:3" ht="12.75">
      <c r="A761" s="41">
        <v>22100373</v>
      </c>
      <c r="B761" s="44">
        <v>8</v>
      </c>
      <c r="C761" s="43"/>
    </row>
    <row r="762" spans="1:3" ht="12.75">
      <c r="A762" s="41">
        <v>22100383</v>
      </c>
      <c r="B762" s="44">
        <v>8</v>
      </c>
      <c r="C762" s="43"/>
    </row>
    <row r="763" spans="1:3" ht="12.75">
      <c r="A763" s="41">
        <v>22100393</v>
      </c>
      <c r="B763" s="44">
        <v>8</v>
      </c>
      <c r="C763" s="43"/>
    </row>
    <row r="764" spans="1:3" ht="12.75">
      <c r="A764" s="41">
        <v>22100403</v>
      </c>
      <c r="B764" s="44">
        <v>8</v>
      </c>
      <c r="C764" s="43"/>
    </row>
    <row r="765" spans="1:3" ht="12.75">
      <c r="A765" s="41">
        <v>22100413</v>
      </c>
      <c r="B765" s="44">
        <v>8</v>
      </c>
      <c r="C765" s="43"/>
    </row>
    <row r="766" spans="1:3" ht="12.75">
      <c r="A766" s="41">
        <v>22100473</v>
      </c>
      <c r="B766" s="44">
        <v>8</v>
      </c>
      <c r="C766" s="43"/>
    </row>
    <row r="767" spans="1:3" ht="12.75">
      <c r="A767" s="41">
        <v>22100483</v>
      </c>
      <c r="B767" s="44">
        <v>8</v>
      </c>
      <c r="C767" s="43"/>
    </row>
    <row r="768" spans="1:3" ht="12.75">
      <c r="A768" s="41">
        <v>22100523</v>
      </c>
      <c r="B768" s="44">
        <v>8</v>
      </c>
      <c r="C768" s="43"/>
    </row>
    <row r="769" spans="1:3" ht="12.75">
      <c r="A769" s="41">
        <v>22100603</v>
      </c>
      <c r="B769" s="44">
        <v>8</v>
      </c>
      <c r="C769" s="43"/>
    </row>
    <row r="770" spans="1:3" ht="12.75">
      <c r="A770" s="41">
        <v>22100691</v>
      </c>
      <c r="B770" s="44"/>
      <c r="C770" s="43"/>
    </row>
    <row r="771" spans="1:3" ht="12.75">
      <c r="A771" s="41">
        <v>22100693</v>
      </c>
      <c r="B771" s="44">
        <v>8</v>
      </c>
      <c r="C771" s="43"/>
    </row>
    <row r="772" spans="1:3" ht="12.75">
      <c r="A772" s="41">
        <v>22100703</v>
      </c>
      <c r="B772" s="44">
        <v>8</v>
      </c>
      <c r="C772" s="43"/>
    </row>
    <row r="773" spans="1:3" ht="12.75">
      <c r="A773" s="41">
        <v>22100713</v>
      </c>
      <c r="B773" s="44">
        <v>8</v>
      </c>
      <c r="C773" s="43"/>
    </row>
    <row r="774" spans="1:3" ht="12.75">
      <c r="A774" s="41">
        <v>22100723</v>
      </c>
      <c r="B774" s="44">
        <v>8</v>
      </c>
      <c r="C774" s="43"/>
    </row>
    <row r="775" spans="1:3" ht="12.75">
      <c r="A775" s="55">
        <v>22100733</v>
      </c>
      <c r="B775" s="44">
        <v>8</v>
      </c>
      <c r="C775" s="43"/>
    </row>
    <row r="776" spans="1:3" ht="12.75">
      <c r="A776" s="55">
        <v>22100743</v>
      </c>
      <c r="B776" s="44">
        <v>8</v>
      </c>
      <c r="C776" s="43"/>
    </row>
    <row r="777" spans="1:3" ht="12.75">
      <c r="A777" s="55">
        <v>22100753</v>
      </c>
      <c r="B777" s="44">
        <v>8</v>
      </c>
      <c r="C777" s="43"/>
    </row>
    <row r="778" spans="1:3" ht="12.75">
      <c r="A778" s="55">
        <v>22100763</v>
      </c>
      <c r="B778" s="44">
        <v>8</v>
      </c>
      <c r="C778" s="43"/>
    </row>
    <row r="779" spans="1:3" ht="12.75">
      <c r="A779" s="55">
        <v>22100773</v>
      </c>
      <c r="B779" s="44">
        <v>8</v>
      </c>
      <c r="C779" s="43"/>
    </row>
    <row r="780" spans="1:3" ht="12.75">
      <c r="A780" s="55">
        <v>22100793</v>
      </c>
      <c r="B780" s="44">
        <v>8</v>
      </c>
      <c r="C780" s="43"/>
    </row>
    <row r="781" spans="1:3" ht="12.75">
      <c r="A781" s="55">
        <v>22100803</v>
      </c>
      <c r="B781" s="44">
        <v>8</v>
      </c>
      <c r="C781" s="43"/>
    </row>
    <row r="782" spans="1:3" ht="12.75">
      <c r="A782" s="55">
        <v>22100813</v>
      </c>
      <c r="B782" s="44">
        <v>8</v>
      </c>
      <c r="C782" s="43"/>
    </row>
    <row r="783" spans="1:3" ht="12.75">
      <c r="A783" s="55">
        <v>22100823</v>
      </c>
      <c r="B783" s="44">
        <v>8</v>
      </c>
      <c r="C783" s="43"/>
    </row>
    <row r="784" spans="1:3" ht="12.75">
      <c r="A784" s="55">
        <v>22100993</v>
      </c>
      <c r="B784" s="44">
        <v>8</v>
      </c>
      <c r="C784" s="43"/>
    </row>
    <row r="785" spans="1:3" ht="12.75">
      <c r="A785" s="54">
        <v>22101023</v>
      </c>
      <c r="B785" s="44" t="s">
        <v>908</v>
      </c>
      <c r="C785" s="43"/>
    </row>
    <row r="786" spans="1:3" ht="12.75">
      <c r="A786" s="54">
        <v>22101033</v>
      </c>
      <c r="B786" s="44" t="s">
        <v>908</v>
      </c>
      <c r="C786" s="43"/>
    </row>
    <row r="787" spans="1:3" ht="12.75">
      <c r="A787" s="54">
        <v>22101043</v>
      </c>
      <c r="B787" s="44" t="s">
        <v>908</v>
      </c>
      <c r="C787" s="43"/>
    </row>
    <row r="788" spans="1:3" ht="12.75">
      <c r="A788" s="53">
        <v>22101053</v>
      </c>
      <c r="B788" s="44" t="s">
        <v>908</v>
      </c>
      <c r="C788" s="43"/>
    </row>
    <row r="789" spans="1:3" ht="12.75">
      <c r="A789" s="55">
        <v>22300013</v>
      </c>
      <c r="B789" s="44">
        <v>8</v>
      </c>
      <c r="C789" s="43"/>
    </row>
    <row r="790" spans="1:3" ht="12.75">
      <c r="A790" s="55">
        <v>22300023</v>
      </c>
      <c r="B790" s="44">
        <v>8</v>
      </c>
      <c r="C790" s="43"/>
    </row>
    <row r="791" spans="1:3" ht="12.75">
      <c r="A791" s="41">
        <v>22400013</v>
      </c>
      <c r="B791" s="44">
        <v>8</v>
      </c>
      <c r="C791" s="43"/>
    </row>
    <row r="792" spans="1:3" ht="12.75">
      <c r="A792" s="41">
        <v>22400023</v>
      </c>
      <c r="B792" s="44">
        <v>8</v>
      </c>
      <c r="C792" s="43"/>
    </row>
    <row r="793" spans="1:3" ht="12.75">
      <c r="A793" s="41">
        <v>22600043</v>
      </c>
      <c r="B793" s="44">
        <v>8</v>
      </c>
      <c r="C793" s="43"/>
    </row>
    <row r="794" spans="1:3" ht="12.75">
      <c r="A794" s="41">
        <v>22700001</v>
      </c>
      <c r="B794" s="44" t="s">
        <v>834</v>
      </c>
      <c r="C794" s="43"/>
    </row>
    <row r="795" spans="1:3" ht="12.75">
      <c r="A795" s="41">
        <v>22820011</v>
      </c>
      <c r="B795" s="44"/>
      <c r="C795" s="43"/>
    </row>
    <row r="796" spans="1:3" ht="12.75">
      <c r="A796" s="41">
        <v>22820012</v>
      </c>
      <c r="B796" s="44"/>
      <c r="C796" s="43"/>
    </row>
    <row r="797" spans="1:3" ht="12.75">
      <c r="A797" s="41">
        <v>22840002</v>
      </c>
      <c r="B797" s="44">
        <v>47</v>
      </c>
      <c r="C797" s="43"/>
    </row>
    <row r="798" spans="1:3" ht="12.75">
      <c r="A798" s="41">
        <v>22840011</v>
      </c>
      <c r="B798" s="44"/>
      <c r="C798" s="43"/>
    </row>
    <row r="799" spans="1:3" ht="12.75">
      <c r="A799" s="41">
        <v>22840021</v>
      </c>
      <c r="B799" s="44"/>
      <c r="C799" s="43"/>
    </row>
    <row r="800" spans="1:3" ht="12.75">
      <c r="A800" s="41">
        <v>22840031</v>
      </c>
      <c r="B800" s="44"/>
      <c r="C800" s="43"/>
    </row>
    <row r="801" spans="1:3" ht="12.75">
      <c r="A801" s="41">
        <v>22840041</v>
      </c>
      <c r="B801" s="44"/>
      <c r="C801" s="43"/>
    </row>
    <row r="802" spans="1:3" ht="12.75">
      <c r="A802" s="41">
        <v>22840051</v>
      </c>
      <c r="B802" s="44"/>
      <c r="C802" s="43"/>
    </row>
    <row r="803" spans="1:3" ht="12.75">
      <c r="A803" s="41">
        <v>22840061</v>
      </c>
      <c r="B803" s="44"/>
      <c r="C803" s="43"/>
    </row>
    <row r="804" spans="1:3" ht="12.75">
      <c r="A804" s="41">
        <v>22840071</v>
      </c>
      <c r="B804" s="44"/>
      <c r="C804" s="43"/>
    </row>
    <row r="805" spans="1:3" ht="12.75">
      <c r="A805" s="41">
        <v>22840081</v>
      </c>
      <c r="B805" s="44"/>
      <c r="C805" s="43"/>
    </row>
    <row r="806" spans="1:3" ht="12.75">
      <c r="A806" s="41">
        <v>22840091</v>
      </c>
      <c r="B806" s="44"/>
      <c r="C806" s="43"/>
    </row>
    <row r="807" spans="1:3" ht="12.75">
      <c r="A807" s="41">
        <v>22840101</v>
      </c>
      <c r="B807" s="44"/>
      <c r="C807" s="43"/>
    </row>
    <row r="808" spans="1:3" ht="12.75">
      <c r="A808" s="41">
        <v>22840111</v>
      </c>
      <c r="B808" s="44"/>
      <c r="C808" s="43"/>
    </row>
    <row r="809" spans="1:3" ht="12.75">
      <c r="A809" s="55">
        <v>22840121</v>
      </c>
      <c r="B809" s="44"/>
      <c r="C809" s="43"/>
    </row>
    <row r="810" spans="1:3" ht="12.75">
      <c r="A810" s="54">
        <v>22840411</v>
      </c>
      <c r="B810" s="44"/>
      <c r="C810" s="43"/>
    </row>
    <row r="811" spans="1:3" ht="12.75">
      <c r="A811" s="41">
        <v>22841001</v>
      </c>
      <c r="B811" s="44"/>
      <c r="C811" s="43"/>
    </row>
    <row r="812" spans="1:3" ht="12.75">
      <c r="A812" s="41">
        <v>22840131</v>
      </c>
      <c r="B812" s="44"/>
      <c r="C812" s="43"/>
    </row>
    <row r="813" spans="1:3" ht="12.75">
      <c r="A813" s="41">
        <v>23001001</v>
      </c>
      <c r="B813" s="57">
        <v>18</v>
      </c>
      <c r="C813" s="58"/>
    </row>
    <row r="814" spans="1:3" ht="12.75">
      <c r="A814" s="41">
        <v>23001011</v>
      </c>
      <c r="B814" s="57">
        <v>18</v>
      </c>
      <c r="C814" s="58"/>
    </row>
    <row r="815" spans="1:3" ht="12.75">
      <c r="A815" s="41">
        <v>23001013</v>
      </c>
      <c r="B815" s="44">
        <v>18</v>
      </c>
      <c r="C815" s="43"/>
    </row>
    <row r="816" spans="1:3" ht="12.75">
      <c r="A816" s="41">
        <v>23001021</v>
      </c>
      <c r="B816" s="57">
        <v>18</v>
      </c>
      <c r="C816" s="58"/>
    </row>
    <row r="817" spans="1:3" ht="12.75">
      <c r="A817" s="41">
        <v>23001031</v>
      </c>
      <c r="B817" s="57">
        <v>18</v>
      </c>
      <c r="C817" s="58"/>
    </row>
    <row r="818" spans="1:3" ht="12.75">
      <c r="A818" s="41">
        <v>23001041</v>
      </c>
      <c r="B818" s="57">
        <v>18</v>
      </c>
      <c r="C818" s="58"/>
    </row>
    <row r="819" spans="1:3" ht="12.75">
      <c r="A819" s="41">
        <v>23001061</v>
      </c>
      <c r="B819" s="57">
        <v>18</v>
      </c>
      <c r="C819" s="58"/>
    </row>
    <row r="820" spans="1:3" ht="12.75">
      <c r="A820" s="41">
        <v>23001071</v>
      </c>
      <c r="B820" s="57">
        <v>18</v>
      </c>
      <c r="C820" s="58"/>
    </row>
    <row r="821" spans="1:3" ht="12.75">
      <c r="A821" s="41">
        <v>23001081</v>
      </c>
      <c r="B821" s="57">
        <v>18</v>
      </c>
      <c r="C821" s="58"/>
    </row>
    <row r="822" spans="1:3" ht="12.75">
      <c r="A822" s="41">
        <v>23001091</v>
      </c>
      <c r="B822" s="57">
        <v>18</v>
      </c>
      <c r="C822" s="58"/>
    </row>
    <row r="823" spans="1:3" ht="12.75">
      <c r="A823" s="41">
        <v>23001092</v>
      </c>
      <c r="B823" s="57">
        <v>18</v>
      </c>
      <c r="C823" s="58"/>
    </row>
    <row r="824" spans="1:3" ht="12.75">
      <c r="A824" s="41">
        <v>23002001</v>
      </c>
      <c r="B824" s="57">
        <v>18</v>
      </c>
      <c r="C824" s="58"/>
    </row>
    <row r="825" spans="1:3" ht="12.75">
      <c r="A825" s="41">
        <v>23002002</v>
      </c>
      <c r="B825" s="57">
        <v>18</v>
      </c>
      <c r="C825" s="58"/>
    </row>
    <row r="826" spans="1:3" ht="12.75">
      <c r="A826" s="41">
        <v>23002011</v>
      </c>
      <c r="B826" s="57">
        <v>18</v>
      </c>
      <c r="C826" s="58"/>
    </row>
    <row r="827" spans="1:3" ht="12.75">
      <c r="A827" s="55">
        <v>23002012</v>
      </c>
      <c r="B827" s="57">
        <v>18</v>
      </c>
      <c r="C827" s="58"/>
    </row>
    <row r="828" spans="1:3" ht="12.75">
      <c r="A828" s="55">
        <v>23002022</v>
      </c>
      <c r="B828" s="59">
        <v>18</v>
      </c>
      <c r="C828" s="58"/>
    </row>
    <row r="829" spans="1:3" ht="12.75">
      <c r="A829" s="55">
        <v>23002032</v>
      </c>
      <c r="B829" s="59">
        <v>18</v>
      </c>
      <c r="C829" s="58"/>
    </row>
    <row r="830" spans="1:3" ht="12.75">
      <c r="A830" s="55">
        <v>23002061</v>
      </c>
      <c r="B830" s="59">
        <v>18</v>
      </c>
      <c r="C830" s="58"/>
    </row>
    <row r="831" spans="1:3" ht="12.75">
      <c r="A831" s="55">
        <v>23002071</v>
      </c>
      <c r="B831" s="59">
        <v>18</v>
      </c>
      <c r="C831" s="58"/>
    </row>
    <row r="832" spans="1:3" ht="12.75">
      <c r="A832" s="55">
        <v>23002081</v>
      </c>
      <c r="B832" s="59">
        <v>18</v>
      </c>
      <c r="C832" s="58"/>
    </row>
    <row r="833" spans="1:3" ht="12.75">
      <c r="A833" s="55">
        <v>23002091</v>
      </c>
      <c r="B833" s="59">
        <v>18</v>
      </c>
      <c r="C833" s="58"/>
    </row>
    <row r="834" spans="1:3" ht="12.75">
      <c r="A834" s="55" t="s">
        <v>382</v>
      </c>
      <c r="B834" s="57">
        <v>18</v>
      </c>
      <c r="C834" s="58"/>
    </row>
    <row r="835" spans="1:3" ht="12.75">
      <c r="A835" s="55">
        <v>23002092</v>
      </c>
      <c r="B835" s="59">
        <v>18</v>
      </c>
      <c r="C835" s="58"/>
    </row>
    <row r="836" spans="1:3" ht="12.75">
      <c r="A836" s="55">
        <v>23003003</v>
      </c>
      <c r="B836" s="44">
        <v>18</v>
      </c>
      <c r="C836" s="43"/>
    </row>
    <row r="837" spans="1:3" ht="12.75">
      <c r="A837" s="55">
        <v>23003011</v>
      </c>
      <c r="B837" s="57">
        <v>18</v>
      </c>
      <c r="C837" s="58"/>
    </row>
    <row r="838" spans="1:3" ht="12.75">
      <c r="A838" s="55">
        <v>23003013</v>
      </c>
      <c r="B838" s="44">
        <v>18</v>
      </c>
      <c r="C838" s="43"/>
    </row>
    <row r="839" spans="1:3" ht="12.75">
      <c r="A839" s="54">
        <v>23100011</v>
      </c>
      <c r="B839" s="59">
        <v>9</v>
      </c>
      <c r="C839" s="58"/>
    </row>
    <row r="840" spans="1:3" ht="12.75">
      <c r="A840" s="55">
        <v>23100093</v>
      </c>
      <c r="B840" s="44">
        <v>9</v>
      </c>
      <c r="C840" s="43"/>
    </row>
    <row r="841" spans="1:3" ht="12.75">
      <c r="A841" s="55">
        <v>23100400</v>
      </c>
      <c r="B841" s="44">
        <v>9</v>
      </c>
      <c r="C841" s="43"/>
    </row>
    <row r="842" spans="1:3" ht="12.75">
      <c r="A842" s="55">
        <v>23100410</v>
      </c>
      <c r="B842" s="44">
        <v>9</v>
      </c>
      <c r="C842" s="43"/>
    </row>
    <row r="843" spans="1:3" ht="12.75">
      <c r="A843" s="41">
        <v>23108313</v>
      </c>
      <c r="B843" s="44">
        <v>9</v>
      </c>
      <c r="C843" s="43"/>
    </row>
    <row r="844" spans="1:3" ht="12.75">
      <c r="A844" s="41">
        <v>23108323</v>
      </c>
      <c r="B844" s="44">
        <v>9</v>
      </c>
      <c r="C844" s="43"/>
    </row>
    <row r="845" spans="1:3" ht="12.75">
      <c r="A845" s="55">
        <v>23108363</v>
      </c>
      <c r="B845" s="44">
        <v>9</v>
      </c>
      <c r="C845" s="43"/>
    </row>
    <row r="846" spans="1:3" ht="12.75">
      <c r="A846" s="41">
        <v>23108623</v>
      </c>
      <c r="B846" s="44">
        <v>9</v>
      </c>
      <c r="C846" s="43"/>
    </row>
    <row r="847" spans="1:3" ht="12.75">
      <c r="A847" s="41">
        <v>23108373</v>
      </c>
      <c r="B847" s="44" t="s">
        <v>909</v>
      </c>
      <c r="C847" s="60"/>
    </row>
    <row r="848" spans="1:3" ht="12.75">
      <c r="A848" s="41">
        <v>23200011</v>
      </c>
      <c r="B848" s="44"/>
      <c r="C848" s="43"/>
    </row>
    <row r="849" spans="1:3" ht="12.75">
      <c r="A849" s="41">
        <v>23200031</v>
      </c>
      <c r="B849" s="44"/>
      <c r="C849" s="43"/>
    </row>
    <row r="850" spans="1:3" ht="12.75">
      <c r="A850" s="41">
        <v>23200033</v>
      </c>
      <c r="B850" s="44"/>
      <c r="C850" s="43"/>
    </row>
    <row r="851" spans="1:3" ht="12.75">
      <c r="A851" s="55">
        <v>23200041</v>
      </c>
      <c r="B851" s="42"/>
      <c r="C851" s="43"/>
    </row>
    <row r="852" spans="1:3" ht="12.75">
      <c r="A852" s="55">
        <v>23200051</v>
      </c>
      <c r="B852" s="42"/>
      <c r="C852" s="43"/>
    </row>
    <row r="853" spans="1:3" ht="12.75">
      <c r="A853" s="55">
        <v>23200061</v>
      </c>
      <c r="B853" s="42"/>
      <c r="C853" s="43"/>
    </row>
    <row r="854" spans="1:3" ht="12.75">
      <c r="A854" s="41">
        <v>23200063</v>
      </c>
      <c r="B854" s="44"/>
      <c r="C854" s="43"/>
    </row>
    <row r="855" spans="1:3" ht="12.75">
      <c r="A855" s="55">
        <v>23200071</v>
      </c>
      <c r="B855" s="42"/>
      <c r="C855" s="43"/>
    </row>
    <row r="856" spans="1:3" ht="12.75">
      <c r="A856" s="55">
        <v>23200081</v>
      </c>
      <c r="B856" s="42"/>
      <c r="C856" s="43"/>
    </row>
    <row r="857" spans="1:3" ht="12.75">
      <c r="A857" s="55">
        <v>23200083</v>
      </c>
      <c r="B857" s="44"/>
      <c r="C857" s="43"/>
    </row>
    <row r="858" spans="1:3" ht="12.75">
      <c r="A858" s="41">
        <v>23200091</v>
      </c>
      <c r="B858" s="44"/>
      <c r="C858" s="43"/>
    </row>
    <row r="859" spans="1:3" ht="12.75">
      <c r="A859" s="41">
        <v>23200101</v>
      </c>
      <c r="B859" s="44"/>
      <c r="C859" s="43"/>
    </row>
    <row r="860" spans="1:3" ht="12.75">
      <c r="A860" s="41">
        <v>23200103</v>
      </c>
      <c r="B860" s="44"/>
      <c r="C860" s="43"/>
    </row>
    <row r="861" spans="1:3" ht="12.75">
      <c r="A861" s="41">
        <v>23200111</v>
      </c>
      <c r="B861" s="42"/>
      <c r="C861" s="43"/>
    </row>
    <row r="862" spans="1:3" ht="12.75">
      <c r="A862" s="41">
        <v>23200113</v>
      </c>
      <c r="B862" s="44"/>
      <c r="C862" s="43"/>
    </row>
    <row r="863" spans="1:3" ht="12.75">
      <c r="A863" s="55">
        <v>23200121</v>
      </c>
      <c r="B863" s="42"/>
      <c r="C863" s="43"/>
    </row>
    <row r="864" spans="1:3" ht="12.75">
      <c r="A864" s="55">
        <v>23200131</v>
      </c>
      <c r="B864" s="42"/>
      <c r="C864" s="43"/>
    </row>
    <row r="865" spans="1:3" ht="12.75">
      <c r="A865" s="55">
        <v>23200141</v>
      </c>
      <c r="B865" s="44" t="s">
        <v>894</v>
      </c>
      <c r="C865" s="43"/>
    </row>
    <row r="866" spans="1:3" ht="12.75">
      <c r="A866" s="41">
        <v>23200153</v>
      </c>
      <c r="B866" s="44"/>
      <c r="C866" s="43"/>
    </row>
    <row r="867" spans="1:3" ht="12.75">
      <c r="A867" s="41">
        <v>23200173</v>
      </c>
      <c r="B867" s="44"/>
      <c r="C867" s="43"/>
    </row>
    <row r="868" spans="1:3" ht="12.75">
      <c r="A868" s="55">
        <v>23200202</v>
      </c>
      <c r="B868" s="44"/>
      <c r="C868" s="43"/>
    </row>
    <row r="869" spans="1:3" ht="12.75">
      <c r="A869" s="41">
        <v>23200212</v>
      </c>
      <c r="B869" s="44"/>
      <c r="C869" s="43"/>
    </row>
    <row r="870" spans="1:3" ht="12.75">
      <c r="A870" s="41">
        <v>23200222</v>
      </c>
      <c r="B870" s="44"/>
      <c r="C870" s="43"/>
    </row>
    <row r="871" spans="1:3" ht="12.75">
      <c r="A871" s="41">
        <v>23200241</v>
      </c>
      <c r="B871" s="42"/>
      <c r="C871" s="43"/>
    </row>
    <row r="872" spans="1:3" ht="12.75">
      <c r="A872" s="41">
        <v>23200242</v>
      </c>
      <c r="B872" s="44"/>
      <c r="C872" s="43"/>
    </row>
    <row r="873" spans="1:3" ht="12.75">
      <c r="A873" s="41">
        <v>23200243</v>
      </c>
      <c r="B873" s="44"/>
      <c r="C873" s="43"/>
    </row>
    <row r="874" spans="1:3" ht="12.75">
      <c r="A874" s="41">
        <v>23200281</v>
      </c>
      <c r="B874" s="44"/>
      <c r="C874" s="43"/>
    </row>
    <row r="875" spans="1:3" ht="12.75">
      <c r="A875" s="41">
        <v>23200282</v>
      </c>
      <c r="B875" s="44"/>
      <c r="C875" s="43"/>
    </row>
    <row r="876" spans="1:3" ht="12.75">
      <c r="A876" s="41">
        <v>23200292</v>
      </c>
      <c r="B876" s="44"/>
      <c r="C876" s="43"/>
    </row>
    <row r="877" spans="1:3" ht="12.75">
      <c r="A877" s="41">
        <v>23200293</v>
      </c>
      <c r="B877" s="44"/>
      <c r="C877" s="43"/>
    </row>
    <row r="878" spans="1:3" ht="12.75">
      <c r="A878" s="41">
        <v>23200300</v>
      </c>
      <c r="B878" s="44"/>
      <c r="C878" s="43"/>
    </row>
    <row r="879" spans="1:3" ht="12.75">
      <c r="A879" s="41">
        <v>23200311</v>
      </c>
      <c r="B879" s="44" t="s">
        <v>894</v>
      </c>
      <c r="C879" s="43"/>
    </row>
    <row r="880" spans="1:3" ht="12.75">
      <c r="A880" s="41">
        <v>23200312</v>
      </c>
      <c r="B880" s="44">
        <v>42</v>
      </c>
      <c r="C880" s="43"/>
    </row>
    <row r="881" spans="1:3" ht="12.75">
      <c r="A881" s="41">
        <v>23200313</v>
      </c>
      <c r="B881" s="44"/>
      <c r="C881" s="43"/>
    </row>
    <row r="882" spans="1:3" ht="12.75">
      <c r="A882" s="41">
        <v>23200333</v>
      </c>
      <c r="B882" s="44"/>
      <c r="C882" s="43"/>
    </row>
    <row r="883" spans="1:3" ht="12.75">
      <c r="A883" s="41">
        <v>23200483</v>
      </c>
      <c r="B883" s="44"/>
      <c r="C883" s="43"/>
    </row>
    <row r="884" spans="1:3" ht="12.75">
      <c r="A884" s="41">
        <v>23200543</v>
      </c>
      <c r="B884" s="44"/>
      <c r="C884" s="43"/>
    </row>
    <row r="885" spans="1:3" ht="12.75">
      <c r="A885" s="55">
        <v>23200563</v>
      </c>
      <c r="B885" s="44"/>
      <c r="C885" s="43"/>
    </row>
    <row r="886" spans="1:3" ht="12.75">
      <c r="A886" s="55">
        <v>23200573</v>
      </c>
      <c r="B886" s="44"/>
      <c r="C886" s="43"/>
    </row>
    <row r="887" spans="1:3" ht="12.75">
      <c r="A887" s="55">
        <v>23200583</v>
      </c>
      <c r="B887" s="44"/>
      <c r="C887" s="43"/>
    </row>
    <row r="888" spans="1:3" ht="12.75">
      <c r="A888" s="55">
        <v>23200593</v>
      </c>
      <c r="B888" s="44"/>
      <c r="C888" s="43"/>
    </row>
    <row r="889" spans="1:3" ht="12.75">
      <c r="A889" s="55">
        <v>23200603</v>
      </c>
      <c r="B889" s="44"/>
      <c r="C889" s="43"/>
    </row>
    <row r="890" spans="1:3" ht="12.75">
      <c r="A890" s="55">
        <v>23200613</v>
      </c>
      <c r="B890" s="44"/>
      <c r="C890" s="43"/>
    </row>
    <row r="891" spans="1:3" ht="12.75">
      <c r="A891" s="55">
        <v>23200623</v>
      </c>
      <c r="B891" s="44"/>
      <c r="C891" s="43"/>
    </row>
    <row r="892" spans="1:3" ht="12.75">
      <c r="A892" s="55">
        <v>23200633</v>
      </c>
      <c r="B892" s="44"/>
      <c r="C892" s="43"/>
    </row>
    <row r="893" spans="1:3" ht="12.75">
      <c r="A893" s="41">
        <v>23200643</v>
      </c>
      <c r="B893" s="44"/>
      <c r="C893" s="43"/>
    </row>
    <row r="894" spans="1:3" ht="12.75">
      <c r="A894" s="41">
        <v>23200653</v>
      </c>
      <c r="B894" s="44"/>
      <c r="C894" s="43"/>
    </row>
    <row r="895" spans="1:3" ht="12.75">
      <c r="A895" s="55">
        <v>23200673</v>
      </c>
      <c r="B895" s="44"/>
      <c r="C895" s="43"/>
    </row>
    <row r="896" spans="1:3" ht="12.75">
      <c r="A896" s="55">
        <v>23200683</v>
      </c>
      <c r="B896" s="44"/>
      <c r="C896" s="43"/>
    </row>
    <row r="897" spans="1:3" ht="12.75">
      <c r="A897" s="55">
        <v>23200693</v>
      </c>
      <c r="B897" s="44"/>
      <c r="C897" s="43"/>
    </row>
    <row r="898" spans="1:3" ht="12.75">
      <c r="A898" s="55">
        <v>23200713</v>
      </c>
      <c r="B898" s="44"/>
      <c r="C898" s="43"/>
    </row>
    <row r="899" spans="1:3" ht="12.75">
      <c r="A899" s="55">
        <v>23200723</v>
      </c>
      <c r="B899" s="44"/>
      <c r="C899" s="43"/>
    </row>
    <row r="900" spans="1:3" ht="12.75">
      <c r="A900" s="55">
        <v>23200733</v>
      </c>
      <c r="B900" s="44"/>
      <c r="C900" s="43"/>
    </row>
    <row r="901" spans="1:3" ht="12.75">
      <c r="A901" s="55">
        <v>23200743</v>
      </c>
      <c r="B901" s="44"/>
      <c r="C901" s="43"/>
    </row>
    <row r="902" spans="1:3" ht="12.75">
      <c r="A902" s="55">
        <v>23200753</v>
      </c>
      <c r="B902" s="44"/>
      <c r="C902" s="43"/>
    </row>
    <row r="903" spans="1:3" ht="12.75">
      <c r="A903" s="55">
        <v>23200763</v>
      </c>
      <c r="B903" s="44"/>
      <c r="C903" s="43"/>
    </row>
    <row r="904" spans="1:3" ht="12.75">
      <c r="A904" s="55">
        <v>23200773</v>
      </c>
      <c r="B904" s="44"/>
      <c r="C904" s="43"/>
    </row>
    <row r="905" spans="1:3" ht="12.75">
      <c r="A905" s="41">
        <v>23200953</v>
      </c>
      <c r="B905" s="44"/>
      <c r="C905" s="43"/>
    </row>
    <row r="906" spans="1:3" ht="12.75">
      <c r="A906" s="41">
        <v>23200963</v>
      </c>
      <c r="B906" s="44"/>
      <c r="C906" s="43"/>
    </row>
    <row r="907" spans="1:3" ht="12.75">
      <c r="A907" s="55">
        <v>23201001</v>
      </c>
      <c r="B907" s="44"/>
      <c r="C907" s="43"/>
    </row>
    <row r="908" spans="1:3" ht="12.75">
      <c r="A908" s="41">
        <v>23201003</v>
      </c>
      <c r="B908" s="44"/>
      <c r="C908" s="43"/>
    </row>
    <row r="909" spans="1:3" ht="12.75">
      <c r="A909" s="41">
        <v>23201011</v>
      </c>
      <c r="B909" s="44"/>
      <c r="C909" s="43"/>
    </row>
    <row r="910" spans="1:3" ht="12.75">
      <c r="A910" s="41">
        <v>23201013</v>
      </c>
      <c r="B910" s="44"/>
      <c r="C910" s="43"/>
    </row>
    <row r="911" spans="1:3" ht="12.75">
      <c r="A911" s="55">
        <v>23201023</v>
      </c>
      <c r="B911" s="44"/>
      <c r="C911" s="43"/>
    </row>
    <row r="912" spans="1:3" ht="12.75">
      <c r="A912" s="41">
        <v>23201033</v>
      </c>
      <c r="B912" s="44"/>
      <c r="C912" s="43"/>
    </row>
    <row r="913" spans="1:3" ht="12.75">
      <c r="A913" s="41">
        <v>23201043</v>
      </c>
      <c r="B913" s="44"/>
      <c r="C913" s="43"/>
    </row>
    <row r="914" spans="1:3" ht="12.75">
      <c r="A914" s="41">
        <v>23201053</v>
      </c>
      <c r="B914" s="44"/>
      <c r="C914" s="43"/>
    </row>
    <row r="915" spans="1:3" ht="12.75">
      <c r="A915" s="41">
        <v>23201063</v>
      </c>
      <c r="B915" s="44"/>
      <c r="C915" s="43"/>
    </row>
    <row r="916" spans="1:3" ht="12.75">
      <c r="A916" s="41">
        <v>23201073</v>
      </c>
      <c r="B916" s="44"/>
      <c r="C916" s="43"/>
    </row>
    <row r="917" spans="1:3" ht="12.75">
      <c r="A917" s="41">
        <v>23201093</v>
      </c>
      <c r="B917" s="44"/>
      <c r="C917" s="43"/>
    </row>
    <row r="918" spans="1:3" ht="12.75">
      <c r="A918" s="41">
        <v>23201103</v>
      </c>
      <c r="B918" s="44"/>
      <c r="C918" s="43"/>
    </row>
    <row r="919" spans="1:3" ht="12.75">
      <c r="A919" s="61">
        <v>23201113</v>
      </c>
      <c r="B919" s="44"/>
      <c r="C919" s="43"/>
    </row>
    <row r="920" spans="1:3" ht="12.75">
      <c r="A920" s="41">
        <v>23201153</v>
      </c>
      <c r="B920" s="44"/>
      <c r="C920" s="43"/>
    </row>
    <row r="921" spans="1:3" ht="12.75">
      <c r="A921" s="41">
        <v>23201163</v>
      </c>
      <c r="B921" s="44"/>
      <c r="C921" s="43"/>
    </row>
    <row r="922" spans="1:3" ht="12.75">
      <c r="A922" s="41">
        <v>23201173</v>
      </c>
      <c r="B922" s="44"/>
      <c r="C922" s="43"/>
    </row>
    <row r="923" spans="1:3" ht="12.75">
      <c r="A923" s="55">
        <v>23201183</v>
      </c>
      <c r="B923" s="44"/>
      <c r="C923" s="43"/>
    </row>
    <row r="924" spans="1:3" ht="12.75">
      <c r="A924" s="41">
        <v>23202173</v>
      </c>
      <c r="B924" s="44"/>
      <c r="C924" s="43"/>
    </row>
    <row r="925" spans="1:3" ht="12.75">
      <c r="A925" s="41">
        <v>23202183</v>
      </c>
      <c r="B925" s="44"/>
      <c r="C925" s="43"/>
    </row>
    <row r="926" spans="1:3" ht="12.75">
      <c r="A926" s="41">
        <v>23202193</v>
      </c>
      <c r="B926" s="44"/>
      <c r="C926" s="43"/>
    </row>
    <row r="927" spans="1:3" ht="12.75">
      <c r="A927" s="41">
        <v>23202203</v>
      </c>
      <c r="B927" s="44" t="s">
        <v>894</v>
      </c>
      <c r="C927" s="43"/>
    </row>
    <row r="928" spans="1:3" ht="12.75">
      <c r="A928" s="55">
        <v>23300000</v>
      </c>
      <c r="B928" s="44">
        <v>41</v>
      </c>
      <c r="C928" s="43"/>
    </row>
    <row r="929" spans="1:3" ht="12.75">
      <c r="A929" s="54">
        <v>23300043</v>
      </c>
      <c r="B929" s="44" t="s">
        <v>909</v>
      </c>
      <c r="C929" s="43"/>
    </row>
    <row r="930" spans="1:3" ht="12.75">
      <c r="A930" s="41">
        <v>23400000</v>
      </c>
      <c r="B930" s="44">
        <v>41</v>
      </c>
      <c r="C930" s="43"/>
    </row>
    <row r="931" spans="1:3" ht="12.75">
      <c r="A931" s="41">
        <v>23400000</v>
      </c>
      <c r="B931" s="44">
        <v>41</v>
      </c>
      <c r="C931" s="43"/>
    </row>
    <row r="932" spans="1:3" ht="12.75">
      <c r="A932" s="61">
        <v>23500011</v>
      </c>
      <c r="B932" s="44">
        <v>21</v>
      </c>
      <c r="C932" s="43"/>
    </row>
    <row r="933" spans="1:3" ht="12.75">
      <c r="A933" s="61">
        <v>23500012</v>
      </c>
      <c r="B933" s="44"/>
      <c r="C933" s="43"/>
    </row>
    <row r="934" spans="1:3" ht="12.75">
      <c r="A934" s="61">
        <v>23500021</v>
      </c>
      <c r="B934" s="44">
        <v>21</v>
      </c>
      <c r="C934" s="43"/>
    </row>
    <row r="935" spans="1:3" ht="12.75">
      <c r="A935" s="55">
        <v>23500112</v>
      </c>
      <c r="B935" s="44"/>
      <c r="C935" s="43"/>
    </row>
    <row r="936" spans="1:3" ht="12.75">
      <c r="A936" s="55">
        <v>23500121</v>
      </c>
      <c r="B936" s="44">
        <v>21</v>
      </c>
      <c r="C936" s="43"/>
    </row>
    <row r="937" spans="1:3" ht="12.75">
      <c r="A937" s="55">
        <v>23600000</v>
      </c>
      <c r="B937" s="44"/>
      <c r="C937" s="43"/>
    </row>
    <row r="938" spans="1:3" ht="12.75">
      <c r="A938" s="55">
        <v>23600011</v>
      </c>
      <c r="B938" s="44"/>
      <c r="C938" s="43"/>
    </row>
    <row r="939" spans="1:3" ht="12.75">
      <c r="A939" s="55">
        <v>23600021</v>
      </c>
      <c r="B939" s="44"/>
      <c r="C939" s="43"/>
    </row>
    <row r="940" spans="1:3" ht="12.75">
      <c r="A940" s="55">
        <v>23600022</v>
      </c>
      <c r="B940" s="44"/>
      <c r="C940" s="43"/>
    </row>
    <row r="941" spans="1:3" ht="12.75">
      <c r="A941" s="55">
        <v>23600023</v>
      </c>
      <c r="B941" s="44"/>
      <c r="C941" s="43"/>
    </row>
    <row r="942" spans="1:3" ht="12.75">
      <c r="A942" s="41">
        <v>23600033</v>
      </c>
      <c r="B942" s="44"/>
      <c r="C942" s="43"/>
    </row>
    <row r="943" spans="1:3" ht="12.75">
      <c r="A943" s="41" t="s">
        <v>488</v>
      </c>
      <c r="B943" s="44" t="s">
        <v>834</v>
      </c>
      <c r="C943" s="43"/>
    </row>
    <row r="944" spans="1:3" ht="12.75">
      <c r="A944" s="55">
        <v>23600043</v>
      </c>
      <c r="B944" s="44"/>
      <c r="C944" s="43"/>
    </row>
    <row r="945" spans="1:3" ht="12.75">
      <c r="A945" s="55">
        <v>23600063</v>
      </c>
      <c r="B945" s="44"/>
      <c r="C945" s="43"/>
    </row>
    <row r="946" spans="1:3" ht="12.75">
      <c r="A946" s="41">
        <v>23600093</v>
      </c>
      <c r="B946" s="44"/>
      <c r="C946" s="43"/>
    </row>
    <row r="947" spans="1:3" ht="12.75">
      <c r="A947" s="41">
        <v>23600103</v>
      </c>
      <c r="B947" s="44"/>
      <c r="C947" s="43"/>
    </row>
    <row r="948" spans="1:3" ht="12.75">
      <c r="A948" s="41">
        <v>23600113</v>
      </c>
      <c r="B948" s="44"/>
      <c r="C948" s="43"/>
    </row>
    <row r="949" spans="1:3" ht="12.75">
      <c r="A949" s="41">
        <v>23600123</v>
      </c>
      <c r="B949" s="44"/>
      <c r="C949" s="43"/>
    </row>
    <row r="950" spans="1:3" ht="12.75">
      <c r="A950" s="41">
        <v>23600201</v>
      </c>
      <c r="B950" s="44"/>
      <c r="C950" s="43"/>
    </row>
    <row r="951" spans="1:3" ht="12.75">
      <c r="A951" s="41">
        <v>23600211</v>
      </c>
      <c r="B951" s="44"/>
      <c r="C951" s="43"/>
    </row>
    <row r="952" spans="1:3" ht="12.75">
      <c r="A952" s="41">
        <v>23600213</v>
      </c>
      <c r="B952" s="44"/>
      <c r="C952" s="43"/>
    </row>
    <row r="953" spans="1:3" ht="12.75">
      <c r="A953" s="41">
        <v>23600221</v>
      </c>
      <c r="B953" s="44"/>
      <c r="C953" s="43"/>
    </row>
    <row r="954" spans="1:3" ht="12.75">
      <c r="A954" s="41">
        <v>23600232</v>
      </c>
      <c r="B954" s="44"/>
      <c r="C954" s="43"/>
    </row>
    <row r="955" spans="1:3" ht="12.75">
      <c r="A955" s="41">
        <v>23600301</v>
      </c>
      <c r="B955" s="44"/>
      <c r="C955" s="43"/>
    </row>
    <row r="956" spans="1:3" ht="12.75">
      <c r="A956" s="41">
        <v>23600351</v>
      </c>
      <c r="B956" s="44"/>
      <c r="C956" s="43"/>
    </row>
    <row r="957" spans="1:3" ht="12.75">
      <c r="A957" s="41">
        <v>23600381</v>
      </c>
      <c r="B957" s="44"/>
      <c r="C957" s="43"/>
    </row>
    <row r="958" spans="1:3" ht="12.75">
      <c r="A958" s="41">
        <v>23600391</v>
      </c>
      <c r="B958" s="44"/>
      <c r="C958" s="43"/>
    </row>
    <row r="959" spans="1:3" ht="12.75">
      <c r="A959" s="41">
        <v>23600421</v>
      </c>
      <c r="B959" s="44"/>
      <c r="C959" s="43"/>
    </row>
    <row r="960" spans="1:3" ht="12.75">
      <c r="A960" s="41">
        <v>23600451</v>
      </c>
      <c r="B960" s="44"/>
      <c r="C960" s="43"/>
    </row>
    <row r="961" spans="1:3" ht="12.75">
      <c r="A961" s="41">
        <v>23600471</v>
      </c>
      <c r="B961" s="44"/>
      <c r="C961" s="43"/>
    </row>
    <row r="962" spans="1:3" ht="12.75">
      <c r="A962" s="41">
        <v>23600552</v>
      </c>
      <c r="B962" s="44"/>
      <c r="C962" s="43"/>
    </row>
    <row r="963" spans="1:3" ht="12.75">
      <c r="A963" s="41">
        <v>23600602</v>
      </c>
      <c r="B963" s="44"/>
      <c r="C963" s="43"/>
    </row>
    <row r="964" spans="1:3" ht="12.75">
      <c r="A964" s="41">
        <v>23600622</v>
      </c>
      <c r="B964" s="44"/>
      <c r="C964" s="43"/>
    </row>
    <row r="965" spans="1:3" ht="12.75">
      <c r="A965" s="41">
        <v>23601001</v>
      </c>
      <c r="B965" s="44"/>
      <c r="C965" s="43"/>
    </row>
    <row r="966" spans="1:3" ht="12.75">
      <c r="A966" s="41">
        <v>23601003</v>
      </c>
      <c r="B966" s="44"/>
      <c r="C966" s="43"/>
    </row>
    <row r="967" spans="1:3" ht="12.75">
      <c r="A967" s="41">
        <v>23601011</v>
      </c>
      <c r="B967" s="44"/>
      <c r="C967" s="43"/>
    </row>
    <row r="968" spans="1:3" ht="12.75">
      <c r="A968" s="41">
        <v>23601013</v>
      </c>
      <c r="B968" s="44"/>
      <c r="C968" s="43"/>
    </row>
    <row r="969" spans="1:3" ht="12.75">
      <c r="A969" s="41">
        <v>23601021</v>
      </c>
      <c r="B969" s="44"/>
      <c r="C969" s="43"/>
    </row>
    <row r="970" spans="1:3" ht="12.75">
      <c r="A970" s="41">
        <v>23601023</v>
      </c>
      <c r="B970" s="44"/>
      <c r="C970" s="43"/>
    </row>
    <row r="971" spans="1:3" ht="12.75">
      <c r="A971" s="55">
        <v>23601031</v>
      </c>
      <c r="B971" s="44"/>
      <c r="C971" s="43"/>
    </row>
    <row r="972" spans="1:3" ht="12.75">
      <c r="A972" s="55">
        <v>23601033</v>
      </c>
      <c r="B972" s="44"/>
      <c r="C972" s="43"/>
    </row>
    <row r="973" spans="1:3" ht="12.75">
      <c r="A973" s="55">
        <v>23601043</v>
      </c>
      <c r="B973" s="44"/>
      <c r="C973" s="43"/>
    </row>
    <row r="974" spans="1:3" ht="12.75">
      <c r="A974" s="41">
        <v>23700001</v>
      </c>
      <c r="B974" s="44"/>
      <c r="C974" s="43"/>
    </row>
    <row r="975" spans="1:3" ht="12.75">
      <c r="A975" s="41">
        <v>23700033</v>
      </c>
      <c r="B975" s="44"/>
      <c r="C975" s="43"/>
    </row>
    <row r="976" spans="1:3" ht="12.75">
      <c r="A976" s="41">
        <v>23700163</v>
      </c>
      <c r="B976" s="44"/>
      <c r="C976" s="43"/>
    </row>
    <row r="977" spans="1:3" ht="12.75">
      <c r="A977" s="41">
        <v>23700193</v>
      </c>
      <c r="B977" s="44"/>
      <c r="C977" s="43"/>
    </row>
    <row r="978" spans="1:3" ht="12.75">
      <c r="A978" s="41">
        <v>23700210</v>
      </c>
      <c r="B978" s="44"/>
      <c r="C978" s="43"/>
    </row>
    <row r="979" spans="1:3" ht="12.75">
      <c r="A979" s="41">
        <v>23700213</v>
      </c>
      <c r="B979" s="44"/>
      <c r="C979" s="43"/>
    </row>
    <row r="980" spans="1:3" ht="12.75">
      <c r="A980" s="41">
        <v>23700233</v>
      </c>
      <c r="B980" s="44"/>
      <c r="C980" s="43"/>
    </row>
    <row r="981" spans="1:3" ht="12.75">
      <c r="A981" s="41">
        <v>23700243</v>
      </c>
      <c r="B981" s="44"/>
      <c r="C981" s="43"/>
    </row>
    <row r="982" spans="1:3" ht="12.75">
      <c r="A982" s="41">
        <v>23700253</v>
      </c>
      <c r="B982" s="44"/>
      <c r="C982" s="43"/>
    </row>
    <row r="983" spans="1:3" ht="12.75">
      <c r="A983" s="41">
        <v>23700263</v>
      </c>
      <c r="B983" s="44"/>
      <c r="C983" s="43"/>
    </row>
    <row r="984" spans="1:3" ht="12.75">
      <c r="A984" s="41">
        <v>23700273</v>
      </c>
      <c r="B984" s="44"/>
      <c r="C984" s="43"/>
    </row>
    <row r="985" spans="1:3" ht="12.75">
      <c r="A985" s="41">
        <v>23700283</v>
      </c>
      <c r="B985" s="44"/>
      <c r="C985" s="43"/>
    </row>
    <row r="986" spans="1:3" ht="12.75">
      <c r="A986" s="41">
        <v>23700293</v>
      </c>
      <c r="B986" s="44"/>
      <c r="C986" s="43"/>
    </row>
    <row r="987" spans="1:3" ht="12.75">
      <c r="A987" s="41">
        <v>23700303</v>
      </c>
      <c r="B987" s="44"/>
      <c r="C987" s="43"/>
    </row>
    <row r="988" spans="1:3" ht="12.75">
      <c r="A988" s="41">
        <v>23700313</v>
      </c>
      <c r="B988" s="44"/>
      <c r="C988" s="43"/>
    </row>
    <row r="989" spans="1:3" ht="12.75">
      <c r="A989" s="41">
        <v>23700323</v>
      </c>
      <c r="B989" s="44"/>
      <c r="C989" s="43"/>
    </row>
    <row r="990" spans="1:3" ht="12.75">
      <c r="A990" s="41">
        <v>23700333</v>
      </c>
      <c r="B990" s="44"/>
      <c r="C990" s="43"/>
    </row>
    <row r="991" spans="1:3" ht="12.75">
      <c r="A991" s="41">
        <v>23700343</v>
      </c>
      <c r="B991" s="44"/>
      <c r="C991" s="43"/>
    </row>
    <row r="992" spans="1:3" ht="12.75">
      <c r="A992" s="41">
        <v>23700353</v>
      </c>
      <c r="B992" s="44"/>
      <c r="C992" s="43"/>
    </row>
    <row r="993" spans="1:3" ht="12.75">
      <c r="A993" s="41">
        <v>23700363</v>
      </c>
      <c r="B993" s="44"/>
      <c r="C993" s="43"/>
    </row>
    <row r="994" spans="1:3" ht="12.75">
      <c r="A994" s="41">
        <v>23700373</v>
      </c>
      <c r="B994" s="44"/>
      <c r="C994" s="43"/>
    </row>
    <row r="995" spans="1:3" ht="12.75">
      <c r="A995" s="41">
        <v>23700383</v>
      </c>
      <c r="B995" s="44"/>
      <c r="C995" s="43"/>
    </row>
    <row r="996" spans="1:3" ht="12.75">
      <c r="A996" s="41">
        <v>23700443</v>
      </c>
      <c r="B996" s="44"/>
      <c r="C996" s="43"/>
    </row>
    <row r="997" spans="1:3" ht="12.75">
      <c r="A997" s="41">
        <v>23700453</v>
      </c>
      <c r="B997" s="44"/>
      <c r="C997" s="43"/>
    </row>
    <row r="998" spans="1:3" ht="12.75">
      <c r="A998" s="41">
        <v>23700493</v>
      </c>
      <c r="B998" s="44"/>
      <c r="C998" s="43"/>
    </row>
    <row r="999" spans="1:3" ht="12.75">
      <c r="A999" s="41">
        <v>23700573</v>
      </c>
      <c r="B999" s="44"/>
      <c r="C999" s="43"/>
    </row>
    <row r="1000" spans="1:3" ht="12.75">
      <c r="A1000" s="41">
        <v>23700663</v>
      </c>
      <c r="B1000" s="44"/>
      <c r="C1000" s="43"/>
    </row>
    <row r="1001" spans="1:3" ht="12.75">
      <c r="A1001" s="41">
        <v>23700673</v>
      </c>
      <c r="B1001" s="44"/>
      <c r="C1001" s="43"/>
    </row>
    <row r="1002" spans="1:3" ht="12.75">
      <c r="A1002" s="41">
        <v>23700683</v>
      </c>
      <c r="B1002" s="44"/>
      <c r="C1002" s="43"/>
    </row>
    <row r="1003" spans="1:3" ht="12.75">
      <c r="A1003" s="41">
        <v>23700713</v>
      </c>
      <c r="B1003" s="44"/>
      <c r="C1003" s="43"/>
    </row>
    <row r="1004" spans="1:3" ht="12.75">
      <c r="A1004" s="41">
        <v>23700771</v>
      </c>
      <c r="B1004" s="44"/>
      <c r="C1004" s="43"/>
    </row>
    <row r="1005" spans="1:3" ht="12.75">
      <c r="A1005" s="41">
        <v>23700773</v>
      </c>
      <c r="B1005" s="44"/>
      <c r="C1005" s="43"/>
    </row>
    <row r="1006" spans="1:3" ht="12.75">
      <c r="A1006" s="41">
        <v>23700781</v>
      </c>
      <c r="B1006" s="44" t="s">
        <v>834</v>
      </c>
      <c r="C1006" s="43"/>
    </row>
    <row r="1007" spans="1:3" ht="12.75">
      <c r="A1007" s="41">
        <v>23700793</v>
      </c>
      <c r="B1007" s="44" t="s">
        <v>872</v>
      </c>
      <c r="C1007" s="43"/>
    </row>
    <row r="1008" spans="1:3" ht="12.75">
      <c r="A1008" s="55">
        <v>23700803</v>
      </c>
      <c r="B1008" s="44"/>
      <c r="C1008" s="43"/>
    </row>
    <row r="1009" spans="1:3" ht="12.75">
      <c r="A1009" s="55">
        <v>23700813</v>
      </c>
      <c r="B1009" s="44"/>
      <c r="C1009" s="43"/>
    </row>
    <row r="1010" spans="1:3" ht="12.75">
      <c r="A1010" s="55">
        <v>23700821</v>
      </c>
      <c r="B1010" s="44"/>
      <c r="C1010" s="43"/>
    </row>
    <row r="1011" spans="1:3" ht="12.75">
      <c r="A1011" s="55">
        <v>23700822</v>
      </c>
      <c r="B1011" s="44"/>
      <c r="C1011" s="43"/>
    </row>
    <row r="1012" spans="1:3" ht="12.75">
      <c r="A1012" s="41">
        <v>23700823</v>
      </c>
      <c r="B1012" s="44"/>
      <c r="C1012" s="43"/>
    </row>
    <row r="1013" spans="1:3" ht="12.75">
      <c r="A1013" s="41">
        <v>23700833</v>
      </c>
      <c r="B1013" s="44"/>
      <c r="C1013" s="43"/>
    </row>
    <row r="1014" spans="1:3" ht="12.75">
      <c r="A1014" s="41">
        <v>23700841</v>
      </c>
      <c r="B1014" s="44"/>
      <c r="C1014" s="43"/>
    </row>
    <row r="1015" spans="1:3" ht="12.75">
      <c r="A1015" s="41">
        <v>23700843</v>
      </c>
      <c r="B1015" s="44"/>
      <c r="C1015" s="43"/>
    </row>
    <row r="1016" spans="1:3" ht="12.75">
      <c r="A1016" s="41">
        <v>23700853</v>
      </c>
      <c r="B1016" s="44"/>
      <c r="C1016" s="43"/>
    </row>
    <row r="1017" spans="1:3" ht="12.75">
      <c r="A1017" s="41">
        <v>23700873</v>
      </c>
      <c r="B1017" s="44"/>
      <c r="C1017" s="43"/>
    </row>
    <row r="1018" spans="1:3" ht="12.75">
      <c r="A1018" s="41">
        <v>23700893</v>
      </c>
      <c r="B1018" s="44"/>
      <c r="C1018" s="43"/>
    </row>
    <row r="1019" spans="1:3" ht="12.75">
      <c r="A1019" s="41">
        <v>23700913</v>
      </c>
      <c r="B1019" s="44"/>
      <c r="C1019" s="43"/>
    </row>
    <row r="1020" spans="1:3" ht="12.75">
      <c r="A1020" s="41">
        <v>23700933</v>
      </c>
      <c r="B1020" s="44"/>
      <c r="C1020" s="43"/>
    </row>
    <row r="1021" spans="1:3" ht="12.75">
      <c r="A1021" s="41">
        <v>23700943</v>
      </c>
      <c r="B1021" s="44"/>
      <c r="C1021" s="43"/>
    </row>
    <row r="1022" spans="1:3" ht="12.75">
      <c r="A1022" s="55">
        <v>23700953</v>
      </c>
      <c r="B1022" s="44"/>
      <c r="C1022" s="43"/>
    </row>
    <row r="1023" spans="1:3" ht="12.75">
      <c r="A1023" s="55">
        <v>23700963</v>
      </c>
      <c r="B1023" s="44"/>
      <c r="C1023" s="43"/>
    </row>
    <row r="1024" spans="1:3" ht="12.75">
      <c r="A1024" s="55">
        <v>23700993</v>
      </c>
      <c r="B1024" s="44"/>
      <c r="C1024" s="43"/>
    </row>
    <row r="1025" spans="1:3" ht="12.75">
      <c r="A1025" s="55">
        <v>23701002</v>
      </c>
      <c r="B1025" s="44"/>
      <c r="C1025" s="43"/>
    </row>
    <row r="1026" spans="1:3" ht="12.75">
      <c r="A1026" s="41">
        <v>23701003</v>
      </c>
      <c r="B1026" s="44"/>
      <c r="C1026" s="43"/>
    </row>
    <row r="1027" spans="1:3" ht="12.75">
      <c r="A1027" s="54">
        <v>23701013</v>
      </c>
      <c r="B1027" s="44"/>
      <c r="C1027" s="43"/>
    </row>
    <row r="1028" spans="1:3" ht="12.75">
      <c r="A1028" s="54">
        <v>23701023</v>
      </c>
      <c r="B1028" s="44"/>
      <c r="C1028" s="43"/>
    </row>
    <row r="1029" spans="1:3" ht="12.75">
      <c r="A1029" s="54">
        <v>23701033</v>
      </c>
      <c r="B1029" s="44"/>
      <c r="C1029" s="43"/>
    </row>
    <row r="1030" spans="1:3" ht="12.75">
      <c r="A1030" s="54">
        <v>23701043</v>
      </c>
      <c r="B1030" s="44"/>
      <c r="C1030" s="43"/>
    </row>
    <row r="1031" spans="1:3" ht="12.75">
      <c r="A1031" s="48" t="s">
        <v>575</v>
      </c>
      <c r="B1031" s="44"/>
      <c r="C1031" s="43"/>
    </row>
    <row r="1032" spans="1:3" ht="12.75">
      <c r="A1032" s="41">
        <v>24100013</v>
      </c>
      <c r="B1032" s="44"/>
      <c r="C1032" s="43"/>
    </row>
    <row r="1033" spans="1:3" ht="12.75">
      <c r="A1033" s="41">
        <v>24100043</v>
      </c>
      <c r="B1033" s="44"/>
      <c r="C1033" s="43"/>
    </row>
    <row r="1034" spans="1:3" ht="12.75">
      <c r="A1034" s="41">
        <v>24100063</v>
      </c>
      <c r="B1034" s="44"/>
      <c r="C1034" s="43"/>
    </row>
    <row r="1035" spans="1:3" ht="12.75">
      <c r="A1035" s="41">
        <v>24100101</v>
      </c>
      <c r="B1035" s="44"/>
      <c r="C1035" s="43"/>
    </row>
    <row r="1036" spans="1:3" ht="12.75">
      <c r="A1036" s="41">
        <v>24100111</v>
      </c>
      <c r="B1036" s="42"/>
      <c r="C1036" s="43"/>
    </row>
    <row r="1037" spans="1:3" ht="12.75">
      <c r="A1037" s="41">
        <v>24100143</v>
      </c>
      <c r="B1037" s="44"/>
      <c r="C1037" s="43"/>
    </row>
    <row r="1038" spans="1:3" ht="12.75">
      <c r="A1038" s="41">
        <v>24100153</v>
      </c>
      <c r="B1038" s="44"/>
      <c r="C1038" s="43"/>
    </row>
    <row r="1039" spans="1:3" ht="12.75">
      <c r="A1039" s="41">
        <v>24100212</v>
      </c>
      <c r="B1039" s="44"/>
      <c r="C1039" s="43"/>
    </row>
    <row r="1040" spans="1:3" ht="12.75">
      <c r="A1040" s="55">
        <v>24200001</v>
      </c>
      <c r="B1040" s="44"/>
      <c r="C1040" s="43"/>
    </row>
    <row r="1041" spans="1:3" ht="12.75">
      <c r="A1041" s="55">
        <v>24200002</v>
      </c>
      <c r="B1041" s="44">
        <v>42</v>
      </c>
      <c r="C1041" s="43"/>
    </row>
    <row r="1042" spans="1:3" ht="12.75">
      <c r="A1042" s="55">
        <v>24200021</v>
      </c>
      <c r="B1042" s="44"/>
      <c r="C1042" s="43"/>
    </row>
    <row r="1043" spans="1:3" ht="12.75">
      <c r="A1043" s="55">
        <v>24200031</v>
      </c>
      <c r="B1043" s="44"/>
      <c r="C1043" s="43"/>
    </row>
    <row r="1044" spans="1:3" ht="12.75">
      <c r="A1044" s="41">
        <v>24200063</v>
      </c>
      <c r="B1044" s="44"/>
      <c r="C1044" s="43"/>
    </row>
    <row r="1045" spans="1:3" ht="12.75">
      <c r="A1045" s="55">
        <v>24200453</v>
      </c>
      <c r="B1045" s="44"/>
      <c r="C1045" s="43"/>
    </row>
    <row r="1046" spans="1:3" ht="12.75">
      <c r="A1046" s="41">
        <v>24200491</v>
      </c>
      <c r="B1046" s="44"/>
      <c r="C1046" s="43"/>
    </row>
    <row r="1047" spans="1:3" ht="12.75">
      <c r="A1047" s="41">
        <v>24200511</v>
      </c>
      <c r="B1047" s="44"/>
      <c r="C1047" s="43"/>
    </row>
    <row r="1048" spans="1:3" ht="12.75">
      <c r="A1048" s="55">
        <v>24200513</v>
      </c>
      <c r="B1048" s="44" t="s">
        <v>872</v>
      </c>
      <c r="C1048" s="43"/>
    </row>
    <row r="1049" spans="1:3" ht="12.75">
      <c r="A1049" s="41">
        <v>24200541</v>
      </c>
      <c r="B1049" s="44"/>
      <c r="C1049" s="43"/>
    </row>
    <row r="1050" spans="1:3" ht="12.75">
      <c r="A1050" s="41">
        <v>24200551</v>
      </c>
      <c r="B1050" s="44"/>
      <c r="C1050" s="43"/>
    </row>
    <row r="1051" spans="1:3" ht="12.75">
      <c r="A1051" s="41">
        <v>24200561</v>
      </c>
      <c r="B1051" s="44"/>
      <c r="C1051" s="43"/>
    </row>
    <row r="1052" spans="1:3" ht="12.75">
      <c r="A1052" s="41">
        <v>24200571</v>
      </c>
      <c r="B1052" s="44"/>
      <c r="C1052" s="43"/>
    </row>
    <row r="1053" spans="1:3" ht="12.75">
      <c r="A1053" s="41">
        <v>24200581</v>
      </c>
      <c r="B1053" s="44"/>
      <c r="C1053" s="43"/>
    </row>
    <row r="1054" spans="1:3" ht="12.75">
      <c r="A1054" s="41">
        <v>24200593</v>
      </c>
      <c r="B1054" s="44"/>
      <c r="C1054" s="43"/>
    </row>
    <row r="1055" spans="1:3" ht="12.75">
      <c r="A1055" s="41">
        <v>24200603</v>
      </c>
      <c r="B1055" s="44">
        <v>52</v>
      </c>
      <c r="C1055" s="43"/>
    </row>
    <row r="1056" spans="1:3" ht="12.75">
      <c r="A1056" s="61">
        <v>24200611</v>
      </c>
      <c r="B1056" s="44"/>
      <c r="C1056" s="43"/>
    </row>
    <row r="1057" spans="1:3" ht="12.75">
      <c r="A1057" s="55">
        <v>24200621</v>
      </c>
      <c r="B1057" s="44"/>
      <c r="C1057" s="43"/>
    </row>
    <row r="1058" spans="1:3" ht="12.75">
      <c r="A1058" s="41">
        <v>24200622</v>
      </c>
      <c r="B1058" s="44"/>
      <c r="C1058" s="43"/>
    </row>
    <row r="1059" spans="1:3" ht="12.75">
      <c r="A1059" s="41">
        <v>24200632</v>
      </c>
      <c r="B1059" s="44">
        <v>42</v>
      </c>
      <c r="C1059" s="43"/>
    </row>
    <row r="1060" spans="1:3" ht="12.75">
      <c r="A1060" s="41">
        <v>24200633</v>
      </c>
      <c r="B1060" s="44"/>
      <c r="C1060" s="43"/>
    </row>
    <row r="1061" spans="1:3" ht="12.75">
      <c r="A1061" s="55">
        <v>24200631</v>
      </c>
      <c r="B1061" s="44"/>
      <c r="C1061" s="43"/>
    </row>
    <row r="1062" spans="1:3" ht="12.75">
      <c r="A1062" s="55">
        <v>24200641</v>
      </c>
      <c r="B1062" s="44" t="s">
        <v>894</v>
      </c>
      <c r="C1062" s="43"/>
    </row>
    <row r="1063" spans="1:3" ht="12.75">
      <c r="A1063" s="41">
        <v>24200643</v>
      </c>
      <c r="B1063" s="44"/>
      <c r="C1063" s="43"/>
    </row>
    <row r="1064" spans="1:3" ht="12.75">
      <c r="A1064" s="61">
        <v>24200653</v>
      </c>
      <c r="B1064" s="49"/>
      <c r="C1064" s="43"/>
    </row>
    <row r="1065" spans="1:3" ht="12.75">
      <c r="A1065" s="55">
        <v>24200713</v>
      </c>
      <c r="B1065" s="42" t="s">
        <v>894</v>
      </c>
      <c r="C1065" s="43"/>
    </row>
    <row r="1066" spans="1:3" ht="12.75">
      <c r="A1066" s="55">
        <v>24200723</v>
      </c>
      <c r="B1066" s="44"/>
      <c r="C1066" s="43"/>
    </row>
    <row r="1067" spans="1:3" ht="12.75">
      <c r="A1067" s="55">
        <v>24300011</v>
      </c>
      <c r="B1067" s="44" t="s">
        <v>834</v>
      </c>
      <c r="C1067" s="43"/>
    </row>
    <row r="1068" spans="1:3" ht="12.75">
      <c r="A1068" s="55">
        <v>24400001</v>
      </c>
      <c r="B1068" s="44">
        <v>40</v>
      </c>
      <c r="C1068" s="43"/>
    </row>
    <row r="1069" spans="1:3" ht="12.75">
      <c r="A1069" s="55">
        <v>24400011</v>
      </c>
      <c r="B1069" s="44">
        <v>40</v>
      </c>
      <c r="C1069" s="43"/>
    </row>
    <row r="1070" spans="1:3" ht="12.75">
      <c r="A1070" s="55">
        <v>24400021</v>
      </c>
      <c r="B1070" s="44">
        <v>40</v>
      </c>
      <c r="C1070" s="43"/>
    </row>
    <row r="1071" spans="1:3" ht="12.75">
      <c r="A1071" s="55">
        <v>24400031</v>
      </c>
      <c r="B1071" s="44">
        <v>40</v>
      </c>
      <c r="C1071" s="43"/>
    </row>
    <row r="1072" spans="1:3" ht="12.75">
      <c r="A1072" s="55">
        <v>24500001</v>
      </c>
      <c r="B1072" s="44">
        <v>40</v>
      </c>
      <c r="C1072" s="43"/>
    </row>
    <row r="1073" spans="1:3" ht="12.75">
      <c r="A1073" s="55">
        <v>24500002</v>
      </c>
      <c r="B1073" s="52">
        <v>40</v>
      </c>
      <c r="C1073" s="43"/>
    </row>
    <row r="1074" spans="1:3" ht="12.75">
      <c r="A1074" s="55">
        <v>24500003</v>
      </c>
      <c r="B1074" s="52">
        <v>40</v>
      </c>
      <c r="C1074" s="43"/>
    </row>
    <row r="1075" spans="1:3" ht="12.75">
      <c r="A1075" s="55">
        <v>24500011</v>
      </c>
      <c r="B1075" s="52">
        <v>40</v>
      </c>
      <c r="C1075" s="43"/>
    </row>
    <row r="1076" spans="1:3" ht="12.75">
      <c r="A1076" s="55">
        <v>24500012</v>
      </c>
      <c r="B1076" s="52">
        <v>40</v>
      </c>
      <c r="C1076" s="43"/>
    </row>
    <row r="1077" spans="1:3" ht="12.75">
      <c r="A1077" s="55">
        <v>24500023</v>
      </c>
      <c r="B1077" s="52">
        <v>40</v>
      </c>
      <c r="C1077" s="43"/>
    </row>
    <row r="1078" spans="1:3" ht="12.75">
      <c r="A1078" s="55">
        <v>24500031</v>
      </c>
      <c r="B1078" s="52" t="s">
        <v>867</v>
      </c>
      <c r="C1078" s="43"/>
    </row>
    <row r="1079" spans="1:3" ht="12.75">
      <c r="A1079" s="41">
        <v>25200002</v>
      </c>
      <c r="B1079" s="52">
        <v>20</v>
      </c>
      <c r="C1079" s="43"/>
    </row>
    <row r="1080" spans="1:3" ht="12.75">
      <c r="A1080" s="41">
        <v>25200022</v>
      </c>
      <c r="B1080" s="44">
        <v>20</v>
      </c>
      <c r="C1080" s="43"/>
    </row>
    <row r="1081" spans="1:3" ht="12.75">
      <c r="A1081" s="41">
        <v>25200032</v>
      </c>
      <c r="B1081" s="44">
        <v>20</v>
      </c>
      <c r="C1081" s="43"/>
    </row>
    <row r="1082" spans="1:3" ht="12.75">
      <c r="A1082" s="41">
        <v>25200111</v>
      </c>
      <c r="B1082" s="44">
        <v>20</v>
      </c>
      <c r="C1082" s="43"/>
    </row>
    <row r="1083" spans="1:3" ht="12.75">
      <c r="A1083" s="41">
        <v>25200121</v>
      </c>
      <c r="B1083" s="44">
        <v>20</v>
      </c>
      <c r="C1083" s="43"/>
    </row>
    <row r="1084" spans="1:3" ht="12.75">
      <c r="A1084" s="41">
        <v>25200122</v>
      </c>
      <c r="B1084" s="44">
        <v>20</v>
      </c>
      <c r="C1084" s="43"/>
    </row>
    <row r="1085" spans="1:3" ht="12.75">
      <c r="A1085" s="41">
        <v>25200132</v>
      </c>
      <c r="B1085" s="49">
        <v>20</v>
      </c>
      <c r="C1085" s="43"/>
    </row>
    <row r="1086" spans="1:3" ht="12.75">
      <c r="A1086" s="41">
        <v>25200141</v>
      </c>
      <c r="B1086" s="44">
        <v>20</v>
      </c>
      <c r="C1086" s="43"/>
    </row>
    <row r="1087" spans="1:3" ht="12.75">
      <c r="A1087" s="41">
        <v>25200142</v>
      </c>
      <c r="B1087" s="44">
        <v>20</v>
      </c>
      <c r="C1087" s="43"/>
    </row>
    <row r="1088" spans="1:3" ht="12.75">
      <c r="A1088" s="41">
        <v>25200152</v>
      </c>
      <c r="B1088" s="44">
        <v>20</v>
      </c>
      <c r="C1088" s="43"/>
    </row>
    <row r="1089" spans="1:3" ht="12.75">
      <c r="A1089" s="41">
        <v>25200161</v>
      </c>
      <c r="B1089" s="44">
        <v>20</v>
      </c>
      <c r="C1089" s="43"/>
    </row>
    <row r="1090" spans="1:3" ht="12.75">
      <c r="A1090" s="41">
        <v>25200171</v>
      </c>
      <c r="B1090" s="44">
        <v>20</v>
      </c>
      <c r="C1090" s="43"/>
    </row>
    <row r="1091" spans="1:3" ht="12.75">
      <c r="A1091" s="41">
        <v>25200181</v>
      </c>
      <c r="B1091" s="44">
        <v>20</v>
      </c>
      <c r="C1091" s="43"/>
    </row>
    <row r="1092" spans="1:3" ht="12.75">
      <c r="A1092" s="41">
        <v>25200191</v>
      </c>
      <c r="B1092" s="44">
        <v>20</v>
      </c>
      <c r="C1092" s="43"/>
    </row>
    <row r="1093" spans="1:3" ht="12.75">
      <c r="A1093" s="41">
        <v>25200202</v>
      </c>
      <c r="B1093" s="49">
        <v>20</v>
      </c>
      <c r="C1093" s="43"/>
    </row>
    <row r="1094" spans="1:3" ht="12.75">
      <c r="A1094" s="55">
        <v>25200212</v>
      </c>
      <c r="B1094" s="44">
        <v>20</v>
      </c>
      <c r="C1094" s="43"/>
    </row>
    <row r="1095" spans="1:3" ht="12.75">
      <c r="A1095" s="41">
        <v>25200222</v>
      </c>
      <c r="B1095" s="49">
        <v>20</v>
      </c>
      <c r="C1095" s="43"/>
    </row>
    <row r="1096" spans="1:3" ht="12.75">
      <c r="A1096" s="55">
        <v>25200232</v>
      </c>
      <c r="B1096" s="44">
        <v>20</v>
      </c>
      <c r="C1096" s="43" t="s">
        <v>723</v>
      </c>
    </row>
    <row r="1097" spans="1:3" ht="12.75">
      <c r="A1097" s="41">
        <v>25200262</v>
      </c>
      <c r="B1097" s="49">
        <v>20</v>
      </c>
      <c r="C1097" s="43"/>
    </row>
    <row r="1098" spans="1:3" ht="12.75">
      <c r="A1098" s="41">
        <v>25200272</v>
      </c>
      <c r="B1098" s="49">
        <v>20</v>
      </c>
      <c r="C1098" s="43"/>
    </row>
    <row r="1099" spans="1:3" ht="12.75">
      <c r="A1099" s="41">
        <v>25300001</v>
      </c>
      <c r="B1099" s="63"/>
      <c r="C1099" s="43"/>
    </row>
    <row r="1100" spans="1:3" ht="12.75">
      <c r="A1100" s="55">
        <v>25300002</v>
      </c>
      <c r="B1100" s="44">
        <v>20</v>
      </c>
      <c r="C1100" s="43" t="s">
        <v>723</v>
      </c>
    </row>
    <row r="1101" spans="1:3" ht="12.75">
      <c r="A1101" s="41">
        <v>25300011</v>
      </c>
      <c r="B1101" s="63"/>
      <c r="C1101" s="43"/>
    </row>
    <row r="1102" spans="1:3" ht="12.75">
      <c r="A1102" s="41">
        <v>25300022</v>
      </c>
      <c r="B1102" s="44"/>
      <c r="C1102" s="43"/>
    </row>
    <row r="1103" spans="1:3" ht="12.75">
      <c r="A1103" s="55">
        <v>25300031</v>
      </c>
      <c r="B1103" s="63"/>
      <c r="C1103" s="43"/>
    </row>
    <row r="1104" spans="1:3" ht="12.75">
      <c r="A1104" s="55">
        <v>25300041</v>
      </c>
      <c r="B1104" s="44" t="s">
        <v>728</v>
      </c>
      <c r="C1104" s="43"/>
    </row>
    <row r="1105" spans="1:3" ht="12.75">
      <c r="A1105" s="41">
        <v>25300033</v>
      </c>
      <c r="B1105" s="42"/>
      <c r="C1105" s="43"/>
    </row>
    <row r="1106" spans="1:3" ht="12.75">
      <c r="A1106" s="61">
        <v>25300131</v>
      </c>
      <c r="B1106" s="63"/>
      <c r="C1106" s="43"/>
    </row>
    <row r="1107" spans="1:3" ht="12.75">
      <c r="A1107" s="61">
        <v>25300141</v>
      </c>
      <c r="B1107" s="63"/>
      <c r="C1107" s="43"/>
    </row>
    <row r="1108" spans="1:3" ht="12.75">
      <c r="A1108" s="41">
        <v>25300143</v>
      </c>
      <c r="B1108" s="42"/>
      <c r="C1108" s="43"/>
    </row>
    <row r="1109" spans="1:3" ht="12.75">
      <c r="A1109" s="41">
        <v>25300151</v>
      </c>
      <c r="B1109" s="42"/>
      <c r="C1109" s="43"/>
    </row>
    <row r="1110" spans="1:3" ht="12.75">
      <c r="A1110" s="41">
        <v>25300161</v>
      </c>
      <c r="B1110" s="42"/>
      <c r="C1110" s="43"/>
    </row>
    <row r="1111" spans="1:3" ht="12.75">
      <c r="A1111" s="41">
        <v>25300171</v>
      </c>
      <c r="B1111" s="42" t="s">
        <v>865</v>
      </c>
      <c r="C1111" s="43"/>
    </row>
    <row r="1112" spans="1:3" ht="12.75">
      <c r="A1112" s="41">
        <v>25300173</v>
      </c>
      <c r="B1112" s="42">
        <v>47</v>
      </c>
      <c r="C1112" s="43"/>
    </row>
    <row r="1113" spans="1:3" ht="12.75">
      <c r="A1113" s="41">
        <v>25300203</v>
      </c>
      <c r="B1113" s="42">
        <v>47</v>
      </c>
      <c r="C1113" s="43"/>
    </row>
    <row r="1114" spans="1:3" ht="12.75">
      <c r="A1114" s="41">
        <v>25300223</v>
      </c>
      <c r="B1114" s="42">
        <v>47</v>
      </c>
      <c r="C1114" s="43"/>
    </row>
    <row r="1115" spans="1:3" ht="12.75">
      <c r="A1115" s="41">
        <v>25300263</v>
      </c>
      <c r="B1115" s="42">
        <v>47</v>
      </c>
      <c r="C1115" s="43"/>
    </row>
    <row r="1116" spans="1:3" ht="12.75">
      <c r="A1116" s="41">
        <v>25300293</v>
      </c>
      <c r="B1116" s="42">
        <v>47</v>
      </c>
      <c r="C1116" s="43"/>
    </row>
    <row r="1117" spans="1:3" ht="12.75">
      <c r="A1117" s="41">
        <v>25300303</v>
      </c>
      <c r="B1117" s="42"/>
      <c r="C1117" s="43"/>
    </row>
    <row r="1118" spans="1:3" ht="12.75">
      <c r="A1118" s="41">
        <v>25300323</v>
      </c>
      <c r="B1118" s="44"/>
      <c r="C1118" s="43"/>
    </row>
    <row r="1119" spans="1:3" ht="12.75">
      <c r="A1119" s="41">
        <v>25300353</v>
      </c>
      <c r="B1119" s="44">
        <v>18</v>
      </c>
      <c r="C1119" s="43"/>
    </row>
    <row r="1120" spans="1:3" ht="12.75">
      <c r="A1120" s="55">
        <v>25300363</v>
      </c>
      <c r="B1120" s="44">
        <v>18</v>
      </c>
      <c r="C1120" s="43"/>
    </row>
    <row r="1121" spans="1:3" ht="12.75">
      <c r="A1121" s="41">
        <v>25300371</v>
      </c>
      <c r="B1121" s="44"/>
      <c r="C1121" s="43"/>
    </row>
    <row r="1122" spans="1:3" ht="12.75">
      <c r="A1122" s="41">
        <v>25300373</v>
      </c>
      <c r="B1122" s="44">
        <v>47</v>
      </c>
      <c r="C1122" s="43"/>
    </row>
    <row r="1123" spans="1:3" ht="12.75">
      <c r="A1123" s="41">
        <v>25300393</v>
      </c>
      <c r="B1123" s="44"/>
      <c r="C1123" s="43"/>
    </row>
    <row r="1124" spans="1:3" ht="12.75">
      <c r="A1124" s="55">
        <v>25300423</v>
      </c>
      <c r="B1124" s="52"/>
      <c r="C1124" s="43"/>
    </row>
    <row r="1125" spans="1:3" ht="12.75">
      <c r="A1125" s="55">
        <v>25300433</v>
      </c>
      <c r="B1125" s="52"/>
      <c r="C1125" s="43"/>
    </row>
    <row r="1126" spans="1:3" ht="12.75">
      <c r="A1126" s="41">
        <v>25300503</v>
      </c>
      <c r="B1126" s="42"/>
      <c r="C1126" s="43"/>
    </row>
    <row r="1127" spans="1:3" ht="12.75">
      <c r="A1127" s="41">
        <v>25300513</v>
      </c>
      <c r="B1127" s="42"/>
      <c r="C1127" s="43"/>
    </row>
    <row r="1128" spans="1:3" ht="12.75">
      <c r="A1128" s="55">
        <v>25300521</v>
      </c>
      <c r="B1128" s="44"/>
      <c r="C1128" s="43"/>
    </row>
    <row r="1129" spans="1:3" ht="12.75">
      <c r="A1129" s="55">
        <v>25300533</v>
      </c>
      <c r="B1129" s="44" t="s">
        <v>872</v>
      </c>
      <c r="C1129" s="43"/>
    </row>
    <row r="1130" spans="1:3" ht="12.75">
      <c r="A1130" s="55">
        <v>25300543</v>
      </c>
      <c r="B1130" s="44"/>
      <c r="C1130" s="47"/>
    </row>
    <row r="1131" spans="1:3" ht="12.75">
      <c r="A1131" s="55">
        <v>25300553</v>
      </c>
      <c r="B1131" s="44"/>
      <c r="C1131" s="47"/>
    </row>
    <row r="1132" spans="1:3" ht="12.75">
      <c r="A1132" s="41">
        <v>25300541</v>
      </c>
      <c r="B1132" s="42">
        <v>40</v>
      </c>
      <c r="C1132" s="43"/>
    </row>
    <row r="1133" spans="1:3" ht="12.75">
      <c r="A1133" s="55">
        <v>25300551</v>
      </c>
      <c r="B1133" s="42"/>
      <c r="C1133" s="43"/>
    </row>
    <row r="1134" spans="1:3" ht="12.75">
      <c r="A1134" s="55">
        <v>25300561</v>
      </c>
      <c r="B1134" s="42"/>
      <c r="C1134" s="43"/>
    </row>
    <row r="1135" spans="1:3" ht="12.75">
      <c r="A1135" s="55">
        <v>25300573</v>
      </c>
      <c r="B1135" s="42"/>
      <c r="C1135" s="43"/>
    </row>
    <row r="1136" spans="1:3" ht="12.75">
      <c r="A1136" s="41">
        <v>25300633</v>
      </c>
      <c r="B1136" s="42"/>
      <c r="C1136" s="43"/>
    </row>
    <row r="1137" spans="1:3" ht="12.75">
      <c r="A1137" s="41">
        <v>25300701</v>
      </c>
      <c r="B1137" s="42">
        <v>40</v>
      </c>
      <c r="C1137" s="43"/>
    </row>
    <row r="1138" spans="1:3" ht="12.75">
      <c r="A1138" s="41">
        <v>25300761</v>
      </c>
      <c r="B1138" s="42">
        <v>40</v>
      </c>
      <c r="C1138" s="43"/>
    </row>
    <row r="1139" spans="1:3" ht="12.75">
      <c r="A1139" s="41">
        <v>25300771</v>
      </c>
      <c r="B1139" s="42">
        <v>40</v>
      </c>
      <c r="C1139" s="43"/>
    </row>
    <row r="1140" spans="1:3" ht="12.75">
      <c r="A1140" s="41">
        <v>25300781</v>
      </c>
      <c r="B1140" s="42" t="s">
        <v>867</v>
      </c>
      <c r="C1140" s="60"/>
    </row>
    <row r="1141" spans="1:3" ht="12.75">
      <c r="A1141" s="41">
        <v>25300801</v>
      </c>
      <c r="B1141" s="42">
        <v>40</v>
      </c>
      <c r="C1141" s="43"/>
    </row>
    <row r="1142" spans="1:3" ht="12.75">
      <c r="A1142" s="41">
        <v>25300803</v>
      </c>
      <c r="B1142" s="44"/>
      <c r="C1142" s="43"/>
    </row>
    <row r="1143" spans="1:3" ht="12.75">
      <c r="A1143" s="41">
        <v>25300973</v>
      </c>
      <c r="B1143" s="44"/>
      <c r="C1143" s="43"/>
    </row>
    <row r="1144" spans="1:3" ht="12.75">
      <c r="A1144" s="41">
        <v>25300983</v>
      </c>
      <c r="B1144" s="44"/>
      <c r="C1144" s="43"/>
    </row>
    <row r="1145" spans="1:3" ht="12.75">
      <c r="A1145" s="55">
        <v>25300993</v>
      </c>
      <c r="B1145" s="44"/>
      <c r="C1145" s="43"/>
    </row>
    <row r="1146" spans="1:3" ht="12.75">
      <c r="A1146" s="55">
        <v>25301003</v>
      </c>
      <c r="B1146" s="44"/>
      <c r="C1146" s="43"/>
    </row>
    <row r="1147" spans="1:3" ht="12.75">
      <c r="A1147" s="55">
        <v>25301013</v>
      </c>
      <c r="B1147" s="44"/>
      <c r="C1147" s="43"/>
    </row>
    <row r="1148" spans="1:3" ht="12.75">
      <c r="A1148" s="55">
        <v>25301023</v>
      </c>
      <c r="B1148" s="44"/>
      <c r="C1148" s="43"/>
    </row>
    <row r="1149" spans="1:3" ht="12.75">
      <c r="A1149" s="55">
        <v>25301033</v>
      </c>
      <c r="B1149" s="44"/>
      <c r="C1149" s="43"/>
    </row>
    <row r="1150" spans="1:3" ht="12.75">
      <c r="A1150" s="55">
        <v>25301043</v>
      </c>
      <c r="B1150" s="44"/>
      <c r="C1150" s="43"/>
    </row>
    <row r="1151" spans="1:3" ht="12.75">
      <c r="A1151" s="55">
        <v>25301053</v>
      </c>
      <c r="B1151" s="44"/>
      <c r="C1151" s="43"/>
    </row>
    <row r="1152" spans="1:3" ht="12.75">
      <c r="A1152" s="55">
        <v>25301063</v>
      </c>
      <c r="B1152" s="44"/>
      <c r="C1152" s="43"/>
    </row>
    <row r="1153" spans="1:3" ht="12.75">
      <c r="A1153" s="55">
        <v>25301073</v>
      </c>
      <c r="B1153" s="44"/>
      <c r="C1153" s="43"/>
    </row>
    <row r="1154" spans="1:3" ht="12.75">
      <c r="A1154" s="61">
        <v>25301993</v>
      </c>
      <c r="B1154" s="44"/>
      <c r="C1154" s="43"/>
    </row>
    <row r="1155" spans="1:3" ht="12.75">
      <c r="A1155" s="55">
        <v>25302003</v>
      </c>
      <c r="B1155" s="44"/>
      <c r="C1155" s="43"/>
    </row>
    <row r="1156" spans="1:3" ht="12.75">
      <c r="A1156" s="55">
        <v>25302013</v>
      </c>
      <c r="B1156" s="44"/>
      <c r="C1156" s="43"/>
    </row>
    <row r="1157" spans="1:3" ht="12.75">
      <c r="A1157" s="55">
        <v>25302023</v>
      </c>
      <c r="B1157" s="44"/>
      <c r="C1157" s="43"/>
    </row>
    <row r="1158" spans="1:3" ht="12.75">
      <c r="A1158" s="55">
        <v>25302033</v>
      </c>
      <c r="B1158" s="44"/>
      <c r="C1158" s="43"/>
    </row>
    <row r="1159" spans="1:3" ht="12.75">
      <c r="A1159" s="55">
        <v>25302043</v>
      </c>
      <c r="B1159" s="44"/>
      <c r="C1159" s="43"/>
    </row>
    <row r="1160" spans="1:3" ht="12.75">
      <c r="A1160" s="55">
        <v>25302053</v>
      </c>
      <c r="B1160" s="44"/>
      <c r="C1160" s="43"/>
    </row>
    <row r="1161" spans="1:3" ht="12.75">
      <c r="A1161" s="55">
        <v>25302063</v>
      </c>
      <c r="B1161" s="44"/>
      <c r="C1161" s="43"/>
    </row>
    <row r="1162" spans="1:3" ht="12.75">
      <c r="A1162" s="55">
        <v>25302073</v>
      </c>
      <c r="B1162" s="44"/>
      <c r="C1162" s="43"/>
    </row>
    <row r="1163" spans="1:3" ht="12.75">
      <c r="A1163" s="55">
        <v>25302101</v>
      </c>
      <c r="B1163" s="42">
        <v>40</v>
      </c>
      <c r="C1163" s="43"/>
    </row>
    <row r="1164" spans="1:3" ht="12.75">
      <c r="A1164" s="55">
        <v>25302221</v>
      </c>
      <c r="B1164" s="42"/>
      <c r="C1164" s="43"/>
    </row>
    <row r="1165" spans="1:3" ht="12.75">
      <c r="A1165" s="55">
        <v>25302222</v>
      </c>
      <c r="B1165" s="42"/>
      <c r="C1165" s="43"/>
    </row>
    <row r="1166" spans="1:3" ht="12.75">
      <c r="A1166" s="55">
        <v>25302231</v>
      </c>
      <c r="B1166" s="42"/>
      <c r="C1166" s="64"/>
    </row>
    <row r="1167" spans="1:3" ht="12.75">
      <c r="A1167" s="55">
        <v>25302232</v>
      </c>
      <c r="B1167" s="42"/>
      <c r="C1167" s="64"/>
    </row>
    <row r="1168" spans="1:3" ht="12.75">
      <c r="A1168" s="55">
        <v>25303003</v>
      </c>
      <c r="B1168" s="44">
        <v>47</v>
      </c>
      <c r="C1168" s="43"/>
    </row>
    <row r="1169" spans="1:3" ht="12.75">
      <c r="A1169" s="55">
        <v>25400001</v>
      </c>
      <c r="B1169" s="44">
        <v>23</v>
      </c>
      <c r="C1169" s="43"/>
    </row>
    <row r="1170" spans="1:3" ht="12.75">
      <c r="A1170" s="55">
        <v>25400011</v>
      </c>
      <c r="B1170" s="44">
        <v>23</v>
      </c>
      <c r="C1170" s="43"/>
    </row>
    <row r="1171" spans="1:3" ht="12.75">
      <c r="A1171" s="55">
        <v>25400021</v>
      </c>
      <c r="B1171" s="44">
        <v>23</v>
      </c>
      <c r="C1171" s="43"/>
    </row>
    <row r="1172" spans="1:3" ht="12.75">
      <c r="A1172" s="55">
        <v>25400031</v>
      </c>
      <c r="B1172" s="44"/>
      <c r="C1172" s="43"/>
    </row>
    <row r="1173" spans="1:3" ht="12.75">
      <c r="A1173" s="41">
        <v>25400033</v>
      </c>
      <c r="B1173" s="44"/>
      <c r="C1173" s="43"/>
    </row>
    <row r="1174" spans="1:3" ht="12.75">
      <c r="A1174" s="41">
        <v>25400041</v>
      </c>
      <c r="B1174" s="44"/>
      <c r="C1174" s="43"/>
    </row>
    <row r="1175" spans="1:3" ht="12.75">
      <c r="A1175" s="41">
        <v>25400043</v>
      </c>
      <c r="B1175" s="44"/>
      <c r="C1175" s="43"/>
    </row>
    <row r="1176" spans="1:3" ht="12.75">
      <c r="A1176" s="41">
        <v>25400061</v>
      </c>
      <c r="B1176" s="44"/>
      <c r="C1176" s="43"/>
    </row>
    <row r="1177" spans="1:3" ht="12.75">
      <c r="A1177" s="41">
        <v>25400101</v>
      </c>
      <c r="B1177" s="44"/>
      <c r="C1177" s="43"/>
    </row>
    <row r="1178" spans="1:3" ht="12.75">
      <c r="A1178" s="41">
        <v>25400111</v>
      </c>
      <c r="B1178" s="44"/>
      <c r="C1178" s="43"/>
    </row>
    <row r="1179" spans="1:3" ht="12.75">
      <c r="A1179" s="55">
        <v>25400131</v>
      </c>
      <c r="B1179" s="44"/>
      <c r="C1179" s="43"/>
    </row>
    <row r="1180" spans="1:3" ht="12.75">
      <c r="A1180" s="55">
        <v>25400141</v>
      </c>
      <c r="B1180" s="44"/>
      <c r="C1180" s="43"/>
    </row>
    <row r="1181" spans="1:3" ht="12.75">
      <c r="A1181" s="55">
        <v>25400142</v>
      </c>
      <c r="B1181" s="44"/>
      <c r="C1181" s="43"/>
    </row>
    <row r="1182" spans="1:3" ht="12.75">
      <c r="A1182" s="55">
        <v>25400151</v>
      </c>
      <c r="B1182" s="44"/>
      <c r="C1182" s="43"/>
    </row>
    <row r="1183" spans="1:3" ht="12.75">
      <c r="A1183" s="55">
        <v>25400152</v>
      </c>
      <c r="B1183" s="44"/>
      <c r="C1183" s="43"/>
    </row>
    <row r="1184" spans="1:3" ht="12.75">
      <c r="A1184" s="55">
        <v>25400161</v>
      </c>
      <c r="B1184" s="52"/>
      <c r="C1184" s="60"/>
    </row>
    <row r="1185" spans="1:3" ht="12.75">
      <c r="A1185" s="55">
        <v>25400202</v>
      </c>
      <c r="B1185" s="52"/>
      <c r="C1185" s="43" t="s">
        <v>723</v>
      </c>
    </row>
    <row r="1186" spans="1:3" ht="12.75">
      <c r="A1186" s="55">
        <v>25400212</v>
      </c>
      <c r="B1186" s="52"/>
      <c r="C1186" s="43"/>
    </row>
    <row r="1187" spans="1:3" ht="12.75">
      <c r="A1187" s="55">
        <v>25400222</v>
      </c>
      <c r="B1187" s="52"/>
      <c r="C1187" s="43" t="s">
        <v>723</v>
      </c>
    </row>
    <row r="1188" spans="1:3" ht="12.75">
      <c r="A1188" s="41">
        <v>25500002</v>
      </c>
      <c r="B1188" s="62">
        <v>10</v>
      </c>
      <c r="C1188" s="43"/>
    </row>
    <row r="1189" spans="1:3" ht="12.75">
      <c r="A1189" s="41">
        <v>25500022</v>
      </c>
      <c r="B1189" s="62">
        <v>10</v>
      </c>
      <c r="C1189" s="43"/>
    </row>
    <row r="1190" spans="1:3" ht="12.75">
      <c r="A1190" s="41">
        <v>25600031</v>
      </c>
      <c r="B1190" s="42"/>
      <c r="C1190" s="43"/>
    </row>
    <row r="1191" spans="1:3" ht="12.75">
      <c r="A1191" s="55">
        <v>25600051</v>
      </c>
      <c r="B1191" s="42"/>
      <c r="C1191" s="43"/>
    </row>
    <row r="1192" spans="1:3" ht="12.75">
      <c r="A1192" s="55">
        <v>25600052</v>
      </c>
      <c r="B1192" s="44"/>
      <c r="C1192" s="43"/>
    </row>
    <row r="1193" spans="1:3" ht="12.75">
      <c r="A1193" s="55">
        <v>25600061</v>
      </c>
      <c r="B1193" s="42"/>
      <c r="C1193" s="43"/>
    </row>
    <row r="1194" spans="1:3" ht="12.75">
      <c r="A1194" s="41">
        <v>25700013</v>
      </c>
      <c r="B1194" s="42">
        <v>12</v>
      </c>
      <c r="C1194" s="43"/>
    </row>
    <row r="1195" spans="1:3" ht="12.75">
      <c r="A1195" s="41">
        <v>25700023</v>
      </c>
      <c r="B1195" s="42">
        <v>12</v>
      </c>
      <c r="C1195" s="43"/>
    </row>
    <row r="1196" spans="1:3" ht="12.75">
      <c r="A1196" s="41">
        <v>25700033</v>
      </c>
      <c r="B1196" s="42">
        <v>12</v>
      </c>
      <c r="C1196" s="43"/>
    </row>
    <row r="1197" spans="1:3" ht="12.75">
      <c r="A1197" s="41">
        <v>28200002</v>
      </c>
      <c r="B1197" s="42">
        <v>22</v>
      </c>
      <c r="C1197" s="43"/>
    </row>
    <row r="1198" spans="1:3" ht="12.75">
      <c r="A1198" s="41">
        <v>28200013</v>
      </c>
      <c r="B1198" s="42">
        <v>22</v>
      </c>
      <c r="C1198" s="47"/>
    </row>
    <row r="1199" spans="1:3" ht="12.75">
      <c r="A1199" s="41">
        <v>28200101</v>
      </c>
      <c r="B1199" s="42">
        <v>22</v>
      </c>
      <c r="C1199" s="43"/>
    </row>
    <row r="1200" spans="1:3" ht="12.75">
      <c r="A1200" s="41">
        <v>28200111</v>
      </c>
      <c r="B1200" s="42">
        <v>22</v>
      </c>
      <c r="C1200" s="43"/>
    </row>
    <row r="1201" spans="1:3" ht="12.75">
      <c r="A1201" s="41">
        <v>28200121</v>
      </c>
      <c r="B1201" s="42">
        <v>22</v>
      </c>
      <c r="C1201" s="43"/>
    </row>
    <row r="1202" spans="1:3" ht="12.75">
      <c r="A1202" s="41">
        <v>28200131</v>
      </c>
      <c r="B1202" s="42">
        <v>22</v>
      </c>
      <c r="C1202" s="43"/>
    </row>
    <row r="1203" spans="1:3" ht="12.75">
      <c r="A1203" s="55">
        <v>28200141</v>
      </c>
      <c r="B1203" s="44">
        <v>22</v>
      </c>
      <c r="C1203" s="43"/>
    </row>
    <row r="1204" spans="1:3" ht="12.75">
      <c r="A1204" s="41">
        <v>28200142</v>
      </c>
      <c r="B1204" s="42">
        <v>22</v>
      </c>
      <c r="C1204" s="43"/>
    </row>
    <row r="1205" spans="1:3" ht="12.75">
      <c r="A1205" s="55">
        <v>28200151</v>
      </c>
      <c r="B1205" s="42">
        <v>22</v>
      </c>
      <c r="C1205" s="43"/>
    </row>
    <row r="1206" spans="1:3" ht="12.75">
      <c r="A1206" s="55">
        <v>28200152</v>
      </c>
      <c r="B1206" s="42">
        <v>22</v>
      </c>
      <c r="C1206" s="43"/>
    </row>
    <row r="1207" spans="1:3" ht="12.75">
      <c r="A1207" s="55">
        <v>28200161</v>
      </c>
      <c r="B1207" s="42">
        <v>22</v>
      </c>
      <c r="C1207" s="43"/>
    </row>
    <row r="1208" spans="1:3" ht="12.75">
      <c r="A1208" s="55">
        <v>28300011</v>
      </c>
      <c r="B1208" s="42">
        <v>22</v>
      </c>
      <c r="C1208" s="43"/>
    </row>
    <row r="1209" spans="1:3" ht="12.75">
      <c r="A1209" s="41">
        <v>28300021</v>
      </c>
      <c r="B1209" s="42"/>
      <c r="C1209" s="43"/>
    </row>
    <row r="1210" spans="1:3" ht="12.75">
      <c r="A1210" s="41">
        <v>28300022</v>
      </c>
      <c r="B1210" s="42">
        <v>48</v>
      </c>
      <c r="C1210" s="43"/>
    </row>
    <row r="1211" spans="1:3" ht="12.75">
      <c r="A1211" s="41">
        <v>28300023</v>
      </c>
      <c r="B1211" s="42">
        <v>22</v>
      </c>
      <c r="C1211" s="43"/>
    </row>
    <row r="1212" spans="1:3" ht="12.75">
      <c r="A1212" s="41">
        <v>28300032</v>
      </c>
      <c r="B1212" s="42">
        <v>48</v>
      </c>
      <c r="C1212" s="43"/>
    </row>
    <row r="1213" spans="1:3" ht="12.75">
      <c r="A1213" s="55">
        <v>28300033</v>
      </c>
      <c r="B1213" s="44">
        <v>47</v>
      </c>
      <c r="C1213" s="43"/>
    </row>
    <row r="1214" spans="1:3" ht="12.75">
      <c r="A1214" s="55">
        <v>28300041</v>
      </c>
      <c r="B1214" s="44">
        <v>42</v>
      </c>
      <c r="C1214" s="43"/>
    </row>
    <row r="1215" spans="1:3" ht="12.75">
      <c r="A1215" s="41">
        <v>28300042</v>
      </c>
      <c r="B1215" s="42">
        <v>48</v>
      </c>
      <c r="C1215" s="43"/>
    </row>
    <row r="1216" spans="1:3" ht="12.75">
      <c r="A1216" s="55">
        <v>28300043</v>
      </c>
      <c r="B1216" s="44">
        <v>22</v>
      </c>
      <c r="C1216" s="43"/>
    </row>
    <row r="1217" spans="1:3" ht="12.75">
      <c r="A1217" s="41">
        <v>28300052</v>
      </c>
      <c r="B1217" s="42">
        <v>48</v>
      </c>
      <c r="C1217" s="43"/>
    </row>
    <row r="1218" spans="1:3" ht="12.75">
      <c r="A1218" s="41">
        <v>28300062</v>
      </c>
      <c r="B1218" s="42">
        <v>48</v>
      </c>
      <c r="C1218" s="43"/>
    </row>
    <row r="1219" spans="1:3" ht="12.75">
      <c r="A1219" s="41">
        <v>28300072</v>
      </c>
      <c r="B1219" s="42">
        <v>48</v>
      </c>
      <c r="C1219" s="43"/>
    </row>
    <row r="1220" spans="1:3" ht="12.75">
      <c r="A1220" s="41">
        <v>28300082</v>
      </c>
      <c r="B1220" s="42">
        <v>48</v>
      </c>
      <c r="C1220" s="43"/>
    </row>
    <row r="1221" spans="1:3" ht="12.75">
      <c r="A1221" s="41">
        <v>28300092</v>
      </c>
      <c r="B1221" s="42">
        <v>48</v>
      </c>
      <c r="C1221" s="43"/>
    </row>
    <row r="1222" spans="1:3" ht="12.75">
      <c r="A1222" s="41">
        <v>28300102</v>
      </c>
      <c r="B1222" s="42">
        <v>48</v>
      </c>
      <c r="C1222" s="43"/>
    </row>
    <row r="1223" spans="1:3" ht="12.75">
      <c r="A1223" s="41">
        <v>28300112</v>
      </c>
      <c r="B1223" s="42">
        <v>48</v>
      </c>
      <c r="C1223" s="43"/>
    </row>
    <row r="1224" spans="1:3" ht="12.75">
      <c r="A1224" s="41">
        <v>28300122</v>
      </c>
      <c r="B1224" s="42">
        <v>48</v>
      </c>
      <c r="C1224" s="43"/>
    </row>
    <row r="1225" spans="1:3" ht="12.75">
      <c r="A1225" s="41">
        <v>28300132</v>
      </c>
      <c r="B1225" s="42">
        <v>48</v>
      </c>
      <c r="C1225" s="43"/>
    </row>
    <row r="1226" spans="1:3" ht="12.75">
      <c r="A1226" s="41">
        <v>28300141</v>
      </c>
      <c r="B1226" s="42">
        <v>40</v>
      </c>
      <c r="C1226" s="43"/>
    </row>
    <row r="1227" spans="1:3" ht="12.75">
      <c r="A1227" s="41">
        <v>28300142</v>
      </c>
      <c r="B1227" s="42">
        <v>48</v>
      </c>
      <c r="C1227" s="43"/>
    </row>
    <row r="1228" spans="1:3" ht="12.75">
      <c r="A1228" s="41">
        <v>28300153</v>
      </c>
      <c r="B1228" s="42">
        <v>48</v>
      </c>
      <c r="C1228" s="43"/>
    </row>
    <row r="1229" spans="1:3" ht="12.75">
      <c r="A1229" s="41">
        <v>28300162</v>
      </c>
      <c r="B1229" s="42">
        <v>40</v>
      </c>
      <c r="C1229" s="43"/>
    </row>
    <row r="1230" spans="1:3" ht="12.75">
      <c r="A1230" s="41">
        <v>28300172</v>
      </c>
      <c r="B1230" s="44"/>
      <c r="C1230" s="43"/>
    </row>
    <row r="1231" spans="1:3" ht="12.75">
      <c r="A1231" s="41">
        <v>28300183</v>
      </c>
      <c r="B1231" s="42">
        <v>48</v>
      </c>
      <c r="C1231" s="43"/>
    </row>
    <row r="1232" spans="1:3" ht="12.75">
      <c r="A1232" s="41">
        <v>28300191</v>
      </c>
      <c r="B1232" s="63"/>
      <c r="C1232" s="43"/>
    </row>
    <row r="1233" spans="1:3" ht="12.75">
      <c r="A1233" s="41">
        <v>28300193</v>
      </c>
      <c r="B1233" s="42">
        <v>22</v>
      </c>
      <c r="C1233" s="43"/>
    </row>
    <row r="1234" spans="1:3" ht="12.75">
      <c r="A1234" s="41">
        <v>28300211</v>
      </c>
      <c r="B1234" s="42"/>
      <c r="C1234" s="43"/>
    </row>
    <row r="1235" spans="1:3" ht="12.75">
      <c r="A1235" s="41">
        <v>28300231</v>
      </c>
      <c r="B1235" s="42" t="s">
        <v>919</v>
      </c>
      <c r="C1235" s="47"/>
    </row>
    <row r="1236" spans="1:3" ht="12.75">
      <c r="A1236" s="41">
        <v>28300241</v>
      </c>
      <c r="B1236" s="42"/>
      <c r="C1236" s="43"/>
    </row>
    <row r="1237" spans="1:3" ht="12.75">
      <c r="A1237" s="41">
        <v>28300251</v>
      </c>
      <c r="B1237" s="42"/>
      <c r="C1237" s="43"/>
    </row>
    <row r="1238" spans="1:3" ht="12.75">
      <c r="A1238" s="41">
        <v>28300261</v>
      </c>
      <c r="B1238" s="62">
        <v>22</v>
      </c>
      <c r="C1238" s="43"/>
    </row>
    <row r="1239" spans="1:3" ht="12.75">
      <c r="A1239" s="41">
        <v>28300301</v>
      </c>
      <c r="B1239" s="42"/>
      <c r="C1239" s="43"/>
    </row>
    <row r="1240" spans="1:3" ht="12.75">
      <c r="A1240" s="41">
        <v>28300321</v>
      </c>
      <c r="B1240" s="42">
        <v>48</v>
      </c>
      <c r="C1240" s="43"/>
    </row>
    <row r="1241" spans="1:3" ht="12.75">
      <c r="A1241" s="41">
        <v>28300331</v>
      </c>
      <c r="B1241" s="42">
        <v>48</v>
      </c>
      <c r="C1241" s="43"/>
    </row>
    <row r="1242" spans="1:3" ht="12.75">
      <c r="A1242" s="41">
        <v>28300341</v>
      </c>
      <c r="B1242" s="42">
        <v>22</v>
      </c>
      <c r="C1242" s="43"/>
    </row>
    <row r="1243" spans="1:3" ht="12.75">
      <c r="A1243" s="41">
        <v>28300361</v>
      </c>
      <c r="B1243" s="42">
        <v>48</v>
      </c>
      <c r="C1243" s="43"/>
    </row>
    <row r="1244" spans="1:3" ht="12.75">
      <c r="A1244" s="55">
        <v>28300362</v>
      </c>
      <c r="B1244" s="42" t="s">
        <v>901</v>
      </c>
      <c r="C1244" s="43"/>
    </row>
    <row r="1245" spans="1:3" ht="12.75">
      <c r="A1245" s="41">
        <v>28300371</v>
      </c>
      <c r="B1245" s="42"/>
      <c r="C1245" s="43"/>
    </row>
    <row r="1246" spans="1:3" ht="12.75">
      <c r="A1246" s="41">
        <v>28300401</v>
      </c>
      <c r="B1246" s="42"/>
      <c r="C1246" s="43"/>
    </row>
    <row r="1247" spans="1:3" ht="12.75">
      <c r="A1247" s="41">
        <v>28300411</v>
      </c>
      <c r="B1247" s="42"/>
      <c r="C1247" s="43"/>
    </row>
    <row r="1248" spans="1:3" ht="12.75">
      <c r="A1248" s="41">
        <v>28300431</v>
      </c>
      <c r="B1248" s="42">
        <v>22</v>
      </c>
      <c r="C1248" s="43"/>
    </row>
    <row r="1249" spans="1:3" ht="12.75">
      <c r="A1249" s="41">
        <v>28300442</v>
      </c>
      <c r="B1249" s="42">
        <v>22</v>
      </c>
      <c r="C1249" s="43"/>
    </row>
    <row r="1250" spans="1:3" ht="12.75">
      <c r="A1250" s="41">
        <v>28300451</v>
      </c>
      <c r="B1250" s="42">
        <v>22</v>
      </c>
      <c r="C1250" s="43"/>
    </row>
    <row r="1251" spans="1:3" ht="12.75">
      <c r="A1251" s="41">
        <v>28300452</v>
      </c>
      <c r="B1251" s="42"/>
      <c r="C1251" s="43"/>
    </row>
    <row r="1252" spans="1:3" ht="12.75">
      <c r="A1252" s="41">
        <v>28300461</v>
      </c>
      <c r="B1252" s="42">
        <v>22</v>
      </c>
      <c r="C1252" s="43"/>
    </row>
    <row r="1253" spans="1:3" ht="12.75">
      <c r="A1253" s="41">
        <v>28300462</v>
      </c>
      <c r="B1253" s="42"/>
      <c r="C1253" s="43"/>
    </row>
    <row r="1254" spans="1:3" ht="12.75">
      <c r="A1254" s="41">
        <v>28300471</v>
      </c>
      <c r="B1254" s="42"/>
      <c r="C1254" s="43"/>
    </row>
    <row r="1255" spans="1:3" ht="12.75">
      <c r="A1255" s="41">
        <v>28300481</v>
      </c>
      <c r="B1255" s="42">
        <v>40</v>
      </c>
      <c r="C1255" s="43"/>
    </row>
    <row r="1256" spans="1:3" ht="12.75">
      <c r="A1256" s="41">
        <v>28300501</v>
      </c>
      <c r="B1256" s="42">
        <v>22</v>
      </c>
      <c r="C1256" s="43"/>
    </row>
    <row r="1257" spans="1:3" ht="12.75">
      <c r="A1257" s="41">
        <v>28300503</v>
      </c>
      <c r="B1257" s="44" t="s">
        <v>894</v>
      </c>
      <c r="C1257" s="43"/>
    </row>
    <row r="1258" spans="1:3" ht="12.75">
      <c r="A1258" s="41">
        <v>28300511</v>
      </c>
      <c r="B1258" s="44">
        <v>23</v>
      </c>
      <c r="C1258" s="43"/>
    </row>
    <row r="1259" spans="1:3" ht="12.75">
      <c r="A1259" s="41">
        <v>28300513</v>
      </c>
      <c r="B1259" s="42">
        <v>22</v>
      </c>
      <c r="C1259" s="43"/>
    </row>
    <row r="1260" spans="1:3" ht="12.75">
      <c r="A1260" s="41">
        <v>28300531</v>
      </c>
      <c r="B1260" s="42"/>
      <c r="C1260" s="43"/>
    </row>
    <row r="1261" spans="1:3" ht="12.75">
      <c r="A1261" s="41">
        <v>28300541</v>
      </c>
      <c r="B1261" s="42">
        <v>22</v>
      </c>
      <c r="C1261" s="43"/>
    </row>
    <row r="1262" spans="1:3" ht="12.75">
      <c r="A1262" s="41">
        <v>28300551</v>
      </c>
      <c r="B1262" s="42">
        <v>22</v>
      </c>
      <c r="C1262" s="43"/>
    </row>
    <row r="1263" spans="1:3" ht="12.75">
      <c r="A1263" s="41">
        <v>43700003</v>
      </c>
      <c r="B1263" s="42">
        <v>6</v>
      </c>
      <c r="C1263" s="43"/>
    </row>
    <row r="1264" spans="1:3" ht="12.75">
      <c r="A1264" s="41">
        <v>43700013</v>
      </c>
      <c r="B1264" s="42">
        <v>6</v>
      </c>
      <c r="C1264" s="43"/>
    </row>
    <row r="1265" spans="1:3" ht="12.75">
      <c r="A1265" s="41">
        <v>43700023</v>
      </c>
      <c r="B1265" s="42">
        <v>6</v>
      </c>
      <c r="C1265" s="43"/>
    </row>
    <row r="1266" spans="1:3" ht="12.75">
      <c r="A1266" s="41">
        <v>43700043</v>
      </c>
      <c r="B1266" s="42">
        <v>6</v>
      </c>
      <c r="C1266" s="43"/>
    </row>
    <row r="1267" spans="1:3" ht="12.75">
      <c r="A1267" s="41">
        <v>43800003</v>
      </c>
      <c r="B1267" s="42">
        <v>6</v>
      </c>
      <c r="C1267" s="43"/>
    </row>
    <row r="1268" spans="1:3" ht="12.75">
      <c r="A1268" s="41" t="s">
        <v>1404</v>
      </c>
      <c r="B1268" s="42"/>
      <c r="C1268" s="43"/>
    </row>
    <row r="1269" spans="1:3" ht="12.75">
      <c r="A1269" s="65"/>
      <c r="B1269" s="42"/>
      <c r="C1269" s="43"/>
    </row>
    <row r="1270" spans="1:3" ht="12.75">
      <c r="A1270" s="65"/>
      <c r="B1270" s="65"/>
      <c r="C1270" s="65"/>
    </row>
    <row r="1271" spans="1:3" ht="12.75">
      <c r="A1271" s="65"/>
      <c r="B1271" s="65"/>
      <c r="C1271" s="6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jocarlson</cp:lastModifiedBy>
  <cp:lastPrinted>2007-11-28T18:47:57Z</cp:lastPrinted>
  <dcterms:created xsi:type="dcterms:W3CDTF">2007-11-16T19:33:48Z</dcterms:created>
  <dcterms:modified xsi:type="dcterms:W3CDTF">2008-03-17T17:42:53Z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