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$1-$1 split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<sst xmlns="http://schemas.openxmlformats.org/spreadsheetml/2006/main" count="41" uniqueCount="27">
  <si>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Impact of Sprint Proposal $1/$1 split</t>
  </si>
  <si>
    <t>Year 1</t>
  </si>
  <si>
    <t>Year 2</t>
  </si>
  <si>
    <t>Year 3</t>
  </si>
  <si>
    <t>Cumulative</t>
  </si>
  <si>
    <t>US WEST</t>
  </si>
  <si>
    <t>Test Year</t>
  </si>
  <si>
    <t>Incremental impact</t>
  </si>
  <si>
    <t>Total</t>
  </si>
  <si>
    <t xml:space="preserve">Intrastate access MOU rate* </t>
  </si>
  <si>
    <t>annual intrastate MOU @ 8% annual growth**</t>
  </si>
  <si>
    <t>MOU access revenue</t>
  </si>
  <si>
    <t>PICC access revenue</t>
  </si>
  <si>
    <t>total access revenue</t>
  </si>
  <si>
    <t>US West total access lines @ 5% annual growth</t>
  </si>
  <si>
    <t>Subsidy transfered from MOU access</t>
  </si>
  <si>
    <t>increase in local revenues @ 1.00 per line</t>
  </si>
  <si>
    <t>PICC revenue @ 1.00 per line</t>
  </si>
  <si>
    <t xml:space="preserve">  Growth lost by US West</t>
  </si>
  <si>
    <t>GTE</t>
  </si>
  <si>
    <t>Current</t>
  </si>
  <si>
    <t xml:space="preserve">Intrastate access rate* </t>
  </si>
  <si>
    <t>GTE total access lines @ 5% annual growth**</t>
  </si>
  <si>
    <t xml:space="preserve">Subsidy transfered from MOU access </t>
  </si>
  <si>
    <t xml:space="preserve">  Growth lost by GTE</t>
  </si>
  <si>
    <t>* for illustrative purposes</t>
  </si>
  <si>
    <t>** estimate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</si>
</sst>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00"/>
    <numFmt numFmtId="166" formatCode="&quot;$&quot;#,##0.00000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0.0000%"/>
    <numFmt numFmtId="174" formatCode="_(&quot;$&quot;* #,##0.00000_);_(&quot;$&quot;* \(#,##0.00000\);_(&quot;$&quot;* &quot;-&quot;??_);_(@_)"/>
    <numFmt numFmtId="175" formatCode="_(&quot;$&quot;* #,##0.000000_);_(&quot;$&quot;* \(#,##0.000000\);_(&quot;$&quot;* &quot;-&quot;??_);_(@_)"/>
    <numFmt numFmtId="176" formatCode="_(&quot;$&quot;* #,##0.0000000_);_(&quot;$&quot;* \(#,##0.0000000\);_(&quot;$&quot;* &quot;-&quot;??_);_(@_)"/>
    <numFmt numFmtId="177" formatCode="_(&quot;$&quot;* #,##0.00000000_);_(&quot;$&quot;* \(#,##0.00000000\);_(&quot;$&quot;* &quot;-&quot;??_);_(@_)"/>
    <numFmt numFmtId="178" formatCode="_(&quot;$&quot;* #,##0.000000000_);_(&quot;$&quot;* \(#,##0.000000000\);_(&quot;$&quot;* &quot;-&quot;??_);_(@_)"/>
    <numFmt numFmtId="179" formatCode="0.0000"/>
    <numFmt numFmtId="180" formatCode="0.00000%"/>
    <numFmt numFmtId="181" formatCode="0.000%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_(* #,##0.000_);_(* \(#,##0.000\);_(* &quot;-&quot;??_);_(@_)"/>
    <numFmt numFmtId="190" formatCode="_(&quot;$&quot;* #,##0.000000_);_(&quot;$&quot;* \(#,##0.000000\);_(&quot;$&quot;* &quot;-&quot;??????_);_(@_)"/>
    <numFmt numFmtId="191" formatCode="&quot;$&quot;#,##0.0_);\(&quot;$&quot;#,##0.0\)"/>
    <numFmt numFmtId="192" formatCode="&quot;$&quot;#,##0.000000_);\(&quot;$&quot;#,##0.000000\)"/>
    <numFmt numFmtId="193" formatCode="&quot;$&quot;#,##0.000_);\(&quot;$&quot;#,##0.000\)"/>
    <numFmt numFmtId="194" formatCode="&quot;$&quot;#,##0.0000_);\(&quot;$&quot;#,##0.0000\)"/>
    <numFmt numFmtId="195" formatCode="&quot;$&quot;#,##0.00000_);\(&quot;$&quot;#,##0.00000\)"/>
    <numFmt numFmtId="196" formatCode="&quot;$&quot;#,##0.0000000_);\(&quot;$&quot;#,##0.0000000\)"/>
    <numFmt numFmtId="197" formatCode="&quot;$&quot;#,##0.00000000_);\(&quot;$&quot;#,##0.00000000\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 horizontal="right"/>
    </xf>
    <xf numFmtId="192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172" fontId="0" fillId="0" borderId="0" xfId="15" applyNumberFormat="1" applyAlignment="1">
      <alignment horizontal="right"/>
    </xf>
    <xf numFmtId="0" fontId="0" fillId="0" borderId="0" xfId="0" applyFont="1" applyBorder="1" applyAlignment="1">
      <alignment/>
    </xf>
    <xf numFmtId="5" fontId="0" fillId="0" borderId="0" xfId="0" applyNumberFormat="1" applyFont="1" applyAlignment="1">
      <alignment horizontal="right"/>
    </xf>
    <xf numFmtId="5" fontId="0" fillId="0" borderId="0" xfId="0" applyNumberFormat="1" applyAlignment="1">
      <alignment horizontal="right"/>
    </xf>
    <xf numFmtId="5" fontId="4" fillId="0" borderId="0" xfId="0" applyNumberFormat="1" applyFont="1" applyAlignment="1">
      <alignment horizontal="right"/>
    </xf>
    <xf numFmtId="5" fontId="1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right"/>
    </xf>
    <xf numFmtId="37" fontId="0" fillId="0" borderId="0" xfId="17" applyNumberFormat="1" applyAlignment="1">
      <alignment horizontal="right"/>
    </xf>
    <xf numFmtId="164" fontId="0" fillId="0" borderId="0" xfId="0" applyNumberFormat="1" applyAlignment="1" applyProtection="1">
      <alignment horizontal="right"/>
      <protection locked="0"/>
    </xf>
    <xf numFmtId="5" fontId="0" fillId="0" borderId="0" xfId="17" applyNumberFormat="1" applyFont="1" applyAlignment="1">
      <alignment horizontal="right"/>
    </xf>
    <xf numFmtId="170" fontId="0" fillId="0" borderId="0" xfId="17" applyNumberFormat="1" applyAlignment="1">
      <alignment horizontal="right"/>
    </xf>
    <xf numFmtId="9" fontId="0" fillId="0" borderId="0" xfId="19" applyAlignment="1">
      <alignment horizontal="right"/>
    </xf>
    <xf numFmtId="5" fontId="0" fillId="0" borderId="0" xfId="19" applyNumberFormat="1" applyAlignment="1">
      <alignment horizontal="right"/>
    </xf>
    <xf numFmtId="5" fontId="3" fillId="0" borderId="0" xfId="0" applyNumberFormat="1" applyFont="1" applyAlignment="1">
      <alignment horizontal="right"/>
    </xf>
    <xf numFmtId="5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75" fontId="1" fillId="0" borderId="0" xfId="0" applyNumberFormat="1" applyFont="1" applyAlignment="1">
      <alignment horizontal="right"/>
    </xf>
    <xf numFmtId="5" fontId="0" fillId="0" borderId="0" xfId="17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="75" zoomScaleNormal="75" workbookViewId="0" topLeftCell="A1">
      <selection activeCell="E24" sqref="E24"/>
    </sheetView>
  </sheetViews>
  <sheetFormatPr defaultColWidth="9.140625" defaultRowHeight="12.75"/>
  <cols>
    <col min="1" max="1" width="42.28125" style="0" customWidth="1"/>
    <col min="2" max="6" width="18.7109375" style="2" customWidth="1"/>
  </cols>
  <sheetData>
    <row r="1" ht="12.75">
      <c r="A1" s="1" t="s">
        <v>0</v>
      </c>
    </row>
    <row r="2" spans="1:6" ht="12.75">
      <c r="A2" s="1"/>
      <c r="B2"/>
      <c r="C2" s="3" t="s">
        <v>1</v>
      </c>
      <c r="D2" s="3" t="s">
        <v>2</v>
      </c>
      <c r="E2" s="3" t="s">
        <v>3</v>
      </c>
      <c r="F2" s="3" t="s">
        <v>4</v>
      </c>
    </row>
    <row r="3" spans="1:6" ht="12.75">
      <c r="A3" t="s">
        <v>5</v>
      </c>
      <c r="B3" s="3" t="s">
        <v>6</v>
      </c>
      <c r="C3" s="3" t="s">
        <v>7</v>
      </c>
      <c r="D3" s="3" t="s">
        <v>7</v>
      </c>
      <c r="E3" s="3" t="s">
        <v>7</v>
      </c>
      <c r="F3" s="3" t="s">
        <v>8</v>
      </c>
    </row>
    <row r="4" spans="1:5" ht="12.75">
      <c r="A4" s="4" t="s">
        <v>9</v>
      </c>
      <c r="B4" s="5">
        <v>0.025</v>
      </c>
      <c r="C4" s="6">
        <f>(B7-(B11*2*12))/B5</f>
        <v>0.019</v>
      </c>
      <c r="D4" s="6">
        <f>(C7-(C11*2*12))/C5</f>
        <v>0.013166666666666667</v>
      </c>
      <c r="E4" s="6">
        <f>(D7-(D11*2*12))/D5</f>
        <v>0.00749537037037037</v>
      </c>
    </row>
    <row r="5" spans="1:5" ht="12.75">
      <c r="A5" s="4" t="s">
        <v>10</v>
      </c>
      <c r="B5" s="7">
        <f>10000000000</f>
        <v>10000000000</v>
      </c>
      <c r="C5" s="7">
        <f>B5*1.08</f>
        <v>10800000000</v>
      </c>
      <c r="D5" s="8">
        <f>C5*1.08</f>
        <v>11664000000</v>
      </c>
      <c r="E5" s="8">
        <f>D5*1.08</f>
        <v>12597120000</v>
      </c>
    </row>
    <row r="6" spans="1:5" ht="12.75">
      <c r="A6" s="4"/>
      <c r="B6" s="7"/>
      <c r="C6" s="7"/>
      <c r="D6" s="8"/>
      <c r="E6" s="8"/>
    </row>
    <row r="7" spans="1:5" ht="12.75">
      <c r="A7" s="9" t="s">
        <v>11</v>
      </c>
      <c r="B7" s="10">
        <f>B4*B5</f>
        <v>250000000</v>
      </c>
      <c r="C7" s="11">
        <f>C4*C5</f>
        <v>205200000</v>
      </c>
      <c r="D7" s="11">
        <f>D4*D5</f>
        <v>153576000</v>
      </c>
      <c r="E7" s="11">
        <f>E5*E4</f>
        <v>94420080</v>
      </c>
    </row>
    <row r="8" spans="1:5" ht="12.75">
      <c r="A8" s="9" t="s">
        <v>12</v>
      </c>
      <c r="B8" s="12">
        <v>0</v>
      </c>
      <c r="C8" s="12">
        <f>C14</f>
        <v>31500000</v>
      </c>
      <c r="D8" s="12">
        <f>D14</f>
        <v>33075000</v>
      </c>
      <c r="E8" s="12">
        <f>E14</f>
        <v>34728750</v>
      </c>
    </row>
    <row r="9" spans="1:5" ht="12.75">
      <c r="A9" s="9" t="s">
        <v>13</v>
      </c>
      <c r="B9" s="13">
        <f>B7</f>
        <v>250000000</v>
      </c>
      <c r="C9" s="13">
        <f>C7+C14</f>
        <v>236700000</v>
      </c>
      <c r="D9" s="13">
        <f>D7+D14</f>
        <v>186651000</v>
      </c>
      <c r="E9" s="13">
        <f>E7+E14</f>
        <v>129148830</v>
      </c>
    </row>
    <row r="10" spans="1:6" ht="12.75">
      <c r="A10" s="1"/>
      <c r="B10" s="14"/>
      <c r="F10"/>
    </row>
    <row r="11" spans="1:6" ht="12.75">
      <c r="A11" t="s">
        <v>14</v>
      </c>
      <c r="B11" s="8">
        <v>2500000</v>
      </c>
      <c r="C11" s="15">
        <f>B11*1.05</f>
        <v>2625000</v>
      </c>
      <c r="D11" s="15">
        <f>C11*1.05</f>
        <v>2756250</v>
      </c>
      <c r="E11" s="15">
        <f>D11*1.05</f>
        <v>2894062.5</v>
      </c>
      <c r="F11" s="8"/>
    </row>
    <row r="12" spans="1:6" ht="12.75">
      <c r="A12" s="4" t="s">
        <v>15</v>
      </c>
      <c r="B12" s="16">
        <f>B11*1</f>
        <v>2500000</v>
      </c>
      <c r="C12" s="11">
        <f>-(C13+C14)</f>
        <v>-63000000</v>
      </c>
      <c r="D12" s="11">
        <f>-(D13+D14)</f>
        <v>-66150000</v>
      </c>
      <c r="E12" s="11">
        <f>-(E13+E14)</f>
        <v>-69457500</v>
      </c>
      <c r="F12" s="17">
        <f>C12+D12+E12</f>
        <v>-198607500</v>
      </c>
    </row>
    <row r="13" spans="1:6" ht="12.75">
      <c r="A13" t="s">
        <v>16</v>
      </c>
      <c r="B13" s="16">
        <f>B11*1</f>
        <v>2500000</v>
      </c>
      <c r="C13" s="10">
        <f>C11*(1*12)</f>
        <v>31500000</v>
      </c>
      <c r="D13" s="10">
        <f>D11*(1*12)</f>
        <v>33075000</v>
      </c>
      <c r="E13" s="10">
        <f>E11*(1*12)</f>
        <v>34728750</v>
      </c>
      <c r="F13" s="17">
        <f>C13+D13+E13</f>
        <v>99303750</v>
      </c>
    </row>
    <row r="14" spans="1:6" ht="12.75">
      <c r="A14" t="s">
        <v>17</v>
      </c>
      <c r="B14" s="16">
        <f>B11*1</f>
        <v>2500000</v>
      </c>
      <c r="C14" s="10">
        <f>C11*(1*12)</f>
        <v>31500000</v>
      </c>
      <c r="D14" s="10">
        <f>D11*(1*12)</f>
        <v>33075000</v>
      </c>
      <c r="E14" s="10">
        <f>E11*(1*12)</f>
        <v>34728750</v>
      </c>
      <c r="F14" s="17">
        <f>C14+D14+E14</f>
        <v>99303750</v>
      </c>
    </row>
    <row r="15" spans="2:6" ht="12.75">
      <c r="B15" s="18"/>
      <c r="C15" s="19"/>
      <c r="D15" s="19"/>
      <c r="E15" s="19"/>
      <c r="F15" s="20"/>
    </row>
    <row r="16" spans="1:6" ht="12.75">
      <c r="A16" t="s">
        <v>18</v>
      </c>
      <c r="B16" s="21"/>
      <c r="C16" s="22">
        <f>((C5*C4)+C13+C14)-(C5*$B$4)</f>
        <v>-1800000</v>
      </c>
      <c r="D16" s="22">
        <f>((D5*D4)+(2*D13)+(2*D14))-(D5*$B$4)</f>
        <v>-5724000</v>
      </c>
      <c r="E16" s="22">
        <f>((E5*E4)+(3*E13)+(3*E14))-(E5*$B$4)</f>
        <v>-12135420</v>
      </c>
      <c r="F16" s="22">
        <f>C16+D16+E16</f>
        <v>-19659420</v>
      </c>
    </row>
    <row r="17" spans="3:6" ht="12.75">
      <c r="C17" s="11"/>
      <c r="D17" s="11"/>
      <c r="E17" s="11"/>
      <c r="F17" s="11"/>
    </row>
    <row r="18" spans="3:5" ht="12.75">
      <c r="C18" s="3" t="s">
        <v>1</v>
      </c>
      <c r="D18" s="3" t="s">
        <v>2</v>
      </c>
      <c r="E18" s="3" t="s">
        <v>3</v>
      </c>
    </row>
    <row r="19" spans="1:5" ht="12.75">
      <c r="A19" t="s">
        <v>19</v>
      </c>
      <c r="B19" s="3" t="s">
        <v>20</v>
      </c>
      <c r="C19" s="3" t="s">
        <v>7</v>
      </c>
      <c r="D19" s="3" t="s">
        <v>7</v>
      </c>
      <c r="E19" s="3" t="s">
        <v>7</v>
      </c>
    </row>
    <row r="20" spans="1:5" ht="12.75">
      <c r="A20" s="4" t="s">
        <v>21</v>
      </c>
      <c r="B20" s="6">
        <v>0.055</v>
      </c>
      <c r="C20" s="6">
        <f>(B23-(B27*2*12))/B21</f>
        <v>0.05068</v>
      </c>
      <c r="D20" s="6">
        <f>(C23-(C27*2*12))/C21</f>
        <v>0.04648</v>
      </c>
      <c r="E20" s="6">
        <f>(D23-(D27*2*12))/D21</f>
        <v>0.042396666666666666</v>
      </c>
    </row>
    <row r="21" spans="1:5" ht="12.75">
      <c r="A21" s="4" t="s">
        <v>10</v>
      </c>
      <c r="B21" s="23">
        <f>5000000000</f>
        <v>5000000000</v>
      </c>
      <c r="C21" s="7">
        <f>B21*1.08</f>
        <v>5400000000</v>
      </c>
      <c r="D21" s="8">
        <f>C21*1.08</f>
        <v>5832000000</v>
      </c>
      <c r="E21" s="8">
        <f>D21*1.08</f>
        <v>6298560000</v>
      </c>
    </row>
    <row r="22" spans="1:5" ht="12.75">
      <c r="A22" s="4"/>
      <c r="B22" s="23"/>
      <c r="C22" s="7"/>
      <c r="D22" s="8"/>
      <c r="E22" s="8"/>
    </row>
    <row r="23" spans="1:5" ht="12.75">
      <c r="A23" s="4" t="s">
        <v>11</v>
      </c>
      <c r="B23" s="10">
        <f>B20*B21</f>
        <v>275000000</v>
      </c>
      <c r="C23" s="11">
        <f>C20*C21</f>
        <v>273672000</v>
      </c>
      <c r="D23" s="11">
        <f>D20*D21</f>
        <v>271071360</v>
      </c>
      <c r="E23" s="11">
        <f>E20*E21</f>
        <v>267037948.79999998</v>
      </c>
    </row>
    <row r="24" spans="1:5" ht="12.75">
      <c r="A24" s="4" t="s">
        <v>12</v>
      </c>
      <c r="B24" s="12">
        <v>0</v>
      </c>
      <c r="C24" s="12">
        <f>C30</f>
        <v>11340000</v>
      </c>
      <c r="D24" s="12">
        <f>D30</f>
        <v>11907000</v>
      </c>
      <c r="E24" s="12">
        <f>E30</f>
        <v>12502350</v>
      </c>
    </row>
    <row r="25" spans="1:5" ht="12.75">
      <c r="A25" t="s">
        <v>13</v>
      </c>
      <c r="B25" s="13">
        <f>B23+B24</f>
        <v>275000000</v>
      </c>
      <c r="C25" s="13">
        <f>C23+C24</f>
        <v>285012000</v>
      </c>
      <c r="D25" s="13">
        <f>D23+D24</f>
        <v>282978360</v>
      </c>
      <c r="E25" s="13">
        <f>E23+E24</f>
        <v>279540298.79999995</v>
      </c>
    </row>
    <row r="26" ht="12.75">
      <c r="B26" s="24"/>
    </row>
    <row r="27" spans="1:5" ht="12.75">
      <c r="A27" t="s">
        <v>22</v>
      </c>
      <c r="B27" s="8">
        <v>900000</v>
      </c>
      <c r="C27" s="15">
        <f>B27*1.05</f>
        <v>945000</v>
      </c>
      <c r="D27" s="15">
        <f>C27*1.05</f>
        <v>992250</v>
      </c>
      <c r="E27" s="15">
        <f>D27*1.05</f>
        <v>1041862.5</v>
      </c>
    </row>
    <row r="28" spans="1:6" ht="12.75">
      <c r="A28" t="s">
        <v>23</v>
      </c>
      <c r="B28" s="11">
        <f>B27*1</f>
        <v>900000</v>
      </c>
      <c r="C28" s="11">
        <f>-(C29+C30)</f>
        <v>-22680000</v>
      </c>
      <c r="D28" s="11">
        <f>-(D29+D30)</f>
        <v>-23814000</v>
      </c>
      <c r="E28" s="11">
        <f>-(E29+E30)</f>
        <v>-25004700</v>
      </c>
      <c r="F28" s="25">
        <f>C28+D28+E28</f>
        <v>-71498700</v>
      </c>
    </row>
    <row r="29" spans="1:6" ht="12.75">
      <c r="A29" t="s">
        <v>16</v>
      </c>
      <c r="B29" s="26">
        <f>B27*1</f>
        <v>900000</v>
      </c>
      <c r="C29" s="10">
        <f>C27*(1*12)</f>
        <v>11340000</v>
      </c>
      <c r="D29" s="10">
        <f>D27*(1*12)</f>
        <v>11907000</v>
      </c>
      <c r="E29" s="10">
        <f>E27*(1*12)</f>
        <v>12502350</v>
      </c>
      <c r="F29" s="17">
        <f>C29+D29+E29</f>
        <v>35749350</v>
      </c>
    </row>
    <row r="30" spans="1:6" ht="12.75">
      <c r="A30" t="s">
        <v>17</v>
      </c>
      <c r="B30" s="26">
        <f>B27*1</f>
        <v>900000</v>
      </c>
      <c r="C30" s="10">
        <f>C27*(1*12)</f>
        <v>11340000</v>
      </c>
      <c r="D30" s="10">
        <f>D27*(1*12)</f>
        <v>11907000</v>
      </c>
      <c r="E30" s="10">
        <f>E27*(1*12)</f>
        <v>12502350</v>
      </c>
      <c r="F30" s="17">
        <f>C30+D30+E30</f>
        <v>35749350</v>
      </c>
    </row>
    <row r="31" spans="3:6" ht="12.75">
      <c r="C31" s="10"/>
      <c r="D31" s="10"/>
      <c r="E31" s="10"/>
      <c r="F31" s="10"/>
    </row>
    <row r="32" spans="1:6" ht="12.75">
      <c r="A32" t="s">
        <v>24</v>
      </c>
      <c r="C32" s="22">
        <f>((C21*C20)+C29+C30)-(C21*$B$20)</f>
        <v>-648000</v>
      </c>
      <c r="D32" s="22">
        <f>((D21*D20)+(2*D29)+(2*D30))-(D21*$B$20)</f>
        <v>-2060640</v>
      </c>
      <c r="E32" s="22">
        <f>((E21*E20)+(3*E29)+(3*E30))-(E21*$B$20)</f>
        <v>-4368751.200000048</v>
      </c>
      <c r="F32" s="22">
        <f>C32+D32+E32</f>
        <v>-7077391.200000048</v>
      </c>
    </row>
    <row r="33" spans="3:5" ht="12.75">
      <c r="C33" s="11"/>
      <c r="D33" s="11"/>
      <c r="E33" s="11"/>
    </row>
    <row r="35" ht="12.75">
      <c r="A35" t="s">
        <v>25</v>
      </c>
    </row>
    <row r="36" ht="12.75">
      <c r="A36" t="s">
        <v>26</v>
      </c>
    </row>
  </sheetData>
  <printOptions/>
  <pageMargins left="0.75" right="0.75" top="1" bottom="1" header="0.5" footer="0.5"/>
  <pageSetup fitToHeight="1" fitToWidth="1" horizontalDpi="360" verticalDpi="36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Sprint-Internal Use Only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L. Goldberg</dc:creator>
  <cp:keywords/>
  <dc:description/>
  <cp:lastModifiedBy>Rick L. Goldberg</cp:lastModifiedBy>
  <dcterms:created xsi:type="dcterms:W3CDTF">1998-02-11T17:30:35Z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Comment</vt:lpwstr>
  </property>
  <property fmtid="{D5CDD505-2E9C-101B-9397-08002B2CF9AE}" pid="4" name="IsHighlyConfidenti">
    <vt:lpwstr>0</vt:lpwstr>
  </property>
  <property fmtid="{D5CDD505-2E9C-101B-9397-08002B2CF9AE}" pid="5" name="DocketNumb">
    <vt:lpwstr>970325</vt:lpwstr>
  </property>
  <property fmtid="{D5CDD505-2E9C-101B-9397-08002B2CF9AE}" pid="6" name="IsConfidenti">
    <vt:lpwstr>0</vt:lpwstr>
  </property>
  <property fmtid="{D5CDD505-2E9C-101B-9397-08002B2CF9AE}" pid="7" name="Dat">
    <vt:lpwstr>1998-02-13T00:00:00Z</vt:lpwstr>
  </property>
  <property fmtid="{D5CDD505-2E9C-101B-9397-08002B2CF9AE}" pid="8" name="CaseTy">
    <vt:lpwstr>Rulemaking</vt:lpwstr>
  </property>
  <property fmtid="{D5CDD505-2E9C-101B-9397-08002B2CF9AE}" pid="9" name="OpenedDa">
    <vt:lpwstr>1997-08-08T00:00:00Z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