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2017 Rate Cases\WA\Testimony\Amen\"/>
    </mc:Choice>
  </mc:AlternateContent>
  <bookViews>
    <workbookView xWindow="480" yWindow="45" windowWidth="12240" windowHeight="7065" activeTab="3"/>
  </bookViews>
  <sheets>
    <sheet name="Mains Unit Cost (3 years avg.)" sheetId="13" r:id="rId1"/>
    <sheet name="MainsBalance" sheetId="15" r:id="rId2"/>
    <sheet name="Mains Data" sheetId="7" r:id="rId3"/>
    <sheet name="2015-16 Additions" sheetId="9" r:id="rId4"/>
  </sheets>
  <definedNames>
    <definedName name="_xlnm._FilterDatabase" localSheetId="3" hidden="1">'2015-16 Additions'!$A$1:$N$60</definedName>
    <definedName name="_xlnm._FilterDatabase" localSheetId="2" hidden="1">'Mains Data'!$A$1:$H$588</definedName>
    <definedName name="_xlnm._FilterDatabase" localSheetId="1" hidden="1">MainsBalance!$A$1:$D$25</definedName>
  </definedNames>
  <calcPr calcId="145621" calcMode="manual" iterateCount="10" iterateDelta="100" calcCompleted="0" calcOnSave="0"/>
</workbook>
</file>

<file path=xl/calcChain.xml><?xml version="1.0" encoding="utf-8"?>
<calcChain xmlns="http://schemas.openxmlformats.org/spreadsheetml/2006/main">
  <c r="D31" i="15" l="1"/>
  <c r="G11" i="15" s="1"/>
  <c r="D30" i="15"/>
  <c r="D29" i="15"/>
  <c r="D28" i="15"/>
  <c r="G10" i="15" s="1"/>
  <c r="D27" i="15"/>
  <c r="G9" i="15" s="1"/>
  <c r="D25" i="15"/>
  <c r="D24" i="15"/>
  <c r="D23" i="15"/>
  <c r="D22" i="15"/>
  <c r="G8" i="15" s="1"/>
  <c r="D21" i="15"/>
  <c r="D20" i="15"/>
  <c r="D19" i="15"/>
  <c r="G7" i="15" s="1"/>
  <c r="D18" i="15"/>
  <c r="G6" i="15" s="1"/>
  <c r="D17" i="15"/>
  <c r="D16" i="15"/>
  <c r="D15" i="15"/>
  <c r="D14" i="15"/>
  <c r="G5" i="15" s="1"/>
  <c r="D12" i="15"/>
  <c r="D11" i="15"/>
  <c r="D10" i="15"/>
  <c r="D9" i="15"/>
  <c r="D8" i="15"/>
  <c r="D7" i="15"/>
  <c r="D6" i="15"/>
  <c r="D5" i="15"/>
  <c r="D4" i="15"/>
  <c r="D3" i="15"/>
  <c r="D2" i="15"/>
  <c r="R29" i="13"/>
  <c r="R28" i="13"/>
  <c r="R27" i="13"/>
  <c r="R26" i="13"/>
  <c r="R25" i="13"/>
  <c r="R24" i="13"/>
  <c r="R23" i="13"/>
  <c r="R22" i="13"/>
  <c r="R21" i="13"/>
  <c r="R19" i="13"/>
  <c r="R18" i="13"/>
  <c r="R17" i="13"/>
  <c r="R16" i="13"/>
  <c r="R15" i="13"/>
  <c r="R10" i="13"/>
  <c r="R11" i="13"/>
  <c r="R12" i="13"/>
  <c r="R13" i="13"/>
  <c r="R9" i="13"/>
  <c r="G2" i="15" l="1"/>
  <c r="G13" i="15" s="1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9" i="13"/>
  <c r="I29" i="13"/>
  <c r="I28" i="13"/>
  <c r="I27" i="13"/>
  <c r="I26" i="13"/>
  <c r="I25" i="13"/>
  <c r="I24" i="13"/>
  <c r="I23" i="13"/>
  <c r="I22" i="13"/>
  <c r="I21" i="13"/>
  <c r="I19" i="13"/>
  <c r="I18" i="13"/>
  <c r="I17" i="13"/>
  <c r="I16" i="13"/>
  <c r="I15" i="13"/>
  <c r="I13" i="13"/>
  <c r="I12" i="13"/>
  <c r="I11" i="13"/>
  <c r="I10" i="13"/>
  <c r="I9" i="13"/>
  <c r="K6" i="13"/>
  <c r="K27" i="13" s="1"/>
  <c r="H30" i="13" l="1"/>
  <c r="K9" i="13"/>
  <c r="K13" i="13"/>
  <c r="K17" i="13"/>
  <c r="K24" i="13"/>
  <c r="K28" i="13"/>
  <c r="L11" i="13"/>
  <c r="K10" i="13"/>
  <c r="K19" i="13"/>
  <c r="K25" i="13"/>
  <c r="L12" i="13"/>
  <c r="K11" i="13"/>
  <c r="K15" i="13"/>
  <c r="K20" i="13"/>
  <c r="K22" i="13"/>
  <c r="K26" i="13"/>
  <c r="K14" i="13"/>
  <c r="K18" i="13"/>
  <c r="K21" i="13"/>
  <c r="K29" i="13"/>
  <c r="K12" i="13"/>
  <c r="K16" i="13"/>
  <c r="K23" i="13"/>
  <c r="L29" i="13"/>
  <c r="L28" i="13"/>
  <c r="L27" i="13"/>
  <c r="L26" i="13"/>
  <c r="L25" i="13"/>
  <c r="L22" i="13"/>
  <c r="L23" i="13"/>
  <c r="L19" i="13"/>
  <c r="L18" i="13"/>
  <c r="L21" i="13"/>
  <c r="L24" i="13"/>
  <c r="L17" i="13"/>
  <c r="L16" i="13"/>
  <c r="L13" i="13"/>
  <c r="L9" i="13"/>
  <c r="L10" i="13"/>
  <c r="N6" i="13"/>
  <c r="L15" i="13"/>
  <c r="I30" i="13"/>
  <c r="K30" i="13" l="1"/>
  <c r="N29" i="13"/>
  <c r="N25" i="13"/>
  <c r="N21" i="13"/>
  <c r="N19" i="13"/>
  <c r="N18" i="13"/>
  <c r="N14" i="13"/>
  <c r="N10" i="13"/>
  <c r="N23" i="13"/>
  <c r="C23" i="13" s="1"/>
  <c r="N28" i="13"/>
  <c r="C28" i="13" s="1"/>
  <c r="N24" i="13"/>
  <c r="C24" i="13" s="1"/>
  <c r="N17" i="13"/>
  <c r="C17" i="13" s="1"/>
  <c r="N13" i="13"/>
  <c r="N9" i="13"/>
  <c r="C9" i="13" s="1"/>
  <c r="N27" i="13"/>
  <c r="C27" i="13" s="1"/>
  <c r="N16" i="13"/>
  <c r="C16" i="13" s="1"/>
  <c r="N12" i="13"/>
  <c r="N26" i="13"/>
  <c r="N22" i="13"/>
  <c r="N20" i="13"/>
  <c r="N15" i="13"/>
  <c r="N11" i="13"/>
  <c r="O29" i="13"/>
  <c r="D29" i="13" s="1"/>
  <c r="O27" i="13"/>
  <c r="O25" i="13"/>
  <c r="O24" i="13"/>
  <c r="D24" i="13" s="1"/>
  <c r="O21" i="13"/>
  <c r="O13" i="13"/>
  <c r="D13" i="13" s="1"/>
  <c r="O11" i="13"/>
  <c r="O9" i="13"/>
  <c r="O17" i="13"/>
  <c r="O16" i="13"/>
  <c r="D16" i="13" s="1"/>
  <c r="O15" i="13"/>
  <c r="D15" i="13" s="1"/>
  <c r="O12" i="13"/>
  <c r="O10" i="13"/>
  <c r="D10" i="13" s="1"/>
  <c r="O26" i="13"/>
  <c r="O28" i="13"/>
  <c r="D28" i="13" s="1"/>
  <c r="O19" i="13"/>
  <c r="D19" i="13" s="1"/>
  <c r="O18" i="13"/>
  <c r="D18" i="13" s="1"/>
  <c r="O23" i="13"/>
  <c r="O22" i="13"/>
  <c r="D22" i="13" s="1"/>
  <c r="L30" i="13"/>
  <c r="E16" i="13" l="1"/>
  <c r="D12" i="13"/>
  <c r="O30" i="13"/>
  <c r="C15" i="13"/>
  <c r="E24" i="13"/>
  <c r="D23" i="13"/>
  <c r="E28" i="13"/>
  <c r="D27" i="13"/>
  <c r="C18" i="13"/>
  <c r="C22" i="13"/>
  <c r="C26" i="13"/>
  <c r="C13" i="13"/>
  <c r="C19" i="13"/>
  <c r="D17" i="13"/>
  <c r="D21" i="13"/>
  <c r="C25" i="13"/>
  <c r="D9" i="13"/>
  <c r="D11" i="13"/>
  <c r="C21" i="13"/>
  <c r="C11" i="13"/>
  <c r="D26" i="13"/>
  <c r="C12" i="13"/>
  <c r="N30" i="13"/>
  <c r="C10" i="13"/>
  <c r="C29" i="13"/>
  <c r="D25" i="13"/>
  <c r="E18" i="13" l="1"/>
  <c r="E15" i="13"/>
  <c r="E19" i="13"/>
  <c r="E29" i="13"/>
  <c r="E9" i="13"/>
  <c r="E13" i="13"/>
  <c r="E22" i="13"/>
  <c r="E10" i="13"/>
  <c r="E17" i="13"/>
  <c r="E27" i="13"/>
  <c r="E23" i="13"/>
  <c r="E12" i="13"/>
  <c r="E11" i="13"/>
  <c r="E21" i="13"/>
  <c r="E25" i="13"/>
  <c r="E26" i="13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2" i="9"/>
</calcChain>
</file>

<file path=xl/sharedStrings.xml><?xml version="1.0" encoding="utf-8"?>
<sst xmlns="http://schemas.openxmlformats.org/spreadsheetml/2006/main" count="3602" uniqueCount="175">
  <si>
    <t>"Asset Location_x000D_
State"</t>
  </si>
  <si>
    <t>"Retirement Unit_x000D_
Retirement Unit"</t>
  </si>
  <si>
    <t>Vintage</t>
  </si>
  <si>
    <t>"Asset Location_x000D_
Asset Location"</t>
  </si>
  <si>
    <t>"Depr Group_x000D_
Depr Group"</t>
  </si>
  <si>
    <t>Activity Cost</t>
  </si>
  <si>
    <t>Activity Quantity</t>
  </si>
  <si>
    <t xml:space="preserve">WA                </t>
  </si>
  <si>
    <t>2015</t>
  </si>
  <si>
    <t>Keyport</t>
  </si>
  <si>
    <t>CNG-376-G-Mains-Steel-00048</t>
  </si>
  <si>
    <t>CNG-376-G-Mains-Plastic-00048</t>
  </si>
  <si>
    <t>Pasco</t>
  </si>
  <si>
    <t>Bremerton</t>
  </si>
  <si>
    <t>College Place</t>
  </si>
  <si>
    <t>CNG-376-G-Mains-High Pressure-00048</t>
  </si>
  <si>
    <t>Othello</t>
  </si>
  <si>
    <t>2014</t>
  </si>
  <si>
    <t>Elma</t>
  </si>
  <si>
    <t>Montesano</t>
  </si>
  <si>
    <t>Anacortes</t>
  </si>
  <si>
    <t>Manchester</t>
  </si>
  <si>
    <t>Blaine</t>
  </si>
  <si>
    <t>Moxee</t>
  </si>
  <si>
    <t>Bellingham</t>
  </si>
  <si>
    <t>Kennewick</t>
  </si>
  <si>
    <t>Chico</t>
  </si>
  <si>
    <t>Camano Island</t>
  </si>
  <si>
    <t>Ferndale</t>
  </si>
  <si>
    <t>Yakima</t>
  </si>
  <si>
    <t>Oak Harbor</t>
  </si>
  <si>
    <t>Richland</t>
  </si>
  <si>
    <t>Sunnyside</t>
  </si>
  <si>
    <t>Granger</t>
  </si>
  <si>
    <t>Aberdeen</t>
  </si>
  <si>
    <t>Moses Lake</t>
  </si>
  <si>
    <t>Prosser</t>
  </si>
  <si>
    <t>Walla Walla</t>
  </si>
  <si>
    <t>2013</t>
  </si>
  <si>
    <t>Shelton</t>
  </si>
  <si>
    <t>Arlington</t>
  </si>
  <si>
    <t>Poulsbo</t>
  </si>
  <si>
    <t>East Wenatchee</t>
  </si>
  <si>
    <t>2012</t>
  </si>
  <si>
    <t>2011</t>
  </si>
  <si>
    <t>2009</t>
  </si>
  <si>
    <t>Quincy</t>
  </si>
  <si>
    <t>Sunnyslope</t>
  </si>
  <si>
    <t>1in PWX Dist. Main</t>
  </si>
  <si>
    <t>Toppenish</t>
  </si>
  <si>
    <t>2010</t>
  </si>
  <si>
    <t>Sumas</t>
  </si>
  <si>
    <t>1987</t>
  </si>
  <si>
    <t>Everson</t>
  </si>
  <si>
    <t>Zillah</t>
  </si>
  <si>
    <t>Wapato</t>
  </si>
  <si>
    <t>2000</t>
  </si>
  <si>
    <t>Burbank</t>
  </si>
  <si>
    <t>Hoquiam</t>
  </si>
  <si>
    <t>Union Gap</t>
  </si>
  <si>
    <t>4in PWX Dist. HP Main</t>
  </si>
  <si>
    <t>Bangor</t>
  </si>
  <si>
    <t>1in Plastic Main</t>
  </si>
  <si>
    <t>West Richland</t>
  </si>
  <si>
    <t>2in Plastic Main</t>
  </si>
  <si>
    <t>4in Plastic Main</t>
  </si>
  <si>
    <t>State</t>
  </si>
  <si>
    <t>Cost</t>
  </si>
  <si>
    <t>Depreciation Group</t>
  </si>
  <si>
    <t>Property Unit</t>
  </si>
  <si>
    <t>Quantity</t>
  </si>
  <si>
    <t>1) 3/4in PWX Dist. HP Main</t>
  </si>
  <si>
    <t>2) 1in PWX Dist. HP Main</t>
  </si>
  <si>
    <t>3) 2in PWX Dist. HP Main</t>
  </si>
  <si>
    <t>4) 3in PWX Dist. HP Main</t>
  </si>
  <si>
    <t>5) 4in PWX Dist. HP Main</t>
  </si>
  <si>
    <t>6) 6in PWX Dist. HP Main</t>
  </si>
  <si>
    <t>7) 8in PWX Dist. HP Main</t>
  </si>
  <si>
    <t>8) 10in PWX Dist. HP Main</t>
  </si>
  <si>
    <t>9) 12in PWX Dist. HP Main</t>
  </si>
  <si>
    <t>1) 1/2in Plastic Main</t>
  </si>
  <si>
    <t>2) 1in Plastic Main</t>
  </si>
  <si>
    <t>3) 2in Plastic Main</t>
  </si>
  <si>
    <t>4) 4in Plastic Main</t>
  </si>
  <si>
    <t>5) 6in Plastic Main</t>
  </si>
  <si>
    <t>1) 3/4in PWX Dist. Main</t>
  </si>
  <si>
    <t>2) 1in PWX Dist. Main</t>
  </si>
  <si>
    <t>3) 1-1/4in PWX Dist. Main</t>
  </si>
  <si>
    <t>4) 1-1/2in PWX Dist. Main</t>
  </si>
  <si>
    <t>5) 2in PWX Dist. Main</t>
  </si>
  <si>
    <t>6) 3in PWX Dist. Main</t>
  </si>
  <si>
    <t>7) 4in PWX Dist. Main</t>
  </si>
  <si>
    <t>8) 6in PWX Dist. Main</t>
  </si>
  <si>
    <t>9) 8in PWX Dist. Main</t>
  </si>
  <si>
    <t>10) 10in PWX Dist. Main</t>
  </si>
  <si>
    <t>11) 12in PWX Dist. Main</t>
  </si>
  <si>
    <t>12) 16in PWX Dist. Main</t>
  </si>
  <si>
    <t>WA</t>
  </si>
  <si>
    <t>Cost per Ft</t>
  </si>
  <si>
    <t>10) 16in PWX Dist. HP Main</t>
  </si>
  <si>
    <t>11) 20in PWX Dist. HP Main</t>
  </si>
  <si>
    <t>"Cpr Activity_x000D_
Cpr Posting Mo Yr"</t>
  </si>
  <si>
    <t>"Cpr Activity_x000D_
Activity Code"</t>
  </si>
  <si>
    <t>Month Number</t>
  </si>
  <si>
    <t>Average Cost</t>
  </si>
  <si>
    <t>Second Financial Cost</t>
  </si>
  <si>
    <t>Mt Vernon</t>
  </si>
  <si>
    <t>Sedro-Woolley</t>
  </si>
  <si>
    <t xml:space="preserve">MADD    </t>
  </si>
  <si>
    <t>La Conner</t>
  </si>
  <si>
    <t>Plymouth-Paterson</t>
  </si>
  <si>
    <t>1/2 in Plastic Main</t>
  </si>
  <si>
    <t>1 in Plastic Main</t>
  </si>
  <si>
    <t>2 in Plastic Main</t>
  </si>
  <si>
    <t>4 in Plastic Main</t>
  </si>
  <si>
    <t>6 in Plastic Main</t>
  </si>
  <si>
    <t>3/4 in PWX Dist. Main</t>
  </si>
  <si>
    <t>1 in PWX Dist. Main</t>
  </si>
  <si>
    <t>1-1/4 in PWX Dist. Main</t>
  </si>
  <si>
    <t>1-1/2 in PWX Dist. Main</t>
  </si>
  <si>
    <t>2 in PWX Dist. Main</t>
  </si>
  <si>
    <t>3 in PWX Dist. Main</t>
  </si>
  <si>
    <t>4 in PWX Dist. Main</t>
  </si>
  <si>
    <t>6 in PWX Dist. Main</t>
  </si>
  <si>
    <t>10 in PWX Dist. Main</t>
  </si>
  <si>
    <t>8 in PWX Dist. Main</t>
  </si>
  <si>
    <t>16 in PWX Dist. Main</t>
  </si>
  <si>
    <t>12 in PWX Dist. Main</t>
  </si>
  <si>
    <t>3/4 in PWX Dist. HP Main</t>
  </si>
  <si>
    <t>1 in PWX Dist. HP Main</t>
  </si>
  <si>
    <t>2 in PWX Dist. HP Main</t>
  </si>
  <si>
    <t>3 in PWX Dist. HP Main</t>
  </si>
  <si>
    <t>4 in PWX Dist. HP Main</t>
  </si>
  <si>
    <t>6 in PWX Dist. HP Main</t>
  </si>
  <si>
    <t>8 in PWX Dist. HP Main</t>
  </si>
  <si>
    <t>10 in PWX Dist. HP Main</t>
  </si>
  <si>
    <t>12 in PWX Dist. HP Main</t>
  </si>
  <si>
    <t>16 in PWX Dist. HP Main</t>
  </si>
  <si>
    <t>20 in PWX Dist. HP Main</t>
  </si>
  <si>
    <t xml:space="preserve">BV Property Unit </t>
  </si>
  <si>
    <t>BV</t>
  </si>
  <si>
    <t>Year</t>
  </si>
  <si>
    <t>&lt;/=</t>
  </si>
  <si>
    <t>STL</t>
  </si>
  <si>
    <t>PE</t>
  </si>
  <si>
    <t xml:space="preserve">Material </t>
  </si>
  <si>
    <t xml:space="preserve">3 Year </t>
  </si>
  <si>
    <t xml:space="preserve">Summary </t>
  </si>
  <si>
    <t>2014 - 2016 DATA</t>
  </si>
  <si>
    <t>2014-2016</t>
  </si>
  <si>
    <t>Total Balance</t>
  </si>
  <si>
    <t>Type</t>
  </si>
  <si>
    <t>PL</t>
  </si>
  <si>
    <t>Description</t>
  </si>
  <si>
    <t>HP</t>
  </si>
  <si>
    <t>ST</t>
  </si>
  <si>
    <t>Size</t>
  </si>
  <si>
    <t>Mains Steel IP &gt;2-4"</t>
  </si>
  <si>
    <t>Mains Steel IP &lt;=2"</t>
  </si>
  <si>
    <t>Mains Plastic IP 6"</t>
  </si>
  <si>
    <t>Mains Plastic IP 4"</t>
  </si>
  <si>
    <t>Mains Plastic IP 2"</t>
  </si>
  <si>
    <t>Mains Steel IP &gt;6"</t>
  </si>
  <si>
    <t>Mains Steel IP &gt;4-6"</t>
  </si>
  <si>
    <t>Mains - High Pressure</t>
  </si>
  <si>
    <t>Mains - HPx663</t>
  </si>
  <si>
    <t>Mains - HP Direct Assign</t>
  </si>
  <si>
    <t>Mains - Direct Allocation</t>
  </si>
  <si>
    <t>Mains - Other</t>
  </si>
  <si>
    <t>Total</t>
  </si>
  <si>
    <t>Balance</t>
  </si>
  <si>
    <t xml:space="preserve"> </t>
  </si>
  <si>
    <t>Cascade Natural Gas - Washington</t>
  </si>
  <si>
    <t>RJA WP-4</t>
  </si>
  <si>
    <t>Mains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</si>
</sst>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7" fontId="3" fillId="0" borderId="0"/>
  </cellStyleXfs>
  <cellXfs count="4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/>
    <xf numFmtId="0" fontId="2" fillId="0" borderId="0" xfId="0" applyFont="1"/>
    <xf numFmtId="0" fontId="0" fillId="0" borderId="0" xfId="0" applyBorder="1"/>
    <xf numFmtId="43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/>
    <xf numFmtId="164" fontId="2" fillId="0" borderId="0" xfId="1" applyNumberFormat="1" applyFont="1" applyFill="1" applyBorder="1" applyAlignment="1">
      <alignment horizontal="center" wrapText="1"/>
    </xf>
    <xf numFmtId="43" fontId="0" fillId="0" borderId="0" xfId="0" applyNumberFormat="1" applyFill="1" applyBorder="1"/>
    <xf numFmtId="43" fontId="2" fillId="0" borderId="0" xfId="1" applyFont="1" applyFill="1" applyBorder="1" applyAlignment="1">
      <alignment horizontal="center" wrapText="1"/>
    </xf>
    <xf numFmtId="164" fontId="0" fillId="0" borderId="0" xfId="0" applyNumberFormat="1"/>
    <xf numFmtId="37" fontId="0" fillId="0" borderId="0" xfId="0" applyNumberFormat="1" applyFont="1" applyFill="1" applyProtection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7" fontId="4" fillId="0" borderId="0" xfId="2" applyFont="1" applyAlignment="1">
      <alignment horizontal="center"/>
    </xf>
    <xf numFmtId="37" fontId="5" fillId="0" borderId="0" xfId="2" applyFont="1" applyAlignment="1">
      <alignment horizont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/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43" fontId="2" fillId="0" borderId="0" xfId="1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0" fillId="0" borderId="0" xfId="0" applyFill="1" applyAlignment="1">
      <alignment horizontal="center" wrapText="1"/>
    </xf>
    <xf numFmtId="49" fontId="0" fillId="0" borderId="0" xfId="0" applyNumberFormat="1" applyFill="1"/>
    <xf numFmtId="0" fontId="0" fillId="0" borderId="0" xfId="0" applyNumberFormat="1" applyFill="1"/>
    <xf numFmtId="22" fontId="0" fillId="0" borderId="0" xfId="0" applyNumberFormat="1" applyFill="1"/>
    <xf numFmtId="8" fontId="0" fillId="0" borderId="0" xfId="0" applyNumberFormat="1" applyFill="1"/>
    <xf numFmtId="49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Empire 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showGridLines="0" view="pageBreakPreview" topLeftCell="B1" zoomScale="60" zoomScaleNormal="90" workbookViewId="0">
      <selection activeCell="L16" sqref="L16"/>
    </sheetView>
  </sheetViews>
  <sheetFormatPr defaultColWidth="0" defaultRowHeight="15" zeroHeight="1" x14ac:dyDescent="0.25"/>
  <cols>
    <col min="1" max="1" width="3.42578125" customWidth="1"/>
    <col min="2" max="2" width="23.28515625" customWidth="1"/>
    <col min="3" max="3" width="17.42578125" customWidth="1"/>
    <col min="4" max="4" width="14.28515625" customWidth="1"/>
    <col min="5" max="5" width="14" customWidth="1"/>
    <col min="6" max="6" width="1.5703125" customWidth="1"/>
    <col min="7" max="7" width="5.42578125" style="8" customWidth="1"/>
    <col min="8" max="8" width="18.85546875" customWidth="1"/>
    <col min="9" max="9" width="16" customWidth="1"/>
    <col min="10" max="10" width="2.28515625" customWidth="1"/>
    <col min="11" max="11" width="20" customWidth="1"/>
    <col min="12" max="12" width="15.7109375" customWidth="1"/>
    <col min="13" max="13" width="2.28515625" customWidth="1"/>
    <col min="14" max="14" width="19.140625" customWidth="1"/>
    <col min="15" max="15" width="16.7109375" customWidth="1"/>
    <col min="16" max="17" width="1" customWidth="1"/>
    <col min="18" max="18" width="14.7109375" bestFit="1" customWidth="1"/>
    <col min="19" max="21" width="0" hidden="1" customWidth="1"/>
    <col min="22" max="16384" width="9.140625" hidden="1"/>
  </cols>
  <sheetData>
    <row r="1" spans="1:18" x14ac:dyDescent="0.25">
      <c r="C1" s="22" t="s">
        <v>172</v>
      </c>
    </row>
    <row r="2" spans="1:18" x14ac:dyDescent="0.25">
      <c r="C2" s="23" t="s">
        <v>173</v>
      </c>
    </row>
    <row r="3" spans="1:18" x14ac:dyDescent="0.25">
      <c r="C3" s="23" t="s">
        <v>174</v>
      </c>
    </row>
    <row r="4" spans="1:18" x14ac:dyDescent="0.25"/>
    <row r="5" spans="1:18" x14ac:dyDescent="0.25">
      <c r="B5" s="24"/>
      <c r="C5" s="41" t="s">
        <v>146</v>
      </c>
      <c r="D5" s="41"/>
      <c r="E5" s="41"/>
      <c r="F5" s="13"/>
      <c r="G5" s="13"/>
      <c r="H5" s="40" t="s">
        <v>148</v>
      </c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x14ac:dyDescent="0.25">
      <c r="A6" s="24"/>
      <c r="B6" s="24"/>
      <c r="C6" s="41" t="s">
        <v>149</v>
      </c>
      <c r="D6" s="41"/>
      <c r="E6" s="41"/>
      <c r="F6" s="13"/>
      <c r="G6" s="13"/>
      <c r="H6" s="40">
        <v>2016</v>
      </c>
      <c r="I6" s="40"/>
      <c r="J6" s="9"/>
      <c r="K6" s="40">
        <f>H6-1</f>
        <v>2015</v>
      </c>
      <c r="L6" s="40"/>
      <c r="M6" s="9"/>
      <c r="N6" s="40">
        <f>K6-1</f>
        <v>2014</v>
      </c>
      <c r="O6" s="40"/>
      <c r="P6" s="9"/>
    </row>
    <row r="7" spans="1:18" ht="3.75" customHeight="1" x14ac:dyDescent="0.25">
      <c r="A7" s="24"/>
      <c r="B7" s="24"/>
      <c r="C7" s="12"/>
      <c r="D7" s="12"/>
      <c r="E7" s="12"/>
      <c r="F7" s="12"/>
      <c r="G7" s="12"/>
    </row>
    <row r="8" spans="1:18" s="7" customFormat="1" ht="30" x14ac:dyDescent="0.25">
      <c r="A8" s="24"/>
      <c r="B8" s="24" t="s">
        <v>147</v>
      </c>
      <c r="C8" s="16" t="s">
        <v>5</v>
      </c>
      <c r="D8" s="14" t="s">
        <v>6</v>
      </c>
      <c r="E8" s="14" t="s">
        <v>98</v>
      </c>
      <c r="F8" s="14"/>
      <c r="G8" s="14"/>
      <c r="H8" s="29" t="s">
        <v>5</v>
      </c>
      <c r="I8" s="30" t="s">
        <v>6</v>
      </c>
      <c r="J8" s="20"/>
      <c r="K8" s="29" t="s">
        <v>5</v>
      </c>
      <c r="L8" s="30" t="s">
        <v>6</v>
      </c>
      <c r="M8" s="20"/>
      <c r="N8" s="29" t="s">
        <v>5</v>
      </c>
      <c r="O8" s="30" t="s">
        <v>6</v>
      </c>
      <c r="P8" s="20"/>
      <c r="Q8" s="20"/>
      <c r="R8" s="20" t="s">
        <v>150</v>
      </c>
    </row>
    <row r="9" spans="1:18" x14ac:dyDescent="0.25">
      <c r="A9" s="10"/>
      <c r="B9" s="10" t="s">
        <v>111</v>
      </c>
      <c r="C9" s="15">
        <f>H9+K9+N9</f>
        <v>22986</v>
      </c>
      <c r="D9" s="15">
        <f t="shared" ref="C9:D13" si="0">I9+L9+O9</f>
        <v>2439</v>
      </c>
      <c r="E9" s="11">
        <f>IFERROR(C9/D9,0)</f>
        <v>9.4243542435424352</v>
      </c>
      <c r="F9" s="15"/>
      <c r="G9" s="15"/>
      <c r="H9" s="1">
        <f>SUMIFS('Mains Data'!$G$2:$G$579,'Mains Data'!$D$2:$D$579,$B9,'Mains Data'!$F$2:$F$579,H$6)</f>
        <v>11563.539999999999</v>
      </c>
      <c r="I9" s="1">
        <f>SUMIFS('Mains Data'!$H$2:$H$579,'Mains Data'!$D$2:$D$579,$B9,'Mains Data'!$F$2:$F$579,H$6)</f>
        <v>1092</v>
      </c>
      <c r="K9" s="1">
        <f>SUMIFS('Mains Data'!$G$2:$G$579,'Mains Data'!$D$2:$D$579,$B9,'Mains Data'!$F$2:$F$579,K$6)</f>
        <v>8338.8799999999992</v>
      </c>
      <c r="L9" s="1">
        <f>SUMIFS('Mains Data'!$H$2:$H$579,'Mains Data'!$D$2:$D$579,$B9,'Mains Data'!$F$2:$F$579,K$6)</f>
        <v>893</v>
      </c>
      <c r="N9" s="1">
        <f>SUMIFS('Mains Data'!$G$2:$G$579,'Mains Data'!$D$2:$D$579,$B9,'Mains Data'!$F$2:$F$579,N$6)</f>
        <v>3083.58</v>
      </c>
      <c r="O9" s="1">
        <f>SUMIFS('Mains Data'!$H$2:$H$579,'Mains Data'!$D$2:$D$579,$B9,'Mains Data'!$F$2:$F$579,N$6)</f>
        <v>454</v>
      </c>
      <c r="R9" s="2">
        <f>SUMIF('Mains Data'!$D$2:$D$588,$B9,'Mains Data'!$G$2:$FZ$588)</f>
        <v>136294.58000000002</v>
      </c>
    </row>
    <row r="10" spans="1:18" x14ac:dyDescent="0.25">
      <c r="A10" s="10"/>
      <c r="B10" s="10" t="s">
        <v>112</v>
      </c>
      <c r="C10" s="15">
        <f t="shared" si="0"/>
        <v>428264.52</v>
      </c>
      <c r="D10" s="15">
        <f t="shared" si="0"/>
        <v>40184</v>
      </c>
      <c r="E10" s="11">
        <f t="shared" ref="E10:E29" si="1">IFERROR(C10/D10,0)</f>
        <v>10.657588094764085</v>
      </c>
      <c r="F10" s="11"/>
      <c r="G10" s="11"/>
      <c r="H10" s="1">
        <f>SUMIFS('Mains Data'!$G$2:$G$579,'Mains Data'!$D$2:$D$579,$B10,'Mains Data'!$F$2:$F$579,H$6)</f>
        <v>93049.48</v>
      </c>
      <c r="I10" s="1">
        <f>SUMIFS('Mains Data'!$H$2:$H$579,'Mains Data'!$D$2:$D$579,$B10,'Mains Data'!$F$2:$F$579,H$6)</f>
        <v>10022</v>
      </c>
      <c r="K10" s="1">
        <f>SUMIFS('Mains Data'!$G$2:$G$579,'Mains Data'!$D$2:$D$579,$B10,'Mains Data'!$F$2:$F$579,K$6)</f>
        <v>220557.29</v>
      </c>
      <c r="L10" s="1">
        <f>SUMIFS('Mains Data'!$H$2:$H$579,'Mains Data'!$D$2:$D$579,$B10,'Mains Data'!$F$2:$F$579,K$6)</f>
        <v>18234</v>
      </c>
      <c r="N10" s="1">
        <f>SUMIFS('Mains Data'!$G$2:$G$579,'Mains Data'!$D$2:$D$579,$B10,'Mains Data'!$F$2:$F$579,N$6)</f>
        <v>114657.75</v>
      </c>
      <c r="O10" s="1">
        <f>SUMIFS('Mains Data'!$H$2:$H$579,'Mains Data'!$D$2:$D$579,$B10,'Mains Data'!$F$2:$F$579,N$6)</f>
        <v>11928</v>
      </c>
      <c r="R10" s="2">
        <f>SUMIF('Mains Data'!$D$2:$D$588,$B10,'Mains Data'!$G$2:$FZ$588)</f>
        <v>2814627.9400000004</v>
      </c>
    </row>
    <row r="11" spans="1:18" x14ac:dyDescent="0.25">
      <c r="A11" s="10"/>
      <c r="B11" s="10" t="s">
        <v>113</v>
      </c>
      <c r="C11" s="15">
        <f t="shared" si="0"/>
        <v>12093090.569999997</v>
      </c>
      <c r="D11" s="15">
        <f t="shared" si="0"/>
        <v>399724.02</v>
      </c>
      <c r="E11" s="11">
        <f t="shared" si="1"/>
        <v>30.253599896248407</v>
      </c>
      <c r="F11" s="11"/>
      <c r="G11" s="11"/>
      <c r="H11" s="1">
        <f>SUMIFS('Mains Data'!$G$2:$G$579,'Mains Data'!$D$2:$D$579,$B11,'Mains Data'!$F$2:$F$579,H$6)</f>
        <v>3106685.2799999993</v>
      </c>
      <c r="I11" s="1">
        <f>SUMIFS('Mains Data'!$H$2:$H$579,'Mains Data'!$D$2:$D$579,$B11,'Mains Data'!$F$2:$F$579,H$6)</f>
        <v>93000</v>
      </c>
      <c r="K11" s="1">
        <f>SUMIFS('Mains Data'!$G$2:$G$579,'Mains Data'!$D$2:$D$579,$B11,'Mains Data'!$F$2:$F$579,K$6)</f>
        <v>7389282.6599999983</v>
      </c>
      <c r="L11" s="1">
        <f>SUMIFS('Mains Data'!$H$2:$H$579,'Mains Data'!$D$2:$D$579,$B11,'Mains Data'!$F$2:$F$579,K$6)</f>
        <v>187789.02</v>
      </c>
      <c r="N11" s="1">
        <f>SUMIFS('Mains Data'!$G$2:$G$579,'Mains Data'!$D$2:$D$579,$B11,'Mains Data'!$F$2:$F$579,N$6)</f>
        <v>1597122.6299999994</v>
      </c>
      <c r="O11" s="1">
        <f>SUMIFS('Mains Data'!$H$2:$H$579,'Mains Data'!$D$2:$D$579,$B11,'Mains Data'!$F$2:$F$579,N$6)</f>
        <v>118935</v>
      </c>
      <c r="R11" s="2">
        <f>SUMIF('Mains Data'!$D$2:$D$588,$B11,'Mains Data'!$G$2:$FZ$588)</f>
        <v>61511871.770000003</v>
      </c>
    </row>
    <row r="12" spans="1:18" x14ac:dyDescent="0.25">
      <c r="A12" s="10"/>
      <c r="B12" s="10" t="s">
        <v>114</v>
      </c>
      <c r="C12" s="15">
        <f t="shared" si="0"/>
        <v>2893303.0799999991</v>
      </c>
      <c r="D12" s="15">
        <f t="shared" si="0"/>
        <v>75891</v>
      </c>
      <c r="E12" s="11">
        <f t="shared" si="1"/>
        <v>38.124455864331729</v>
      </c>
      <c r="F12" s="11"/>
      <c r="G12" s="11"/>
      <c r="H12" s="1">
        <f>SUMIFS('Mains Data'!$G$2:$G$579,'Mains Data'!$D$2:$D$579,$B12,'Mains Data'!$F$2:$F$579,H$6)</f>
        <v>308757.34999999998</v>
      </c>
      <c r="I12" s="1">
        <f>SUMIFS('Mains Data'!$H$2:$H$579,'Mains Data'!$D$2:$D$579,$B12,'Mains Data'!$F$2:$F$579,H$6)</f>
        <v>13499</v>
      </c>
      <c r="K12" s="1">
        <f>SUMIFS('Mains Data'!$G$2:$G$579,'Mains Data'!$D$2:$D$579,$B12,'Mains Data'!$F$2:$F$579,K$6)</f>
        <v>1582436.4899999995</v>
      </c>
      <c r="L12" s="1">
        <f>SUMIFS('Mains Data'!$H$2:$H$579,'Mains Data'!$D$2:$D$579,$B12,'Mains Data'!$F$2:$F$579,K$6)</f>
        <v>38090</v>
      </c>
      <c r="N12" s="1">
        <f>SUMIFS('Mains Data'!$G$2:$G$579,'Mains Data'!$D$2:$D$579,$B12,'Mains Data'!$F$2:$F$579,N$6)</f>
        <v>1002109.2399999999</v>
      </c>
      <c r="O12" s="1">
        <f>SUMIFS('Mains Data'!$H$2:$H$579,'Mains Data'!$D$2:$D$579,$B12,'Mains Data'!$F$2:$F$579,N$6)</f>
        <v>24302</v>
      </c>
      <c r="R12" s="2">
        <f>SUMIF('Mains Data'!$D$2:$D$588,$B12,'Mains Data'!$G$2:$FZ$588)</f>
        <v>25939078.09</v>
      </c>
    </row>
    <row r="13" spans="1:18" x14ac:dyDescent="0.25">
      <c r="A13" s="10"/>
      <c r="B13" s="10" t="s">
        <v>115</v>
      </c>
      <c r="C13" s="15">
        <f t="shared" si="0"/>
        <v>3686845.62</v>
      </c>
      <c r="D13" s="15">
        <f t="shared" si="0"/>
        <v>33498</v>
      </c>
      <c r="E13" s="11">
        <f t="shared" si="1"/>
        <v>110.0616639799391</v>
      </c>
      <c r="F13" s="11"/>
      <c r="G13" s="11"/>
      <c r="H13" s="1">
        <f>SUMIFS('Mains Data'!$G$2:$G$579,'Mains Data'!$D$2:$D$579,$B13,'Mains Data'!$F$2:$F$579,H$6)</f>
        <v>1657022.55</v>
      </c>
      <c r="I13" s="1">
        <f>SUMIFS('Mains Data'!$H$2:$H$579,'Mains Data'!$D$2:$D$579,$B13,'Mains Data'!$F$2:$F$579,H$6)</f>
        <v>14079</v>
      </c>
      <c r="K13" s="1">
        <f>SUMIFS('Mains Data'!$G$2:$G$579,'Mains Data'!$D$2:$D$579,$B13,'Mains Data'!$F$2:$F$579,K$6)</f>
        <v>518285.73</v>
      </c>
      <c r="L13" s="1">
        <f>SUMIFS('Mains Data'!$H$2:$H$579,'Mains Data'!$D$2:$D$579,$B13,'Mains Data'!$F$2:$F$579,K$6)</f>
        <v>5040</v>
      </c>
      <c r="N13" s="1">
        <f>SUMIFS('Mains Data'!$G$2:$G$579,'Mains Data'!$D$2:$D$579,$B13,'Mains Data'!$F$2:$F$579,N$6)</f>
        <v>1511537.3399999999</v>
      </c>
      <c r="O13" s="1">
        <f>SUMIFS('Mains Data'!$H$2:$H$579,'Mains Data'!$D$2:$D$579,$B13,'Mains Data'!$F$2:$F$579,N$6)</f>
        <v>14379</v>
      </c>
      <c r="R13" s="2">
        <f>SUMIF('Mains Data'!$D$2:$D$588,$B13,'Mains Data'!$G$2:$FZ$588)</f>
        <v>8100926.4799999995</v>
      </c>
    </row>
    <row r="14" spans="1:18" x14ac:dyDescent="0.25">
      <c r="A14" s="10"/>
      <c r="B14" s="10"/>
      <c r="C14" s="15"/>
      <c r="D14" s="15"/>
      <c r="E14" s="11"/>
      <c r="F14" s="11"/>
      <c r="G14" s="11"/>
      <c r="H14" s="1">
        <f>SUMIFS('Mains Data'!$G$2:$G$579,'Mains Data'!$D$2:$D$579,$B14,'Mains Data'!$F$2:$F$579,H$6)</f>
        <v>0</v>
      </c>
      <c r="I14" s="1"/>
      <c r="K14" s="1">
        <f>SUMIFS('Mains Data'!$G$2:$G$579,'Mains Data'!$D$2:$D$579,$B14,'Mains Data'!$F$2:$F$579,K$6)</f>
        <v>0</v>
      </c>
      <c r="L14" s="1"/>
      <c r="N14" s="1">
        <f>SUMIFS('Mains Data'!$G$2:$G$579,'Mains Data'!$D$2:$D$579,$B14,'Mains Data'!$F$2:$F$579,N$6)</f>
        <v>0</v>
      </c>
      <c r="O14" s="1"/>
      <c r="R14" s="2"/>
    </row>
    <row r="15" spans="1:18" x14ac:dyDescent="0.25">
      <c r="A15" s="19" t="s">
        <v>142</v>
      </c>
      <c r="B15" s="12" t="s">
        <v>120</v>
      </c>
      <c r="C15" s="15">
        <f t="shared" ref="C15:D19" si="2">H15+K15+N15</f>
        <v>4314247.6199999992</v>
      </c>
      <c r="D15" s="15">
        <f t="shared" si="2"/>
        <v>21581</v>
      </c>
      <c r="E15" s="11">
        <f t="shared" si="1"/>
        <v>199.90953245910751</v>
      </c>
      <c r="F15" s="11"/>
      <c r="G15" s="11"/>
      <c r="H15" s="1">
        <f>SUMIFS('Mains Data'!$G$2:$G$579,'Mains Data'!$D$2:$D$579,$B15,'Mains Data'!$F$2:$F$579,H$6)</f>
        <v>495929.13</v>
      </c>
      <c r="I15" s="1">
        <f>SUMIFS('Mains Data'!$H$2:$H$579,'Mains Data'!$D$2:$D$579,$B15,'Mains Data'!$F$2:$F$579,H$6)</f>
        <v>2888</v>
      </c>
      <c r="K15" s="1">
        <f>SUMIFS('Mains Data'!$G$2:$G$579,'Mains Data'!$D$2:$D$579,$B15,'Mains Data'!$F$2:$F$579,K$6)</f>
        <v>1486943.1499999997</v>
      </c>
      <c r="L15" s="1">
        <f>SUMIFS('Mains Data'!$H$2:$H$579,'Mains Data'!$D$2:$D$579,$B15,'Mains Data'!$F$2:$F$579,K$6)</f>
        <v>4566</v>
      </c>
      <c r="N15" s="1">
        <f>SUMIFS('Mains Data'!$G$2:$G$579,'Mains Data'!$D$2:$D$579,$B15,'Mains Data'!$F$2:$F$579,N$6)</f>
        <v>2331375.3399999994</v>
      </c>
      <c r="O15" s="1">
        <f>SUMIFS('Mains Data'!$H$2:$H$579,'Mains Data'!$D$2:$D$579,$B15,'Mains Data'!$F$2:$F$579,N$6)</f>
        <v>14127</v>
      </c>
      <c r="R15" s="2">
        <f>SUMIF('Mains Data'!$D$2:$D$588,$B15,'Mains Data'!$G$2:$FZ$588)</f>
        <v>63952804.440000005</v>
      </c>
    </row>
    <row r="16" spans="1:18" x14ac:dyDescent="0.25">
      <c r="A16" s="10"/>
      <c r="B16" s="12" t="s">
        <v>121</v>
      </c>
      <c r="C16" s="15">
        <f t="shared" si="2"/>
        <v>31043.439999999999</v>
      </c>
      <c r="D16" s="15">
        <f t="shared" si="2"/>
        <v>144</v>
      </c>
      <c r="E16" s="11">
        <f t="shared" si="1"/>
        <v>215.57944444444445</v>
      </c>
      <c r="F16" s="11"/>
      <c r="G16" s="11"/>
      <c r="H16" s="1">
        <f>SUMIFS('Mains Data'!$G$2:$G$579,'Mains Data'!$D$2:$D$579,$B16,'Mains Data'!$F$2:$F$579,H$6)</f>
        <v>0</v>
      </c>
      <c r="I16" s="1">
        <f>SUMIFS('Mains Data'!$H$2:$H$579,'Mains Data'!$D$2:$D$579,$B16,'Mains Data'!$F$2:$F$579,H$6)</f>
        <v>0</v>
      </c>
      <c r="K16" s="1">
        <f>SUMIFS('Mains Data'!$G$2:$G$579,'Mains Data'!$D$2:$D$579,$B16,'Mains Data'!$F$2:$F$579,K$6)</f>
        <v>1410.91</v>
      </c>
      <c r="L16" s="1">
        <f>SUMIFS('Mains Data'!$H$2:$H$579,'Mains Data'!$D$2:$D$579,$B16,'Mains Data'!$F$2:$F$579,K$6)</f>
        <v>7</v>
      </c>
      <c r="N16" s="1">
        <f>SUMIFS('Mains Data'!$G$2:$G$579,'Mains Data'!$D$2:$D$579,$B16,'Mains Data'!$F$2:$F$579,N$6)</f>
        <v>29632.53</v>
      </c>
      <c r="O16" s="1">
        <f>SUMIFS('Mains Data'!$H$2:$H$579,'Mains Data'!$D$2:$D$579,$B16,'Mains Data'!$F$2:$F$579,N$6)</f>
        <v>137</v>
      </c>
      <c r="R16" s="2">
        <f>SUMIF('Mains Data'!$D$2:$D$588,$B16,'Mains Data'!$G$2:$FZ$588)</f>
        <v>607281.54</v>
      </c>
    </row>
    <row r="17" spans="1:18" x14ac:dyDescent="0.25">
      <c r="A17" s="10"/>
      <c r="B17" s="12" t="s">
        <v>122</v>
      </c>
      <c r="C17" s="15">
        <f t="shared" si="2"/>
        <v>3982641.6399999997</v>
      </c>
      <c r="D17" s="15">
        <f t="shared" si="2"/>
        <v>17069</v>
      </c>
      <c r="E17" s="11">
        <f t="shared" si="1"/>
        <v>233.32600855351805</v>
      </c>
      <c r="F17" s="11"/>
      <c r="G17" s="11"/>
      <c r="H17" s="1">
        <f>SUMIFS('Mains Data'!$G$2:$G$579,'Mains Data'!$D$2:$D$579,$B17,'Mains Data'!$F$2:$F$579,H$6)</f>
        <v>603720.81999999995</v>
      </c>
      <c r="I17" s="1">
        <f>SUMIFS('Mains Data'!$H$2:$H$579,'Mains Data'!$D$2:$D$579,$B17,'Mains Data'!$F$2:$F$579,H$6)</f>
        <v>2054</v>
      </c>
      <c r="K17" s="1">
        <f>SUMIFS('Mains Data'!$G$2:$G$579,'Mains Data'!$D$2:$D$579,$B17,'Mains Data'!$F$2:$F$579,K$6)</f>
        <v>1481209.37</v>
      </c>
      <c r="L17" s="1">
        <f>SUMIFS('Mains Data'!$H$2:$H$579,'Mains Data'!$D$2:$D$579,$B17,'Mains Data'!$F$2:$F$579,K$6)</f>
        <v>7846</v>
      </c>
      <c r="N17" s="1">
        <f>SUMIFS('Mains Data'!$G$2:$G$579,'Mains Data'!$D$2:$D$579,$B17,'Mains Data'!$F$2:$F$579,N$6)</f>
        <v>1897711.45</v>
      </c>
      <c r="O17" s="1">
        <f>SUMIFS('Mains Data'!$H$2:$H$579,'Mains Data'!$D$2:$D$579,$B17,'Mains Data'!$F$2:$F$579,N$6)</f>
        <v>7169</v>
      </c>
      <c r="R17" s="2">
        <f>SUMIF('Mains Data'!$D$2:$D$588,$B17,'Mains Data'!$G$2:$FZ$588)</f>
        <v>20897051.540000003</v>
      </c>
    </row>
    <row r="18" spans="1:18" x14ac:dyDescent="0.25">
      <c r="A18" s="10"/>
      <c r="B18" s="12" t="s">
        <v>123</v>
      </c>
      <c r="C18" s="15">
        <f t="shared" si="2"/>
        <v>1551242.5399999998</v>
      </c>
      <c r="D18" s="15">
        <f t="shared" si="2"/>
        <v>1580</v>
      </c>
      <c r="E18" s="11">
        <f t="shared" si="1"/>
        <v>981.79907594936697</v>
      </c>
      <c r="F18" s="11"/>
      <c r="G18" s="11"/>
      <c r="H18" s="1">
        <f>SUMIFS('Mains Data'!$G$2:$G$579,'Mains Data'!$D$2:$D$579,$B18,'Mains Data'!$F$2:$F$579,H$6)</f>
        <v>0</v>
      </c>
      <c r="I18" s="1">
        <f>SUMIFS('Mains Data'!$H$2:$H$579,'Mains Data'!$D$2:$D$579,$B18,'Mains Data'!$F$2:$F$579,H$6)</f>
        <v>0</v>
      </c>
      <c r="K18" s="1">
        <f>SUMIFS('Mains Data'!$G$2:$G$579,'Mains Data'!$D$2:$D$579,$B18,'Mains Data'!$F$2:$F$579,K$6)</f>
        <v>1401983.0799999998</v>
      </c>
      <c r="L18" s="1">
        <f>SUMIFS('Mains Data'!$H$2:$H$579,'Mains Data'!$D$2:$D$579,$B18,'Mains Data'!$F$2:$F$579,K$6)</f>
        <v>1391</v>
      </c>
      <c r="N18" s="1">
        <f>SUMIFS('Mains Data'!$G$2:$G$579,'Mains Data'!$D$2:$D$579,$B18,'Mains Data'!$F$2:$F$579,N$6)</f>
        <v>149259.46</v>
      </c>
      <c r="O18" s="1">
        <f>SUMIFS('Mains Data'!$H$2:$H$579,'Mains Data'!$D$2:$D$579,$B18,'Mains Data'!$F$2:$F$579,N$6)</f>
        <v>189</v>
      </c>
      <c r="R18" s="2">
        <f>SUMIF('Mains Data'!$D$2:$D$588,$B18,'Mains Data'!$G$2:$FZ$588)</f>
        <v>11190745.320000002</v>
      </c>
    </row>
    <row r="19" spans="1:18" x14ac:dyDescent="0.25">
      <c r="A19" s="10"/>
      <c r="B19" s="12" t="s">
        <v>126</v>
      </c>
      <c r="C19" s="15">
        <f t="shared" si="2"/>
        <v>3104.3199999999997</v>
      </c>
      <c r="D19" s="15">
        <f t="shared" si="2"/>
        <v>1</v>
      </c>
      <c r="E19" s="11">
        <f t="shared" si="1"/>
        <v>3104.3199999999997</v>
      </c>
      <c r="F19" s="11"/>
      <c r="G19" s="11"/>
      <c r="H19" s="1">
        <f>SUMIFS('Mains Data'!$G$2:$G$579,'Mains Data'!$D$2:$D$579,$B19,'Mains Data'!$F$2:$F$579,H$6)</f>
        <v>0</v>
      </c>
      <c r="I19" s="1">
        <f>SUMIFS('Mains Data'!$H$2:$H$579,'Mains Data'!$D$2:$D$579,$B19,'Mains Data'!$F$2:$F$579,H$6)</f>
        <v>0</v>
      </c>
      <c r="K19" s="1">
        <f>SUMIFS('Mains Data'!$G$2:$G$579,'Mains Data'!$D$2:$D$579,$B19,'Mains Data'!$F$2:$F$579,K$6)</f>
        <v>0</v>
      </c>
      <c r="L19" s="1">
        <f>SUMIFS('Mains Data'!$H$2:$H$579,'Mains Data'!$D$2:$D$579,$B19,'Mains Data'!$F$2:$F$579,K$6)</f>
        <v>0</v>
      </c>
      <c r="N19" s="1">
        <f>SUMIFS('Mains Data'!$G$2:$G$579,'Mains Data'!$D$2:$D$579,$B19,'Mains Data'!$F$2:$F$579,N$6)</f>
        <v>3104.3199999999997</v>
      </c>
      <c r="O19" s="1">
        <f>SUMIFS('Mains Data'!$H$2:$H$579,'Mains Data'!$D$2:$D$579,$B19,'Mains Data'!$F$2:$F$579,N$6)</f>
        <v>1</v>
      </c>
      <c r="R19" s="2">
        <f>SUMIF('Mains Data'!$D$2:$D$588,$B19,'Mains Data'!$G$2:$FZ$588)</f>
        <v>42209.32</v>
      </c>
    </row>
    <row r="20" spans="1:18" x14ac:dyDescent="0.25">
      <c r="A20" s="10"/>
      <c r="B20" s="10"/>
      <c r="C20" s="15"/>
      <c r="D20" s="15"/>
      <c r="E20" s="11"/>
      <c r="F20" s="11"/>
      <c r="G20" s="11"/>
      <c r="H20" s="1">
        <f>SUMIFS('Mains Data'!$G$2:$G$579,'Mains Data'!$D$2:$D$579,$B20,'Mains Data'!$F$2:$F$579,H$6)</f>
        <v>0</v>
      </c>
      <c r="I20" s="2"/>
      <c r="K20" s="1">
        <f>SUMIFS('Mains Data'!$G$2:$G$579,'Mains Data'!$D$2:$D$579,$B20,'Mains Data'!$F$2:$F$579,K$6)</f>
        <v>0</v>
      </c>
      <c r="L20" s="2"/>
      <c r="N20" s="1">
        <f>SUMIFS('Mains Data'!$G$2:$G$579,'Mains Data'!$D$2:$D$579,$B20,'Mains Data'!$F$2:$F$579,N$6)</f>
        <v>0</v>
      </c>
      <c r="O20" s="2"/>
      <c r="R20" s="2"/>
    </row>
    <row r="21" spans="1:18" x14ac:dyDescent="0.25">
      <c r="A21" s="19" t="s">
        <v>142</v>
      </c>
      <c r="B21" s="10" t="s">
        <v>130</v>
      </c>
      <c r="C21" s="15">
        <f t="shared" ref="C21:D29" si="3">H21+K21+N21</f>
        <v>733546.69000000006</v>
      </c>
      <c r="D21" s="15">
        <f t="shared" si="3"/>
        <v>71758</v>
      </c>
      <c r="E21" s="11">
        <f t="shared" si="1"/>
        <v>10.222507455614705</v>
      </c>
      <c r="F21" s="11"/>
      <c r="G21" s="11"/>
      <c r="H21" s="1">
        <f>SUMIFS('Mains Data'!$G$2:$G$579,'Mains Data'!$D$2:$D$579,$B21,'Mains Data'!$F$2:$F$579,H$6)</f>
        <v>19511.64</v>
      </c>
      <c r="I21" s="1">
        <f>SUMIFS('Mains Data'!$H$2:$H$579,'Mains Data'!$D$2:$D$579,$B21,'Mains Data'!$F$2:$F$579,H$6)</f>
        <v>54</v>
      </c>
      <c r="K21" s="1">
        <f>SUMIFS('Mains Data'!$G$2:$G$579,'Mains Data'!$D$2:$D$579,$B21,'Mains Data'!$F$2:$F$579,K$6)</f>
        <v>424804.16000000003</v>
      </c>
      <c r="L21" s="1">
        <f>SUMIFS('Mains Data'!$H$2:$H$579,'Mains Data'!$D$2:$D$579,$B21,'Mains Data'!$F$2:$F$579,K$6)</f>
        <v>66633</v>
      </c>
      <c r="N21" s="1">
        <f>SUMIFS('Mains Data'!$G$2:$G$579,'Mains Data'!$D$2:$D$579,$B21,'Mains Data'!$F$2:$F$579,N$6)</f>
        <v>289230.89</v>
      </c>
      <c r="O21" s="1">
        <f>SUMIFS('Mains Data'!$H$2:$H$579,'Mains Data'!$D$2:$D$579,$B21,'Mains Data'!$F$2:$F$579,N$6)</f>
        <v>5071</v>
      </c>
      <c r="R21" s="2">
        <f>SUMIF('Mains Data'!$D$2:$D$588,$B21,'Mains Data'!$G$2:$FZ$588)</f>
        <v>1507374.6000000003</v>
      </c>
    </row>
    <row r="22" spans="1:18" x14ac:dyDescent="0.25">
      <c r="A22" s="10"/>
      <c r="B22" s="10" t="s">
        <v>131</v>
      </c>
      <c r="C22" s="15">
        <f t="shared" si="3"/>
        <v>0</v>
      </c>
      <c r="D22" s="15">
        <f t="shared" si="3"/>
        <v>0</v>
      </c>
      <c r="E22" s="11">
        <f t="shared" si="1"/>
        <v>0</v>
      </c>
      <c r="F22" s="11"/>
      <c r="G22" s="11"/>
      <c r="H22" s="1">
        <f>SUMIFS('Mains Data'!$G$2:$G$579,'Mains Data'!$D$2:$D$579,$B22,'Mains Data'!$F$2:$F$579,H$6)</f>
        <v>0</v>
      </c>
      <c r="I22" s="1">
        <f>SUMIFS('Mains Data'!$H$2:$H$579,'Mains Data'!$D$2:$D$579,$B22,'Mains Data'!$F$2:$F$579,H$6)</f>
        <v>0</v>
      </c>
      <c r="K22" s="1">
        <f>SUMIFS('Mains Data'!$G$2:$G$579,'Mains Data'!$D$2:$D$579,$B22,'Mains Data'!$F$2:$F$579,K$6)</f>
        <v>0</v>
      </c>
      <c r="L22" s="1">
        <f>SUMIFS('Mains Data'!$H$2:$H$579,'Mains Data'!$D$2:$D$579,$B22,'Mains Data'!$F$2:$F$579,K$6)</f>
        <v>0</v>
      </c>
      <c r="N22" s="1">
        <f>SUMIFS('Mains Data'!$G$2:$G$579,'Mains Data'!$D$2:$D$579,$B22,'Mains Data'!$F$2:$F$579,N$6)</f>
        <v>0</v>
      </c>
      <c r="O22" s="1">
        <f>SUMIFS('Mains Data'!$H$2:$H$579,'Mains Data'!$D$2:$D$579,$B22,'Mains Data'!$F$2:$F$579,N$6)</f>
        <v>0</v>
      </c>
      <c r="R22" s="2">
        <f>SUMIF('Mains Data'!$D$2:$D$588,$B22,'Mains Data'!$G$2:$FZ$588)</f>
        <v>223744.8</v>
      </c>
    </row>
    <row r="23" spans="1:18" x14ac:dyDescent="0.25">
      <c r="A23" s="10"/>
      <c r="B23" s="10" t="s">
        <v>132</v>
      </c>
      <c r="C23" s="15">
        <f t="shared" si="3"/>
        <v>2253362.52</v>
      </c>
      <c r="D23" s="15">
        <f t="shared" si="3"/>
        <v>6923</v>
      </c>
      <c r="E23" s="11">
        <f t="shared" si="1"/>
        <v>325.48931388126533</v>
      </c>
      <c r="F23" s="11"/>
      <c r="G23" s="11"/>
      <c r="H23" s="1">
        <f>SUMIFS('Mains Data'!$G$2:$G$579,'Mains Data'!$D$2:$D$579,$B23,'Mains Data'!$F$2:$F$579,H$6)</f>
        <v>146363.18</v>
      </c>
      <c r="I23" s="1">
        <f>SUMIFS('Mains Data'!$H$2:$H$579,'Mains Data'!$D$2:$D$579,$B23,'Mains Data'!$F$2:$F$579,H$6)</f>
        <v>38</v>
      </c>
      <c r="K23" s="1">
        <f>SUMIFS('Mains Data'!$G$2:$G$579,'Mains Data'!$D$2:$D$579,$B23,'Mains Data'!$F$2:$F$579,K$6)</f>
        <v>2076507.51</v>
      </c>
      <c r="L23" s="1">
        <f>SUMIFS('Mains Data'!$H$2:$H$579,'Mains Data'!$D$2:$D$579,$B23,'Mains Data'!$F$2:$F$579,K$6)</f>
        <v>6874</v>
      </c>
      <c r="N23" s="1">
        <f>SUMIFS('Mains Data'!$G$2:$G$579,'Mains Data'!$D$2:$D$579,$B23,'Mains Data'!$F$2:$F$579,N$6)</f>
        <v>30491.83</v>
      </c>
      <c r="O23" s="1">
        <f>SUMIFS('Mains Data'!$H$2:$H$579,'Mains Data'!$D$2:$D$579,$B23,'Mains Data'!$F$2:$F$579,N$6)</f>
        <v>11</v>
      </c>
      <c r="R23" s="2">
        <f>SUMIF('Mains Data'!$D$2:$D$588,$B23,'Mains Data'!$G$2:$FZ$588)</f>
        <v>14142985.729999999</v>
      </c>
    </row>
    <row r="24" spans="1:18" x14ac:dyDescent="0.25">
      <c r="A24" s="10"/>
      <c r="B24" s="10" t="s">
        <v>133</v>
      </c>
      <c r="C24" s="15">
        <f t="shared" si="3"/>
        <v>3126021.8600000003</v>
      </c>
      <c r="D24" s="15">
        <f t="shared" si="3"/>
        <v>7541</v>
      </c>
      <c r="E24" s="11">
        <f t="shared" si="1"/>
        <v>414.53678026786901</v>
      </c>
      <c r="F24" s="11"/>
      <c r="G24" s="11"/>
      <c r="H24" s="1">
        <f>SUMIFS('Mains Data'!$G$2:$G$579,'Mains Data'!$D$2:$D$579,$B24,'Mains Data'!$F$2:$F$579,H$6)</f>
        <v>0</v>
      </c>
      <c r="I24" s="1">
        <f>SUMIFS('Mains Data'!$H$2:$H$579,'Mains Data'!$D$2:$D$579,$B24,'Mains Data'!$F$2:$F$579,H$6)</f>
        <v>0</v>
      </c>
      <c r="K24" s="1">
        <f>SUMIFS('Mains Data'!$G$2:$G$579,'Mains Data'!$D$2:$D$579,$B24,'Mains Data'!$F$2:$F$579,K$6)</f>
        <v>1817226.5</v>
      </c>
      <c r="L24" s="1">
        <f>SUMIFS('Mains Data'!$H$2:$H$579,'Mains Data'!$D$2:$D$579,$B24,'Mains Data'!$F$2:$F$579,K$6)</f>
        <v>6304</v>
      </c>
      <c r="N24" s="1">
        <f>SUMIFS('Mains Data'!$G$2:$G$579,'Mains Data'!$D$2:$D$579,$B24,'Mains Data'!$F$2:$F$579,N$6)</f>
        <v>1308795.3600000001</v>
      </c>
      <c r="O24" s="1">
        <f>SUMIFS('Mains Data'!$H$2:$H$579,'Mains Data'!$D$2:$D$579,$B24,'Mains Data'!$F$2:$F$579,N$6)</f>
        <v>1237</v>
      </c>
      <c r="R24" s="2">
        <f>SUMIF('Mains Data'!$D$2:$D$588,$B24,'Mains Data'!$G$2:$FZ$588)</f>
        <v>18518758.990000002</v>
      </c>
    </row>
    <row r="25" spans="1:18" x14ac:dyDescent="0.25">
      <c r="A25" s="10"/>
      <c r="B25" s="10" t="s">
        <v>134</v>
      </c>
      <c r="C25" s="15">
        <f t="shared" si="3"/>
        <v>2671911.54</v>
      </c>
      <c r="D25" s="15">
        <f t="shared" si="3"/>
        <v>48451</v>
      </c>
      <c r="E25" s="11">
        <f t="shared" si="1"/>
        <v>55.146674784834161</v>
      </c>
      <c r="F25" s="11"/>
      <c r="G25" s="11"/>
      <c r="H25" s="1">
        <f>SUMIFS('Mains Data'!$G$2:$G$579,'Mains Data'!$D$2:$D$579,$B25,'Mains Data'!$F$2:$F$579,H$6)</f>
        <v>0</v>
      </c>
      <c r="I25" s="1">
        <f>SUMIFS('Mains Data'!$H$2:$H$579,'Mains Data'!$D$2:$D$579,$B25,'Mains Data'!$F$2:$F$579,H$6)</f>
        <v>0</v>
      </c>
      <c r="K25" s="1">
        <f>SUMIFS('Mains Data'!$G$2:$G$579,'Mains Data'!$D$2:$D$579,$B25,'Mains Data'!$F$2:$F$579,K$6)</f>
        <v>1616988.62</v>
      </c>
      <c r="L25" s="1">
        <f>SUMIFS('Mains Data'!$H$2:$H$579,'Mains Data'!$D$2:$D$579,$B25,'Mains Data'!$F$2:$F$579,K$6)</f>
        <v>17502</v>
      </c>
      <c r="N25" s="1">
        <f>SUMIFS('Mains Data'!$G$2:$G$579,'Mains Data'!$D$2:$D$579,$B25,'Mains Data'!$F$2:$F$579,N$6)</f>
        <v>1054922.9200000002</v>
      </c>
      <c r="O25" s="1">
        <f>SUMIFS('Mains Data'!$H$2:$H$579,'Mains Data'!$D$2:$D$579,$B25,'Mains Data'!$F$2:$F$579,N$6)</f>
        <v>30949</v>
      </c>
      <c r="R25" s="2">
        <f>SUMIF('Mains Data'!$D$2:$D$588,$B25,'Mains Data'!$G$2:$FZ$588)</f>
        <v>18467686.030000001</v>
      </c>
    </row>
    <row r="26" spans="1:18" x14ac:dyDescent="0.25">
      <c r="A26" s="10"/>
      <c r="B26" s="10" t="s">
        <v>135</v>
      </c>
      <c r="C26" s="15">
        <f t="shared" si="3"/>
        <v>418857.23</v>
      </c>
      <c r="D26" s="15">
        <f t="shared" si="3"/>
        <v>1807</v>
      </c>
      <c r="E26" s="11">
        <f t="shared" si="1"/>
        <v>231.79702822357498</v>
      </c>
      <c r="F26" s="11"/>
      <c r="G26" s="11"/>
      <c r="H26" s="1">
        <f>SUMIFS('Mains Data'!$G$2:$G$579,'Mains Data'!$D$2:$D$579,$B26,'Mains Data'!$F$2:$F$579,H$6)</f>
        <v>0</v>
      </c>
      <c r="I26" s="1">
        <f>SUMIFS('Mains Data'!$H$2:$H$579,'Mains Data'!$D$2:$D$579,$B26,'Mains Data'!$F$2:$F$579,H$6)</f>
        <v>0</v>
      </c>
      <c r="K26" s="1">
        <f>SUMIFS('Mains Data'!$G$2:$G$579,'Mains Data'!$D$2:$D$579,$B26,'Mains Data'!$F$2:$F$579,K$6)</f>
        <v>0</v>
      </c>
      <c r="L26" s="1">
        <f>SUMIFS('Mains Data'!$H$2:$H$579,'Mains Data'!$D$2:$D$579,$B26,'Mains Data'!$F$2:$F$579,K$6)</f>
        <v>0</v>
      </c>
      <c r="N26" s="1">
        <f>SUMIFS('Mains Data'!$G$2:$G$579,'Mains Data'!$D$2:$D$579,$B26,'Mains Data'!$F$2:$F$579,N$6)</f>
        <v>418857.23</v>
      </c>
      <c r="O26" s="1">
        <f>SUMIFS('Mains Data'!$H$2:$H$579,'Mains Data'!$D$2:$D$579,$B26,'Mains Data'!$F$2:$F$579,N$6)</f>
        <v>1807</v>
      </c>
      <c r="R26" s="2">
        <f>SUMIF('Mains Data'!$D$2:$D$588,$B26,'Mains Data'!$G$2:$FZ$588)</f>
        <v>3423084.79</v>
      </c>
    </row>
    <row r="27" spans="1:18" x14ac:dyDescent="0.25">
      <c r="A27" s="10"/>
      <c r="B27" s="10" t="s">
        <v>136</v>
      </c>
      <c r="C27" s="15">
        <f t="shared" si="3"/>
        <v>0</v>
      </c>
      <c r="D27" s="15">
        <f t="shared" si="3"/>
        <v>0</v>
      </c>
      <c r="E27" s="11">
        <f t="shared" si="1"/>
        <v>0</v>
      </c>
      <c r="F27" s="11"/>
      <c r="G27" s="11"/>
      <c r="H27" s="1">
        <f>SUMIFS('Mains Data'!$G$2:$G$579,'Mains Data'!$D$2:$D$579,$B27,'Mains Data'!$F$2:$F$579,H$6)</f>
        <v>0</v>
      </c>
      <c r="I27" s="1">
        <f>SUMIFS('Mains Data'!$H$2:$H$579,'Mains Data'!$D$2:$D$579,$B27,'Mains Data'!$F$2:$F$579,H$6)</f>
        <v>0</v>
      </c>
      <c r="K27" s="1">
        <f>SUMIFS('Mains Data'!$G$2:$G$579,'Mains Data'!$D$2:$D$579,$B27,'Mains Data'!$F$2:$F$579,K$6)</f>
        <v>0</v>
      </c>
      <c r="L27" s="1">
        <f>SUMIFS('Mains Data'!$H$2:$H$579,'Mains Data'!$D$2:$D$579,$B27,'Mains Data'!$F$2:$F$579,K$6)</f>
        <v>0</v>
      </c>
      <c r="N27" s="1">
        <f>SUMIFS('Mains Data'!$G$2:$G$579,'Mains Data'!$D$2:$D$579,$B27,'Mains Data'!$F$2:$F$579,N$6)</f>
        <v>0</v>
      </c>
      <c r="O27" s="1">
        <f>SUMIFS('Mains Data'!$H$2:$H$579,'Mains Data'!$D$2:$D$579,$B27,'Mains Data'!$F$2:$F$579,N$6)</f>
        <v>0</v>
      </c>
      <c r="R27" s="2">
        <f>SUMIF('Mains Data'!$D$2:$D$588,$B27,'Mains Data'!$G$2:$FZ$588)</f>
        <v>38468230.710000001</v>
      </c>
    </row>
    <row r="28" spans="1:18" x14ac:dyDescent="0.25">
      <c r="A28" s="10"/>
      <c r="B28" s="10" t="s">
        <v>137</v>
      </c>
      <c r="C28" s="15">
        <f t="shared" si="3"/>
        <v>2958.1</v>
      </c>
      <c r="D28" s="15">
        <f t="shared" si="3"/>
        <v>2</v>
      </c>
      <c r="E28" s="11">
        <f t="shared" si="1"/>
        <v>1479.05</v>
      </c>
      <c r="F28" s="11"/>
      <c r="G28" s="11"/>
      <c r="H28" s="1">
        <f>SUMIFS('Mains Data'!$G$2:$G$579,'Mains Data'!$D$2:$D$579,$B28,'Mains Data'!$F$2:$F$579,H$6)</f>
        <v>0</v>
      </c>
      <c r="I28" s="1">
        <f>SUMIFS('Mains Data'!$H$2:$H$579,'Mains Data'!$D$2:$D$579,$B28,'Mains Data'!$F$2:$F$579,H$6)</f>
        <v>0</v>
      </c>
      <c r="K28" s="1">
        <f>SUMIFS('Mains Data'!$G$2:$G$579,'Mains Data'!$D$2:$D$579,$B28,'Mains Data'!$F$2:$F$579,K$6)</f>
        <v>2958.1</v>
      </c>
      <c r="L28" s="1">
        <f>SUMIFS('Mains Data'!$H$2:$H$579,'Mains Data'!$D$2:$D$579,$B28,'Mains Data'!$F$2:$F$579,K$6)</f>
        <v>2</v>
      </c>
      <c r="N28" s="1">
        <f>SUMIFS('Mains Data'!$G$2:$G$579,'Mains Data'!$D$2:$D$579,$B28,'Mains Data'!$F$2:$F$579,N$6)</f>
        <v>0</v>
      </c>
      <c r="O28" s="1">
        <f>SUMIFS('Mains Data'!$H$2:$H$579,'Mains Data'!$D$2:$D$579,$B28,'Mains Data'!$F$2:$F$579,N$6)</f>
        <v>0</v>
      </c>
      <c r="R28" s="2">
        <f>SUMIF('Mains Data'!$D$2:$D$588,$B28,'Mains Data'!$G$2:$FZ$588)</f>
        <v>11325848.24</v>
      </c>
    </row>
    <row r="29" spans="1:18" x14ac:dyDescent="0.25">
      <c r="A29" s="10"/>
      <c r="B29" s="10" t="s">
        <v>138</v>
      </c>
      <c r="C29" s="15">
        <f t="shared" si="3"/>
        <v>2326.42</v>
      </c>
      <c r="D29" s="15">
        <f t="shared" si="3"/>
        <v>2</v>
      </c>
      <c r="E29" s="11">
        <f t="shared" si="1"/>
        <v>1163.21</v>
      </c>
      <c r="F29" s="11"/>
      <c r="G29" s="11"/>
      <c r="H29" s="1">
        <f>SUMIFS('Mains Data'!$G$2:$G$579,'Mains Data'!$D$2:$D$579,$B29,'Mains Data'!$F$2:$F$579,H$6)</f>
        <v>0</v>
      </c>
      <c r="I29" s="1">
        <f>SUMIFS('Mains Data'!$H$2:$H$579,'Mains Data'!$D$2:$D$579,$B29,'Mains Data'!$F$2:$F$579,H$6)</f>
        <v>0</v>
      </c>
      <c r="K29" s="1">
        <f>SUMIFS('Mains Data'!$G$2:$G$579,'Mains Data'!$D$2:$D$579,$B29,'Mains Data'!$F$2:$F$579,K$6)</f>
        <v>2326.42</v>
      </c>
      <c r="L29" s="1">
        <f>SUMIFS('Mains Data'!$H$2:$H$579,'Mains Data'!$D$2:$D$579,$B29,'Mains Data'!$F$2:$F$579,K$6)</f>
        <v>2</v>
      </c>
      <c r="N29" s="1">
        <f>SUMIFS('Mains Data'!$G$2:$G$579,'Mains Data'!$D$2:$D$579,$B29,'Mains Data'!$F$2:$F$579,N$6)</f>
        <v>0</v>
      </c>
      <c r="O29" s="1">
        <f>SUMIFS('Mains Data'!$H$2:$H$579,'Mains Data'!$D$2:$D$579,$B29,'Mains Data'!$F$2:$F$579,N$6)</f>
        <v>0</v>
      </c>
      <c r="R29" s="2">
        <f>SUMIF('Mains Data'!$D$2:$D$588,$B29,'Mains Data'!$G$2:$FZ$588)</f>
        <v>8293101.75</v>
      </c>
    </row>
    <row r="30" spans="1:18" x14ac:dyDescent="0.25">
      <c r="H30" s="25">
        <f>SUM(H9:H29)</f>
        <v>6442602.9699999988</v>
      </c>
      <c r="I30" s="25">
        <f>SUM(I9:I29)</f>
        <v>136726</v>
      </c>
      <c r="J30" s="25"/>
      <c r="K30" s="25">
        <f>SUM(K9:K29)</f>
        <v>20031258.870000005</v>
      </c>
      <c r="L30" s="25">
        <f>SUM(L9:L29)</f>
        <v>361173.02</v>
      </c>
      <c r="M30" s="9"/>
      <c r="N30" s="25">
        <f>SUM(N9:N29)</f>
        <v>11741891.870000001</v>
      </c>
      <c r="O30" s="25">
        <f>SUM(O9:O29)</f>
        <v>230696</v>
      </c>
      <c r="R30" s="1"/>
    </row>
    <row r="31" spans="1:18" x14ac:dyDescent="0.25"/>
    <row r="32" spans="1:18" x14ac:dyDescent="0.25"/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mergeCells count="6">
    <mergeCell ref="N6:O6"/>
    <mergeCell ref="H5:R5"/>
    <mergeCell ref="C5:E5"/>
    <mergeCell ref="C6:E6"/>
    <mergeCell ref="H6:I6"/>
    <mergeCell ref="K6:L6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4"/>
  <sheetViews>
    <sheetView showGridLines="0" view="pageBreakPreview" zoomScale="60" zoomScaleNormal="90" workbookViewId="0">
      <selection activeCell="L16" sqref="L16"/>
    </sheetView>
  </sheetViews>
  <sheetFormatPr defaultColWidth="0" defaultRowHeight="15" zeroHeight="1" x14ac:dyDescent="0.25"/>
  <cols>
    <col min="1" max="1" width="21.5703125" customWidth="1"/>
    <col min="2" max="2" width="12.42578125" bestFit="1" customWidth="1"/>
    <col min="3" max="3" width="9.140625" customWidth="1"/>
    <col min="4" max="4" width="12.5703125" bestFit="1" customWidth="1"/>
    <col min="5" max="5" width="9.140625" customWidth="1"/>
    <col min="6" max="6" width="21.28515625" bestFit="1" customWidth="1"/>
    <col min="7" max="7" width="13.85546875" customWidth="1"/>
    <col min="8" max="8" width="14.7109375" customWidth="1"/>
    <col min="9" max="11" width="12.7109375" hidden="1" customWidth="1"/>
    <col min="12" max="16383" width="9.140625" hidden="1"/>
    <col min="16384" max="16384" width="7.140625" hidden="1" customWidth="1"/>
  </cols>
  <sheetData>
    <row r="1" spans="1:11" ht="14.45" x14ac:dyDescent="0.3">
      <c r="A1" s="9" t="s">
        <v>153</v>
      </c>
      <c r="B1" s="9" t="s">
        <v>156</v>
      </c>
      <c r="C1" s="9" t="s">
        <v>151</v>
      </c>
      <c r="D1" s="9" t="s">
        <v>67</v>
      </c>
      <c r="E1" s="9"/>
      <c r="F1" s="9"/>
      <c r="G1" s="21" t="s">
        <v>170</v>
      </c>
      <c r="H1" s="20"/>
      <c r="I1" s="20"/>
      <c r="J1" s="3"/>
      <c r="K1" s="3"/>
    </row>
    <row r="2" spans="1:11" ht="14.45" x14ac:dyDescent="0.3">
      <c r="A2" t="s">
        <v>138</v>
      </c>
      <c r="B2" s="5">
        <v>20</v>
      </c>
      <c r="C2" t="s">
        <v>154</v>
      </c>
      <c r="D2" s="2">
        <f>SUMIF('Mains Data'!$D$2:$D$588,$A2,'Mains Data'!$G$2:$G$588)</f>
        <v>8293101.75</v>
      </c>
      <c r="F2" t="s">
        <v>164</v>
      </c>
      <c r="G2" s="17">
        <f>SUM(D2:D12)</f>
        <v>114388429.41000001</v>
      </c>
      <c r="H2" s="17"/>
      <c r="I2" s="17"/>
    </row>
    <row r="3" spans="1:11" ht="14.45" x14ac:dyDescent="0.3">
      <c r="A3" t="s">
        <v>137</v>
      </c>
      <c r="B3" s="5">
        <v>16</v>
      </c>
      <c r="C3" t="s">
        <v>154</v>
      </c>
      <c r="D3" s="2">
        <f>SUMIF('Mains Data'!$D$2:$D$588,$A3,'Mains Data'!$G$2:$G$588)</f>
        <v>11325848.24</v>
      </c>
      <c r="F3" t="s">
        <v>165</v>
      </c>
      <c r="G3" s="17"/>
      <c r="H3" s="17"/>
      <c r="I3" s="17"/>
    </row>
    <row r="4" spans="1:11" ht="14.45" x14ac:dyDescent="0.3">
      <c r="A4" t="s">
        <v>136</v>
      </c>
      <c r="B4" s="5">
        <v>12</v>
      </c>
      <c r="C4" t="s">
        <v>154</v>
      </c>
      <c r="D4" s="2">
        <f>SUMIF('Mains Data'!$D$2:$D$588,$A4,'Mains Data'!$G$2:$G$588)</f>
        <v>38468230.710000001</v>
      </c>
      <c r="F4" t="s">
        <v>166</v>
      </c>
      <c r="G4" s="17"/>
      <c r="H4" s="17"/>
      <c r="I4" s="17"/>
    </row>
    <row r="5" spans="1:11" ht="14.45" x14ac:dyDescent="0.3">
      <c r="A5" t="s">
        <v>135</v>
      </c>
      <c r="B5" s="5">
        <v>10</v>
      </c>
      <c r="C5" t="s">
        <v>154</v>
      </c>
      <c r="D5" s="2">
        <f>SUMIF('Mains Data'!$D$2:$D$588,$A5,'Mains Data'!$G$2:$G$588)</f>
        <v>3423084.79</v>
      </c>
      <c r="F5" s="18" t="s">
        <v>162</v>
      </c>
      <c r="G5" s="17">
        <f>SUM(D14:D17)</f>
        <v>8628517.8000000007</v>
      </c>
      <c r="I5" s="17"/>
    </row>
    <row r="6" spans="1:11" ht="14.45" x14ac:dyDescent="0.3">
      <c r="A6" t="s">
        <v>134</v>
      </c>
      <c r="B6" s="5">
        <v>8</v>
      </c>
      <c r="C6" t="s">
        <v>154</v>
      </c>
      <c r="D6" s="2">
        <f>SUMIF('Mains Data'!$D$2:$D$588,$A6,'Mains Data'!$G$2:$G$588)</f>
        <v>18467686.030000001</v>
      </c>
      <c r="F6" s="18" t="s">
        <v>163</v>
      </c>
      <c r="G6" s="17">
        <f>D18</f>
        <v>11190745.320000002</v>
      </c>
      <c r="H6" s="17"/>
      <c r="I6" s="17"/>
    </row>
    <row r="7" spans="1:11" ht="14.45" x14ac:dyDescent="0.3">
      <c r="A7" t="s">
        <v>133</v>
      </c>
      <c r="B7" s="5">
        <v>6</v>
      </c>
      <c r="C7" t="s">
        <v>154</v>
      </c>
      <c r="D7" s="2">
        <f>SUMIF('Mains Data'!$D$2:$D$588,$A7,'Mains Data'!$G$2:$G$588)</f>
        <v>18518758.990000002</v>
      </c>
      <c r="F7" s="18" t="s">
        <v>157</v>
      </c>
      <c r="G7" s="17">
        <f>SUM(D19:D20)</f>
        <v>21504333.080000002</v>
      </c>
      <c r="H7" s="17"/>
      <c r="I7" s="17"/>
    </row>
    <row r="8" spans="1:11" ht="14.45" x14ac:dyDescent="0.3">
      <c r="A8" t="s">
        <v>132</v>
      </c>
      <c r="B8" s="5">
        <v>4</v>
      </c>
      <c r="C8" t="s">
        <v>154</v>
      </c>
      <c r="D8" s="2">
        <f>SUMIF('Mains Data'!$D$2:$D$588,$A8,'Mains Data'!$G$2:$G$588)</f>
        <v>14142985.729999999</v>
      </c>
      <c r="F8" s="18" t="s">
        <v>158</v>
      </c>
      <c r="G8" s="17">
        <f>SUM(D21:D25)</f>
        <v>65562009.420000002</v>
      </c>
      <c r="H8" s="17"/>
      <c r="I8" s="17"/>
    </row>
    <row r="9" spans="1:11" ht="14.45" x14ac:dyDescent="0.3">
      <c r="A9" t="s">
        <v>131</v>
      </c>
      <c r="B9" s="5">
        <v>3</v>
      </c>
      <c r="C9" t="s">
        <v>154</v>
      </c>
      <c r="D9" s="2">
        <f>SUMIF('Mains Data'!$D$2:$D$588,$A9,'Mains Data'!$G$2:$G$588)</f>
        <v>223744.8</v>
      </c>
      <c r="F9" s="18" t="s">
        <v>159</v>
      </c>
      <c r="G9" s="17">
        <f>D27</f>
        <v>8100926.4799999995</v>
      </c>
      <c r="H9" s="17"/>
      <c r="I9" s="17"/>
    </row>
    <row r="10" spans="1:11" ht="14.45" x14ac:dyDescent="0.3">
      <c r="A10" t="s">
        <v>130</v>
      </c>
      <c r="B10" s="5">
        <v>2</v>
      </c>
      <c r="C10" t="s">
        <v>154</v>
      </c>
      <c r="D10" s="2">
        <f>SUMIF('Mains Data'!$D$2:$D$588,$A10,'Mains Data'!$G$2:$G$588)</f>
        <v>1507374.6000000003</v>
      </c>
      <c r="F10" s="18" t="s">
        <v>160</v>
      </c>
      <c r="G10" s="17">
        <f>D28</f>
        <v>25939078.09</v>
      </c>
      <c r="H10" s="17"/>
      <c r="I10" s="17"/>
    </row>
    <row r="11" spans="1:11" ht="14.45" x14ac:dyDescent="0.3">
      <c r="A11" t="s">
        <v>129</v>
      </c>
      <c r="B11" s="5">
        <v>1</v>
      </c>
      <c r="C11" t="s">
        <v>154</v>
      </c>
      <c r="D11" s="2">
        <f>SUMIF('Mains Data'!$D$2:$D$588,$A11,'Mains Data'!$G$2:$G$588)</f>
        <v>16236.89</v>
      </c>
      <c r="F11" s="18" t="s">
        <v>161</v>
      </c>
      <c r="G11" s="17">
        <f>SUM(D29:D31)</f>
        <v>64462794.289999999</v>
      </c>
      <c r="H11" s="17"/>
      <c r="I11" s="17"/>
      <c r="J11" t="s">
        <v>171</v>
      </c>
    </row>
    <row r="12" spans="1:11" x14ac:dyDescent="0.25">
      <c r="A12" t="s">
        <v>128</v>
      </c>
      <c r="B12">
        <v>0.75</v>
      </c>
      <c r="C12" t="s">
        <v>154</v>
      </c>
      <c r="D12" s="2">
        <f>SUMIF('Mains Data'!$D$2:$D$588,$A12,'Mains Data'!$G$2:$G$588)</f>
        <v>1376.88</v>
      </c>
      <c r="F12" t="s">
        <v>167</v>
      </c>
      <c r="G12" s="17"/>
      <c r="H12" s="17"/>
      <c r="I12" s="17"/>
      <c r="J12" s="17"/>
    </row>
    <row r="13" spans="1:11" x14ac:dyDescent="0.25">
      <c r="F13" t="s">
        <v>168</v>
      </c>
      <c r="G13" s="17">
        <f>G15-SUM(G2:G12)</f>
        <v>3920417.7991666198</v>
      </c>
      <c r="H13" s="17"/>
      <c r="I13" s="17"/>
      <c r="J13" s="17"/>
    </row>
    <row r="14" spans="1:11" x14ac:dyDescent="0.25">
      <c r="A14" t="s">
        <v>126</v>
      </c>
      <c r="B14" s="5">
        <v>16</v>
      </c>
      <c r="C14" t="s">
        <v>155</v>
      </c>
      <c r="D14" s="2">
        <f>SUMIF('Mains Data'!$D$2:$D$588,$A14,'Mains Data'!$G$2:$G$588)</f>
        <v>42209.32</v>
      </c>
      <c r="G14" s="17"/>
      <c r="H14" s="17"/>
      <c r="I14" s="17"/>
      <c r="J14" s="17"/>
    </row>
    <row r="15" spans="1:11" x14ac:dyDescent="0.25">
      <c r="A15" t="s">
        <v>127</v>
      </c>
      <c r="B15" s="5">
        <v>12</v>
      </c>
      <c r="C15" t="s">
        <v>155</v>
      </c>
      <c r="D15" s="2">
        <f>SUMIF('Mains Data'!$D$2:$D$588,$A15,'Mains Data'!$G$2:$G$588)</f>
        <v>1641351.56</v>
      </c>
      <c r="F15" t="s">
        <v>169</v>
      </c>
      <c r="G15" s="17">
        <v>323697251.68916667</v>
      </c>
      <c r="H15" s="17"/>
      <c r="I15" s="17"/>
      <c r="J15" s="17"/>
    </row>
    <row r="16" spans="1:11" x14ac:dyDescent="0.25">
      <c r="A16" t="s">
        <v>124</v>
      </c>
      <c r="B16" s="5">
        <v>10</v>
      </c>
      <c r="C16" t="s">
        <v>155</v>
      </c>
      <c r="D16" s="2">
        <f>SUMIF('Mains Data'!$D$2:$D$588,$A16,'Mains Data'!$G$2:$G$588)</f>
        <v>236447.07</v>
      </c>
      <c r="G16" s="17"/>
      <c r="H16" s="17"/>
      <c r="I16" s="17"/>
      <c r="J16" s="17"/>
    </row>
    <row r="17" spans="1:10" x14ac:dyDescent="0.25">
      <c r="A17" t="s">
        <v>125</v>
      </c>
      <c r="B17" s="5">
        <v>8</v>
      </c>
      <c r="C17" t="s">
        <v>155</v>
      </c>
      <c r="D17" s="2">
        <f>SUMIF('Mains Data'!$D$2:$D$588,$A17,'Mains Data'!$G$2:$G$588)</f>
        <v>6708509.8499999996</v>
      </c>
      <c r="G17" s="17"/>
      <c r="H17" s="17"/>
      <c r="I17" s="17"/>
      <c r="J17" s="17"/>
    </row>
    <row r="18" spans="1:10" x14ac:dyDescent="0.25">
      <c r="A18" t="s">
        <v>123</v>
      </c>
      <c r="B18" s="5">
        <v>6</v>
      </c>
      <c r="C18" t="s">
        <v>155</v>
      </c>
      <c r="D18" s="2">
        <f>SUMIF('Mains Data'!$D$2:$D$588,$A18,'Mains Data'!$G$2:$G$588)</f>
        <v>11190745.320000002</v>
      </c>
      <c r="G18" s="17"/>
      <c r="H18" s="17"/>
      <c r="I18" s="17"/>
      <c r="J18" s="17"/>
    </row>
    <row r="19" spans="1:10" x14ac:dyDescent="0.25">
      <c r="A19" t="s">
        <v>122</v>
      </c>
      <c r="B19" s="5">
        <v>4</v>
      </c>
      <c r="C19" t="s">
        <v>155</v>
      </c>
      <c r="D19" s="2">
        <f>SUMIF('Mains Data'!$D$2:$D$588,$A19,'Mains Data'!$G$2:$G$588)</f>
        <v>20897051.540000003</v>
      </c>
    </row>
    <row r="20" spans="1:10" x14ac:dyDescent="0.25">
      <c r="A20" t="s">
        <v>121</v>
      </c>
      <c r="B20" s="5">
        <v>3</v>
      </c>
      <c r="C20" t="s">
        <v>155</v>
      </c>
      <c r="D20" s="2">
        <f>SUMIF('Mains Data'!$D$2:$D$588,$A20,'Mains Data'!$G$2:$G$588)</f>
        <v>607281.54</v>
      </c>
    </row>
    <row r="21" spans="1:10" x14ac:dyDescent="0.25">
      <c r="A21" t="s">
        <v>120</v>
      </c>
      <c r="B21" s="5">
        <v>2</v>
      </c>
      <c r="C21" t="s">
        <v>155</v>
      </c>
      <c r="D21" s="2">
        <f>SUMIF('Mains Data'!$D$2:$D$588,$A21,'Mains Data'!$G$2:$G$588)</f>
        <v>63952804.440000005</v>
      </c>
    </row>
    <row r="22" spans="1:10" ht="14.45" x14ac:dyDescent="0.3">
      <c r="A22" t="s">
        <v>119</v>
      </c>
      <c r="B22">
        <v>1.5</v>
      </c>
      <c r="C22" t="s">
        <v>155</v>
      </c>
      <c r="D22" s="2">
        <f>SUMIF('Mains Data'!$D$2:$D$588,$A22,'Mains Data'!$G$2:$G$588)</f>
        <v>361.13</v>
      </c>
    </row>
    <row r="23" spans="1:10" ht="14.45" x14ac:dyDescent="0.3">
      <c r="A23" t="s">
        <v>118</v>
      </c>
      <c r="B23">
        <v>1.25</v>
      </c>
      <c r="C23" t="s">
        <v>155</v>
      </c>
      <c r="D23" s="2">
        <f>SUMIF('Mains Data'!$D$2:$D$588,$A23,'Mains Data'!$G$2:$G$588)</f>
        <v>373923.08</v>
      </c>
    </row>
    <row r="24" spans="1:10" x14ac:dyDescent="0.25">
      <c r="A24" t="s">
        <v>117</v>
      </c>
      <c r="B24" s="5">
        <v>1</v>
      </c>
      <c r="C24" t="s">
        <v>155</v>
      </c>
      <c r="D24" s="2">
        <f>SUMIF('Mains Data'!$D$2:$D$588,$A24,'Mains Data'!$G$2:$G$588)</f>
        <v>31426.190000000002</v>
      </c>
    </row>
    <row r="25" spans="1:10" x14ac:dyDescent="0.25">
      <c r="A25" t="s">
        <v>116</v>
      </c>
      <c r="B25">
        <v>0.75</v>
      </c>
      <c r="C25" t="s">
        <v>155</v>
      </c>
      <c r="D25" s="2">
        <f>SUMIF('Mains Data'!$D$2:$D$588,$A25,'Mains Data'!$G$2:$G$588)</f>
        <v>1203494.5799999998</v>
      </c>
    </row>
    <row r="26" spans="1:10" x14ac:dyDescent="0.25"/>
    <row r="27" spans="1:10" x14ac:dyDescent="0.25">
      <c r="A27" t="s">
        <v>115</v>
      </c>
      <c r="B27" s="5">
        <v>6</v>
      </c>
      <c r="C27" t="s">
        <v>152</v>
      </c>
      <c r="D27" s="2">
        <f>SUMIF('Mains Data'!$D$2:$D$588,$A27,'Mains Data'!$G$2:$G$588)</f>
        <v>8100926.4799999995</v>
      </c>
    </row>
    <row r="28" spans="1:10" x14ac:dyDescent="0.25">
      <c r="A28" t="s">
        <v>114</v>
      </c>
      <c r="B28" s="5">
        <v>4</v>
      </c>
      <c r="C28" t="s">
        <v>152</v>
      </c>
      <c r="D28" s="2">
        <f>SUMIF('Mains Data'!$D$2:$D$588,$A28,'Mains Data'!$G$2:$G$588)</f>
        <v>25939078.09</v>
      </c>
    </row>
    <row r="29" spans="1:10" x14ac:dyDescent="0.25">
      <c r="A29" t="s">
        <v>113</v>
      </c>
      <c r="B29" s="5">
        <v>2</v>
      </c>
      <c r="C29" t="s">
        <v>152</v>
      </c>
      <c r="D29" s="2">
        <f>SUMIF('Mains Data'!$D$2:$D$588,$A29,'Mains Data'!$G$2:$G$588)</f>
        <v>61511871.770000003</v>
      </c>
    </row>
    <row r="30" spans="1:10" x14ac:dyDescent="0.25">
      <c r="A30" t="s">
        <v>112</v>
      </c>
      <c r="B30" s="5">
        <v>1</v>
      </c>
      <c r="C30" t="s">
        <v>152</v>
      </c>
      <c r="D30" s="2">
        <f>SUMIF('Mains Data'!$D$2:$D$588,$A30,'Mains Data'!$G$2:$G$588)</f>
        <v>2814627.9400000004</v>
      </c>
    </row>
    <row r="31" spans="1:10" x14ac:dyDescent="0.25">
      <c r="A31" t="s">
        <v>111</v>
      </c>
      <c r="B31">
        <v>0.5</v>
      </c>
      <c r="C31" t="s">
        <v>152</v>
      </c>
      <c r="D31" s="2">
        <f>SUMIF('Mains Data'!$D$2:$D$588,$A31,'Mains Data'!$G$2:$G$588)</f>
        <v>136294.58000000002</v>
      </c>
    </row>
    <row r="32" spans="1:10" hidden="1" x14ac:dyDescent="0.25"/>
    <row r="33" hidden="1" x14ac:dyDescent="0.25"/>
    <row r="34" x14ac:dyDescent="0.25"/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8"/>
  <sheetViews>
    <sheetView showGridLines="0" zoomScale="85" zoomScaleNormal="85" workbookViewId="0">
      <selection activeCell="L16" sqref="L16"/>
    </sheetView>
  </sheetViews>
  <sheetFormatPr defaultColWidth="0" defaultRowHeight="15" zeroHeight="1" x14ac:dyDescent="0.25"/>
  <cols>
    <col min="1" max="1" width="11.140625" bestFit="1" customWidth="1"/>
    <col min="2" max="2" width="41" bestFit="1" customWidth="1"/>
    <col min="3" max="3" width="30.140625" bestFit="1" customWidth="1"/>
    <col min="4" max="4" width="30.140625" customWidth="1"/>
    <col min="5" max="5" width="14.140625" bestFit="1" customWidth="1"/>
    <col min="6" max="6" width="9.85546875" style="3" bestFit="1" customWidth="1"/>
    <col min="7" max="7" width="15.28515625" style="1" bestFit="1" customWidth="1"/>
    <col min="8" max="8" width="14.28515625" style="2" bestFit="1" customWidth="1"/>
    <col min="9" max="9" width="10.140625" hidden="1" customWidth="1"/>
    <col min="10" max="10" width="0" hidden="1" customWidth="1"/>
    <col min="11" max="11" width="10.140625" hidden="1" customWidth="1"/>
    <col min="12" max="16384" width="9.140625" hidden="1"/>
  </cols>
  <sheetData>
    <row r="1" spans="1:8" s="4" customFormat="1" x14ac:dyDescent="0.25">
      <c r="A1" s="26" t="s">
        <v>66</v>
      </c>
      <c r="B1" s="26" t="s">
        <v>68</v>
      </c>
      <c r="C1" s="26" t="s">
        <v>69</v>
      </c>
      <c r="D1" s="26" t="s">
        <v>139</v>
      </c>
      <c r="E1" s="26" t="s">
        <v>145</v>
      </c>
      <c r="F1" s="26" t="s">
        <v>2</v>
      </c>
      <c r="G1" s="27" t="s">
        <v>67</v>
      </c>
      <c r="H1" s="28" t="s">
        <v>70</v>
      </c>
    </row>
    <row r="2" spans="1:8" x14ac:dyDescent="0.25">
      <c r="A2" t="s">
        <v>97</v>
      </c>
      <c r="B2" t="s">
        <v>15</v>
      </c>
      <c r="C2" t="s">
        <v>71</v>
      </c>
      <c r="D2" t="s">
        <v>128</v>
      </c>
      <c r="E2" t="s">
        <v>143</v>
      </c>
      <c r="F2" s="3">
        <v>2011</v>
      </c>
      <c r="G2" s="1">
        <v>1376.88</v>
      </c>
      <c r="H2" s="2">
        <v>14</v>
      </c>
    </row>
    <row r="3" spans="1:8" x14ac:dyDescent="0.25">
      <c r="A3" t="s">
        <v>97</v>
      </c>
      <c r="B3" t="s">
        <v>15</v>
      </c>
      <c r="C3" t="s">
        <v>99</v>
      </c>
      <c r="D3" t="s">
        <v>137</v>
      </c>
      <c r="E3" t="s">
        <v>143</v>
      </c>
      <c r="F3" s="3">
        <v>1971</v>
      </c>
      <c r="G3" s="1">
        <v>2895539</v>
      </c>
      <c r="H3" s="2">
        <v>143849</v>
      </c>
    </row>
    <row r="4" spans="1:8" x14ac:dyDescent="0.25">
      <c r="A4" t="s">
        <v>97</v>
      </c>
      <c r="B4" t="s">
        <v>15</v>
      </c>
      <c r="C4" t="s">
        <v>99</v>
      </c>
      <c r="D4" t="s">
        <v>137</v>
      </c>
      <c r="E4" t="s">
        <v>143</v>
      </c>
      <c r="F4" s="3">
        <v>1992</v>
      </c>
      <c r="G4" s="1">
        <v>8032459</v>
      </c>
      <c r="H4" s="2">
        <v>43405</v>
      </c>
    </row>
    <row r="5" spans="1:8" x14ac:dyDescent="0.25">
      <c r="A5" t="s">
        <v>97</v>
      </c>
      <c r="B5" t="s">
        <v>15</v>
      </c>
      <c r="C5" t="s">
        <v>99</v>
      </c>
      <c r="D5" t="s">
        <v>137</v>
      </c>
      <c r="E5" t="s">
        <v>143</v>
      </c>
      <c r="F5" s="3">
        <v>1995</v>
      </c>
      <c r="G5" s="1">
        <v>32952</v>
      </c>
      <c r="H5" s="2">
        <v>3</v>
      </c>
    </row>
    <row r="6" spans="1:8" x14ac:dyDescent="0.25">
      <c r="A6" t="s">
        <v>97</v>
      </c>
      <c r="B6" t="s">
        <v>15</v>
      </c>
      <c r="C6" t="s">
        <v>99</v>
      </c>
      <c r="D6" t="s">
        <v>137</v>
      </c>
      <c r="E6" t="s">
        <v>143</v>
      </c>
      <c r="F6" s="3">
        <v>2013</v>
      </c>
      <c r="G6" s="1">
        <v>361940.14</v>
      </c>
      <c r="H6" s="2">
        <v>321</v>
      </c>
    </row>
    <row r="7" spans="1:8" x14ac:dyDescent="0.25">
      <c r="A7" t="s">
        <v>97</v>
      </c>
      <c r="B7" t="s">
        <v>15</v>
      </c>
      <c r="C7" t="s">
        <v>99</v>
      </c>
      <c r="D7" t="s">
        <v>137</v>
      </c>
      <c r="E7" t="s">
        <v>143</v>
      </c>
      <c r="F7" s="3">
        <v>2015</v>
      </c>
      <c r="G7" s="1">
        <v>2958.1</v>
      </c>
      <c r="H7" s="2">
        <v>2</v>
      </c>
    </row>
    <row r="8" spans="1:8" x14ac:dyDescent="0.25">
      <c r="A8" t="s">
        <v>97</v>
      </c>
      <c r="B8" t="s">
        <v>15</v>
      </c>
      <c r="C8" t="s">
        <v>100</v>
      </c>
      <c r="D8" t="s">
        <v>138</v>
      </c>
      <c r="E8" t="s">
        <v>143</v>
      </c>
      <c r="F8" s="3">
        <v>1993</v>
      </c>
      <c r="G8" s="1">
        <v>8179478</v>
      </c>
      <c r="H8" s="2">
        <v>45624</v>
      </c>
    </row>
    <row r="9" spans="1:8" x14ac:dyDescent="0.25">
      <c r="A9" t="s">
        <v>97</v>
      </c>
      <c r="B9" t="s">
        <v>15</v>
      </c>
      <c r="C9" t="s">
        <v>100</v>
      </c>
      <c r="D9" t="s">
        <v>138</v>
      </c>
      <c r="E9" t="s">
        <v>143</v>
      </c>
      <c r="F9" s="3">
        <v>2002</v>
      </c>
      <c r="G9" s="1">
        <v>111297.33</v>
      </c>
      <c r="H9" s="2">
        <v>0</v>
      </c>
    </row>
    <row r="10" spans="1:8" x14ac:dyDescent="0.25">
      <c r="A10" t="s">
        <v>97</v>
      </c>
      <c r="B10" t="s">
        <v>15</v>
      </c>
      <c r="C10" t="s">
        <v>100</v>
      </c>
      <c r="D10" t="s">
        <v>138</v>
      </c>
      <c r="E10" t="s">
        <v>143</v>
      </c>
      <c r="F10" s="3">
        <v>2015</v>
      </c>
      <c r="G10" s="1">
        <v>2326.42</v>
      </c>
      <c r="H10" s="2">
        <v>2</v>
      </c>
    </row>
    <row r="11" spans="1:8" x14ac:dyDescent="0.25">
      <c r="A11" t="s">
        <v>97</v>
      </c>
      <c r="B11" t="s">
        <v>15</v>
      </c>
      <c r="C11" t="s">
        <v>72</v>
      </c>
      <c r="D11" t="s">
        <v>129</v>
      </c>
      <c r="E11" t="s">
        <v>143</v>
      </c>
      <c r="F11" s="3">
        <v>2009</v>
      </c>
      <c r="G11" s="1">
        <v>3492.59</v>
      </c>
      <c r="H11" s="2">
        <v>1</v>
      </c>
    </row>
    <row r="12" spans="1:8" x14ac:dyDescent="0.25">
      <c r="A12" t="s">
        <v>97</v>
      </c>
      <c r="B12" t="s">
        <v>15</v>
      </c>
      <c r="C12" t="s">
        <v>72</v>
      </c>
      <c r="D12" t="s">
        <v>129</v>
      </c>
      <c r="E12" t="s">
        <v>143</v>
      </c>
      <c r="F12" s="3">
        <v>2013</v>
      </c>
      <c r="G12" s="1">
        <v>12744.3</v>
      </c>
      <c r="H12" s="2">
        <v>46</v>
      </c>
    </row>
    <row r="13" spans="1:8" x14ac:dyDescent="0.25">
      <c r="A13" t="s">
        <v>97</v>
      </c>
      <c r="B13" t="s">
        <v>15</v>
      </c>
      <c r="C13" t="s">
        <v>73</v>
      </c>
      <c r="D13" t="s">
        <v>130</v>
      </c>
      <c r="E13" t="s">
        <v>143</v>
      </c>
      <c r="F13" s="3">
        <v>1958</v>
      </c>
      <c r="G13" s="1">
        <v>115.80000000000001</v>
      </c>
      <c r="H13" s="2">
        <v>95</v>
      </c>
    </row>
    <row r="14" spans="1:8" x14ac:dyDescent="0.25">
      <c r="A14" t="s">
        <v>97</v>
      </c>
      <c r="B14" t="s">
        <v>15</v>
      </c>
      <c r="C14" t="s">
        <v>73</v>
      </c>
      <c r="D14" t="s">
        <v>130</v>
      </c>
      <c r="E14" t="s">
        <v>143</v>
      </c>
      <c r="F14" s="3">
        <v>1959</v>
      </c>
      <c r="G14" s="1">
        <v>3080</v>
      </c>
      <c r="H14" s="2">
        <v>2117</v>
      </c>
    </row>
    <row r="15" spans="1:8" x14ac:dyDescent="0.25">
      <c r="A15" t="s">
        <v>97</v>
      </c>
      <c r="B15" t="s">
        <v>15</v>
      </c>
      <c r="C15" t="s">
        <v>73</v>
      </c>
      <c r="D15" t="s">
        <v>130</v>
      </c>
      <c r="E15" t="s">
        <v>143</v>
      </c>
      <c r="F15" s="3">
        <v>1960</v>
      </c>
      <c r="G15" s="1">
        <v>7525</v>
      </c>
      <c r="H15" s="2">
        <v>3982</v>
      </c>
    </row>
    <row r="16" spans="1:8" x14ac:dyDescent="0.25">
      <c r="A16" t="s">
        <v>97</v>
      </c>
      <c r="B16" t="s">
        <v>15</v>
      </c>
      <c r="C16" t="s">
        <v>73</v>
      </c>
      <c r="D16" t="s">
        <v>130</v>
      </c>
      <c r="E16" t="s">
        <v>143</v>
      </c>
      <c r="F16" s="3">
        <v>1961</v>
      </c>
      <c r="G16" s="1">
        <v>6050.69</v>
      </c>
      <c r="H16" s="2">
        <v>3303</v>
      </c>
    </row>
    <row r="17" spans="1:8" x14ac:dyDescent="0.25">
      <c r="A17" t="s">
        <v>97</v>
      </c>
      <c r="B17" t="s">
        <v>15</v>
      </c>
      <c r="C17" t="s">
        <v>73</v>
      </c>
      <c r="D17" t="s">
        <v>130</v>
      </c>
      <c r="E17" t="s">
        <v>143</v>
      </c>
      <c r="F17" s="3">
        <v>1962</v>
      </c>
      <c r="G17" s="1">
        <v>317</v>
      </c>
      <c r="H17" s="2">
        <v>122</v>
      </c>
    </row>
    <row r="18" spans="1:8" x14ac:dyDescent="0.25">
      <c r="A18" t="s">
        <v>97</v>
      </c>
      <c r="B18" t="s">
        <v>15</v>
      </c>
      <c r="C18" t="s">
        <v>73</v>
      </c>
      <c r="D18" t="s">
        <v>130</v>
      </c>
      <c r="E18" t="s">
        <v>143</v>
      </c>
      <c r="F18" s="3">
        <v>1963</v>
      </c>
      <c r="G18" s="1">
        <v>19958.400000000001</v>
      </c>
      <c r="H18" s="2">
        <v>6995</v>
      </c>
    </row>
    <row r="19" spans="1:8" x14ac:dyDescent="0.25">
      <c r="A19" t="s">
        <v>97</v>
      </c>
      <c r="B19" t="s">
        <v>15</v>
      </c>
      <c r="C19" t="s">
        <v>73</v>
      </c>
      <c r="D19" t="s">
        <v>130</v>
      </c>
      <c r="E19" t="s">
        <v>143</v>
      </c>
      <c r="F19" s="3">
        <v>1964</v>
      </c>
      <c r="G19" s="1">
        <v>2451</v>
      </c>
      <c r="H19" s="2">
        <v>1391</v>
      </c>
    </row>
    <row r="20" spans="1:8" x14ac:dyDescent="0.25">
      <c r="A20" t="s">
        <v>97</v>
      </c>
      <c r="B20" t="s">
        <v>15</v>
      </c>
      <c r="C20" t="s">
        <v>73</v>
      </c>
      <c r="D20" t="s">
        <v>130</v>
      </c>
      <c r="E20" t="s">
        <v>143</v>
      </c>
      <c r="F20" s="3">
        <v>1965</v>
      </c>
      <c r="G20" s="1">
        <v>533</v>
      </c>
      <c r="H20" s="2">
        <v>186</v>
      </c>
    </row>
    <row r="21" spans="1:8" x14ac:dyDescent="0.25">
      <c r="A21" t="s">
        <v>97</v>
      </c>
      <c r="B21" t="s">
        <v>15</v>
      </c>
      <c r="C21" t="s">
        <v>73</v>
      </c>
      <c r="D21" t="s">
        <v>130</v>
      </c>
      <c r="E21" t="s">
        <v>143</v>
      </c>
      <c r="F21" s="3">
        <v>1966</v>
      </c>
      <c r="G21" s="1">
        <v>5989</v>
      </c>
      <c r="H21" s="2">
        <v>4640</v>
      </c>
    </row>
    <row r="22" spans="1:8" x14ac:dyDescent="0.25">
      <c r="A22" t="s">
        <v>97</v>
      </c>
      <c r="B22" t="s">
        <v>15</v>
      </c>
      <c r="C22" t="s">
        <v>73</v>
      </c>
      <c r="D22" t="s">
        <v>130</v>
      </c>
      <c r="E22" t="s">
        <v>143</v>
      </c>
      <c r="F22" s="3">
        <v>1967</v>
      </c>
      <c r="G22" s="1">
        <v>7040</v>
      </c>
      <c r="H22" s="2">
        <v>3551</v>
      </c>
    </row>
    <row r="23" spans="1:8" x14ac:dyDescent="0.25">
      <c r="A23" t="s">
        <v>97</v>
      </c>
      <c r="B23" t="s">
        <v>15</v>
      </c>
      <c r="C23" t="s">
        <v>73</v>
      </c>
      <c r="D23" t="s">
        <v>130</v>
      </c>
      <c r="E23" t="s">
        <v>143</v>
      </c>
      <c r="F23" s="3">
        <v>1968</v>
      </c>
      <c r="G23" s="1">
        <v>14793</v>
      </c>
      <c r="H23" s="2">
        <v>5580</v>
      </c>
    </row>
    <row r="24" spans="1:8" x14ac:dyDescent="0.25">
      <c r="A24" t="s">
        <v>97</v>
      </c>
      <c r="B24" t="s">
        <v>15</v>
      </c>
      <c r="C24" t="s">
        <v>73</v>
      </c>
      <c r="D24" t="s">
        <v>130</v>
      </c>
      <c r="E24" t="s">
        <v>143</v>
      </c>
      <c r="F24" s="3">
        <v>1970</v>
      </c>
      <c r="G24" s="1">
        <v>34652.240000000005</v>
      </c>
      <c r="H24" s="2">
        <v>7318</v>
      </c>
    </row>
    <row r="25" spans="1:8" x14ac:dyDescent="0.25">
      <c r="A25" t="s">
        <v>97</v>
      </c>
      <c r="B25" t="s">
        <v>15</v>
      </c>
      <c r="C25" t="s">
        <v>73</v>
      </c>
      <c r="D25" t="s">
        <v>130</v>
      </c>
      <c r="E25" t="s">
        <v>143</v>
      </c>
      <c r="F25" s="3">
        <v>1971</v>
      </c>
      <c r="G25" s="1">
        <v>1307</v>
      </c>
      <c r="H25" s="2">
        <v>445</v>
      </c>
    </row>
    <row r="26" spans="1:8" x14ac:dyDescent="0.25">
      <c r="A26" t="s">
        <v>97</v>
      </c>
      <c r="B26" t="s">
        <v>15</v>
      </c>
      <c r="C26" t="s">
        <v>73</v>
      </c>
      <c r="D26" t="s">
        <v>130</v>
      </c>
      <c r="E26" t="s">
        <v>143</v>
      </c>
      <c r="F26" s="3">
        <v>1972</v>
      </c>
      <c r="G26" s="1">
        <v>6104</v>
      </c>
      <c r="H26" s="2">
        <v>1280</v>
      </c>
    </row>
    <row r="27" spans="1:8" x14ac:dyDescent="0.25">
      <c r="A27" t="s">
        <v>97</v>
      </c>
      <c r="B27" t="s">
        <v>15</v>
      </c>
      <c r="C27" t="s">
        <v>73</v>
      </c>
      <c r="D27" t="s">
        <v>130</v>
      </c>
      <c r="E27" t="s">
        <v>143</v>
      </c>
      <c r="F27" s="3">
        <v>1973</v>
      </c>
      <c r="G27" s="1">
        <v>7925</v>
      </c>
      <c r="H27" s="2">
        <v>2042</v>
      </c>
    </row>
    <row r="28" spans="1:8" x14ac:dyDescent="0.25">
      <c r="A28" t="s">
        <v>97</v>
      </c>
      <c r="B28" t="s">
        <v>15</v>
      </c>
      <c r="C28" t="s">
        <v>73</v>
      </c>
      <c r="D28" t="s">
        <v>130</v>
      </c>
      <c r="E28" t="s">
        <v>143</v>
      </c>
      <c r="F28" s="3">
        <v>1974</v>
      </c>
      <c r="G28" s="1">
        <v>9791.19</v>
      </c>
      <c r="H28" s="2">
        <v>1886</v>
      </c>
    </row>
    <row r="29" spans="1:8" x14ac:dyDescent="0.25">
      <c r="A29" t="s">
        <v>97</v>
      </c>
      <c r="B29" t="s">
        <v>15</v>
      </c>
      <c r="C29" t="s">
        <v>73</v>
      </c>
      <c r="D29" t="s">
        <v>130</v>
      </c>
      <c r="E29" t="s">
        <v>143</v>
      </c>
      <c r="F29" s="3">
        <v>1975</v>
      </c>
      <c r="G29" s="1">
        <v>9225</v>
      </c>
      <c r="H29" s="2">
        <v>1827</v>
      </c>
    </row>
    <row r="30" spans="1:8" x14ac:dyDescent="0.25">
      <c r="A30" t="s">
        <v>97</v>
      </c>
      <c r="B30" t="s">
        <v>15</v>
      </c>
      <c r="C30" t="s">
        <v>73</v>
      </c>
      <c r="D30" t="s">
        <v>130</v>
      </c>
      <c r="E30" t="s">
        <v>143</v>
      </c>
      <c r="F30" s="3">
        <v>1976</v>
      </c>
      <c r="G30" s="1">
        <v>12999</v>
      </c>
      <c r="H30" s="2">
        <v>1771</v>
      </c>
    </row>
    <row r="31" spans="1:8" x14ac:dyDescent="0.25">
      <c r="A31" t="s">
        <v>97</v>
      </c>
      <c r="B31" t="s">
        <v>15</v>
      </c>
      <c r="C31" t="s">
        <v>73</v>
      </c>
      <c r="D31" t="s">
        <v>130</v>
      </c>
      <c r="E31" t="s">
        <v>143</v>
      </c>
      <c r="F31" s="3">
        <v>1982</v>
      </c>
      <c r="G31" s="1">
        <v>5464</v>
      </c>
      <c r="H31" s="2">
        <v>546</v>
      </c>
    </row>
    <row r="32" spans="1:8" x14ac:dyDescent="0.25">
      <c r="A32" t="s">
        <v>97</v>
      </c>
      <c r="B32" t="s">
        <v>15</v>
      </c>
      <c r="C32" t="s">
        <v>73</v>
      </c>
      <c r="D32" t="s">
        <v>130</v>
      </c>
      <c r="E32" t="s">
        <v>143</v>
      </c>
      <c r="F32" s="3">
        <v>1986</v>
      </c>
      <c r="G32" s="1">
        <v>8839</v>
      </c>
      <c r="H32" s="2">
        <v>1071</v>
      </c>
    </row>
    <row r="33" spans="1:8" x14ac:dyDescent="0.25">
      <c r="A33" t="s">
        <v>97</v>
      </c>
      <c r="B33" t="s">
        <v>15</v>
      </c>
      <c r="C33" t="s">
        <v>73</v>
      </c>
      <c r="D33" t="s">
        <v>130</v>
      </c>
      <c r="E33" t="s">
        <v>143</v>
      </c>
      <c r="F33" s="3">
        <v>1987</v>
      </c>
      <c r="G33" s="1">
        <v>297923</v>
      </c>
      <c r="H33" s="2">
        <v>8712</v>
      </c>
    </row>
    <row r="34" spans="1:8" x14ac:dyDescent="0.25">
      <c r="A34" t="s">
        <v>97</v>
      </c>
      <c r="B34" t="s">
        <v>15</v>
      </c>
      <c r="C34" t="s">
        <v>73</v>
      </c>
      <c r="D34" t="s">
        <v>130</v>
      </c>
      <c r="E34" t="s">
        <v>143</v>
      </c>
      <c r="F34" s="3">
        <v>1989</v>
      </c>
      <c r="G34" s="1">
        <v>12047</v>
      </c>
      <c r="H34" s="2">
        <v>1575</v>
      </c>
    </row>
    <row r="35" spans="1:8" x14ac:dyDescent="0.25">
      <c r="A35" t="s">
        <v>97</v>
      </c>
      <c r="B35" t="s">
        <v>15</v>
      </c>
      <c r="C35" t="s">
        <v>73</v>
      </c>
      <c r="D35" t="s">
        <v>130</v>
      </c>
      <c r="E35" t="s">
        <v>143</v>
      </c>
      <c r="F35" s="3">
        <v>1990</v>
      </c>
      <c r="G35" s="1">
        <v>4302.6099999999997</v>
      </c>
      <c r="H35" s="2">
        <v>259</v>
      </c>
    </row>
    <row r="36" spans="1:8" x14ac:dyDescent="0.25">
      <c r="A36" t="s">
        <v>97</v>
      </c>
      <c r="B36" t="s">
        <v>15</v>
      </c>
      <c r="C36" t="s">
        <v>73</v>
      </c>
      <c r="D36" t="s">
        <v>130</v>
      </c>
      <c r="E36" t="s">
        <v>143</v>
      </c>
      <c r="F36" s="3">
        <v>1991</v>
      </c>
      <c r="G36" s="1">
        <v>27847</v>
      </c>
      <c r="H36" s="2">
        <v>2399</v>
      </c>
    </row>
    <row r="37" spans="1:8" x14ac:dyDescent="0.25">
      <c r="A37" t="s">
        <v>97</v>
      </c>
      <c r="B37" t="s">
        <v>15</v>
      </c>
      <c r="C37" t="s">
        <v>73</v>
      </c>
      <c r="D37" t="s">
        <v>130</v>
      </c>
      <c r="E37" t="s">
        <v>143</v>
      </c>
      <c r="F37" s="3">
        <v>1992</v>
      </c>
      <c r="G37" s="1">
        <v>6866</v>
      </c>
      <c r="H37" s="2">
        <v>392</v>
      </c>
    </row>
    <row r="38" spans="1:8" x14ac:dyDescent="0.25">
      <c r="A38" t="s">
        <v>97</v>
      </c>
      <c r="B38" t="s">
        <v>15</v>
      </c>
      <c r="C38" t="s">
        <v>73</v>
      </c>
      <c r="D38" t="s">
        <v>130</v>
      </c>
      <c r="E38" t="s">
        <v>143</v>
      </c>
      <c r="F38" s="3">
        <v>1993</v>
      </c>
      <c r="G38" s="1">
        <v>10165</v>
      </c>
      <c r="H38" s="2">
        <v>727</v>
      </c>
    </row>
    <row r="39" spans="1:8" x14ac:dyDescent="0.25">
      <c r="A39" t="s">
        <v>97</v>
      </c>
      <c r="B39" t="s">
        <v>15</v>
      </c>
      <c r="C39" t="s">
        <v>73</v>
      </c>
      <c r="D39" t="s">
        <v>130</v>
      </c>
      <c r="E39" t="s">
        <v>143</v>
      </c>
      <c r="F39" s="3">
        <v>1994</v>
      </c>
      <c r="G39" s="1">
        <v>14998.53</v>
      </c>
      <c r="H39" s="2">
        <v>473</v>
      </c>
    </row>
    <row r="40" spans="1:8" x14ac:dyDescent="0.25">
      <c r="A40" t="s">
        <v>97</v>
      </c>
      <c r="B40" t="s">
        <v>15</v>
      </c>
      <c r="C40" t="s">
        <v>73</v>
      </c>
      <c r="D40" t="s">
        <v>130</v>
      </c>
      <c r="E40" t="s">
        <v>143</v>
      </c>
      <c r="F40" s="3">
        <v>1995</v>
      </c>
      <c r="G40" s="1">
        <v>3257</v>
      </c>
      <c r="H40" s="2">
        <v>101</v>
      </c>
    </row>
    <row r="41" spans="1:8" x14ac:dyDescent="0.25">
      <c r="A41" t="s">
        <v>97</v>
      </c>
      <c r="B41" t="s">
        <v>15</v>
      </c>
      <c r="C41" t="s">
        <v>73</v>
      </c>
      <c r="D41" t="s">
        <v>130</v>
      </c>
      <c r="E41" t="s">
        <v>143</v>
      </c>
      <c r="F41" s="3">
        <v>1996</v>
      </c>
      <c r="G41" s="1">
        <v>2907.01</v>
      </c>
      <c r="H41" s="2">
        <v>139</v>
      </c>
    </row>
    <row r="42" spans="1:8" x14ac:dyDescent="0.25">
      <c r="A42" t="s">
        <v>97</v>
      </c>
      <c r="B42" t="s">
        <v>15</v>
      </c>
      <c r="C42" t="s">
        <v>73</v>
      </c>
      <c r="D42" t="s">
        <v>130</v>
      </c>
      <c r="E42" t="s">
        <v>143</v>
      </c>
      <c r="F42" s="3">
        <v>1997</v>
      </c>
      <c r="G42" s="1">
        <v>13295</v>
      </c>
      <c r="H42" s="2">
        <v>254</v>
      </c>
    </row>
    <row r="43" spans="1:8" x14ac:dyDescent="0.25">
      <c r="A43" t="s">
        <v>97</v>
      </c>
      <c r="B43" t="s">
        <v>15</v>
      </c>
      <c r="C43" t="s">
        <v>73</v>
      </c>
      <c r="D43" t="s">
        <v>130</v>
      </c>
      <c r="E43" t="s">
        <v>143</v>
      </c>
      <c r="F43" s="3">
        <v>1998</v>
      </c>
      <c r="G43" s="1">
        <v>12928</v>
      </c>
      <c r="H43" s="2">
        <v>621</v>
      </c>
    </row>
    <row r="44" spans="1:8" x14ac:dyDescent="0.25">
      <c r="A44" t="s">
        <v>97</v>
      </c>
      <c r="B44" t="s">
        <v>15</v>
      </c>
      <c r="C44" t="s">
        <v>73</v>
      </c>
      <c r="D44" t="s">
        <v>130</v>
      </c>
      <c r="E44" t="s">
        <v>143</v>
      </c>
      <c r="F44" s="3">
        <v>1999</v>
      </c>
      <c r="G44" s="1">
        <v>1909</v>
      </c>
      <c r="H44" s="2">
        <v>29</v>
      </c>
    </row>
    <row r="45" spans="1:8" x14ac:dyDescent="0.25">
      <c r="A45" t="s">
        <v>97</v>
      </c>
      <c r="B45" t="s">
        <v>15</v>
      </c>
      <c r="C45" t="s">
        <v>73</v>
      </c>
      <c r="D45" t="s">
        <v>130</v>
      </c>
      <c r="E45" t="s">
        <v>143</v>
      </c>
      <c r="F45" s="3">
        <v>2000</v>
      </c>
      <c r="G45" s="1">
        <v>32857</v>
      </c>
      <c r="H45" s="2">
        <v>561</v>
      </c>
    </row>
    <row r="46" spans="1:8" x14ac:dyDescent="0.25">
      <c r="A46" t="s">
        <v>97</v>
      </c>
      <c r="B46" t="s">
        <v>15</v>
      </c>
      <c r="C46" t="s">
        <v>73</v>
      </c>
      <c r="D46" t="s">
        <v>130</v>
      </c>
      <c r="E46" t="s">
        <v>143</v>
      </c>
      <c r="F46" s="3">
        <v>2001</v>
      </c>
      <c r="G46" s="1">
        <v>57439.450000000004</v>
      </c>
      <c r="H46" s="2">
        <v>1031</v>
      </c>
    </row>
    <row r="47" spans="1:8" x14ac:dyDescent="0.25">
      <c r="A47" t="s">
        <v>97</v>
      </c>
      <c r="B47" t="s">
        <v>15</v>
      </c>
      <c r="C47" t="s">
        <v>73</v>
      </c>
      <c r="D47" t="s">
        <v>130</v>
      </c>
      <c r="E47" t="s">
        <v>143</v>
      </c>
      <c r="F47" s="3">
        <v>2005</v>
      </c>
      <c r="G47" s="1">
        <v>4654.3900000000003</v>
      </c>
      <c r="H47" s="2">
        <v>237</v>
      </c>
    </row>
    <row r="48" spans="1:8" x14ac:dyDescent="0.25">
      <c r="A48" t="s">
        <v>97</v>
      </c>
      <c r="B48" t="s">
        <v>15</v>
      </c>
      <c r="C48" t="s">
        <v>73</v>
      </c>
      <c r="D48" t="s">
        <v>130</v>
      </c>
      <c r="E48" t="s">
        <v>143</v>
      </c>
      <c r="F48" s="3">
        <v>2006</v>
      </c>
      <c r="G48" s="1">
        <v>7032.0599999999995</v>
      </c>
      <c r="H48" s="2">
        <v>6</v>
      </c>
    </row>
    <row r="49" spans="1:8" x14ac:dyDescent="0.25">
      <c r="A49" t="s">
        <v>97</v>
      </c>
      <c r="B49" t="s">
        <v>15</v>
      </c>
      <c r="C49" t="s">
        <v>73</v>
      </c>
      <c r="D49" t="s">
        <v>130</v>
      </c>
      <c r="E49" t="s">
        <v>143</v>
      </c>
      <c r="F49" s="3">
        <v>2007</v>
      </c>
      <c r="G49" s="1">
        <v>4915.1200000000008</v>
      </c>
      <c r="H49" s="2">
        <v>20</v>
      </c>
    </row>
    <row r="50" spans="1:8" x14ac:dyDescent="0.25">
      <c r="A50" t="s">
        <v>97</v>
      </c>
      <c r="B50" t="s">
        <v>15</v>
      </c>
      <c r="C50" t="s">
        <v>73</v>
      </c>
      <c r="D50" t="s">
        <v>130</v>
      </c>
      <c r="E50" t="s">
        <v>143</v>
      </c>
      <c r="F50" s="3">
        <v>2009</v>
      </c>
      <c r="G50" s="1">
        <v>28935.42</v>
      </c>
      <c r="H50" s="2">
        <v>46</v>
      </c>
    </row>
    <row r="51" spans="1:8" x14ac:dyDescent="0.25">
      <c r="A51" t="s">
        <v>97</v>
      </c>
      <c r="B51" t="s">
        <v>15</v>
      </c>
      <c r="C51" t="s">
        <v>73</v>
      </c>
      <c r="D51" t="s">
        <v>130</v>
      </c>
      <c r="E51" t="s">
        <v>143</v>
      </c>
      <c r="F51" s="3">
        <v>2010</v>
      </c>
      <c r="G51" s="1">
        <v>8856.43</v>
      </c>
      <c r="H51" s="2">
        <v>247</v>
      </c>
    </row>
    <row r="52" spans="1:8" x14ac:dyDescent="0.25">
      <c r="A52" t="s">
        <v>97</v>
      </c>
      <c r="B52" t="s">
        <v>15</v>
      </c>
      <c r="C52" t="s">
        <v>73</v>
      </c>
      <c r="D52" t="s">
        <v>130</v>
      </c>
      <c r="E52" t="s">
        <v>143</v>
      </c>
      <c r="F52" s="3">
        <v>2012</v>
      </c>
      <c r="G52" s="1">
        <v>31470.159999999996</v>
      </c>
      <c r="H52" s="2">
        <v>957</v>
      </c>
    </row>
    <row r="53" spans="1:8" x14ac:dyDescent="0.25">
      <c r="A53" t="s">
        <v>97</v>
      </c>
      <c r="B53" t="s">
        <v>15</v>
      </c>
      <c r="C53" t="s">
        <v>73</v>
      </c>
      <c r="D53" t="s">
        <v>130</v>
      </c>
      <c r="E53" t="s">
        <v>143</v>
      </c>
      <c r="F53" s="3">
        <v>2013</v>
      </c>
      <c r="G53" s="1">
        <v>25063.409999999996</v>
      </c>
      <c r="H53" s="2">
        <v>34</v>
      </c>
    </row>
    <row r="54" spans="1:8" x14ac:dyDescent="0.25">
      <c r="A54" t="s">
        <v>97</v>
      </c>
      <c r="B54" t="s">
        <v>15</v>
      </c>
      <c r="C54" t="s">
        <v>73</v>
      </c>
      <c r="D54" t="s">
        <v>130</v>
      </c>
      <c r="E54" t="s">
        <v>143</v>
      </c>
      <c r="F54" s="3">
        <v>2014</v>
      </c>
      <c r="G54" s="1">
        <v>289230.89</v>
      </c>
      <c r="H54" s="2">
        <v>5071</v>
      </c>
    </row>
    <row r="55" spans="1:8" x14ac:dyDescent="0.25">
      <c r="A55" t="s">
        <v>97</v>
      </c>
      <c r="B55" t="s">
        <v>15</v>
      </c>
      <c r="C55" t="s">
        <v>73</v>
      </c>
      <c r="D55" t="s">
        <v>130</v>
      </c>
      <c r="E55" t="s">
        <v>143</v>
      </c>
      <c r="F55" s="3">
        <v>2015</v>
      </c>
      <c r="G55" s="1">
        <v>424804.16000000003</v>
      </c>
      <c r="H55" s="2">
        <v>66633</v>
      </c>
    </row>
    <row r="56" spans="1:8" x14ac:dyDescent="0.25">
      <c r="A56" t="s">
        <v>97</v>
      </c>
      <c r="B56" t="s">
        <v>15</v>
      </c>
      <c r="C56" t="s">
        <v>73</v>
      </c>
      <c r="D56" t="s">
        <v>130</v>
      </c>
      <c r="E56" t="s">
        <v>143</v>
      </c>
      <c r="F56" s="3">
        <v>2016</v>
      </c>
      <c r="G56" s="1">
        <v>19511.64</v>
      </c>
      <c r="H56" s="2">
        <v>54</v>
      </c>
    </row>
    <row r="57" spans="1:8" x14ac:dyDescent="0.25">
      <c r="A57" t="s">
        <v>97</v>
      </c>
      <c r="B57" t="s">
        <v>15</v>
      </c>
      <c r="C57" t="s">
        <v>74</v>
      </c>
      <c r="D57" t="s">
        <v>131</v>
      </c>
      <c r="E57" t="s">
        <v>143</v>
      </c>
      <c r="F57" s="3">
        <v>1957</v>
      </c>
      <c r="G57" s="1">
        <v>220880.8</v>
      </c>
      <c r="H57" s="2">
        <v>59111</v>
      </c>
    </row>
    <row r="58" spans="1:8" x14ac:dyDescent="0.25">
      <c r="A58" t="s">
        <v>97</v>
      </c>
      <c r="B58" t="s">
        <v>15</v>
      </c>
      <c r="C58" t="s">
        <v>74</v>
      </c>
      <c r="D58" t="s">
        <v>131</v>
      </c>
      <c r="E58" t="s">
        <v>143</v>
      </c>
      <c r="F58" s="3">
        <v>1958</v>
      </c>
      <c r="G58" s="1">
        <v>2864</v>
      </c>
      <c r="H58" s="2">
        <v>1519</v>
      </c>
    </row>
    <row r="59" spans="1:8" x14ac:dyDescent="0.25">
      <c r="A59" t="s">
        <v>97</v>
      </c>
      <c r="B59" t="s">
        <v>15</v>
      </c>
      <c r="C59" t="s">
        <v>75</v>
      </c>
      <c r="D59" t="s">
        <v>132</v>
      </c>
      <c r="E59" t="s">
        <v>143</v>
      </c>
      <c r="F59" s="3">
        <v>1957</v>
      </c>
      <c r="G59" s="1">
        <v>178874.55</v>
      </c>
      <c r="H59" s="2">
        <v>33747</v>
      </c>
    </row>
    <row r="60" spans="1:8" x14ac:dyDescent="0.25">
      <c r="A60" t="s">
        <v>97</v>
      </c>
      <c r="B60" t="s">
        <v>15</v>
      </c>
      <c r="C60" t="s">
        <v>75</v>
      </c>
      <c r="D60" t="s">
        <v>132</v>
      </c>
      <c r="E60" t="s">
        <v>143</v>
      </c>
      <c r="F60" s="3">
        <v>1958</v>
      </c>
      <c r="G60" s="1">
        <v>2951.5</v>
      </c>
      <c r="H60" s="2">
        <v>976</v>
      </c>
    </row>
    <row r="61" spans="1:8" x14ac:dyDescent="0.25">
      <c r="A61" t="s">
        <v>97</v>
      </c>
      <c r="B61" t="s">
        <v>15</v>
      </c>
      <c r="C61" t="s">
        <v>75</v>
      </c>
      <c r="D61" t="s">
        <v>132</v>
      </c>
      <c r="E61" t="s">
        <v>143</v>
      </c>
      <c r="F61" s="3">
        <v>1959</v>
      </c>
      <c r="G61" s="1">
        <v>48137</v>
      </c>
      <c r="H61" s="2">
        <v>14842</v>
      </c>
    </row>
    <row r="62" spans="1:8" x14ac:dyDescent="0.25">
      <c r="A62" t="s">
        <v>97</v>
      </c>
      <c r="B62" t="s">
        <v>15</v>
      </c>
      <c r="C62" t="s">
        <v>75</v>
      </c>
      <c r="D62" t="s">
        <v>132</v>
      </c>
      <c r="E62" t="s">
        <v>143</v>
      </c>
      <c r="F62" s="3">
        <v>1960</v>
      </c>
      <c r="G62" s="1">
        <v>89416.04</v>
      </c>
      <c r="H62" s="2">
        <v>23283</v>
      </c>
    </row>
    <row r="63" spans="1:8" x14ac:dyDescent="0.25">
      <c r="A63" t="s">
        <v>97</v>
      </c>
      <c r="B63" t="s">
        <v>15</v>
      </c>
      <c r="C63" t="s">
        <v>75</v>
      </c>
      <c r="D63" t="s">
        <v>132</v>
      </c>
      <c r="E63" t="s">
        <v>143</v>
      </c>
      <c r="F63" s="3">
        <v>1961</v>
      </c>
      <c r="G63" s="1">
        <v>464641.95999999996</v>
      </c>
      <c r="H63" s="2">
        <v>110777</v>
      </c>
    </row>
    <row r="64" spans="1:8" x14ac:dyDescent="0.25">
      <c r="A64" t="s">
        <v>97</v>
      </c>
      <c r="B64" t="s">
        <v>15</v>
      </c>
      <c r="C64" t="s">
        <v>75</v>
      </c>
      <c r="D64" t="s">
        <v>132</v>
      </c>
      <c r="E64" t="s">
        <v>143</v>
      </c>
      <c r="F64" s="3">
        <v>1963</v>
      </c>
      <c r="G64" s="1">
        <v>84904.540000000008</v>
      </c>
      <c r="H64" s="2">
        <v>20509</v>
      </c>
    </row>
    <row r="65" spans="1:8" x14ac:dyDescent="0.25">
      <c r="A65" t="s">
        <v>97</v>
      </c>
      <c r="B65" t="s">
        <v>15</v>
      </c>
      <c r="C65" t="s">
        <v>75</v>
      </c>
      <c r="D65" t="s">
        <v>132</v>
      </c>
      <c r="E65" t="s">
        <v>143</v>
      </c>
      <c r="F65" s="3">
        <v>1965</v>
      </c>
      <c r="G65" s="1">
        <v>8978</v>
      </c>
      <c r="H65" s="2">
        <v>2159</v>
      </c>
    </row>
    <row r="66" spans="1:8" x14ac:dyDescent="0.25">
      <c r="A66" t="s">
        <v>97</v>
      </c>
      <c r="B66" t="s">
        <v>15</v>
      </c>
      <c r="C66" t="s">
        <v>75</v>
      </c>
      <c r="D66" t="s">
        <v>132</v>
      </c>
      <c r="E66" t="s">
        <v>143</v>
      </c>
      <c r="F66" s="3">
        <v>1966</v>
      </c>
      <c r="G66" s="1">
        <v>1563</v>
      </c>
      <c r="H66" s="2">
        <v>338</v>
      </c>
    </row>
    <row r="67" spans="1:8" x14ac:dyDescent="0.25">
      <c r="A67" t="s">
        <v>97</v>
      </c>
      <c r="B67" t="s">
        <v>15</v>
      </c>
      <c r="C67" t="s">
        <v>75</v>
      </c>
      <c r="D67" t="s">
        <v>132</v>
      </c>
      <c r="E67" t="s">
        <v>143</v>
      </c>
      <c r="F67" s="3">
        <v>1967</v>
      </c>
      <c r="G67" s="1">
        <v>3266</v>
      </c>
      <c r="H67" s="2">
        <v>72</v>
      </c>
    </row>
    <row r="68" spans="1:8" x14ac:dyDescent="0.25">
      <c r="A68" t="s">
        <v>97</v>
      </c>
      <c r="B68" t="s">
        <v>15</v>
      </c>
      <c r="C68" t="s">
        <v>75</v>
      </c>
      <c r="D68" t="s">
        <v>132</v>
      </c>
      <c r="E68" t="s">
        <v>143</v>
      </c>
      <c r="F68" s="3">
        <v>1968</v>
      </c>
      <c r="G68" s="1">
        <v>18762</v>
      </c>
      <c r="H68" s="2">
        <v>4638</v>
      </c>
    </row>
    <row r="69" spans="1:8" x14ac:dyDescent="0.25">
      <c r="A69" t="s">
        <v>97</v>
      </c>
      <c r="B69" t="s">
        <v>15</v>
      </c>
      <c r="C69" t="s">
        <v>75</v>
      </c>
      <c r="D69" t="s">
        <v>132</v>
      </c>
      <c r="E69" t="s">
        <v>143</v>
      </c>
      <c r="F69" s="3">
        <v>1969</v>
      </c>
      <c r="G69" s="1">
        <v>48283.360000000001</v>
      </c>
      <c r="H69" s="2">
        <v>10273</v>
      </c>
    </row>
    <row r="70" spans="1:8" x14ac:dyDescent="0.25">
      <c r="A70" t="s">
        <v>97</v>
      </c>
      <c r="B70" t="s">
        <v>15</v>
      </c>
      <c r="C70" t="s">
        <v>75</v>
      </c>
      <c r="D70" t="s">
        <v>132</v>
      </c>
      <c r="E70" t="s">
        <v>143</v>
      </c>
      <c r="F70" s="3">
        <v>1970</v>
      </c>
      <c r="G70" s="1">
        <v>29625.22</v>
      </c>
      <c r="H70" s="2">
        <v>5472</v>
      </c>
    </row>
    <row r="71" spans="1:8" x14ac:dyDescent="0.25">
      <c r="A71" t="s">
        <v>97</v>
      </c>
      <c r="B71" t="s">
        <v>15</v>
      </c>
      <c r="C71" t="s">
        <v>75</v>
      </c>
      <c r="D71" t="s">
        <v>132</v>
      </c>
      <c r="E71" t="s">
        <v>143</v>
      </c>
      <c r="F71" s="3">
        <v>1971</v>
      </c>
      <c r="G71" s="1">
        <v>24559</v>
      </c>
      <c r="H71" s="2">
        <v>5568</v>
      </c>
    </row>
    <row r="72" spans="1:8" x14ac:dyDescent="0.25">
      <c r="A72" t="s">
        <v>97</v>
      </c>
      <c r="B72" t="s">
        <v>15</v>
      </c>
      <c r="C72" t="s">
        <v>75</v>
      </c>
      <c r="D72" t="s">
        <v>132</v>
      </c>
      <c r="E72" t="s">
        <v>143</v>
      </c>
      <c r="F72" s="3">
        <v>1973</v>
      </c>
      <c r="G72" s="1">
        <v>56195</v>
      </c>
      <c r="H72" s="2">
        <v>14750</v>
      </c>
    </row>
    <row r="73" spans="1:8" x14ac:dyDescent="0.25">
      <c r="A73" t="s">
        <v>97</v>
      </c>
      <c r="B73" t="s">
        <v>15</v>
      </c>
      <c r="C73" t="s">
        <v>75</v>
      </c>
      <c r="D73" t="s">
        <v>132</v>
      </c>
      <c r="E73" t="s">
        <v>143</v>
      </c>
      <c r="F73" s="3">
        <v>1974</v>
      </c>
      <c r="G73" s="1">
        <v>20994</v>
      </c>
      <c r="H73" s="2">
        <v>1577</v>
      </c>
    </row>
    <row r="74" spans="1:8" x14ac:dyDescent="0.25">
      <c r="A74" t="s">
        <v>97</v>
      </c>
      <c r="B74" t="s">
        <v>15</v>
      </c>
      <c r="C74" t="s">
        <v>75</v>
      </c>
      <c r="D74" t="s">
        <v>132</v>
      </c>
      <c r="E74" t="s">
        <v>143</v>
      </c>
      <c r="F74" s="3">
        <v>1975</v>
      </c>
      <c r="G74" s="1">
        <v>3432</v>
      </c>
      <c r="H74" s="2">
        <v>76</v>
      </c>
    </row>
    <row r="75" spans="1:8" x14ac:dyDescent="0.25">
      <c r="A75" t="s">
        <v>97</v>
      </c>
      <c r="B75" t="s">
        <v>15</v>
      </c>
      <c r="C75" t="s">
        <v>75</v>
      </c>
      <c r="D75" t="s">
        <v>132</v>
      </c>
      <c r="E75" t="s">
        <v>143</v>
      </c>
      <c r="F75" s="3">
        <v>1979</v>
      </c>
      <c r="G75" s="1">
        <v>89964</v>
      </c>
      <c r="H75" s="2">
        <v>8687</v>
      </c>
    </row>
    <row r="76" spans="1:8" x14ac:dyDescent="0.25">
      <c r="A76" t="s">
        <v>97</v>
      </c>
      <c r="B76" t="s">
        <v>15</v>
      </c>
      <c r="C76" t="s">
        <v>75</v>
      </c>
      <c r="D76" t="s">
        <v>132</v>
      </c>
      <c r="E76" t="s">
        <v>143</v>
      </c>
      <c r="F76" s="3">
        <v>1980</v>
      </c>
      <c r="G76" s="1">
        <v>9400</v>
      </c>
      <c r="H76" s="2">
        <v>328</v>
      </c>
    </row>
    <row r="77" spans="1:8" x14ac:dyDescent="0.25">
      <c r="A77" t="s">
        <v>97</v>
      </c>
      <c r="B77" t="s">
        <v>15</v>
      </c>
      <c r="C77" t="s">
        <v>75</v>
      </c>
      <c r="D77" t="s">
        <v>132</v>
      </c>
      <c r="E77" t="s">
        <v>143</v>
      </c>
      <c r="F77" s="3">
        <v>1981</v>
      </c>
      <c r="G77" s="1">
        <v>83222.51999999999</v>
      </c>
      <c r="H77" s="2">
        <v>5553</v>
      </c>
    </row>
    <row r="78" spans="1:8" x14ac:dyDescent="0.25">
      <c r="A78" t="s">
        <v>97</v>
      </c>
      <c r="B78" t="s">
        <v>15</v>
      </c>
      <c r="C78" t="s">
        <v>75</v>
      </c>
      <c r="D78" t="s">
        <v>132</v>
      </c>
      <c r="E78" t="s">
        <v>143</v>
      </c>
      <c r="F78" s="3">
        <v>1982</v>
      </c>
      <c r="G78" s="1">
        <v>1068259</v>
      </c>
      <c r="H78" s="2">
        <v>63664</v>
      </c>
    </row>
    <row r="79" spans="1:8" x14ac:dyDescent="0.25">
      <c r="A79" t="s">
        <v>97</v>
      </c>
      <c r="B79" t="s">
        <v>15</v>
      </c>
      <c r="C79" t="s">
        <v>75</v>
      </c>
      <c r="D79" t="s">
        <v>132</v>
      </c>
      <c r="E79" t="s">
        <v>143</v>
      </c>
      <c r="F79" s="3">
        <v>1983</v>
      </c>
      <c r="G79" s="1">
        <v>2767</v>
      </c>
      <c r="H79" s="2">
        <v>173</v>
      </c>
    </row>
    <row r="80" spans="1:8" x14ac:dyDescent="0.25">
      <c r="A80" t="s">
        <v>97</v>
      </c>
      <c r="B80" t="s">
        <v>15</v>
      </c>
      <c r="C80" t="s">
        <v>75</v>
      </c>
      <c r="D80" t="s">
        <v>132</v>
      </c>
      <c r="E80" t="s">
        <v>143</v>
      </c>
      <c r="F80" s="3">
        <v>1986</v>
      </c>
      <c r="G80" s="1">
        <v>152973.11000000002</v>
      </c>
      <c r="H80" s="2">
        <v>9393</v>
      </c>
    </row>
    <row r="81" spans="1:8" x14ac:dyDescent="0.25">
      <c r="A81" t="s">
        <v>97</v>
      </c>
      <c r="B81" t="s">
        <v>15</v>
      </c>
      <c r="C81" t="s">
        <v>75</v>
      </c>
      <c r="D81" t="s">
        <v>132</v>
      </c>
      <c r="E81" t="s">
        <v>143</v>
      </c>
      <c r="F81" s="3">
        <v>1987</v>
      </c>
      <c r="G81" s="1">
        <v>465380.3</v>
      </c>
      <c r="H81" s="2">
        <v>27030</v>
      </c>
    </row>
    <row r="82" spans="1:8" x14ac:dyDescent="0.25">
      <c r="A82" t="s">
        <v>97</v>
      </c>
      <c r="B82" t="s">
        <v>15</v>
      </c>
      <c r="C82" t="s">
        <v>75</v>
      </c>
      <c r="D82" t="s">
        <v>132</v>
      </c>
      <c r="E82" t="s">
        <v>143</v>
      </c>
      <c r="F82" s="3">
        <v>1988</v>
      </c>
      <c r="G82" s="1">
        <v>224211</v>
      </c>
      <c r="H82" s="2">
        <v>15509</v>
      </c>
    </row>
    <row r="83" spans="1:8" x14ac:dyDescent="0.25">
      <c r="A83" t="s">
        <v>97</v>
      </c>
      <c r="B83" t="s">
        <v>15</v>
      </c>
      <c r="C83" t="s">
        <v>75</v>
      </c>
      <c r="D83" t="s">
        <v>132</v>
      </c>
      <c r="E83" t="s">
        <v>143</v>
      </c>
      <c r="F83" s="3">
        <v>1989</v>
      </c>
      <c r="G83" s="1">
        <v>102</v>
      </c>
      <c r="H83" s="2">
        <v>19</v>
      </c>
    </row>
    <row r="84" spans="1:8" x14ac:dyDescent="0.25">
      <c r="A84" t="s">
        <v>97</v>
      </c>
      <c r="B84" t="s">
        <v>15</v>
      </c>
      <c r="C84" t="s">
        <v>75</v>
      </c>
      <c r="D84" t="s">
        <v>132</v>
      </c>
      <c r="E84" t="s">
        <v>143</v>
      </c>
      <c r="F84" s="3">
        <v>1990</v>
      </c>
      <c r="G84" s="1">
        <v>27691</v>
      </c>
      <c r="H84" s="2">
        <v>2834</v>
      </c>
    </row>
    <row r="85" spans="1:8" x14ac:dyDescent="0.25">
      <c r="A85" t="s">
        <v>97</v>
      </c>
      <c r="B85" t="s">
        <v>15</v>
      </c>
      <c r="C85" t="s">
        <v>75</v>
      </c>
      <c r="D85" t="s">
        <v>132</v>
      </c>
      <c r="E85" t="s">
        <v>143</v>
      </c>
      <c r="F85" s="3">
        <v>1991</v>
      </c>
      <c r="G85" s="1">
        <v>152659.26999999999</v>
      </c>
      <c r="H85" s="2">
        <v>8524</v>
      </c>
    </row>
    <row r="86" spans="1:8" x14ac:dyDescent="0.25">
      <c r="A86" t="s">
        <v>97</v>
      </c>
      <c r="B86" t="s">
        <v>15</v>
      </c>
      <c r="C86" t="s">
        <v>75</v>
      </c>
      <c r="D86" t="s">
        <v>132</v>
      </c>
      <c r="E86" t="s">
        <v>143</v>
      </c>
      <c r="F86" s="3">
        <v>1992</v>
      </c>
      <c r="G86" s="1">
        <v>24507</v>
      </c>
      <c r="H86" s="2">
        <v>929</v>
      </c>
    </row>
    <row r="87" spans="1:8" x14ac:dyDescent="0.25">
      <c r="A87" t="s">
        <v>97</v>
      </c>
      <c r="B87" t="s">
        <v>15</v>
      </c>
      <c r="C87" t="s">
        <v>75</v>
      </c>
      <c r="D87" t="s">
        <v>132</v>
      </c>
      <c r="E87" t="s">
        <v>143</v>
      </c>
      <c r="F87" s="3">
        <v>1993</v>
      </c>
      <c r="G87" s="1">
        <v>724459.88</v>
      </c>
      <c r="H87" s="2">
        <v>29447</v>
      </c>
    </row>
    <row r="88" spans="1:8" x14ac:dyDescent="0.25">
      <c r="A88" t="s">
        <v>97</v>
      </c>
      <c r="B88" t="s">
        <v>15</v>
      </c>
      <c r="C88" t="s">
        <v>75</v>
      </c>
      <c r="D88" t="s">
        <v>132</v>
      </c>
      <c r="E88" t="s">
        <v>143</v>
      </c>
      <c r="F88" s="3">
        <v>1994</v>
      </c>
      <c r="G88" s="1">
        <v>297406</v>
      </c>
      <c r="H88" s="2">
        <v>8357</v>
      </c>
    </row>
    <row r="89" spans="1:8" x14ac:dyDescent="0.25">
      <c r="A89" t="s">
        <v>97</v>
      </c>
      <c r="B89" t="s">
        <v>15</v>
      </c>
      <c r="C89" t="s">
        <v>75</v>
      </c>
      <c r="D89" t="s">
        <v>132</v>
      </c>
      <c r="E89" t="s">
        <v>143</v>
      </c>
      <c r="F89" s="3">
        <v>1995</v>
      </c>
      <c r="G89" s="1">
        <v>194089</v>
      </c>
      <c r="H89" s="2">
        <v>3714</v>
      </c>
    </row>
    <row r="90" spans="1:8" x14ac:dyDescent="0.25">
      <c r="A90" t="s">
        <v>97</v>
      </c>
      <c r="B90" t="s">
        <v>15</v>
      </c>
      <c r="C90" t="s">
        <v>75</v>
      </c>
      <c r="D90" t="s">
        <v>132</v>
      </c>
      <c r="E90" t="s">
        <v>143</v>
      </c>
      <c r="F90" s="3">
        <v>1996</v>
      </c>
      <c r="G90" s="1">
        <v>354604</v>
      </c>
      <c r="H90" s="2">
        <v>10123</v>
      </c>
    </row>
    <row r="91" spans="1:8" x14ac:dyDescent="0.25">
      <c r="A91" t="s">
        <v>97</v>
      </c>
      <c r="B91" t="s">
        <v>15</v>
      </c>
      <c r="C91" t="s">
        <v>75</v>
      </c>
      <c r="D91" t="s">
        <v>132</v>
      </c>
      <c r="E91" t="s">
        <v>143</v>
      </c>
      <c r="F91" s="3">
        <v>1997</v>
      </c>
      <c r="G91" s="1">
        <v>67474</v>
      </c>
      <c r="H91" s="2">
        <v>1705</v>
      </c>
    </row>
    <row r="92" spans="1:8" x14ac:dyDescent="0.25">
      <c r="A92" t="s">
        <v>97</v>
      </c>
      <c r="B92" t="s">
        <v>15</v>
      </c>
      <c r="C92" t="s">
        <v>75</v>
      </c>
      <c r="D92" t="s">
        <v>132</v>
      </c>
      <c r="E92" t="s">
        <v>143</v>
      </c>
      <c r="F92" s="3">
        <v>1998</v>
      </c>
      <c r="G92" s="1">
        <v>367739</v>
      </c>
      <c r="H92" s="2">
        <v>16854</v>
      </c>
    </row>
    <row r="93" spans="1:8" x14ac:dyDescent="0.25">
      <c r="A93" t="s">
        <v>97</v>
      </c>
      <c r="B93" t="s">
        <v>15</v>
      </c>
      <c r="C93" t="s">
        <v>75</v>
      </c>
      <c r="D93" t="s">
        <v>132</v>
      </c>
      <c r="E93" t="s">
        <v>143</v>
      </c>
      <c r="F93" s="3">
        <v>1999</v>
      </c>
      <c r="G93" s="1">
        <v>103623</v>
      </c>
      <c r="H93" s="2">
        <v>4807</v>
      </c>
    </row>
    <row r="94" spans="1:8" x14ac:dyDescent="0.25">
      <c r="A94" t="s">
        <v>97</v>
      </c>
      <c r="B94" t="s">
        <v>15</v>
      </c>
      <c r="C94" t="s">
        <v>75</v>
      </c>
      <c r="D94" t="s">
        <v>132</v>
      </c>
      <c r="E94" t="s">
        <v>143</v>
      </c>
      <c r="F94" s="3">
        <v>2000</v>
      </c>
      <c r="G94" s="1">
        <v>309849</v>
      </c>
      <c r="H94" s="2">
        <v>9564</v>
      </c>
    </row>
    <row r="95" spans="1:8" x14ac:dyDescent="0.25">
      <c r="A95" t="s">
        <v>97</v>
      </c>
      <c r="B95" t="s">
        <v>15</v>
      </c>
      <c r="C95" t="s">
        <v>75</v>
      </c>
      <c r="D95" t="s">
        <v>132</v>
      </c>
      <c r="E95" t="s">
        <v>143</v>
      </c>
      <c r="F95" s="3">
        <v>2001</v>
      </c>
      <c r="G95" s="1">
        <v>57394.17</v>
      </c>
      <c r="H95" s="2">
        <v>1139</v>
      </c>
    </row>
    <row r="96" spans="1:8" x14ac:dyDescent="0.25">
      <c r="A96" t="s">
        <v>97</v>
      </c>
      <c r="B96" t="s">
        <v>15</v>
      </c>
      <c r="C96" t="s">
        <v>75</v>
      </c>
      <c r="D96" t="s">
        <v>132</v>
      </c>
      <c r="E96" t="s">
        <v>143</v>
      </c>
      <c r="F96" s="3">
        <v>2002</v>
      </c>
      <c r="G96" s="1">
        <v>62</v>
      </c>
      <c r="H96" s="2">
        <v>0</v>
      </c>
    </row>
    <row r="97" spans="1:8" x14ac:dyDescent="0.25">
      <c r="A97" t="s">
        <v>97</v>
      </c>
      <c r="B97" t="s">
        <v>15</v>
      </c>
      <c r="C97" t="s">
        <v>75</v>
      </c>
      <c r="D97" t="s">
        <v>132</v>
      </c>
      <c r="E97" t="s">
        <v>143</v>
      </c>
      <c r="F97" s="3">
        <v>2004</v>
      </c>
      <c r="G97" s="1">
        <v>2022.7</v>
      </c>
      <c r="H97" s="2">
        <v>58</v>
      </c>
    </row>
    <row r="98" spans="1:8" x14ac:dyDescent="0.25">
      <c r="A98" t="s">
        <v>97</v>
      </c>
      <c r="B98" t="s">
        <v>15</v>
      </c>
      <c r="C98" t="s">
        <v>75</v>
      </c>
      <c r="D98" t="s">
        <v>132</v>
      </c>
      <c r="E98" t="s">
        <v>143</v>
      </c>
      <c r="F98" s="3">
        <v>2005</v>
      </c>
      <c r="G98" s="1">
        <v>-15735.87</v>
      </c>
      <c r="H98" s="2">
        <v>0</v>
      </c>
    </row>
    <row r="99" spans="1:8" x14ac:dyDescent="0.25">
      <c r="A99" t="s">
        <v>97</v>
      </c>
      <c r="B99" t="s">
        <v>15</v>
      </c>
      <c r="C99" t="s">
        <v>75</v>
      </c>
      <c r="D99" t="s">
        <v>132</v>
      </c>
      <c r="E99" t="s">
        <v>143</v>
      </c>
      <c r="F99" s="3">
        <v>2006</v>
      </c>
      <c r="G99" s="1">
        <v>1189544.02</v>
      </c>
      <c r="H99" s="2">
        <v>1800</v>
      </c>
    </row>
    <row r="100" spans="1:8" x14ac:dyDescent="0.25">
      <c r="A100" t="s">
        <v>97</v>
      </c>
      <c r="B100" t="s">
        <v>15</v>
      </c>
      <c r="C100" t="s">
        <v>75</v>
      </c>
      <c r="D100" t="s">
        <v>132</v>
      </c>
      <c r="E100" t="s">
        <v>143</v>
      </c>
      <c r="F100" s="3">
        <v>2007</v>
      </c>
      <c r="G100" s="1">
        <v>-705.02</v>
      </c>
      <c r="H100" s="2">
        <v>0</v>
      </c>
    </row>
    <row r="101" spans="1:8" x14ac:dyDescent="0.25">
      <c r="A101" t="s">
        <v>97</v>
      </c>
      <c r="B101" t="s">
        <v>15</v>
      </c>
      <c r="C101" t="s">
        <v>75</v>
      </c>
      <c r="D101" t="s">
        <v>132</v>
      </c>
      <c r="E101" t="s">
        <v>143</v>
      </c>
      <c r="F101" s="3">
        <v>2008</v>
      </c>
      <c r="G101" s="1">
        <v>25741.99</v>
      </c>
      <c r="H101" s="2">
        <v>647</v>
      </c>
    </row>
    <row r="102" spans="1:8" x14ac:dyDescent="0.25">
      <c r="A102" t="s">
        <v>97</v>
      </c>
      <c r="B102" t="s">
        <v>15</v>
      </c>
      <c r="C102" t="s">
        <v>75</v>
      </c>
      <c r="D102" t="s">
        <v>132</v>
      </c>
      <c r="E102" t="s">
        <v>143</v>
      </c>
      <c r="F102" s="3">
        <v>2009</v>
      </c>
      <c r="G102" s="1">
        <v>784344.40999999992</v>
      </c>
      <c r="H102" s="2">
        <v>7526</v>
      </c>
    </row>
    <row r="103" spans="1:8" x14ac:dyDescent="0.25">
      <c r="A103" t="s">
        <v>97</v>
      </c>
      <c r="B103" t="s">
        <v>15</v>
      </c>
      <c r="C103" t="s">
        <v>75</v>
      </c>
      <c r="D103" t="s">
        <v>132</v>
      </c>
      <c r="E103" t="s">
        <v>143</v>
      </c>
      <c r="F103" s="3">
        <v>2010</v>
      </c>
      <c r="G103" s="1">
        <v>1016264.6000000001</v>
      </c>
      <c r="H103" s="2">
        <v>7564</v>
      </c>
    </row>
    <row r="104" spans="1:8" x14ac:dyDescent="0.25">
      <c r="A104" t="s">
        <v>97</v>
      </c>
      <c r="B104" t="s">
        <v>15</v>
      </c>
      <c r="C104" t="s">
        <v>75</v>
      </c>
      <c r="D104" t="s">
        <v>132</v>
      </c>
      <c r="E104" t="s">
        <v>143</v>
      </c>
      <c r="F104" s="3">
        <v>2011</v>
      </c>
      <c r="G104" s="1">
        <v>637908.1100000001</v>
      </c>
      <c r="H104" s="2">
        <v>5534</v>
      </c>
    </row>
    <row r="105" spans="1:8" x14ac:dyDescent="0.25">
      <c r="A105" t="s">
        <v>97</v>
      </c>
      <c r="B105" t="s">
        <v>15</v>
      </c>
      <c r="C105" t="s">
        <v>75</v>
      </c>
      <c r="D105" t="s">
        <v>132</v>
      </c>
      <c r="E105" t="s">
        <v>143</v>
      </c>
      <c r="F105" s="3">
        <v>2012</v>
      </c>
      <c r="G105" s="1">
        <v>1349218.09</v>
      </c>
      <c r="H105" s="2">
        <v>8190</v>
      </c>
    </row>
    <row r="106" spans="1:8" x14ac:dyDescent="0.25">
      <c r="A106" t="s">
        <v>97</v>
      </c>
      <c r="B106" t="s">
        <v>15</v>
      </c>
      <c r="C106" t="s">
        <v>75</v>
      </c>
      <c r="D106" t="s">
        <v>132</v>
      </c>
      <c r="E106" t="s">
        <v>143</v>
      </c>
      <c r="F106" s="3">
        <v>2013</v>
      </c>
      <c r="G106" s="1">
        <v>1038600.76</v>
      </c>
      <c r="H106" s="2">
        <v>2127</v>
      </c>
    </row>
    <row r="107" spans="1:8" x14ac:dyDescent="0.25">
      <c r="A107" t="s">
        <v>97</v>
      </c>
      <c r="B107" t="s">
        <v>15</v>
      </c>
      <c r="C107" t="s">
        <v>75</v>
      </c>
      <c r="D107" t="s">
        <v>132</v>
      </c>
      <c r="E107" t="s">
        <v>143</v>
      </c>
      <c r="F107" s="3">
        <v>2014</v>
      </c>
      <c r="G107" s="1">
        <v>30491.83</v>
      </c>
      <c r="H107" s="2">
        <v>11</v>
      </c>
    </row>
    <row r="108" spans="1:8" x14ac:dyDescent="0.25">
      <c r="A108" t="s">
        <v>97</v>
      </c>
      <c r="B108" t="s">
        <v>15</v>
      </c>
      <c r="C108" t="s">
        <v>75</v>
      </c>
      <c r="D108" t="s">
        <v>132</v>
      </c>
      <c r="E108" t="s">
        <v>143</v>
      </c>
      <c r="F108" s="3">
        <v>2015</v>
      </c>
      <c r="G108" s="1">
        <v>2076507.51</v>
      </c>
      <c r="H108" s="2">
        <v>6874</v>
      </c>
    </row>
    <row r="109" spans="1:8" x14ac:dyDescent="0.25">
      <c r="A109" t="s">
        <v>97</v>
      </c>
      <c r="B109" t="s">
        <v>15</v>
      </c>
      <c r="C109" t="s">
        <v>75</v>
      </c>
      <c r="D109" t="s">
        <v>132</v>
      </c>
      <c r="E109" t="s">
        <v>143</v>
      </c>
      <c r="F109" s="3">
        <v>2016</v>
      </c>
      <c r="G109" s="1">
        <v>146363.18</v>
      </c>
      <c r="H109" s="2">
        <v>38</v>
      </c>
    </row>
    <row r="110" spans="1:8" x14ac:dyDescent="0.25">
      <c r="A110" t="s">
        <v>97</v>
      </c>
      <c r="B110" t="s">
        <v>15</v>
      </c>
      <c r="C110" t="s">
        <v>76</v>
      </c>
      <c r="D110" t="s">
        <v>133</v>
      </c>
      <c r="E110" t="s">
        <v>143</v>
      </c>
      <c r="F110" s="3">
        <v>1957</v>
      </c>
      <c r="G110" s="1">
        <v>243685.46000000002</v>
      </c>
      <c r="H110" s="2">
        <v>37449</v>
      </c>
    </row>
    <row r="111" spans="1:8" x14ac:dyDescent="0.25">
      <c r="A111" t="s">
        <v>97</v>
      </c>
      <c r="B111" t="s">
        <v>15</v>
      </c>
      <c r="C111" t="s">
        <v>76</v>
      </c>
      <c r="D111" t="s">
        <v>133</v>
      </c>
      <c r="E111" t="s">
        <v>143</v>
      </c>
      <c r="F111" s="3">
        <v>1961</v>
      </c>
      <c r="G111" s="1">
        <v>53774</v>
      </c>
      <c r="H111" s="2">
        <v>10361</v>
      </c>
    </row>
    <row r="112" spans="1:8" x14ac:dyDescent="0.25">
      <c r="A112" t="s">
        <v>97</v>
      </c>
      <c r="B112" t="s">
        <v>15</v>
      </c>
      <c r="C112" t="s">
        <v>76</v>
      </c>
      <c r="D112" t="s">
        <v>133</v>
      </c>
      <c r="E112" t="s">
        <v>143</v>
      </c>
      <c r="F112" s="3">
        <v>1965</v>
      </c>
      <c r="G112" s="1">
        <v>121189</v>
      </c>
      <c r="H112" s="2">
        <v>23034</v>
      </c>
    </row>
    <row r="113" spans="1:8" x14ac:dyDescent="0.25">
      <c r="A113" t="s">
        <v>97</v>
      </c>
      <c r="B113" t="s">
        <v>15</v>
      </c>
      <c r="C113" t="s">
        <v>76</v>
      </c>
      <c r="D113" t="s">
        <v>133</v>
      </c>
      <c r="E113" t="s">
        <v>143</v>
      </c>
      <c r="F113" s="3">
        <v>1973</v>
      </c>
      <c r="G113" s="1">
        <v>139172</v>
      </c>
      <c r="H113" s="2">
        <v>19048</v>
      </c>
    </row>
    <row r="114" spans="1:8" x14ac:dyDescent="0.25">
      <c r="A114" t="s">
        <v>97</v>
      </c>
      <c r="B114" t="s">
        <v>15</v>
      </c>
      <c r="C114" t="s">
        <v>76</v>
      </c>
      <c r="D114" t="s">
        <v>133</v>
      </c>
      <c r="E114" t="s">
        <v>143</v>
      </c>
      <c r="F114" s="3">
        <v>1987</v>
      </c>
      <c r="G114" s="1">
        <v>194164</v>
      </c>
      <c r="H114" s="2">
        <v>21328</v>
      </c>
    </row>
    <row r="115" spans="1:8" x14ac:dyDescent="0.25">
      <c r="A115" t="s">
        <v>97</v>
      </c>
      <c r="B115" t="s">
        <v>15</v>
      </c>
      <c r="C115" t="s">
        <v>76</v>
      </c>
      <c r="D115" t="s">
        <v>133</v>
      </c>
      <c r="E115" t="s">
        <v>143</v>
      </c>
      <c r="F115" s="3">
        <v>1989</v>
      </c>
      <c r="G115" s="1">
        <v>1246126.07</v>
      </c>
      <c r="H115" s="2">
        <v>50809</v>
      </c>
    </row>
    <row r="116" spans="1:8" x14ac:dyDescent="0.25">
      <c r="A116" t="s">
        <v>97</v>
      </c>
      <c r="B116" t="s">
        <v>15</v>
      </c>
      <c r="C116" t="s">
        <v>76</v>
      </c>
      <c r="D116" t="s">
        <v>133</v>
      </c>
      <c r="E116" t="s">
        <v>143</v>
      </c>
      <c r="F116" s="3">
        <v>1990</v>
      </c>
      <c r="G116" s="1">
        <v>46579</v>
      </c>
      <c r="H116" s="2">
        <v>1492</v>
      </c>
    </row>
    <row r="117" spans="1:8" x14ac:dyDescent="0.25">
      <c r="A117" t="s">
        <v>97</v>
      </c>
      <c r="B117" t="s">
        <v>15</v>
      </c>
      <c r="C117" t="s">
        <v>76</v>
      </c>
      <c r="D117" t="s">
        <v>133</v>
      </c>
      <c r="E117" t="s">
        <v>143</v>
      </c>
      <c r="F117" s="3">
        <v>1991</v>
      </c>
      <c r="G117" s="1">
        <v>306709</v>
      </c>
      <c r="H117" s="2">
        <v>13676</v>
      </c>
    </row>
    <row r="118" spans="1:8" x14ac:dyDescent="0.25">
      <c r="A118" t="s">
        <v>97</v>
      </c>
      <c r="B118" t="s">
        <v>15</v>
      </c>
      <c r="C118" t="s">
        <v>76</v>
      </c>
      <c r="D118" t="s">
        <v>133</v>
      </c>
      <c r="E118" t="s">
        <v>143</v>
      </c>
      <c r="F118" s="3">
        <v>1992</v>
      </c>
      <c r="G118" s="1">
        <v>694112.04999999993</v>
      </c>
      <c r="H118" s="2">
        <v>12870</v>
      </c>
    </row>
    <row r="119" spans="1:8" x14ac:dyDescent="0.25">
      <c r="A119" t="s">
        <v>97</v>
      </c>
      <c r="B119" t="s">
        <v>15</v>
      </c>
      <c r="C119" t="s">
        <v>76</v>
      </c>
      <c r="D119" t="s">
        <v>133</v>
      </c>
      <c r="E119" t="s">
        <v>143</v>
      </c>
      <c r="F119" s="3">
        <v>1993</v>
      </c>
      <c r="G119" s="1">
        <v>2387.7799999999997</v>
      </c>
      <c r="H119" s="2">
        <v>351</v>
      </c>
    </row>
    <row r="120" spans="1:8" x14ac:dyDescent="0.25">
      <c r="A120" t="s">
        <v>97</v>
      </c>
      <c r="B120" t="s">
        <v>15</v>
      </c>
      <c r="C120" t="s">
        <v>76</v>
      </c>
      <c r="D120" t="s">
        <v>133</v>
      </c>
      <c r="E120" t="s">
        <v>143</v>
      </c>
      <c r="F120" s="3">
        <v>1994</v>
      </c>
      <c r="G120" s="1">
        <v>1688664.9600000002</v>
      </c>
      <c r="H120" s="2">
        <v>46133</v>
      </c>
    </row>
    <row r="121" spans="1:8" x14ac:dyDescent="0.25">
      <c r="A121" t="s">
        <v>97</v>
      </c>
      <c r="B121" t="s">
        <v>15</v>
      </c>
      <c r="C121" t="s">
        <v>76</v>
      </c>
      <c r="D121" t="s">
        <v>133</v>
      </c>
      <c r="E121" t="s">
        <v>143</v>
      </c>
      <c r="F121" s="3">
        <v>1995</v>
      </c>
      <c r="G121" s="1">
        <v>1244140</v>
      </c>
      <c r="H121" s="2">
        <v>26916</v>
      </c>
    </row>
    <row r="122" spans="1:8" x14ac:dyDescent="0.25">
      <c r="A122" t="s">
        <v>97</v>
      </c>
      <c r="B122" t="s">
        <v>15</v>
      </c>
      <c r="C122" t="s">
        <v>76</v>
      </c>
      <c r="D122" t="s">
        <v>133</v>
      </c>
      <c r="E122" t="s">
        <v>143</v>
      </c>
      <c r="F122" s="3">
        <v>1996</v>
      </c>
      <c r="G122" s="1">
        <v>814292.06</v>
      </c>
      <c r="H122" s="2">
        <v>14103</v>
      </c>
    </row>
    <row r="123" spans="1:8" x14ac:dyDescent="0.25">
      <c r="A123" t="s">
        <v>97</v>
      </c>
      <c r="B123" t="s">
        <v>15</v>
      </c>
      <c r="C123" t="s">
        <v>76</v>
      </c>
      <c r="D123" t="s">
        <v>133</v>
      </c>
      <c r="E123" t="s">
        <v>143</v>
      </c>
      <c r="F123" s="3">
        <v>1997</v>
      </c>
      <c r="G123" s="1">
        <v>100366.44</v>
      </c>
      <c r="H123" s="2">
        <v>2822</v>
      </c>
    </row>
    <row r="124" spans="1:8" x14ac:dyDescent="0.25">
      <c r="A124" t="s">
        <v>97</v>
      </c>
      <c r="B124" t="s">
        <v>15</v>
      </c>
      <c r="C124" t="s">
        <v>76</v>
      </c>
      <c r="D124" t="s">
        <v>133</v>
      </c>
      <c r="E124" t="s">
        <v>143</v>
      </c>
      <c r="F124" s="3">
        <v>1998</v>
      </c>
      <c r="G124" s="1">
        <v>894224</v>
      </c>
      <c r="H124" s="2">
        <v>12057</v>
      </c>
    </row>
    <row r="125" spans="1:8" x14ac:dyDescent="0.25">
      <c r="A125" t="s">
        <v>97</v>
      </c>
      <c r="B125" t="s">
        <v>15</v>
      </c>
      <c r="C125" t="s">
        <v>76</v>
      </c>
      <c r="D125" t="s">
        <v>133</v>
      </c>
      <c r="E125" t="s">
        <v>143</v>
      </c>
      <c r="F125" s="3">
        <v>1999</v>
      </c>
      <c r="G125" s="1">
        <v>1810781.21</v>
      </c>
      <c r="H125" s="2">
        <v>39752</v>
      </c>
    </row>
    <row r="126" spans="1:8" x14ac:dyDescent="0.25">
      <c r="A126" t="s">
        <v>97</v>
      </c>
      <c r="B126" t="s">
        <v>15</v>
      </c>
      <c r="C126" t="s">
        <v>76</v>
      </c>
      <c r="D126" t="s">
        <v>133</v>
      </c>
      <c r="E126" t="s">
        <v>143</v>
      </c>
      <c r="F126" s="3">
        <v>2000</v>
      </c>
      <c r="G126" s="1">
        <v>67822</v>
      </c>
      <c r="H126" s="2">
        <v>832</v>
      </c>
    </row>
    <row r="127" spans="1:8" x14ac:dyDescent="0.25">
      <c r="A127" t="s">
        <v>97</v>
      </c>
      <c r="B127" t="s">
        <v>15</v>
      </c>
      <c r="C127" t="s">
        <v>76</v>
      </c>
      <c r="D127" t="s">
        <v>133</v>
      </c>
      <c r="E127" t="s">
        <v>143</v>
      </c>
      <c r="F127" s="3">
        <v>2002</v>
      </c>
      <c r="G127" s="1">
        <v>5085</v>
      </c>
      <c r="H127" s="2">
        <v>0</v>
      </c>
    </row>
    <row r="128" spans="1:8" x14ac:dyDescent="0.25">
      <c r="A128" t="s">
        <v>97</v>
      </c>
      <c r="B128" t="s">
        <v>15</v>
      </c>
      <c r="C128" t="s">
        <v>76</v>
      </c>
      <c r="D128" t="s">
        <v>133</v>
      </c>
      <c r="E128" t="s">
        <v>143</v>
      </c>
      <c r="F128" s="3">
        <v>2004</v>
      </c>
      <c r="G128" s="1">
        <v>542830.13</v>
      </c>
      <c r="H128" s="2">
        <v>20741</v>
      </c>
    </row>
    <row r="129" spans="1:9" x14ac:dyDescent="0.25">
      <c r="A129" t="s">
        <v>97</v>
      </c>
      <c r="B129" t="s">
        <v>15</v>
      </c>
      <c r="C129" t="s">
        <v>76</v>
      </c>
      <c r="D129" t="s">
        <v>133</v>
      </c>
      <c r="E129" t="s">
        <v>143</v>
      </c>
      <c r="F129" s="3">
        <v>2005</v>
      </c>
      <c r="G129" s="1">
        <v>146686.19</v>
      </c>
      <c r="H129" s="2">
        <v>1695</v>
      </c>
    </row>
    <row r="130" spans="1:9" x14ac:dyDescent="0.25">
      <c r="A130" t="s">
        <v>97</v>
      </c>
      <c r="B130" t="s">
        <v>15</v>
      </c>
      <c r="C130" t="s">
        <v>76</v>
      </c>
      <c r="D130" t="s">
        <v>133</v>
      </c>
      <c r="E130" t="s">
        <v>143</v>
      </c>
      <c r="F130" s="3">
        <v>2006</v>
      </c>
      <c r="G130" s="1">
        <v>1437791.31</v>
      </c>
      <c r="H130" s="2">
        <v>15287</v>
      </c>
    </row>
    <row r="131" spans="1:9" x14ac:dyDescent="0.25">
      <c r="A131" t="s">
        <v>97</v>
      </c>
      <c r="B131" t="s">
        <v>15</v>
      </c>
      <c r="C131" t="s">
        <v>76</v>
      </c>
      <c r="D131" t="s">
        <v>133</v>
      </c>
      <c r="E131" t="s">
        <v>143</v>
      </c>
      <c r="F131" s="3">
        <v>2007</v>
      </c>
      <c r="G131" s="1">
        <v>1299.4100000000001</v>
      </c>
      <c r="H131" s="2">
        <v>0</v>
      </c>
    </row>
    <row r="132" spans="1:9" x14ac:dyDescent="0.25">
      <c r="A132" t="s">
        <v>97</v>
      </c>
      <c r="B132" t="s">
        <v>15</v>
      </c>
      <c r="C132" t="s">
        <v>76</v>
      </c>
      <c r="D132" t="s">
        <v>133</v>
      </c>
      <c r="E132" t="s">
        <v>143</v>
      </c>
      <c r="F132" s="3">
        <v>2008</v>
      </c>
      <c r="G132" s="1">
        <v>1163457.9099999999</v>
      </c>
      <c r="H132" s="2">
        <v>5429</v>
      </c>
    </row>
    <row r="133" spans="1:9" x14ac:dyDescent="0.25">
      <c r="A133" t="s">
        <v>97</v>
      </c>
      <c r="B133" t="s">
        <v>15</v>
      </c>
      <c r="C133" t="s">
        <v>76</v>
      </c>
      <c r="D133" t="s">
        <v>133</v>
      </c>
      <c r="E133" t="s">
        <v>143</v>
      </c>
      <c r="F133" s="3">
        <v>2009</v>
      </c>
      <c r="G133" s="1">
        <v>1762501.6199999999</v>
      </c>
      <c r="H133" s="2">
        <v>9806</v>
      </c>
    </row>
    <row r="134" spans="1:9" x14ac:dyDescent="0.25">
      <c r="A134" t="s">
        <v>97</v>
      </c>
      <c r="B134" t="s">
        <v>15</v>
      </c>
      <c r="C134" t="s">
        <v>76</v>
      </c>
      <c r="D134" t="s">
        <v>133</v>
      </c>
      <c r="E134" t="s">
        <v>143</v>
      </c>
      <c r="F134" s="3">
        <v>2010</v>
      </c>
      <c r="G134" s="1">
        <v>633466.56000000017</v>
      </c>
      <c r="H134" s="2">
        <v>2926</v>
      </c>
    </row>
    <row r="135" spans="1:9" x14ac:dyDescent="0.25">
      <c r="A135" t="s">
        <v>97</v>
      </c>
      <c r="B135" t="s">
        <v>15</v>
      </c>
      <c r="C135" t="s">
        <v>76</v>
      </c>
      <c r="D135" t="s">
        <v>133</v>
      </c>
      <c r="E135" t="s">
        <v>143</v>
      </c>
      <c r="F135" s="3">
        <v>2011</v>
      </c>
      <c r="G135" s="1">
        <v>22509.81</v>
      </c>
      <c r="H135" s="2">
        <v>32</v>
      </c>
    </row>
    <row r="136" spans="1:9" x14ac:dyDescent="0.25">
      <c r="A136" t="s">
        <v>97</v>
      </c>
      <c r="B136" t="s">
        <v>15</v>
      </c>
      <c r="C136" t="s">
        <v>76</v>
      </c>
      <c r="D136" t="s">
        <v>133</v>
      </c>
      <c r="E136" t="s">
        <v>143</v>
      </c>
      <c r="F136" s="3">
        <v>2012</v>
      </c>
      <c r="G136" s="1">
        <v>83303.83</v>
      </c>
      <c r="H136" s="2">
        <v>270</v>
      </c>
    </row>
    <row r="137" spans="1:9" x14ac:dyDescent="0.25">
      <c r="A137" t="s">
        <v>97</v>
      </c>
      <c r="B137" t="s">
        <v>15</v>
      </c>
      <c r="C137" t="s">
        <v>76</v>
      </c>
      <c r="D137" t="s">
        <v>133</v>
      </c>
      <c r="E137" t="s">
        <v>143</v>
      </c>
      <c r="F137" s="3">
        <v>2013</v>
      </c>
      <c r="G137" s="1">
        <v>-74383.67</v>
      </c>
      <c r="H137" s="2">
        <v>1850</v>
      </c>
    </row>
    <row r="138" spans="1:9" x14ac:dyDescent="0.25">
      <c r="A138" t="s">
        <v>97</v>
      </c>
      <c r="B138" t="s">
        <v>15</v>
      </c>
      <c r="C138" t="s">
        <v>76</v>
      </c>
      <c r="D138" t="s">
        <v>133</v>
      </c>
      <c r="E138" t="s">
        <v>143</v>
      </c>
      <c r="F138" s="3">
        <v>2014</v>
      </c>
      <c r="G138" s="1">
        <v>1308795.3600000001</v>
      </c>
      <c r="H138" s="2">
        <v>1237</v>
      </c>
    </row>
    <row r="139" spans="1:9" x14ac:dyDescent="0.25">
      <c r="A139" t="s">
        <v>97</v>
      </c>
      <c r="B139" t="s">
        <v>15</v>
      </c>
      <c r="C139" t="s">
        <v>76</v>
      </c>
      <c r="D139" t="s">
        <v>133</v>
      </c>
      <c r="E139" t="s">
        <v>143</v>
      </c>
      <c r="F139" s="3">
        <v>2015</v>
      </c>
      <c r="G139" s="1">
        <v>1817226.5</v>
      </c>
      <c r="H139" s="2">
        <v>6304</v>
      </c>
    </row>
    <row r="140" spans="1:9" x14ac:dyDescent="0.25">
      <c r="A140" t="s">
        <v>97</v>
      </c>
      <c r="B140" t="s">
        <v>15</v>
      </c>
      <c r="C140" t="s">
        <v>77</v>
      </c>
      <c r="D140" t="s">
        <v>134</v>
      </c>
      <c r="E140" t="s">
        <v>143</v>
      </c>
      <c r="F140" s="3">
        <v>1957</v>
      </c>
      <c r="G140" s="1">
        <v>88992.449999999953</v>
      </c>
      <c r="H140" s="2">
        <v>13380</v>
      </c>
      <c r="I140" s="6"/>
    </row>
    <row r="141" spans="1:9" x14ac:dyDescent="0.25">
      <c r="A141" t="s">
        <v>97</v>
      </c>
      <c r="B141" t="s">
        <v>15</v>
      </c>
      <c r="C141" t="s">
        <v>77</v>
      </c>
      <c r="D141" t="s">
        <v>134</v>
      </c>
      <c r="E141" t="s">
        <v>143</v>
      </c>
      <c r="F141" s="3">
        <v>1958</v>
      </c>
      <c r="G141" s="1">
        <v>10913.450000000012</v>
      </c>
      <c r="H141" s="2">
        <v>2071</v>
      </c>
      <c r="I141" s="6"/>
    </row>
    <row r="142" spans="1:9" x14ac:dyDescent="0.25">
      <c r="A142" t="s">
        <v>97</v>
      </c>
      <c r="B142" t="s">
        <v>15</v>
      </c>
      <c r="C142" t="s">
        <v>77</v>
      </c>
      <c r="D142" t="s">
        <v>134</v>
      </c>
      <c r="E142" t="s">
        <v>143</v>
      </c>
      <c r="F142" s="3">
        <v>1961</v>
      </c>
      <c r="G142" s="1">
        <v>7256.9200000000019</v>
      </c>
      <c r="H142" s="2">
        <v>740</v>
      </c>
      <c r="I142" s="6"/>
    </row>
    <row r="143" spans="1:9" x14ac:dyDescent="0.25">
      <c r="A143" t="s">
        <v>97</v>
      </c>
      <c r="B143" t="s">
        <v>15</v>
      </c>
      <c r="C143" t="s">
        <v>77</v>
      </c>
      <c r="D143" t="s">
        <v>134</v>
      </c>
      <c r="E143" t="s">
        <v>143</v>
      </c>
      <c r="F143" s="3">
        <v>1962</v>
      </c>
      <c r="G143" s="1">
        <v>50243</v>
      </c>
      <c r="H143" s="2">
        <v>4891</v>
      </c>
      <c r="I143" s="6"/>
    </row>
    <row r="144" spans="1:9" x14ac:dyDescent="0.25">
      <c r="A144" t="s">
        <v>97</v>
      </c>
      <c r="B144" t="s">
        <v>15</v>
      </c>
      <c r="C144" t="s">
        <v>77</v>
      </c>
      <c r="D144" t="s">
        <v>134</v>
      </c>
      <c r="E144" t="s">
        <v>143</v>
      </c>
      <c r="F144" s="3">
        <v>1963</v>
      </c>
      <c r="G144" s="1">
        <v>161952</v>
      </c>
      <c r="H144" s="2">
        <v>63093</v>
      </c>
      <c r="I144" s="6"/>
    </row>
    <row r="145" spans="1:9" x14ac:dyDescent="0.25">
      <c r="A145" t="s">
        <v>97</v>
      </c>
      <c r="B145" t="s">
        <v>15</v>
      </c>
      <c r="C145" t="s">
        <v>77</v>
      </c>
      <c r="D145" t="s">
        <v>134</v>
      </c>
      <c r="E145" t="s">
        <v>143</v>
      </c>
      <c r="F145" s="3">
        <v>1972</v>
      </c>
      <c r="G145" s="1">
        <v>321608.47000000003</v>
      </c>
      <c r="H145" s="2">
        <v>24594</v>
      </c>
      <c r="I145" s="6"/>
    </row>
    <row r="146" spans="1:9" x14ac:dyDescent="0.25">
      <c r="A146" t="s">
        <v>97</v>
      </c>
      <c r="B146" t="s">
        <v>15</v>
      </c>
      <c r="C146" t="s">
        <v>77</v>
      </c>
      <c r="D146" t="s">
        <v>134</v>
      </c>
      <c r="E146" t="s">
        <v>143</v>
      </c>
      <c r="F146" s="3">
        <v>1979</v>
      </c>
      <c r="G146" s="1">
        <v>144182</v>
      </c>
      <c r="H146" s="2">
        <v>357</v>
      </c>
      <c r="I146" s="6"/>
    </row>
    <row r="147" spans="1:9" x14ac:dyDescent="0.25">
      <c r="A147" t="s">
        <v>97</v>
      </c>
      <c r="B147" t="s">
        <v>15</v>
      </c>
      <c r="C147" t="s">
        <v>77</v>
      </c>
      <c r="D147" t="s">
        <v>134</v>
      </c>
      <c r="E147" t="s">
        <v>143</v>
      </c>
      <c r="F147" s="3">
        <v>1980</v>
      </c>
      <c r="G147" s="1">
        <v>298673</v>
      </c>
      <c r="H147" s="2">
        <v>15097</v>
      </c>
      <c r="I147" s="6"/>
    </row>
    <row r="148" spans="1:9" x14ac:dyDescent="0.25">
      <c r="A148" t="s">
        <v>97</v>
      </c>
      <c r="B148" t="s">
        <v>15</v>
      </c>
      <c r="C148" t="s">
        <v>77</v>
      </c>
      <c r="D148" t="s">
        <v>134</v>
      </c>
      <c r="E148" t="s">
        <v>143</v>
      </c>
      <c r="F148" s="3">
        <v>1981</v>
      </c>
      <c r="G148" s="1">
        <v>8775</v>
      </c>
      <c r="H148" s="2">
        <v>562</v>
      </c>
      <c r="I148" s="6"/>
    </row>
    <row r="149" spans="1:9" x14ac:dyDescent="0.25">
      <c r="A149" t="s">
        <v>97</v>
      </c>
      <c r="B149" t="s">
        <v>15</v>
      </c>
      <c r="C149" t="s">
        <v>77</v>
      </c>
      <c r="D149" t="s">
        <v>134</v>
      </c>
      <c r="E149" t="s">
        <v>143</v>
      </c>
      <c r="F149" s="3">
        <v>1982</v>
      </c>
      <c r="G149" s="1">
        <v>535761</v>
      </c>
      <c r="H149" s="2">
        <v>16886</v>
      </c>
      <c r="I149" s="6"/>
    </row>
    <row r="150" spans="1:9" x14ac:dyDescent="0.25">
      <c r="A150" t="s">
        <v>97</v>
      </c>
      <c r="B150" t="s">
        <v>15</v>
      </c>
      <c r="C150" t="s">
        <v>77</v>
      </c>
      <c r="D150" t="s">
        <v>134</v>
      </c>
      <c r="E150" t="s">
        <v>143</v>
      </c>
      <c r="F150" s="3">
        <v>1988</v>
      </c>
      <c r="G150" s="1">
        <v>36471.53</v>
      </c>
      <c r="H150" s="2">
        <v>367</v>
      </c>
      <c r="I150" s="6"/>
    </row>
    <row r="151" spans="1:9" x14ac:dyDescent="0.25">
      <c r="A151" t="s">
        <v>97</v>
      </c>
      <c r="B151" t="s">
        <v>15</v>
      </c>
      <c r="C151" t="s">
        <v>77</v>
      </c>
      <c r="D151" t="s">
        <v>134</v>
      </c>
      <c r="E151" t="s">
        <v>143</v>
      </c>
      <c r="F151" s="3">
        <v>1989</v>
      </c>
      <c r="G151" s="1">
        <v>6978</v>
      </c>
      <c r="H151" s="2">
        <v>128</v>
      </c>
      <c r="I151" s="6"/>
    </row>
    <row r="152" spans="1:9" x14ac:dyDescent="0.25">
      <c r="A152" t="s">
        <v>97</v>
      </c>
      <c r="B152" t="s">
        <v>15</v>
      </c>
      <c r="C152" t="s">
        <v>77</v>
      </c>
      <c r="D152" t="s">
        <v>134</v>
      </c>
      <c r="E152" t="s">
        <v>143</v>
      </c>
      <c r="F152" s="3">
        <v>1992</v>
      </c>
      <c r="G152" s="1">
        <v>613274</v>
      </c>
      <c r="H152" s="2">
        <v>17726</v>
      </c>
      <c r="I152" s="6"/>
    </row>
    <row r="153" spans="1:9" x14ac:dyDescent="0.25">
      <c r="A153" t="s">
        <v>97</v>
      </c>
      <c r="B153" t="s">
        <v>15</v>
      </c>
      <c r="C153" t="s">
        <v>77</v>
      </c>
      <c r="D153" t="s">
        <v>134</v>
      </c>
      <c r="E153" t="s">
        <v>143</v>
      </c>
      <c r="F153" s="3">
        <v>1994</v>
      </c>
      <c r="G153" s="1">
        <v>69855.47</v>
      </c>
      <c r="H153" s="2">
        <v>1162</v>
      </c>
      <c r="I153" s="6"/>
    </row>
    <row r="154" spans="1:9" x14ac:dyDescent="0.25">
      <c r="A154" t="s">
        <v>97</v>
      </c>
      <c r="B154" t="s">
        <v>15</v>
      </c>
      <c r="C154" t="s">
        <v>77</v>
      </c>
      <c r="D154" t="s">
        <v>134</v>
      </c>
      <c r="E154" t="s">
        <v>143</v>
      </c>
      <c r="F154" s="3">
        <v>1997</v>
      </c>
      <c r="G154" s="1">
        <v>353621.04000000004</v>
      </c>
      <c r="H154" s="2">
        <v>1428</v>
      </c>
      <c r="I154" s="6"/>
    </row>
    <row r="155" spans="1:9" x14ac:dyDescent="0.25">
      <c r="A155" t="s">
        <v>97</v>
      </c>
      <c r="B155" t="s">
        <v>15</v>
      </c>
      <c r="C155" t="s">
        <v>77</v>
      </c>
      <c r="D155" t="s">
        <v>134</v>
      </c>
      <c r="E155" t="s">
        <v>143</v>
      </c>
      <c r="F155" s="3">
        <v>1998</v>
      </c>
      <c r="G155" s="1">
        <v>934622.63</v>
      </c>
      <c r="H155" s="2">
        <v>7417</v>
      </c>
      <c r="I155" s="6"/>
    </row>
    <row r="156" spans="1:9" x14ac:dyDescent="0.25">
      <c r="A156" t="s">
        <v>97</v>
      </c>
      <c r="B156" t="s">
        <v>15</v>
      </c>
      <c r="C156" t="s">
        <v>77</v>
      </c>
      <c r="D156" t="s">
        <v>134</v>
      </c>
      <c r="E156" t="s">
        <v>143</v>
      </c>
      <c r="F156" s="3">
        <v>1999</v>
      </c>
      <c r="G156" s="1">
        <v>2655271.54</v>
      </c>
      <c r="H156" s="2">
        <v>35922</v>
      </c>
      <c r="I156" s="6"/>
    </row>
    <row r="157" spans="1:9" x14ac:dyDescent="0.25">
      <c r="A157" t="s">
        <v>97</v>
      </c>
      <c r="B157" t="s">
        <v>15</v>
      </c>
      <c r="C157" t="s">
        <v>77</v>
      </c>
      <c r="D157" t="s">
        <v>134</v>
      </c>
      <c r="E157" t="s">
        <v>143</v>
      </c>
      <c r="F157" s="3">
        <v>2000</v>
      </c>
      <c r="G157" s="1">
        <v>171030.06</v>
      </c>
      <c r="H157" s="2">
        <v>1840</v>
      </c>
      <c r="I157" s="6"/>
    </row>
    <row r="158" spans="1:9" x14ac:dyDescent="0.25">
      <c r="A158" t="s">
        <v>97</v>
      </c>
      <c r="B158" t="s">
        <v>15</v>
      </c>
      <c r="C158" t="s">
        <v>77</v>
      </c>
      <c r="D158" t="s">
        <v>134</v>
      </c>
      <c r="E158" t="s">
        <v>143</v>
      </c>
      <c r="F158" s="3">
        <v>2001</v>
      </c>
      <c r="G158" s="1">
        <v>231796.21000000002</v>
      </c>
      <c r="H158" s="2">
        <v>617</v>
      </c>
      <c r="I158" s="6"/>
    </row>
    <row r="159" spans="1:9" x14ac:dyDescent="0.25">
      <c r="A159" t="s">
        <v>97</v>
      </c>
      <c r="B159" t="s">
        <v>15</v>
      </c>
      <c r="C159" t="s">
        <v>77</v>
      </c>
      <c r="D159" t="s">
        <v>134</v>
      </c>
      <c r="E159" t="s">
        <v>143</v>
      </c>
      <c r="F159" s="3">
        <v>2007</v>
      </c>
      <c r="G159" s="1">
        <v>86478.14</v>
      </c>
      <c r="H159" s="2">
        <v>1288</v>
      </c>
      <c r="I159" s="6"/>
    </row>
    <row r="160" spans="1:9" x14ac:dyDescent="0.25">
      <c r="A160" t="s">
        <v>97</v>
      </c>
      <c r="B160" t="s">
        <v>15</v>
      </c>
      <c r="C160" t="s">
        <v>77</v>
      </c>
      <c r="D160" t="s">
        <v>134</v>
      </c>
      <c r="E160" t="s">
        <v>143</v>
      </c>
      <c r="F160" s="3">
        <v>2008</v>
      </c>
      <c r="G160" s="1">
        <v>1819636.23</v>
      </c>
      <c r="H160" s="2">
        <v>73076</v>
      </c>
      <c r="I160" s="6"/>
    </row>
    <row r="161" spans="1:9" x14ac:dyDescent="0.25">
      <c r="A161" t="s">
        <v>97</v>
      </c>
      <c r="B161" t="s">
        <v>15</v>
      </c>
      <c r="C161" t="s">
        <v>77</v>
      </c>
      <c r="D161" t="s">
        <v>134</v>
      </c>
      <c r="E161" t="s">
        <v>143</v>
      </c>
      <c r="F161" s="3">
        <v>2009</v>
      </c>
      <c r="G161" s="1">
        <v>9477.760000000002</v>
      </c>
      <c r="H161" s="2">
        <v>308</v>
      </c>
      <c r="I161" s="6"/>
    </row>
    <row r="162" spans="1:9" x14ac:dyDescent="0.25">
      <c r="A162" t="s">
        <v>97</v>
      </c>
      <c r="B162" t="s">
        <v>15</v>
      </c>
      <c r="C162" t="s">
        <v>77</v>
      </c>
      <c r="D162" t="s">
        <v>134</v>
      </c>
      <c r="E162" t="s">
        <v>143</v>
      </c>
      <c r="F162" s="3">
        <v>2010</v>
      </c>
      <c r="G162" s="1">
        <v>148303.83000000002</v>
      </c>
      <c r="H162" s="2">
        <v>402</v>
      </c>
      <c r="I162" s="6"/>
    </row>
    <row r="163" spans="1:9" x14ac:dyDescent="0.25">
      <c r="A163" t="s">
        <v>97</v>
      </c>
      <c r="B163" t="s">
        <v>15</v>
      </c>
      <c r="C163" t="s">
        <v>77</v>
      </c>
      <c r="D163" t="s">
        <v>134</v>
      </c>
      <c r="E163" t="s">
        <v>143</v>
      </c>
      <c r="F163" s="3">
        <v>2011</v>
      </c>
      <c r="G163" s="1">
        <v>2216435.5699999998</v>
      </c>
      <c r="H163" s="2">
        <v>3363</v>
      </c>
      <c r="I163" s="6"/>
    </row>
    <row r="164" spans="1:9" x14ac:dyDescent="0.25">
      <c r="A164" t="s">
        <v>97</v>
      </c>
      <c r="B164" t="s">
        <v>15</v>
      </c>
      <c r="C164" t="s">
        <v>77</v>
      </c>
      <c r="D164" t="s">
        <v>134</v>
      </c>
      <c r="E164" t="s">
        <v>143</v>
      </c>
      <c r="F164" s="3">
        <v>2012</v>
      </c>
      <c r="G164" s="1">
        <v>3796485.7699999991</v>
      </c>
      <c r="H164" s="2">
        <v>4588</v>
      </c>
      <c r="I164" s="6"/>
    </row>
    <row r="165" spans="1:9" x14ac:dyDescent="0.25">
      <c r="A165" t="s">
        <v>97</v>
      </c>
      <c r="B165" t="s">
        <v>15</v>
      </c>
      <c r="C165" t="s">
        <v>77</v>
      </c>
      <c r="D165" t="s">
        <v>134</v>
      </c>
      <c r="E165" t="s">
        <v>143</v>
      </c>
      <c r="F165" s="3">
        <v>2013</v>
      </c>
      <c r="G165" s="1">
        <v>1017679.4199999999</v>
      </c>
      <c r="H165" s="2">
        <v>1570</v>
      </c>
      <c r="I165" s="6"/>
    </row>
    <row r="166" spans="1:9" x14ac:dyDescent="0.25">
      <c r="A166" t="s">
        <v>97</v>
      </c>
      <c r="B166" t="s">
        <v>15</v>
      </c>
      <c r="C166" t="s">
        <v>77</v>
      </c>
      <c r="D166" t="s">
        <v>134</v>
      </c>
      <c r="E166" t="s">
        <v>143</v>
      </c>
      <c r="F166" s="3">
        <v>2014</v>
      </c>
      <c r="G166" s="1">
        <v>1054922.9200000002</v>
      </c>
      <c r="H166" s="2">
        <v>30949</v>
      </c>
      <c r="I166" s="6"/>
    </row>
    <row r="167" spans="1:9" x14ac:dyDescent="0.25">
      <c r="A167" t="s">
        <v>97</v>
      </c>
      <c r="B167" t="s">
        <v>15</v>
      </c>
      <c r="C167" t="s">
        <v>77</v>
      </c>
      <c r="D167" t="s">
        <v>134</v>
      </c>
      <c r="E167" t="s">
        <v>143</v>
      </c>
      <c r="F167" s="3">
        <v>2015</v>
      </c>
      <c r="G167" s="1">
        <v>1616988.62</v>
      </c>
      <c r="H167" s="2">
        <v>17502</v>
      </c>
      <c r="I167" s="6"/>
    </row>
    <row r="168" spans="1:9" x14ac:dyDescent="0.25">
      <c r="A168" t="s">
        <v>97</v>
      </c>
      <c r="B168" t="s">
        <v>15</v>
      </c>
      <c r="C168" t="s">
        <v>78</v>
      </c>
      <c r="D168" t="s">
        <v>135</v>
      </c>
      <c r="E168" t="s">
        <v>143</v>
      </c>
      <c r="F168" s="3">
        <v>1957</v>
      </c>
      <c r="G168" s="1">
        <v>72450</v>
      </c>
      <c r="H168" s="2">
        <v>655</v>
      </c>
    </row>
    <row r="169" spans="1:9" x14ac:dyDescent="0.25">
      <c r="A169" t="s">
        <v>97</v>
      </c>
      <c r="B169" t="s">
        <v>15</v>
      </c>
      <c r="C169" t="s">
        <v>78</v>
      </c>
      <c r="D169" t="s">
        <v>135</v>
      </c>
      <c r="E169" t="s">
        <v>143</v>
      </c>
      <c r="F169" s="3">
        <v>1992</v>
      </c>
      <c r="G169" s="1">
        <v>1637</v>
      </c>
      <c r="H169" s="2">
        <v>120</v>
      </c>
    </row>
    <row r="170" spans="1:9" x14ac:dyDescent="0.25">
      <c r="A170" t="s">
        <v>97</v>
      </c>
      <c r="B170" t="s">
        <v>15</v>
      </c>
      <c r="C170" t="s">
        <v>78</v>
      </c>
      <c r="D170" t="s">
        <v>135</v>
      </c>
      <c r="E170" t="s">
        <v>143</v>
      </c>
      <c r="F170" s="3">
        <v>1993</v>
      </c>
      <c r="G170" s="1">
        <v>1708672.48</v>
      </c>
      <c r="H170" s="2">
        <v>14117</v>
      </c>
    </row>
    <row r="171" spans="1:9" x14ac:dyDescent="0.25">
      <c r="A171" t="s">
        <v>97</v>
      </c>
      <c r="B171" t="s">
        <v>15</v>
      </c>
      <c r="C171" t="s">
        <v>78</v>
      </c>
      <c r="D171" t="s">
        <v>135</v>
      </c>
      <c r="E171" t="s">
        <v>143</v>
      </c>
      <c r="F171" s="3">
        <v>2010</v>
      </c>
      <c r="G171" s="1">
        <v>1221468.08</v>
      </c>
      <c r="H171" s="2">
        <v>2076</v>
      </c>
    </row>
    <row r="172" spans="1:9" x14ac:dyDescent="0.25">
      <c r="A172" t="s">
        <v>97</v>
      </c>
      <c r="B172" t="s">
        <v>15</v>
      </c>
      <c r="C172" t="s">
        <v>78</v>
      </c>
      <c r="D172" t="s">
        <v>135</v>
      </c>
      <c r="E172" t="s">
        <v>143</v>
      </c>
      <c r="F172" s="3">
        <v>2014</v>
      </c>
      <c r="G172" s="1">
        <v>418857.23</v>
      </c>
      <c r="H172" s="2">
        <v>1807</v>
      </c>
    </row>
    <row r="173" spans="1:9" x14ac:dyDescent="0.25">
      <c r="A173" t="s">
        <v>97</v>
      </c>
      <c r="B173" t="s">
        <v>15</v>
      </c>
      <c r="C173" t="s">
        <v>79</v>
      </c>
      <c r="D173" t="s">
        <v>136</v>
      </c>
      <c r="E173" t="s">
        <v>143</v>
      </c>
      <c r="F173" s="3">
        <v>1961</v>
      </c>
      <c r="G173" s="1">
        <v>79270.620000000024</v>
      </c>
      <c r="H173" s="2">
        <v>4656</v>
      </c>
    </row>
    <row r="174" spans="1:9" x14ac:dyDescent="0.25">
      <c r="A174" t="s">
        <v>97</v>
      </c>
      <c r="B174" t="s">
        <v>15</v>
      </c>
      <c r="C174" t="s">
        <v>79</v>
      </c>
      <c r="D174" t="s">
        <v>136</v>
      </c>
      <c r="E174" t="s">
        <v>143</v>
      </c>
      <c r="F174" s="3">
        <v>1971</v>
      </c>
      <c r="G174" s="1">
        <v>10638</v>
      </c>
      <c r="H174" s="2">
        <v>1044</v>
      </c>
    </row>
    <row r="175" spans="1:9" x14ac:dyDescent="0.25">
      <c r="A175" t="s">
        <v>97</v>
      </c>
      <c r="B175" t="s">
        <v>15</v>
      </c>
      <c r="C175" t="s">
        <v>79</v>
      </c>
      <c r="D175" t="s">
        <v>136</v>
      </c>
      <c r="E175" t="s">
        <v>143</v>
      </c>
      <c r="F175" s="3">
        <v>1974</v>
      </c>
      <c r="G175" s="1">
        <v>41171</v>
      </c>
      <c r="H175" s="2">
        <v>1314</v>
      </c>
    </row>
    <row r="176" spans="1:9" x14ac:dyDescent="0.25">
      <c r="A176" t="s">
        <v>97</v>
      </c>
      <c r="B176" t="s">
        <v>15</v>
      </c>
      <c r="C176" t="s">
        <v>79</v>
      </c>
      <c r="D176" t="s">
        <v>136</v>
      </c>
      <c r="E176" t="s">
        <v>143</v>
      </c>
      <c r="F176" s="3">
        <v>1981</v>
      </c>
      <c r="G176" s="1">
        <v>538420</v>
      </c>
      <c r="H176" s="2">
        <v>9871</v>
      </c>
    </row>
    <row r="177" spans="1:8" x14ac:dyDescent="0.25">
      <c r="A177" t="s">
        <v>97</v>
      </c>
      <c r="B177" t="s">
        <v>15</v>
      </c>
      <c r="C177" t="s">
        <v>79</v>
      </c>
      <c r="D177" t="s">
        <v>136</v>
      </c>
      <c r="E177" t="s">
        <v>143</v>
      </c>
      <c r="F177" s="3">
        <v>1986</v>
      </c>
      <c r="G177" s="1">
        <v>92258</v>
      </c>
      <c r="H177" s="2">
        <v>1175</v>
      </c>
    </row>
    <row r="178" spans="1:8" x14ac:dyDescent="0.25">
      <c r="A178" t="s">
        <v>97</v>
      </c>
      <c r="B178" t="s">
        <v>15</v>
      </c>
      <c r="C178" t="s">
        <v>79</v>
      </c>
      <c r="D178" t="s">
        <v>136</v>
      </c>
      <c r="E178" t="s">
        <v>143</v>
      </c>
      <c r="F178" s="3">
        <v>1992</v>
      </c>
      <c r="G178" s="1">
        <v>2538</v>
      </c>
      <c r="H178" s="2">
        <v>120</v>
      </c>
    </row>
    <row r="179" spans="1:8" x14ac:dyDescent="0.25">
      <c r="A179" t="s">
        <v>97</v>
      </c>
      <c r="B179" t="s">
        <v>15</v>
      </c>
      <c r="C179" t="s">
        <v>79</v>
      </c>
      <c r="D179" t="s">
        <v>136</v>
      </c>
      <c r="E179" t="s">
        <v>143</v>
      </c>
      <c r="F179" s="3">
        <v>1993</v>
      </c>
      <c r="G179" s="1">
        <v>3403890</v>
      </c>
      <c r="H179" s="2">
        <v>21073</v>
      </c>
    </row>
    <row r="180" spans="1:8" x14ac:dyDescent="0.25">
      <c r="A180" t="s">
        <v>97</v>
      </c>
      <c r="B180" t="s">
        <v>15</v>
      </c>
      <c r="C180" t="s">
        <v>79</v>
      </c>
      <c r="D180" t="s">
        <v>136</v>
      </c>
      <c r="E180" t="s">
        <v>143</v>
      </c>
      <c r="F180" s="3">
        <v>1995</v>
      </c>
      <c r="G180" s="1">
        <v>6509919</v>
      </c>
      <c r="H180" s="2">
        <v>14200</v>
      </c>
    </row>
    <row r="181" spans="1:8" x14ac:dyDescent="0.25">
      <c r="A181" t="s">
        <v>97</v>
      </c>
      <c r="B181" t="s">
        <v>15</v>
      </c>
      <c r="C181" t="s">
        <v>79</v>
      </c>
      <c r="D181" t="s">
        <v>136</v>
      </c>
      <c r="E181" t="s">
        <v>143</v>
      </c>
      <c r="F181" s="3">
        <v>1997</v>
      </c>
      <c r="G181" s="1">
        <v>10499837</v>
      </c>
      <c r="H181" s="2">
        <v>74055</v>
      </c>
    </row>
    <row r="182" spans="1:8" x14ac:dyDescent="0.25">
      <c r="A182" t="s">
        <v>97</v>
      </c>
      <c r="B182" t="s">
        <v>15</v>
      </c>
      <c r="C182" t="s">
        <v>79</v>
      </c>
      <c r="D182" t="s">
        <v>136</v>
      </c>
      <c r="E182" t="s">
        <v>143</v>
      </c>
      <c r="F182" s="3">
        <v>1999</v>
      </c>
      <c r="G182" s="1">
        <v>219702</v>
      </c>
      <c r="H182" s="2">
        <v>1948</v>
      </c>
    </row>
    <row r="183" spans="1:8" x14ac:dyDescent="0.25">
      <c r="A183" t="s">
        <v>97</v>
      </c>
      <c r="B183" t="s">
        <v>15</v>
      </c>
      <c r="C183" t="s">
        <v>79</v>
      </c>
      <c r="D183" t="s">
        <v>136</v>
      </c>
      <c r="E183" t="s">
        <v>143</v>
      </c>
      <c r="F183" s="3">
        <v>2000</v>
      </c>
      <c r="G183" s="1">
        <v>403249</v>
      </c>
      <c r="H183" s="2">
        <v>1260</v>
      </c>
    </row>
    <row r="184" spans="1:8" x14ac:dyDescent="0.25">
      <c r="A184" t="s">
        <v>97</v>
      </c>
      <c r="B184" t="s">
        <v>15</v>
      </c>
      <c r="C184" t="s">
        <v>79</v>
      </c>
      <c r="D184" t="s">
        <v>136</v>
      </c>
      <c r="E184" t="s">
        <v>143</v>
      </c>
      <c r="F184" s="3">
        <v>2001</v>
      </c>
      <c r="G184" s="1">
        <v>88512.88</v>
      </c>
      <c r="H184" s="2">
        <v>0</v>
      </c>
    </row>
    <row r="185" spans="1:8" x14ac:dyDescent="0.25">
      <c r="A185" t="s">
        <v>97</v>
      </c>
      <c r="B185" t="s">
        <v>15</v>
      </c>
      <c r="C185" t="s">
        <v>79</v>
      </c>
      <c r="D185" t="s">
        <v>136</v>
      </c>
      <c r="E185" t="s">
        <v>143</v>
      </c>
      <c r="F185" s="3">
        <v>2002</v>
      </c>
      <c r="G185" s="1">
        <v>385190.52</v>
      </c>
      <c r="H185" s="2">
        <v>0</v>
      </c>
    </row>
    <row r="186" spans="1:8" x14ac:dyDescent="0.25">
      <c r="A186" t="s">
        <v>97</v>
      </c>
      <c r="B186" t="s">
        <v>15</v>
      </c>
      <c r="C186" t="s">
        <v>79</v>
      </c>
      <c r="D186" t="s">
        <v>136</v>
      </c>
      <c r="E186" t="s">
        <v>143</v>
      </c>
      <c r="F186" s="3">
        <v>2004</v>
      </c>
      <c r="G186" s="1">
        <v>249499.41</v>
      </c>
      <c r="H186" s="2">
        <v>197</v>
      </c>
    </row>
    <row r="187" spans="1:8" x14ac:dyDescent="0.25">
      <c r="A187" t="s">
        <v>97</v>
      </c>
      <c r="B187" t="s">
        <v>15</v>
      </c>
      <c r="C187" t="s">
        <v>79</v>
      </c>
      <c r="D187" t="s">
        <v>136</v>
      </c>
      <c r="E187" t="s">
        <v>143</v>
      </c>
      <c r="F187" s="3">
        <v>2005</v>
      </c>
      <c r="G187" s="1">
        <v>1497055.92</v>
      </c>
      <c r="H187" s="2">
        <v>13417</v>
      </c>
    </row>
    <row r="188" spans="1:8" x14ac:dyDescent="0.25">
      <c r="A188" t="s">
        <v>97</v>
      </c>
      <c r="B188" t="s">
        <v>15</v>
      </c>
      <c r="C188" t="s">
        <v>79</v>
      </c>
      <c r="D188" t="s">
        <v>136</v>
      </c>
      <c r="E188" t="s">
        <v>143</v>
      </c>
      <c r="F188" s="3">
        <v>2006</v>
      </c>
      <c r="G188" s="1">
        <v>660.86</v>
      </c>
      <c r="H188" s="2">
        <v>0</v>
      </c>
    </row>
    <row r="189" spans="1:8" x14ac:dyDescent="0.25">
      <c r="A189" t="s">
        <v>97</v>
      </c>
      <c r="B189" t="s">
        <v>15</v>
      </c>
      <c r="C189" t="s">
        <v>79</v>
      </c>
      <c r="D189" t="s">
        <v>136</v>
      </c>
      <c r="E189" t="s">
        <v>143</v>
      </c>
      <c r="F189" s="3">
        <v>2007</v>
      </c>
      <c r="G189" s="1">
        <v>543840.02</v>
      </c>
      <c r="H189" s="2">
        <v>7319</v>
      </c>
    </row>
    <row r="190" spans="1:8" x14ac:dyDescent="0.25">
      <c r="A190" t="s">
        <v>97</v>
      </c>
      <c r="B190" t="s">
        <v>15</v>
      </c>
      <c r="C190" t="s">
        <v>79</v>
      </c>
      <c r="D190" t="s">
        <v>136</v>
      </c>
      <c r="E190" t="s">
        <v>143</v>
      </c>
      <c r="F190" s="3">
        <v>2008</v>
      </c>
      <c r="G190" s="1">
        <v>1929800.27</v>
      </c>
      <c r="H190" s="2">
        <v>4330</v>
      </c>
    </row>
    <row r="191" spans="1:8" x14ac:dyDescent="0.25">
      <c r="A191" t="s">
        <v>97</v>
      </c>
      <c r="B191" t="s">
        <v>15</v>
      </c>
      <c r="C191" t="s">
        <v>79</v>
      </c>
      <c r="D191" t="s">
        <v>136</v>
      </c>
      <c r="E191" t="s">
        <v>143</v>
      </c>
      <c r="F191" s="3">
        <v>2009</v>
      </c>
      <c r="G191" s="1">
        <v>-76244.459999999992</v>
      </c>
      <c r="H191" s="2">
        <v>1261</v>
      </c>
    </row>
    <row r="192" spans="1:8" x14ac:dyDescent="0.25">
      <c r="A192" t="s">
        <v>97</v>
      </c>
      <c r="B192" t="s">
        <v>15</v>
      </c>
      <c r="C192" t="s">
        <v>79</v>
      </c>
      <c r="D192" t="s">
        <v>136</v>
      </c>
      <c r="E192" t="s">
        <v>143</v>
      </c>
      <c r="F192" s="3">
        <v>2010</v>
      </c>
      <c r="G192" s="1">
        <v>1202590.6599999999</v>
      </c>
      <c r="H192" s="2">
        <v>1931</v>
      </c>
    </row>
    <row r="193" spans="1:8" x14ac:dyDescent="0.25">
      <c r="A193" t="s">
        <v>97</v>
      </c>
      <c r="B193" t="s">
        <v>15</v>
      </c>
      <c r="C193" t="s">
        <v>79</v>
      </c>
      <c r="D193" t="s">
        <v>136</v>
      </c>
      <c r="E193" t="s">
        <v>143</v>
      </c>
      <c r="F193" s="3">
        <v>2011</v>
      </c>
      <c r="G193" s="1">
        <v>881414.17</v>
      </c>
      <c r="H193" s="2">
        <v>5894</v>
      </c>
    </row>
    <row r="194" spans="1:8" x14ac:dyDescent="0.25">
      <c r="A194" t="s">
        <v>97</v>
      </c>
      <c r="B194" t="s">
        <v>15</v>
      </c>
      <c r="C194" t="s">
        <v>79</v>
      </c>
      <c r="D194" t="s">
        <v>136</v>
      </c>
      <c r="E194" t="s">
        <v>143</v>
      </c>
      <c r="F194" s="3">
        <v>2012</v>
      </c>
      <c r="G194" s="1">
        <v>8853748.0299999975</v>
      </c>
      <c r="H194" s="2">
        <v>14950</v>
      </c>
    </row>
    <row r="195" spans="1:8" x14ac:dyDescent="0.25">
      <c r="A195" t="s">
        <v>97</v>
      </c>
      <c r="B195" t="s">
        <v>15</v>
      </c>
      <c r="C195" t="s">
        <v>79</v>
      </c>
      <c r="D195" t="s">
        <v>136</v>
      </c>
      <c r="E195" t="s">
        <v>143</v>
      </c>
      <c r="F195" s="3">
        <v>2013</v>
      </c>
      <c r="G195" s="1">
        <v>1111269.81</v>
      </c>
      <c r="H195" s="2">
        <v>1808</v>
      </c>
    </row>
    <row r="196" spans="1:8" x14ac:dyDescent="0.25">
      <c r="A196" t="s">
        <v>97</v>
      </c>
      <c r="B196" t="s">
        <v>11</v>
      </c>
      <c r="C196" t="s">
        <v>80</v>
      </c>
      <c r="D196" t="s">
        <v>111</v>
      </c>
      <c r="E196" t="s">
        <v>144</v>
      </c>
      <c r="F196" s="3">
        <v>2002</v>
      </c>
      <c r="G196" s="1">
        <v>5254.18</v>
      </c>
      <c r="H196" s="2">
        <v>720</v>
      </c>
    </row>
    <row r="197" spans="1:8" x14ac:dyDescent="0.25">
      <c r="A197" t="s">
        <v>97</v>
      </c>
      <c r="B197" t="s">
        <v>11</v>
      </c>
      <c r="C197" t="s">
        <v>80</v>
      </c>
      <c r="D197" t="s">
        <v>111</v>
      </c>
      <c r="E197" t="s">
        <v>144</v>
      </c>
      <c r="F197" s="3">
        <v>2004</v>
      </c>
      <c r="G197" s="1">
        <v>1574.1399999999999</v>
      </c>
      <c r="H197" s="2">
        <v>436</v>
      </c>
    </row>
    <row r="198" spans="1:8" x14ac:dyDescent="0.25">
      <c r="A198" t="s">
        <v>97</v>
      </c>
      <c r="B198" t="s">
        <v>11</v>
      </c>
      <c r="C198" t="s">
        <v>80</v>
      </c>
      <c r="D198" t="s">
        <v>111</v>
      </c>
      <c r="E198" t="s">
        <v>144</v>
      </c>
      <c r="F198" s="3">
        <v>2005</v>
      </c>
      <c r="G198" s="1">
        <v>5095.55</v>
      </c>
      <c r="H198" s="2">
        <v>4636</v>
      </c>
    </row>
    <row r="199" spans="1:8" x14ac:dyDescent="0.25">
      <c r="A199" t="s">
        <v>97</v>
      </c>
      <c r="B199" t="s">
        <v>11</v>
      </c>
      <c r="C199" t="s">
        <v>80</v>
      </c>
      <c r="D199" t="s">
        <v>111</v>
      </c>
      <c r="E199" t="s">
        <v>144</v>
      </c>
      <c r="F199" s="3">
        <v>2006</v>
      </c>
      <c r="G199" s="1">
        <v>5456.9</v>
      </c>
      <c r="H199" s="2">
        <v>790</v>
      </c>
    </row>
    <row r="200" spans="1:8" x14ac:dyDescent="0.25">
      <c r="A200" t="s">
        <v>97</v>
      </c>
      <c r="B200" t="s">
        <v>11</v>
      </c>
      <c r="C200" t="s">
        <v>80</v>
      </c>
      <c r="D200" t="s">
        <v>111</v>
      </c>
      <c r="E200" t="s">
        <v>144</v>
      </c>
      <c r="F200" s="3">
        <v>2007</v>
      </c>
      <c r="G200" s="1">
        <v>31029.020000000004</v>
      </c>
      <c r="H200" s="2">
        <v>5193</v>
      </c>
    </row>
    <row r="201" spans="1:8" x14ac:dyDescent="0.25">
      <c r="A201" t="s">
        <v>97</v>
      </c>
      <c r="B201" t="s">
        <v>11</v>
      </c>
      <c r="C201" t="s">
        <v>80</v>
      </c>
      <c r="D201" t="s">
        <v>111</v>
      </c>
      <c r="E201" t="s">
        <v>144</v>
      </c>
      <c r="F201" s="3">
        <v>2008</v>
      </c>
      <c r="G201" s="1">
        <v>32260.410000000003</v>
      </c>
      <c r="H201" s="2">
        <v>4120</v>
      </c>
    </row>
    <row r="202" spans="1:8" x14ac:dyDescent="0.25">
      <c r="A202" t="s">
        <v>97</v>
      </c>
      <c r="B202" t="s">
        <v>11</v>
      </c>
      <c r="C202" t="s">
        <v>80</v>
      </c>
      <c r="D202" t="s">
        <v>111</v>
      </c>
      <c r="E202" t="s">
        <v>144</v>
      </c>
      <c r="F202" s="3">
        <v>2009</v>
      </c>
      <c r="G202" s="1">
        <v>7589.4000000000005</v>
      </c>
      <c r="H202" s="2">
        <v>2533</v>
      </c>
    </row>
    <row r="203" spans="1:8" x14ac:dyDescent="0.25">
      <c r="A203" t="s">
        <v>97</v>
      </c>
      <c r="B203" t="s">
        <v>11</v>
      </c>
      <c r="C203" t="s">
        <v>80</v>
      </c>
      <c r="D203" t="s">
        <v>111</v>
      </c>
      <c r="E203" t="s">
        <v>144</v>
      </c>
      <c r="F203" s="3">
        <v>2010</v>
      </c>
      <c r="G203" s="1">
        <v>8169.12</v>
      </c>
      <c r="H203" s="2">
        <v>843</v>
      </c>
    </row>
    <row r="204" spans="1:8" x14ac:dyDescent="0.25">
      <c r="A204" t="s">
        <v>97</v>
      </c>
      <c r="B204" t="s">
        <v>11</v>
      </c>
      <c r="C204" t="s">
        <v>80</v>
      </c>
      <c r="D204" t="s">
        <v>111</v>
      </c>
      <c r="E204" t="s">
        <v>144</v>
      </c>
      <c r="F204" s="3">
        <v>2011</v>
      </c>
      <c r="G204" s="1">
        <v>2961.4500000000003</v>
      </c>
      <c r="H204" s="2">
        <v>935</v>
      </c>
    </row>
    <row r="205" spans="1:8" x14ac:dyDescent="0.25">
      <c r="A205" t="s">
        <v>97</v>
      </c>
      <c r="B205" t="s">
        <v>11</v>
      </c>
      <c r="C205" t="s">
        <v>80</v>
      </c>
      <c r="D205" t="s">
        <v>111</v>
      </c>
      <c r="E205" t="s">
        <v>144</v>
      </c>
      <c r="F205" s="3">
        <v>2012</v>
      </c>
      <c r="G205" s="1">
        <v>10475.56</v>
      </c>
      <c r="H205" s="2">
        <v>1049</v>
      </c>
    </row>
    <row r="206" spans="1:8" x14ac:dyDescent="0.25">
      <c r="A206" t="s">
        <v>97</v>
      </c>
      <c r="B206" t="s">
        <v>11</v>
      </c>
      <c r="C206" t="s">
        <v>80</v>
      </c>
      <c r="D206" t="s">
        <v>111</v>
      </c>
      <c r="E206" t="s">
        <v>144</v>
      </c>
      <c r="F206" s="3">
        <v>2013</v>
      </c>
      <c r="G206" s="1">
        <v>3442.8500000000004</v>
      </c>
      <c r="H206" s="2">
        <v>219</v>
      </c>
    </row>
    <row r="207" spans="1:8" x14ac:dyDescent="0.25">
      <c r="A207" t="s">
        <v>97</v>
      </c>
      <c r="B207" t="s">
        <v>11</v>
      </c>
      <c r="C207" t="s">
        <v>80</v>
      </c>
      <c r="D207" t="s">
        <v>111</v>
      </c>
      <c r="E207" t="s">
        <v>144</v>
      </c>
      <c r="F207" s="3">
        <v>2014</v>
      </c>
      <c r="G207" s="1">
        <v>3083.58</v>
      </c>
      <c r="H207" s="2">
        <v>454</v>
      </c>
    </row>
    <row r="208" spans="1:8" x14ac:dyDescent="0.25">
      <c r="A208" t="s">
        <v>97</v>
      </c>
      <c r="B208" t="s">
        <v>11</v>
      </c>
      <c r="C208" t="s">
        <v>80</v>
      </c>
      <c r="D208" t="s">
        <v>111</v>
      </c>
      <c r="E208" t="s">
        <v>144</v>
      </c>
      <c r="F208" s="3">
        <v>2015</v>
      </c>
      <c r="G208" s="1">
        <v>8338.8799999999992</v>
      </c>
      <c r="H208" s="2">
        <v>893</v>
      </c>
    </row>
    <row r="209" spans="1:8" x14ac:dyDescent="0.25">
      <c r="A209" t="s">
        <v>97</v>
      </c>
      <c r="B209" t="s">
        <v>11</v>
      </c>
      <c r="C209" t="s">
        <v>80</v>
      </c>
      <c r="D209" t="s">
        <v>111</v>
      </c>
      <c r="E209" t="s">
        <v>144</v>
      </c>
      <c r="F209" s="3">
        <v>2016</v>
      </c>
      <c r="G209" s="1">
        <v>11563.539999999999</v>
      </c>
      <c r="H209" s="2">
        <v>1092</v>
      </c>
    </row>
    <row r="210" spans="1:8" x14ac:dyDescent="0.25">
      <c r="A210" t="s">
        <v>97</v>
      </c>
      <c r="B210" t="s">
        <v>11</v>
      </c>
      <c r="C210" t="s">
        <v>81</v>
      </c>
      <c r="D210" t="s">
        <v>112</v>
      </c>
      <c r="E210" t="s">
        <v>144</v>
      </c>
      <c r="F210" s="3">
        <v>1987</v>
      </c>
      <c r="G210" s="1">
        <v>408.15</v>
      </c>
      <c r="H210" s="2">
        <v>50</v>
      </c>
    </row>
    <row r="211" spans="1:8" x14ac:dyDescent="0.25">
      <c r="A211" t="s">
        <v>97</v>
      </c>
      <c r="B211" t="s">
        <v>11</v>
      </c>
      <c r="C211" t="s">
        <v>81</v>
      </c>
      <c r="D211" t="s">
        <v>112</v>
      </c>
      <c r="E211" t="s">
        <v>144</v>
      </c>
      <c r="F211" s="3">
        <v>1989</v>
      </c>
      <c r="G211" s="1">
        <v>1454.5</v>
      </c>
      <c r="H211" s="2">
        <v>21</v>
      </c>
    </row>
    <row r="212" spans="1:8" x14ac:dyDescent="0.25">
      <c r="A212" t="s">
        <v>97</v>
      </c>
      <c r="B212" t="s">
        <v>11</v>
      </c>
      <c r="C212" t="s">
        <v>81</v>
      </c>
      <c r="D212" t="s">
        <v>112</v>
      </c>
      <c r="E212" t="s">
        <v>144</v>
      </c>
      <c r="F212" s="3">
        <v>1990</v>
      </c>
      <c r="G212" s="1">
        <v>2714.66</v>
      </c>
      <c r="H212" s="2">
        <v>320</v>
      </c>
    </row>
    <row r="213" spans="1:8" x14ac:dyDescent="0.25">
      <c r="A213" t="s">
        <v>97</v>
      </c>
      <c r="B213" t="s">
        <v>11</v>
      </c>
      <c r="C213" t="s">
        <v>81</v>
      </c>
      <c r="D213" t="s">
        <v>112</v>
      </c>
      <c r="E213" t="s">
        <v>144</v>
      </c>
      <c r="F213" s="3">
        <v>1991</v>
      </c>
      <c r="G213" s="1">
        <v>1879.2099999999991</v>
      </c>
      <c r="H213" s="2">
        <v>255</v>
      </c>
    </row>
    <row r="214" spans="1:8" x14ac:dyDescent="0.25">
      <c r="A214" t="s">
        <v>97</v>
      </c>
      <c r="B214" t="s">
        <v>11</v>
      </c>
      <c r="C214" t="s">
        <v>81</v>
      </c>
      <c r="D214" t="s">
        <v>112</v>
      </c>
      <c r="E214" t="s">
        <v>144</v>
      </c>
      <c r="F214" s="3">
        <v>1992</v>
      </c>
      <c r="G214" s="1">
        <v>754.33</v>
      </c>
      <c r="H214" s="2">
        <v>14</v>
      </c>
    </row>
    <row r="215" spans="1:8" x14ac:dyDescent="0.25">
      <c r="A215" t="s">
        <v>97</v>
      </c>
      <c r="B215" t="s">
        <v>11</v>
      </c>
      <c r="C215" t="s">
        <v>81</v>
      </c>
      <c r="D215" t="s">
        <v>112</v>
      </c>
      <c r="E215" t="s">
        <v>144</v>
      </c>
      <c r="F215" s="3">
        <v>1993</v>
      </c>
      <c r="G215" s="1">
        <v>5439.41</v>
      </c>
      <c r="H215" s="2">
        <v>385</v>
      </c>
    </row>
    <row r="216" spans="1:8" x14ac:dyDescent="0.25">
      <c r="A216" t="s">
        <v>97</v>
      </c>
      <c r="B216" t="s">
        <v>11</v>
      </c>
      <c r="C216" t="s">
        <v>81</v>
      </c>
      <c r="D216" t="s">
        <v>112</v>
      </c>
      <c r="E216" t="s">
        <v>144</v>
      </c>
      <c r="F216" s="3">
        <v>1994</v>
      </c>
      <c r="G216" s="1">
        <v>2138.37</v>
      </c>
      <c r="H216" s="2">
        <v>45</v>
      </c>
    </row>
    <row r="217" spans="1:8" x14ac:dyDescent="0.25">
      <c r="A217" t="s">
        <v>97</v>
      </c>
      <c r="B217" t="s">
        <v>11</v>
      </c>
      <c r="C217" t="s">
        <v>81</v>
      </c>
      <c r="D217" t="s">
        <v>112</v>
      </c>
      <c r="E217" t="s">
        <v>144</v>
      </c>
      <c r="F217" s="3">
        <v>2000</v>
      </c>
      <c r="G217" s="1">
        <v>3537.66</v>
      </c>
      <c r="H217" s="2">
        <v>152</v>
      </c>
    </row>
    <row r="218" spans="1:8" x14ac:dyDescent="0.25">
      <c r="A218" t="s">
        <v>97</v>
      </c>
      <c r="B218" t="s">
        <v>11</v>
      </c>
      <c r="C218" t="s">
        <v>81</v>
      </c>
      <c r="D218" t="s">
        <v>112</v>
      </c>
      <c r="E218" t="s">
        <v>144</v>
      </c>
      <c r="F218" s="3">
        <v>2001</v>
      </c>
      <c r="G218" s="1">
        <v>786.02</v>
      </c>
      <c r="H218" s="2">
        <v>90</v>
      </c>
    </row>
    <row r="219" spans="1:8" x14ac:dyDescent="0.25">
      <c r="A219" t="s">
        <v>97</v>
      </c>
      <c r="B219" t="s">
        <v>11</v>
      </c>
      <c r="C219" t="s">
        <v>81</v>
      </c>
      <c r="D219" t="s">
        <v>112</v>
      </c>
      <c r="E219" t="s">
        <v>144</v>
      </c>
      <c r="F219" s="3">
        <v>2002</v>
      </c>
      <c r="G219" s="1">
        <v>113834.96999999999</v>
      </c>
      <c r="H219" s="2">
        <v>24265</v>
      </c>
    </row>
    <row r="220" spans="1:8" x14ac:dyDescent="0.25">
      <c r="A220" t="s">
        <v>97</v>
      </c>
      <c r="B220" t="s">
        <v>11</v>
      </c>
      <c r="C220" t="s">
        <v>81</v>
      </c>
      <c r="D220" t="s">
        <v>112</v>
      </c>
      <c r="E220" t="s">
        <v>144</v>
      </c>
      <c r="F220" s="3">
        <v>2003</v>
      </c>
      <c r="G220" s="1">
        <v>160804.68000000005</v>
      </c>
      <c r="H220" s="2">
        <v>26313</v>
      </c>
    </row>
    <row r="221" spans="1:8" x14ac:dyDescent="0.25">
      <c r="A221" t="s">
        <v>97</v>
      </c>
      <c r="B221" t="s">
        <v>11</v>
      </c>
      <c r="C221" t="s">
        <v>81</v>
      </c>
      <c r="D221" t="s">
        <v>112</v>
      </c>
      <c r="E221" t="s">
        <v>144</v>
      </c>
      <c r="F221" s="3">
        <v>2004</v>
      </c>
      <c r="G221" s="1">
        <v>191332.44000000003</v>
      </c>
      <c r="H221" s="2">
        <v>37281</v>
      </c>
    </row>
    <row r="222" spans="1:8" x14ac:dyDescent="0.25">
      <c r="A222" t="s">
        <v>97</v>
      </c>
      <c r="B222" t="s">
        <v>11</v>
      </c>
      <c r="C222" t="s">
        <v>81</v>
      </c>
      <c r="D222" t="s">
        <v>112</v>
      </c>
      <c r="E222" t="s">
        <v>144</v>
      </c>
      <c r="F222" s="3">
        <v>2005</v>
      </c>
      <c r="G222" s="1">
        <v>333397.43</v>
      </c>
      <c r="H222" s="2">
        <v>62046</v>
      </c>
    </row>
    <row r="223" spans="1:8" x14ac:dyDescent="0.25">
      <c r="A223" t="s">
        <v>97</v>
      </c>
      <c r="B223" t="s">
        <v>11</v>
      </c>
      <c r="C223" t="s">
        <v>81</v>
      </c>
      <c r="D223" t="s">
        <v>112</v>
      </c>
      <c r="E223" t="s">
        <v>144</v>
      </c>
      <c r="F223" s="3">
        <v>2006</v>
      </c>
      <c r="G223" s="1">
        <v>284845.73000000004</v>
      </c>
      <c r="H223" s="2">
        <v>57668</v>
      </c>
    </row>
    <row r="224" spans="1:8" x14ac:dyDescent="0.25">
      <c r="A224" t="s">
        <v>97</v>
      </c>
      <c r="B224" t="s">
        <v>11</v>
      </c>
      <c r="C224" t="s">
        <v>81</v>
      </c>
      <c r="D224" t="s">
        <v>112</v>
      </c>
      <c r="E224" t="s">
        <v>144</v>
      </c>
      <c r="F224" s="3">
        <v>2007</v>
      </c>
      <c r="G224" s="1">
        <v>259860.80999999997</v>
      </c>
      <c r="H224" s="2">
        <v>65683</v>
      </c>
    </row>
    <row r="225" spans="1:8" x14ac:dyDescent="0.25">
      <c r="A225" t="s">
        <v>97</v>
      </c>
      <c r="B225" t="s">
        <v>11</v>
      </c>
      <c r="C225" t="s">
        <v>81</v>
      </c>
      <c r="D225" t="s">
        <v>112</v>
      </c>
      <c r="E225" t="s">
        <v>144</v>
      </c>
      <c r="F225" s="3">
        <v>2008</v>
      </c>
      <c r="G225" s="1">
        <v>344535.18</v>
      </c>
      <c r="H225" s="2">
        <v>52092</v>
      </c>
    </row>
    <row r="226" spans="1:8" x14ac:dyDescent="0.25">
      <c r="A226" t="s">
        <v>97</v>
      </c>
      <c r="B226" t="s">
        <v>11</v>
      </c>
      <c r="C226" t="s">
        <v>81</v>
      </c>
      <c r="D226" t="s">
        <v>112</v>
      </c>
      <c r="E226" t="s">
        <v>144</v>
      </c>
      <c r="F226" s="3">
        <v>2009</v>
      </c>
      <c r="G226" s="1">
        <v>97555.62000000001</v>
      </c>
      <c r="H226" s="2">
        <v>17509</v>
      </c>
    </row>
    <row r="227" spans="1:8" x14ac:dyDescent="0.25">
      <c r="A227" t="s">
        <v>97</v>
      </c>
      <c r="B227" t="s">
        <v>11</v>
      </c>
      <c r="C227" t="s">
        <v>81</v>
      </c>
      <c r="D227" t="s">
        <v>112</v>
      </c>
      <c r="E227" t="s">
        <v>144</v>
      </c>
      <c r="F227" s="3">
        <v>2010</v>
      </c>
      <c r="G227" s="1">
        <v>76213.210000000021</v>
      </c>
      <c r="H227" s="2">
        <v>10775</v>
      </c>
    </row>
    <row r="228" spans="1:8" x14ac:dyDescent="0.25">
      <c r="A228" t="s">
        <v>97</v>
      </c>
      <c r="B228" t="s">
        <v>11</v>
      </c>
      <c r="C228" t="s">
        <v>81</v>
      </c>
      <c r="D228" t="s">
        <v>112</v>
      </c>
      <c r="E228" t="s">
        <v>144</v>
      </c>
      <c r="F228" s="3">
        <v>2011</v>
      </c>
      <c r="G228" s="1">
        <v>113941.13000000003</v>
      </c>
      <c r="H228" s="2">
        <v>17359</v>
      </c>
    </row>
    <row r="229" spans="1:8" x14ac:dyDescent="0.25">
      <c r="A229" t="s">
        <v>97</v>
      </c>
      <c r="B229" t="s">
        <v>11</v>
      </c>
      <c r="C229" t="s">
        <v>81</v>
      </c>
      <c r="D229" t="s">
        <v>112</v>
      </c>
      <c r="E229" t="s">
        <v>144</v>
      </c>
      <c r="F229" s="3">
        <v>2012</v>
      </c>
      <c r="G229" s="1">
        <v>230334.88999999998</v>
      </c>
      <c r="H229" s="2">
        <v>9681</v>
      </c>
    </row>
    <row r="230" spans="1:8" x14ac:dyDescent="0.25">
      <c r="A230" t="s">
        <v>97</v>
      </c>
      <c r="B230" t="s">
        <v>11</v>
      </c>
      <c r="C230" t="s">
        <v>81</v>
      </c>
      <c r="D230" t="s">
        <v>112</v>
      </c>
      <c r="E230" t="s">
        <v>144</v>
      </c>
      <c r="F230" s="3">
        <v>2013</v>
      </c>
      <c r="G230" s="1">
        <v>160595.01999999999</v>
      </c>
      <c r="H230" s="2">
        <v>10894</v>
      </c>
    </row>
    <row r="231" spans="1:8" x14ac:dyDescent="0.25">
      <c r="A231" t="s">
        <v>97</v>
      </c>
      <c r="B231" t="s">
        <v>11</v>
      </c>
      <c r="C231" t="s">
        <v>81</v>
      </c>
      <c r="D231" t="s">
        <v>112</v>
      </c>
      <c r="E231" t="s">
        <v>144</v>
      </c>
      <c r="F231" s="3">
        <v>2014</v>
      </c>
      <c r="G231" s="1">
        <v>114657.75</v>
      </c>
      <c r="H231" s="2">
        <v>11928</v>
      </c>
    </row>
    <row r="232" spans="1:8" x14ac:dyDescent="0.25">
      <c r="A232" t="s">
        <v>97</v>
      </c>
      <c r="B232" t="s">
        <v>11</v>
      </c>
      <c r="C232" t="s">
        <v>81</v>
      </c>
      <c r="D232" t="s">
        <v>112</v>
      </c>
      <c r="E232" t="s">
        <v>144</v>
      </c>
      <c r="F232" s="3">
        <v>2015</v>
      </c>
      <c r="G232" s="1">
        <v>220557.29</v>
      </c>
      <c r="H232" s="2">
        <v>18234</v>
      </c>
    </row>
    <row r="233" spans="1:8" x14ac:dyDescent="0.25">
      <c r="A233" t="s">
        <v>97</v>
      </c>
      <c r="B233" t="s">
        <v>11</v>
      </c>
      <c r="C233" t="s">
        <v>81</v>
      </c>
      <c r="D233" t="s">
        <v>112</v>
      </c>
      <c r="E233" t="s">
        <v>144</v>
      </c>
      <c r="F233" s="3">
        <v>2016</v>
      </c>
      <c r="G233" s="1">
        <v>93049.48</v>
      </c>
      <c r="H233" s="2">
        <v>10022</v>
      </c>
    </row>
    <row r="234" spans="1:8" x14ac:dyDescent="0.25">
      <c r="A234" t="s">
        <v>97</v>
      </c>
      <c r="B234" t="s">
        <v>11</v>
      </c>
      <c r="C234" t="s">
        <v>82</v>
      </c>
      <c r="D234" t="s">
        <v>113</v>
      </c>
      <c r="E234" t="s">
        <v>144</v>
      </c>
      <c r="F234" s="3">
        <v>1981</v>
      </c>
      <c r="G234" s="1">
        <v>46946.549999999988</v>
      </c>
      <c r="H234" s="2">
        <v>5784</v>
      </c>
    </row>
    <row r="235" spans="1:8" x14ac:dyDescent="0.25">
      <c r="A235" t="s">
        <v>97</v>
      </c>
      <c r="B235" t="s">
        <v>11</v>
      </c>
      <c r="C235" t="s">
        <v>82</v>
      </c>
      <c r="D235" t="s">
        <v>113</v>
      </c>
      <c r="E235" t="s">
        <v>144</v>
      </c>
      <c r="F235" s="3">
        <v>1982</v>
      </c>
      <c r="G235" s="1">
        <v>66284.820000000007</v>
      </c>
      <c r="H235" s="2">
        <v>9481</v>
      </c>
    </row>
    <row r="236" spans="1:8" x14ac:dyDescent="0.25">
      <c r="A236" t="s">
        <v>97</v>
      </c>
      <c r="B236" t="s">
        <v>11</v>
      </c>
      <c r="C236" t="s">
        <v>82</v>
      </c>
      <c r="D236" t="s">
        <v>113</v>
      </c>
      <c r="E236" t="s">
        <v>144</v>
      </c>
      <c r="F236" s="3">
        <v>1984</v>
      </c>
      <c r="G236" s="1">
        <v>5995.91</v>
      </c>
      <c r="H236" s="2">
        <v>1784</v>
      </c>
    </row>
    <row r="237" spans="1:8" x14ac:dyDescent="0.25">
      <c r="A237" t="s">
        <v>97</v>
      </c>
      <c r="B237" t="s">
        <v>11</v>
      </c>
      <c r="C237" t="s">
        <v>82</v>
      </c>
      <c r="D237" t="s">
        <v>113</v>
      </c>
      <c r="E237" t="s">
        <v>144</v>
      </c>
      <c r="F237" s="3">
        <v>1985</v>
      </c>
      <c r="G237" s="1">
        <v>64278.12</v>
      </c>
      <c r="H237" s="2">
        <v>10276</v>
      </c>
    </row>
    <row r="238" spans="1:8" x14ac:dyDescent="0.25">
      <c r="A238" t="s">
        <v>97</v>
      </c>
      <c r="B238" t="s">
        <v>11</v>
      </c>
      <c r="C238" t="s">
        <v>82</v>
      </c>
      <c r="D238" t="s">
        <v>113</v>
      </c>
      <c r="E238" t="s">
        <v>144</v>
      </c>
      <c r="F238" s="3">
        <v>1986</v>
      </c>
      <c r="G238" s="1">
        <v>33117</v>
      </c>
      <c r="H238" s="2">
        <v>10440</v>
      </c>
    </row>
    <row r="239" spans="1:8" x14ac:dyDescent="0.25">
      <c r="A239" t="s">
        <v>97</v>
      </c>
      <c r="B239" t="s">
        <v>11</v>
      </c>
      <c r="C239" t="s">
        <v>82</v>
      </c>
      <c r="D239" t="s">
        <v>113</v>
      </c>
      <c r="E239" t="s">
        <v>144</v>
      </c>
      <c r="F239" s="3">
        <v>1987</v>
      </c>
      <c r="G239" s="1">
        <v>447745.12</v>
      </c>
      <c r="H239" s="2">
        <v>45376</v>
      </c>
    </row>
    <row r="240" spans="1:8" x14ac:dyDescent="0.25">
      <c r="A240" t="s">
        <v>97</v>
      </c>
      <c r="B240" t="s">
        <v>11</v>
      </c>
      <c r="C240" t="s">
        <v>82</v>
      </c>
      <c r="D240" t="s">
        <v>113</v>
      </c>
      <c r="E240" t="s">
        <v>144</v>
      </c>
      <c r="F240" s="3">
        <v>1988</v>
      </c>
      <c r="G240" s="1">
        <v>380603.34</v>
      </c>
      <c r="H240" s="2">
        <v>56162</v>
      </c>
    </row>
    <row r="241" spans="1:8" x14ac:dyDescent="0.25">
      <c r="A241" t="s">
        <v>97</v>
      </c>
      <c r="B241" t="s">
        <v>11</v>
      </c>
      <c r="C241" t="s">
        <v>82</v>
      </c>
      <c r="D241" t="s">
        <v>113</v>
      </c>
      <c r="E241" t="s">
        <v>144</v>
      </c>
      <c r="F241" s="3">
        <v>1989</v>
      </c>
      <c r="G241" s="1">
        <v>271870.64</v>
      </c>
      <c r="H241" s="2">
        <v>44125</v>
      </c>
    </row>
    <row r="242" spans="1:8" x14ac:dyDescent="0.25">
      <c r="A242" t="s">
        <v>97</v>
      </c>
      <c r="B242" t="s">
        <v>11</v>
      </c>
      <c r="C242" t="s">
        <v>82</v>
      </c>
      <c r="D242" t="s">
        <v>113</v>
      </c>
      <c r="E242" t="s">
        <v>144</v>
      </c>
      <c r="F242" s="3">
        <v>1990</v>
      </c>
      <c r="G242" s="1">
        <v>621705.26</v>
      </c>
      <c r="H242" s="2">
        <v>102278</v>
      </c>
    </row>
    <row r="243" spans="1:8" x14ac:dyDescent="0.25">
      <c r="A243" t="s">
        <v>97</v>
      </c>
      <c r="B243" t="s">
        <v>11</v>
      </c>
      <c r="C243" t="s">
        <v>82</v>
      </c>
      <c r="D243" t="s">
        <v>113</v>
      </c>
      <c r="E243" t="s">
        <v>144</v>
      </c>
      <c r="F243" s="3">
        <v>1991</v>
      </c>
      <c r="G243" s="1">
        <v>1320990.1599999999</v>
      </c>
      <c r="H243" s="2">
        <v>202055</v>
      </c>
    </row>
    <row r="244" spans="1:8" x14ac:dyDescent="0.25">
      <c r="A244" t="s">
        <v>97</v>
      </c>
      <c r="B244" t="s">
        <v>11</v>
      </c>
      <c r="C244" t="s">
        <v>82</v>
      </c>
      <c r="D244" t="s">
        <v>113</v>
      </c>
      <c r="E244" t="s">
        <v>144</v>
      </c>
      <c r="F244" s="3">
        <v>1992</v>
      </c>
      <c r="G244" s="1">
        <v>2622835.9300000002</v>
      </c>
      <c r="H244" s="2">
        <v>328473</v>
      </c>
    </row>
    <row r="245" spans="1:8" x14ac:dyDescent="0.25">
      <c r="A245" t="s">
        <v>97</v>
      </c>
      <c r="B245" t="s">
        <v>11</v>
      </c>
      <c r="C245" t="s">
        <v>82</v>
      </c>
      <c r="D245" t="s">
        <v>113</v>
      </c>
      <c r="E245" t="s">
        <v>144</v>
      </c>
      <c r="F245" s="3">
        <v>1993</v>
      </c>
      <c r="G245" s="1">
        <v>2638569.6</v>
      </c>
      <c r="H245" s="2">
        <v>313162</v>
      </c>
    </row>
    <row r="246" spans="1:8" x14ac:dyDescent="0.25">
      <c r="A246" t="s">
        <v>97</v>
      </c>
      <c r="B246" t="s">
        <v>11</v>
      </c>
      <c r="C246" t="s">
        <v>82</v>
      </c>
      <c r="D246" t="s">
        <v>113</v>
      </c>
      <c r="E246" t="s">
        <v>144</v>
      </c>
      <c r="F246" s="3">
        <v>1994</v>
      </c>
      <c r="G246" s="1">
        <v>2063070.87</v>
      </c>
      <c r="H246" s="2">
        <v>274813</v>
      </c>
    </row>
    <row r="247" spans="1:8" x14ac:dyDescent="0.25">
      <c r="A247" t="s">
        <v>97</v>
      </c>
      <c r="B247" t="s">
        <v>11</v>
      </c>
      <c r="C247" t="s">
        <v>82</v>
      </c>
      <c r="D247" t="s">
        <v>113</v>
      </c>
      <c r="E247" t="s">
        <v>144</v>
      </c>
      <c r="F247" s="3">
        <v>1995</v>
      </c>
      <c r="G247" s="1">
        <v>1504821.8199999998</v>
      </c>
      <c r="H247" s="2">
        <v>206657</v>
      </c>
    </row>
    <row r="248" spans="1:8" x14ac:dyDescent="0.25">
      <c r="A248" t="s">
        <v>97</v>
      </c>
      <c r="B248" t="s">
        <v>11</v>
      </c>
      <c r="C248" t="s">
        <v>82</v>
      </c>
      <c r="D248" t="s">
        <v>113</v>
      </c>
      <c r="E248" t="s">
        <v>144</v>
      </c>
      <c r="F248" s="3">
        <v>1996</v>
      </c>
      <c r="G248" s="1">
        <v>1671359.7199999997</v>
      </c>
      <c r="H248" s="2">
        <v>346271</v>
      </c>
    </row>
    <row r="249" spans="1:8" x14ac:dyDescent="0.25">
      <c r="A249" t="s">
        <v>97</v>
      </c>
      <c r="B249" t="s">
        <v>11</v>
      </c>
      <c r="C249" t="s">
        <v>82</v>
      </c>
      <c r="D249" t="s">
        <v>113</v>
      </c>
      <c r="E249" t="s">
        <v>144</v>
      </c>
      <c r="F249" s="3">
        <v>1997</v>
      </c>
      <c r="G249" s="1">
        <v>2730538.54</v>
      </c>
      <c r="H249" s="2">
        <v>411320</v>
      </c>
    </row>
    <row r="250" spans="1:8" x14ac:dyDescent="0.25">
      <c r="A250" t="s">
        <v>97</v>
      </c>
      <c r="B250" t="s">
        <v>11</v>
      </c>
      <c r="C250" t="s">
        <v>82</v>
      </c>
      <c r="D250" t="s">
        <v>113</v>
      </c>
      <c r="E250" t="s">
        <v>144</v>
      </c>
      <c r="F250" s="3">
        <v>1998</v>
      </c>
      <c r="G250" s="1">
        <v>2779007.68</v>
      </c>
      <c r="H250" s="2">
        <v>360654</v>
      </c>
    </row>
    <row r="251" spans="1:8" x14ac:dyDescent="0.25">
      <c r="A251" t="s">
        <v>97</v>
      </c>
      <c r="B251" t="s">
        <v>11</v>
      </c>
      <c r="C251" t="s">
        <v>82</v>
      </c>
      <c r="D251" t="s">
        <v>113</v>
      </c>
      <c r="E251" t="s">
        <v>144</v>
      </c>
      <c r="F251" s="3">
        <v>1999</v>
      </c>
      <c r="G251" s="1">
        <v>2576443.09</v>
      </c>
      <c r="H251" s="2">
        <v>393252</v>
      </c>
    </row>
    <row r="252" spans="1:8" x14ac:dyDescent="0.25">
      <c r="A252" t="s">
        <v>97</v>
      </c>
      <c r="B252" t="s">
        <v>11</v>
      </c>
      <c r="C252" t="s">
        <v>82</v>
      </c>
      <c r="D252" t="s">
        <v>113</v>
      </c>
      <c r="E252" t="s">
        <v>144</v>
      </c>
      <c r="F252" s="3">
        <v>2000</v>
      </c>
      <c r="G252" s="1">
        <v>2627866.6900000009</v>
      </c>
      <c r="H252" s="2">
        <v>341849</v>
      </c>
    </row>
    <row r="253" spans="1:8" x14ac:dyDescent="0.25">
      <c r="A253" t="s">
        <v>97</v>
      </c>
      <c r="B253" t="s">
        <v>11</v>
      </c>
      <c r="C253" t="s">
        <v>82</v>
      </c>
      <c r="D253" t="s">
        <v>113</v>
      </c>
      <c r="E253" t="s">
        <v>144</v>
      </c>
      <c r="F253" s="3">
        <v>2001</v>
      </c>
      <c r="G253" s="1">
        <v>3108749.5899999994</v>
      </c>
      <c r="H253" s="2">
        <v>384701</v>
      </c>
    </row>
    <row r="254" spans="1:8" x14ac:dyDescent="0.25">
      <c r="A254" t="s">
        <v>97</v>
      </c>
      <c r="B254" t="s">
        <v>11</v>
      </c>
      <c r="C254" t="s">
        <v>82</v>
      </c>
      <c r="D254" t="s">
        <v>113</v>
      </c>
      <c r="E254" t="s">
        <v>144</v>
      </c>
      <c r="F254" s="3">
        <v>2002</v>
      </c>
      <c r="G254" s="1">
        <v>2832756.1100000003</v>
      </c>
      <c r="H254" s="2">
        <v>240826</v>
      </c>
    </row>
    <row r="255" spans="1:8" x14ac:dyDescent="0.25">
      <c r="A255" t="s">
        <v>97</v>
      </c>
      <c r="B255" t="s">
        <v>11</v>
      </c>
      <c r="C255" t="s">
        <v>82</v>
      </c>
      <c r="D255" t="s">
        <v>113</v>
      </c>
      <c r="E255" t="s">
        <v>144</v>
      </c>
      <c r="F255" s="3">
        <v>2003</v>
      </c>
      <c r="G255" s="1">
        <v>1827310.3999999992</v>
      </c>
      <c r="H255" s="2">
        <v>232773</v>
      </c>
    </row>
    <row r="256" spans="1:8" x14ac:dyDescent="0.25">
      <c r="A256" t="s">
        <v>97</v>
      </c>
      <c r="B256" t="s">
        <v>11</v>
      </c>
      <c r="C256" t="s">
        <v>82</v>
      </c>
      <c r="D256" t="s">
        <v>113</v>
      </c>
      <c r="E256" t="s">
        <v>144</v>
      </c>
      <c r="F256" s="3">
        <v>2004</v>
      </c>
      <c r="G256" s="1">
        <v>2374797.84</v>
      </c>
      <c r="H256" s="2">
        <v>380659</v>
      </c>
    </row>
    <row r="257" spans="1:8" x14ac:dyDescent="0.25">
      <c r="A257" t="s">
        <v>97</v>
      </c>
      <c r="B257" t="s">
        <v>11</v>
      </c>
      <c r="C257" t="s">
        <v>82</v>
      </c>
      <c r="D257" t="s">
        <v>113</v>
      </c>
      <c r="E257" t="s">
        <v>144</v>
      </c>
      <c r="F257" s="3">
        <v>2005</v>
      </c>
      <c r="G257" s="1">
        <v>3715597.3200000003</v>
      </c>
      <c r="H257" s="2">
        <v>515011</v>
      </c>
    </row>
    <row r="258" spans="1:8" x14ac:dyDescent="0.25">
      <c r="A258" t="s">
        <v>97</v>
      </c>
      <c r="B258" t="s">
        <v>11</v>
      </c>
      <c r="C258" t="s">
        <v>82</v>
      </c>
      <c r="D258" t="s">
        <v>113</v>
      </c>
      <c r="E258" t="s">
        <v>144</v>
      </c>
      <c r="F258" s="3">
        <v>2006</v>
      </c>
      <c r="G258" s="1">
        <v>1866123.1300000004</v>
      </c>
      <c r="H258" s="2">
        <v>365172</v>
      </c>
    </row>
    <row r="259" spans="1:8" x14ac:dyDescent="0.25">
      <c r="A259" t="s">
        <v>97</v>
      </c>
      <c r="B259" t="s">
        <v>11</v>
      </c>
      <c r="C259" t="s">
        <v>82</v>
      </c>
      <c r="D259" t="s">
        <v>113</v>
      </c>
      <c r="E259" t="s">
        <v>144</v>
      </c>
      <c r="F259" s="3">
        <v>2007</v>
      </c>
      <c r="G259" s="1">
        <v>2246973.3499999996</v>
      </c>
      <c r="H259" s="2">
        <v>383977</v>
      </c>
    </row>
    <row r="260" spans="1:8" x14ac:dyDescent="0.25">
      <c r="A260" t="s">
        <v>97</v>
      </c>
      <c r="B260" t="s">
        <v>11</v>
      </c>
      <c r="C260" t="s">
        <v>82</v>
      </c>
      <c r="D260" t="s">
        <v>113</v>
      </c>
      <c r="E260" t="s">
        <v>144</v>
      </c>
      <c r="F260" s="3">
        <v>2008</v>
      </c>
      <c r="G260" s="1">
        <v>2228222.08</v>
      </c>
      <c r="H260" s="2">
        <v>281492</v>
      </c>
    </row>
    <row r="261" spans="1:8" x14ac:dyDescent="0.25">
      <c r="A261" t="s">
        <v>97</v>
      </c>
      <c r="B261" t="s">
        <v>11</v>
      </c>
      <c r="C261" t="s">
        <v>82</v>
      </c>
      <c r="D261" t="s">
        <v>113</v>
      </c>
      <c r="E261" t="s">
        <v>144</v>
      </c>
      <c r="F261" s="3">
        <v>2009</v>
      </c>
      <c r="G261" s="1">
        <v>964428.50000000047</v>
      </c>
      <c r="H261" s="2">
        <v>137559</v>
      </c>
    </row>
    <row r="262" spans="1:8" x14ac:dyDescent="0.25">
      <c r="A262" t="s">
        <v>97</v>
      </c>
      <c r="B262" t="s">
        <v>11</v>
      </c>
      <c r="C262" t="s">
        <v>82</v>
      </c>
      <c r="D262" t="s">
        <v>113</v>
      </c>
      <c r="E262" t="s">
        <v>144</v>
      </c>
      <c r="F262" s="3">
        <v>2010</v>
      </c>
      <c r="G262" s="1">
        <v>-478064.47999999957</v>
      </c>
      <c r="H262" s="2">
        <v>92522</v>
      </c>
    </row>
    <row r="263" spans="1:8" x14ac:dyDescent="0.25">
      <c r="A263" t="s">
        <v>97</v>
      </c>
      <c r="B263" t="s">
        <v>11</v>
      </c>
      <c r="C263" t="s">
        <v>82</v>
      </c>
      <c r="D263" t="s">
        <v>113</v>
      </c>
      <c r="E263" t="s">
        <v>144</v>
      </c>
      <c r="F263" s="3">
        <v>2011</v>
      </c>
      <c r="G263" s="1">
        <v>361140.12000000005</v>
      </c>
      <c r="H263" s="2">
        <v>108310</v>
      </c>
    </row>
    <row r="264" spans="1:8" x14ac:dyDescent="0.25">
      <c r="A264" t="s">
        <v>97</v>
      </c>
      <c r="B264" t="s">
        <v>11</v>
      </c>
      <c r="C264" t="s">
        <v>82</v>
      </c>
      <c r="D264" t="s">
        <v>113</v>
      </c>
      <c r="E264" t="s">
        <v>144</v>
      </c>
      <c r="F264" s="3">
        <v>2012</v>
      </c>
      <c r="G264" s="1">
        <v>1588202.0399999986</v>
      </c>
      <c r="H264" s="2">
        <v>90953</v>
      </c>
    </row>
    <row r="265" spans="1:8" x14ac:dyDescent="0.25">
      <c r="A265" t="s">
        <v>97</v>
      </c>
      <c r="B265" t="s">
        <v>11</v>
      </c>
      <c r="C265" t="s">
        <v>82</v>
      </c>
      <c r="D265" t="s">
        <v>113</v>
      </c>
      <c r="E265" t="s">
        <v>144</v>
      </c>
      <c r="F265" s="3">
        <v>2013</v>
      </c>
      <c r="G265" s="1">
        <v>2308494.3400000003</v>
      </c>
      <c r="H265" s="2">
        <v>129193</v>
      </c>
    </row>
    <row r="266" spans="1:8" x14ac:dyDescent="0.25">
      <c r="A266" t="s">
        <v>97</v>
      </c>
      <c r="B266" t="s">
        <v>11</v>
      </c>
      <c r="C266" t="s">
        <v>82</v>
      </c>
      <c r="D266" t="s">
        <v>113</v>
      </c>
      <c r="E266" t="s">
        <v>144</v>
      </c>
      <c r="F266" s="3">
        <v>2014</v>
      </c>
      <c r="G266" s="1">
        <v>1597122.6299999994</v>
      </c>
      <c r="H266" s="2">
        <v>118935</v>
      </c>
    </row>
    <row r="267" spans="1:8" x14ac:dyDescent="0.25">
      <c r="A267" t="s">
        <v>97</v>
      </c>
      <c r="B267" t="s">
        <v>11</v>
      </c>
      <c r="C267" t="s">
        <v>82</v>
      </c>
      <c r="D267" t="s">
        <v>113</v>
      </c>
      <c r="E267" t="s">
        <v>144</v>
      </c>
      <c r="F267" s="3">
        <v>2015</v>
      </c>
      <c r="G267" s="1">
        <v>7389282.6599999983</v>
      </c>
      <c r="H267" s="2">
        <v>187789.02</v>
      </c>
    </row>
    <row r="268" spans="1:8" x14ac:dyDescent="0.25">
      <c r="A268" t="s">
        <v>97</v>
      </c>
      <c r="B268" t="s">
        <v>11</v>
      </c>
      <c r="C268" t="s">
        <v>82</v>
      </c>
      <c r="D268" t="s">
        <v>113</v>
      </c>
      <c r="E268" t="s">
        <v>144</v>
      </c>
      <c r="F268" s="3">
        <v>2016</v>
      </c>
      <c r="G268" s="1">
        <v>3106685.2799999993</v>
      </c>
      <c r="H268" s="2">
        <v>93000</v>
      </c>
    </row>
    <row r="269" spans="1:8" x14ac:dyDescent="0.25">
      <c r="A269" t="s">
        <v>97</v>
      </c>
      <c r="B269" t="s">
        <v>11</v>
      </c>
      <c r="C269" t="s">
        <v>83</v>
      </c>
      <c r="D269" t="s">
        <v>114</v>
      </c>
      <c r="E269" t="s">
        <v>144</v>
      </c>
      <c r="F269" s="3">
        <v>1981</v>
      </c>
      <c r="G269" s="1">
        <v>1451.9600000000009</v>
      </c>
      <c r="H269" s="2">
        <v>0</v>
      </c>
    </row>
    <row r="270" spans="1:8" x14ac:dyDescent="0.25">
      <c r="A270" t="s">
        <v>97</v>
      </c>
      <c r="B270" t="s">
        <v>11</v>
      </c>
      <c r="C270" t="s">
        <v>83</v>
      </c>
      <c r="D270" t="s">
        <v>114</v>
      </c>
      <c r="E270" t="s">
        <v>144</v>
      </c>
      <c r="F270" s="3">
        <v>1985</v>
      </c>
      <c r="G270" s="1">
        <v>102056</v>
      </c>
      <c r="H270" s="2">
        <v>10365</v>
      </c>
    </row>
    <row r="271" spans="1:8" x14ac:dyDescent="0.25">
      <c r="A271" t="s">
        <v>97</v>
      </c>
      <c r="B271" t="s">
        <v>11</v>
      </c>
      <c r="C271" t="s">
        <v>83</v>
      </c>
      <c r="D271" t="s">
        <v>114</v>
      </c>
      <c r="E271" t="s">
        <v>144</v>
      </c>
      <c r="F271" s="3">
        <v>1986</v>
      </c>
      <c r="G271" s="1">
        <v>16204</v>
      </c>
      <c r="H271" s="2">
        <v>1758</v>
      </c>
    </row>
    <row r="272" spans="1:8" x14ac:dyDescent="0.25">
      <c r="A272" t="s">
        <v>97</v>
      </c>
      <c r="B272" t="s">
        <v>11</v>
      </c>
      <c r="C272" t="s">
        <v>83</v>
      </c>
      <c r="D272" t="s">
        <v>114</v>
      </c>
      <c r="E272" t="s">
        <v>144</v>
      </c>
      <c r="F272" s="3">
        <v>1987</v>
      </c>
      <c r="G272" s="1">
        <v>718717.63000000012</v>
      </c>
      <c r="H272" s="2">
        <v>36717</v>
      </c>
    </row>
    <row r="273" spans="1:8" x14ac:dyDescent="0.25">
      <c r="A273" t="s">
        <v>97</v>
      </c>
      <c r="B273" t="s">
        <v>11</v>
      </c>
      <c r="C273" t="s">
        <v>83</v>
      </c>
      <c r="D273" t="s">
        <v>114</v>
      </c>
      <c r="E273" t="s">
        <v>144</v>
      </c>
      <c r="F273" s="3">
        <v>1988</v>
      </c>
      <c r="G273" s="1">
        <v>484940.95999999996</v>
      </c>
      <c r="H273" s="2">
        <v>39217</v>
      </c>
    </row>
    <row r="274" spans="1:8" x14ac:dyDescent="0.25">
      <c r="A274" t="s">
        <v>97</v>
      </c>
      <c r="B274" t="s">
        <v>11</v>
      </c>
      <c r="C274" t="s">
        <v>83</v>
      </c>
      <c r="D274" t="s">
        <v>114</v>
      </c>
      <c r="E274" t="s">
        <v>144</v>
      </c>
      <c r="F274" s="3">
        <v>1989</v>
      </c>
      <c r="G274" s="1">
        <v>92295.99</v>
      </c>
      <c r="H274" s="2">
        <v>6976</v>
      </c>
    </row>
    <row r="275" spans="1:8" x14ac:dyDescent="0.25">
      <c r="A275" t="s">
        <v>97</v>
      </c>
      <c r="B275" t="s">
        <v>11</v>
      </c>
      <c r="C275" t="s">
        <v>83</v>
      </c>
      <c r="D275" t="s">
        <v>114</v>
      </c>
      <c r="E275" t="s">
        <v>144</v>
      </c>
      <c r="F275" s="3">
        <v>1990</v>
      </c>
      <c r="G275" s="1">
        <v>568164.44999999995</v>
      </c>
      <c r="H275" s="2">
        <v>42459</v>
      </c>
    </row>
    <row r="276" spans="1:8" x14ac:dyDescent="0.25">
      <c r="A276" t="s">
        <v>97</v>
      </c>
      <c r="B276" t="s">
        <v>11</v>
      </c>
      <c r="C276" t="s">
        <v>83</v>
      </c>
      <c r="D276" t="s">
        <v>114</v>
      </c>
      <c r="E276" t="s">
        <v>144</v>
      </c>
      <c r="F276" s="3">
        <v>1991</v>
      </c>
      <c r="G276" s="1">
        <v>604121.42999999993</v>
      </c>
      <c r="H276" s="2">
        <v>48709</v>
      </c>
    </row>
    <row r="277" spans="1:8" x14ac:dyDescent="0.25">
      <c r="A277" t="s">
        <v>97</v>
      </c>
      <c r="B277" t="s">
        <v>11</v>
      </c>
      <c r="C277" t="s">
        <v>83</v>
      </c>
      <c r="D277" t="s">
        <v>114</v>
      </c>
      <c r="E277" t="s">
        <v>144</v>
      </c>
      <c r="F277" s="3">
        <v>1992</v>
      </c>
      <c r="G277" s="1">
        <v>888850.29999999993</v>
      </c>
      <c r="H277" s="2">
        <v>58555</v>
      </c>
    </row>
    <row r="278" spans="1:8" x14ac:dyDescent="0.25">
      <c r="A278" t="s">
        <v>97</v>
      </c>
      <c r="B278" t="s">
        <v>11</v>
      </c>
      <c r="C278" t="s">
        <v>83</v>
      </c>
      <c r="D278" t="s">
        <v>114</v>
      </c>
      <c r="E278" t="s">
        <v>144</v>
      </c>
      <c r="F278" s="3">
        <v>1993</v>
      </c>
      <c r="G278" s="1">
        <v>884684.83000000007</v>
      </c>
      <c r="H278" s="2">
        <v>61447</v>
      </c>
    </row>
    <row r="279" spans="1:8" x14ac:dyDescent="0.25">
      <c r="A279" t="s">
        <v>97</v>
      </c>
      <c r="B279" t="s">
        <v>11</v>
      </c>
      <c r="C279" t="s">
        <v>83</v>
      </c>
      <c r="D279" t="s">
        <v>114</v>
      </c>
      <c r="E279" t="s">
        <v>144</v>
      </c>
      <c r="F279" s="3">
        <v>1994</v>
      </c>
      <c r="G279" s="1">
        <v>663581.28</v>
      </c>
      <c r="H279" s="2">
        <v>55894</v>
      </c>
    </row>
    <row r="280" spans="1:8" x14ac:dyDescent="0.25">
      <c r="A280" t="s">
        <v>97</v>
      </c>
      <c r="B280" t="s">
        <v>11</v>
      </c>
      <c r="C280" t="s">
        <v>83</v>
      </c>
      <c r="D280" t="s">
        <v>114</v>
      </c>
      <c r="E280" t="s">
        <v>144</v>
      </c>
      <c r="F280" s="3">
        <v>1995</v>
      </c>
      <c r="G280" s="1">
        <v>872603.97</v>
      </c>
      <c r="H280" s="2">
        <v>35156</v>
      </c>
    </row>
    <row r="281" spans="1:8" x14ac:dyDescent="0.25">
      <c r="A281" t="s">
        <v>97</v>
      </c>
      <c r="B281" t="s">
        <v>11</v>
      </c>
      <c r="C281" t="s">
        <v>83</v>
      </c>
      <c r="D281" t="s">
        <v>114</v>
      </c>
      <c r="E281" t="s">
        <v>144</v>
      </c>
      <c r="F281" s="3">
        <v>1996</v>
      </c>
      <c r="G281" s="1">
        <v>1101262.8999999999</v>
      </c>
      <c r="H281" s="2">
        <v>91340</v>
      </c>
    </row>
    <row r="282" spans="1:8" x14ac:dyDescent="0.25">
      <c r="A282" t="s">
        <v>97</v>
      </c>
      <c r="B282" t="s">
        <v>11</v>
      </c>
      <c r="C282" t="s">
        <v>83</v>
      </c>
      <c r="D282" t="s">
        <v>114</v>
      </c>
      <c r="E282" t="s">
        <v>144</v>
      </c>
      <c r="F282" s="3">
        <v>1997</v>
      </c>
      <c r="G282" s="1">
        <v>1347888</v>
      </c>
      <c r="H282" s="2">
        <v>97830</v>
      </c>
    </row>
    <row r="283" spans="1:8" x14ac:dyDescent="0.25">
      <c r="A283" t="s">
        <v>97</v>
      </c>
      <c r="B283" t="s">
        <v>11</v>
      </c>
      <c r="C283" t="s">
        <v>83</v>
      </c>
      <c r="D283" t="s">
        <v>114</v>
      </c>
      <c r="E283" t="s">
        <v>144</v>
      </c>
      <c r="F283" s="3">
        <v>1998</v>
      </c>
      <c r="G283" s="1">
        <v>1096742.71</v>
      </c>
      <c r="H283" s="2">
        <v>72308</v>
      </c>
    </row>
    <row r="284" spans="1:8" x14ac:dyDescent="0.25">
      <c r="A284" t="s">
        <v>97</v>
      </c>
      <c r="B284" t="s">
        <v>11</v>
      </c>
      <c r="C284" t="s">
        <v>83</v>
      </c>
      <c r="D284" t="s">
        <v>114</v>
      </c>
      <c r="E284" t="s">
        <v>144</v>
      </c>
      <c r="F284" s="3">
        <v>1999</v>
      </c>
      <c r="G284" s="1">
        <v>805232.77</v>
      </c>
      <c r="H284" s="2">
        <v>53712</v>
      </c>
    </row>
    <row r="285" spans="1:8" x14ac:dyDescent="0.25">
      <c r="A285" t="s">
        <v>97</v>
      </c>
      <c r="B285" t="s">
        <v>11</v>
      </c>
      <c r="C285" t="s">
        <v>83</v>
      </c>
      <c r="D285" t="s">
        <v>114</v>
      </c>
      <c r="E285" t="s">
        <v>144</v>
      </c>
      <c r="F285" s="3">
        <v>2000</v>
      </c>
      <c r="G285" s="1">
        <v>724010.35</v>
      </c>
      <c r="H285" s="2">
        <v>47656</v>
      </c>
    </row>
    <row r="286" spans="1:8" x14ac:dyDescent="0.25">
      <c r="A286" t="s">
        <v>97</v>
      </c>
      <c r="B286" t="s">
        <v>11</v>
      </c>
      <c r="C286" t="s">
        <v>83</v>
      </c>
      <c r="D286" t="s">
        <v>114</v>
      </c>
      <c r="E286" t="s">
        <v>144</v>
      </c>
      <c r="F286" s="3">
        <v>2001</v>
      </c>
      <c r="G286" s="1">
        <v>786297.30999999994</v>
      </c>
      <c r="H286" s="2">
        <v>64618</v>
      </c>
    </row>
    <row r="287" spans="1:8" x14ac:dyDescent="0.25">
      <c r="A287" t="s">
        <v>97</v>
      </c>
      <c r="B287" t="s">
        <v>11</v>
      </c>
      <c r="C287" t="s">
        <v>83</v>
      </c>
      <c r="D287" t="s">
        <v>114</v>
      </c>
      <c r="E287" t="s">
        <v>144</v>
      </c>
      <c r="F287" s="3">
        <v>2002</v>
      </c>
      <c r="G287" s="1">
        <v>458674.17999999993</v>
      </c>
      <c r="H287" s="2">
        <v>34188</v>
      </c>
    </row>
    <row r="288" spans="1:8" x14ac:dyDescent="0.25">
      <c r="A288" t="s">
        <v>97</v>
      </c>
      <c r="B288" t="s">
        <v>11</v>
      </c>
      <c r="C288" t="s">
        <v>83</v>
      </c>
      <c r="D288" t="s">
        <v>114</v>
      </c>
      <c r="E288" t="s">
        <v>144</v>
      </c>
      <c r="F288" s="3">
        <v>2003</v>
      </c>
      <c r="G288" s="1">
        <v>506923.78</v>
      </c>
      <c r="H288" s="2">
        <v>50898</v>
      </c>
    </row>
    <row r="289" spans="1:8" x14ac:dyDescent="0.25">
      <c r="A289" t="s">
        <v>97</v>
      </c>
      <c r="B289" t="s">
        <v>11</v>
      </c>
      <c r="C289" t="s">
        <v>83</v>
      </c>
      <c r="D289" t="s">
        <v>114</v>
      </c>
      <c r="E289" t="s">
        <v>144</v>
      </c>
      <c r="F289" s="3">
        <v>2004</v>
      </c>
      <c r="G289" s="1">
        <v>1435523.52</v>
      </c>
      <c r="H289" s="2">
        <v>104710</v>
      </c>
    </row>
    <row r="290" spans="1:8" x14ac:dyDescent="0.25">
      <c r="A290" t="s">
        <v>97</v>
      </c>
      <c r="B290" t="s">
        <v>11</v>
      </c>
      <c r="C290" t="s">
        <v>83</v>
      </c>
      <c r="D290" t="s">
        <v>114</v>
      </c>
      <c r="E290" t="s">
        <v>144</v>
      </c>
      <c r="F290" s="3">
        <v>2005</v>
      </c>
      <c r="G290" s="1">
        <v>1237662.8399999999</v>
      </c>
      <c r="H290" s="2">
        <v>109908</v>
      </c>
    </row>
    <row r="291" spans="1:8" x14ac:dyDescent="0.25">
      <c r="A291" t="s">
        <v>97</v>
      </c>
      <c r="B291" t="s">
        <v>11</v>
      </c>
      <c r="C291" t="s">
        <v>83</v>
      </c>
      <c r="D291" t="s">
        <v>114</v>
      </c>
      <c r="E291" t="s">
        <v>144</v>
      </c>
      <c r="F291" s="3">
        <v>2006</v>
      </c>
      <c r="G291" s="1">
        <v>574734.61999999988</v>
      </c>
      <c r="H291" s="2">
        <v>47012</v>
      </c>
    </row>
    <row r="292" spans="1:8" x14ac:dyDescent="0.25">
      <c r="A292" t="s">
        <v>97</v>
      </c>
      <c r="B292" t="s">
        <v>11</v>
      </c>
      <c r="C292" t="s">
        <v>83</v>
      </c>
      <c r="D292" t="s">
        <v>114</v>
      </c>
      <c r="E292" t="s">
        <v>144</v>
      </c>
      <c r="F292" s="3">
        <v>2007</v>
      </c>
      <c r="G292" s="1">
        <v>1330788.01</v>
      </c>
      <c r="H292" s="2">
        <v>76637</v>
      </c>
    </row>
    <row r="293" spans="1:8" x14ac:dyDescent="0.25">
      <c r="A293" t="s">
        <v>97</v>
      </c>
      <c r="B293" t="s">
        <v>11</v>
      </c>
      <c r="C293" t="s">
        <v>83</v>
      </c>
      <c r="D293" t="s">
        <v>114</v>
      </c>
      <c r="E293" t="s">
        <v>144</v>
      </c>
      <c r="F293" s="3">
        <v>2008</v>
      </c>
      <c r="G293" s="1">
        <v>1970287.5399999998</v>
      </c>
      <c r="H293" s="2">
        <v>134514</v>
      </c>
    </row>
    <row r="294" spans="1:8" x14ac:dyDescent="0.25">
      <c r="A294" t="s">
        <v>97</v>
      </c>
      <c r="B294" t="s">
        <v>11</v>
      </c>
      <c r="C294" t="s">
        <v>83</v>
      </c>
      <c r="D294" t="s">
        <v>114</v>
      </c>
      <c r="E294" t="s">
        <v>144</v>
      </c>
      <c r="F294" s="3">
        <v>2009</v>
      </c>
      <c r="G294" s="1">
        <v>727940.44000000006</v>
      </c>
      <c r="H294" s="2">
        <v>28934</v>
      </c>
    </row>
    <row r="295" spans="1:8" x14ac:dyDescent="0.25">
      <c r="A295" t="s">
        <v>97</v>
      </c>
      <c r="B295" t="s">
        <v>11</v>
      </c>
      <c r="C295" t="s">
        <v>83</v>
      </c>
      <c r="D295" t="s">
        <v>114</v>
      </c>
      <c r="E295" t="s">
        <v>144</v>
      </c>
      <c r="F295" s="3">
        <v>2010</v>
      </c>
      <c r="G295" s="1">
        <v>308637.99000000011</v>
      </c>
      <c r="H295" s="2">
        <v>23967</v>
      </c>
    </row>
    <row r="296" spans="1:8" x14ac:dyDescent="0.25">
      <c r="A296" t="s">
        <v>97</v>
      </c>
      <c r="B296" t="s">
        <v>11</v>
      </c>
      <c r="C296" t="s">
        <v>83</v>
      </c>
      <c r="D296" t="s">
        <v>114</v>
      </c>
      <c r="E296" t="s">
        <v>144</v>
      </c>
      <c r="F296" s="3">
        <v>2011</v>
      </c>
      <c r="G296" s="1">
        <v>115563.6</v>
      </c>
      <c r="H296" s="2">
        <v>20453</v>
      </c>
    </row>
    <row r="297" spans="1:8" x14ac:dyDescent="0.25">
      <c r="A297" t="s">
        <v>97</v>
      </c>
      <c r="B297" t="s">
        <v>11</v>
      </c>
      <c r="C297" t="s">
        <v>83</v>
      </c>
      <c r="D297" t="s">
        <v>114</v>
      </c>
      <c r="E297" t="s">
        <v>144</v>
      </c>
      <c r="F297" s="3">
        <v>2012</v>
      </c>
      <c r="G297" s="1">
        <v>2121193.4799999995</v>
      </c>
      <c r="H297" s="2">
        <v>26465</v>
      </c>
    </row>
    <row r="298" spans="1:8" x14ac:dyDescent="0.25">
      <c r="A298" t="s">
        <v>97</v>
      </c>
      <c r="B298" t="s">
        <v>11</v>
      </c>
      <c r="C298" t="s">
        <v>83</v>
      </c>
      <c r="D298" t="s">
        <v>114</v>
      </c>
      <c r="E298" t="s">
        <v>144</v>
      </c>
      <c r="F298" s="3">
        <v>2013</v>
      </c>
      <c r="G298" s="1">
        <v>498738.17000000022</v>
      </c>
      <c r="H298" s="2">
        <v>29868</v>
      </c>
    </row>
    <row r="299" spans="1:8" x14ac:dyDescent="0.25">
      <c r="A299" t="s">
        <v>97</v>
      </c>
      <c r="B299" t="s">
        <v>11</v>
      </c>
      <c r="C299" t="s">
        <v>83</v>
      </c>
      <c r="D299" t="s">
        <v>114</v>
      </c>
      <c r="E299" t="s">
        <v>144</v>
      </c>
      <c r="F299" s="3">
        <v>2014</v>
      </c>
      <c r="G299" s="1">
        <v>1002109.2399999999</v>
      </c>
      <c r="H299" s="2">
        <v>24302</v>
      </c>
    </row>
    <row r="300" spans="1:8" x14ac:dyDescent="0.25">
      <c r="A300" t="s">
        <v>97</v>
      </c>
      <c r="B300" t="s">
        <v>11</v>
      </c>
      <c r="C300" t="s">
        <v>83</v>
      </c>
      <c r="D300" t="s">
        <v>114</v>
      </c>
      <c r="E300" t="s">
        <v>144</v>
      </c>
      <c r="F300" s="3">
        <v>2015</v>
      </c>
      <c r="G300" s="1">
        <v>1582436.4899999995</v>
      </c>
      <c r="H300" s="2">
        <v>38090</v>
      </c>
    </row>
    <row r="301" spans="1:8" x14ac:dyDescent="0.25">
      <c r="A301" t="s">
        <v>97</v>
      </c>
      <c r="B301" t="s">
        <v>11</v>
      </c>
      <c r="C301" t="s">
        <v>83</v>
      </c>
      <c r="D301" t="s">
        <v>114</v>
      </c>
      <c r="E301" t="s">
        <v>144</v>
      </c>
      <c r="F301" s="3">
        <v>2016</v>
      </c>
      <c r="G301" s="1">
        <v>308757.34999999998</v>
      </c>
      <c r="H301" s="2">
        <v>13499</v>
      </c>
    </row>
    <row r="302" spans="1:8" x14ac:dyDescent="0.25">
      <c r="A302" t="s">
        <v>97</v>
      </c>
      <c r="B302" t="s">
        <v>11</v>
      </c>
      <c r="C302" t="s">
        <v>84</v>
      </c>
      <c r="D302" t="s">
        <v>115</v>
      </c>
      <c r="E302" t="s">
        <v>144</v>
      </c>
      <c r="F302" s="3">
        <v>1995</v>
      </c>
      <c r="G302" s="1">
        <v>1170</v>
      </c>
      <c r="H302" s="2">
        <v>70</v>
      </c>
    </row>
    <row r="303" spans="1:8" x14ac:dyDescent="0.25">
      <c r="A303" t="s">
        <v>97</v>
      </c>
      <c r="B303" t="s">
        <v>11</v>
      </c>
      <c r="C303" t="s">
        <v>84</v>
      </c>
      <c r="D303" t="s">
        <v>115</v>
      </c>
      <c r="E303" t="s">
        <v>144</v>
      </c>
      <c r="F303" s="3">
        <v>2000</v>
      </c>
      <c r="G303" s="1">
        <v>185331</v>
      </c>
      <c r="H303" s="2">
        <v>5910</v>
      </c>
    </row>
    <row r="304" spans="1:8" x14ac:dyDescent="0.25">
      <c r="A304" t="s">
        <v>97</v>
      </c>
      <c r="B304" t="s">
        <v>11</v>
      </c>
      <c r="C304" t="s">
        <v>84</v>
      </c>
      <c r="D304" t="s">
        <v>115</v>
      </c>
      <c r="E304" t="s">
        <v>144</v>
      </c>
      <c r="F304" s="3">
        <v>2001</v>
      </c>
      <c r="G304" s="1">
        <v>343994.16000000003</v>
      </c>
      <c r="H304" s="2">
        <v>14586</v>
      </c>
    </row>
    <row r="305" spans="1:8" x14ac:dyDescent="0.25">
      <c r="A305" t="s">
        <v>97</v>
      </c>
      <c r="B305" t="s">
        <v>11</v>
      </c>
      <c r="C305" t="s">
        <v>84</v>
      </c>
      <c r="D305" t="s">
        <v>115</v>
      </c>
      <c r="E305" t="s">
        <v>144</v>
      </c>
      <c r="F305" s="3">
        <v>2002</v>
      </c>
      <c r="G305" s="1">
        <v>423525.36</v>
      </c>
      <c r="H305" s="2">
        <v>2120</v>
      </c>
    </row>
    <row r="306" spans="1:8" x14ac:dyDescent="0.25">
      <c r="A306" t="s">
        <v>97</v>
      </c>
      <c r="B306" t="s">
        <v>11</v>
      </c>
      <c r="C306" t="s">
        <v>84</v>
      </c>
      <c r="D306" t="s">
        <v>115</v>
      </c>
      <c r="E306" t="s">
        <v>144</v>
      </c>
      <c r="F306" s="3">
        <v>2003</v>
      </c>
      <c r="G306" s="1">
        <v>-0.01</v>
      </c>
      <c r="H306" s="2">
        <v>0</v>
      </c>
    </row>
    <row r="307" spans="1:8" x14ac:dyDescent="0.25">
      <c r="A307" t="s">
        <v>97</v>
      </c>
      <c r="B307" t="s">
        <v>11</v>
      </c>
      <c r="C307" t="s">
        <v>84</v>
      </c>
      <c r="D307" t="s">
        <v>115</v>
      </c>
      <c r="E307" t="s">
        <v>144</v>
      </c>
      <c r="F307" s="3">
        <v>2004</v>
      </c>
      <c r="G307" s="1">
        <v>454338.08</v>
      </c>
      <c r="H307" s="2">
        <v>20662</v>
      </c>
    </row>
    <row r="308" spans="1:8" x14ac:dyDescent="0.25">
      <c r="A308" t="s">
        <v>97</v>
      </c>
      <c r="B308" t="s">
        <v>11</v>
      </c>
      <c r="C308" t="s">
        <v>84</v>
      </c>
      <c r="D308" t="s">
        <v>115</v>
      </c>
      <c r="E308" t="s">
        <v>144</v>
      </c>
      <c r="F308" s="3">
        <v>2005</v>
      </c>
      <c r="G308" s="1">
        <v>341715.81</v>
      </c>
      <c r="H308" s="2">
        <v>10783</v>
      </c>
    </row>
    <row r="309" spans="1:8" x14ac:dyDescent="0.25">
      <c r="A309" t="s">
        <v>97</v>
      </c>
      <c r="B309" t="s">
        <v>11</v>
      </c>
      <c r="C309" t="s">
        <v>84</v>
      </c>
      <c r="D309" t="s">
        <v>115</v>
      </c>
      <c r="E309" t="s">
        <v>144</v>
      </c>
      <c r="F309" s="3">
        <v>2006</v>
      </c>
      <c r="G309" s="1">
        <v>548270.03</v>
      </c>
      <c r="H309" s="2">
        <v>12826</v>
      </c>
    </row>
    <row r="310" spans="1:8" x14ac:dyDescent="0.25">
      <c r="A310" t="s">
        <v>97</v>
      </c>
      <c r="B310" t="s">
        <v>11</v>
      </c>
      <c r="C310" t="s">
        <v>84</v>
      </c>
      <c r="D310" t="s">
        <v>115</v>
      </c>
      <c r="E310" t="s">
        <v>144</v>
      </c>
      <c r="F310" s="3">
        <v>2007</v>
      </c>
      <c r="G310" s="1">
        <v>178224.69</v>
      </c>
      <c r="H310" s="2">
        <v>4648</v>
      </c>
    </row>
    <row r="311" spans="1:8" x14ac:dyDescent="0.25">
      <c r="A311" t="s">
        <v>97</v>
      </c>
      <c r="B311" t="s">
        <v>11</v>
      </c>
      <c r="C311" t="s">
        <v>84</v>
      </c>
      <c r="D311" t="s">
        <v>115</v>
      </c>
      <c r="E311" t="s">
        <v>144</v>
      </c>
      <c r="F311" s="3">
        <v>2008</v>
      </c>
      <c r="G311" s="1">
        <v>830911.39999999991</v>
      </c>
      <c r="H311" s="2">
        <v>10409</v>
      </c>
    </row>
    <row r="312" spans="1:8" x14ac:dyDescent="0.25">
      <c r="A312" t="s">
        <v>97</v>
      </c>
      <c r="B312" t="s">
        <v>11</v>
      </c>
      <c r="C312" t="s">
        <v>84</v>
      </c>
      <c r="D312" t="s">
        <v>115</v>
      </c>
      <c r="E312" t="s">
        <v>144</v>
      </c>
      <c r="F312" s="3">
        <v>2009</v>
      </c>
      <c r="G312" s="1">
        <v>75442.380000000019</v>
      </c>
      <c r="H312" s="2">
        <v>4172</v>
      </c>
    </row>
    <row r="313" spans="1:8" x14ac:dyDescent="0.25">
      <c r="A313" t="s">
        <v>97</v>
      </c>
      <c r="B313" t="s">
        <v>11</v>
      </c>
      <c r="C313" t="s">
        <v>84</v>
      </c>
      <c r="D313" t="s">
        <v>115</v>
      </c>
      <c r="E313" t="s">
        <v>144</v>
      </c>
      <c r="F313" s="3">
        <v>2010</v>
      </c>
      <c r="G313" s="1">
        <v>120406.67</v>
      </c>
      <c r="H313" s="2">
        <v>415</v>
      </c>
    </row>
    <row r="314" spans="1:8" x14ac:dyDescent="0.25">
      <c r="A314" t="s">
        <v>97</v>
      </c>
      <c r="B314" t="s">
        <v>11</v>
      </c>
      <c r="C314" t="s">
        <v>84</v>
      </c>
      <c r="D314" t="s">
        <v>115</v>
      </c>
      <c r="E314" t="s">
        <v>144</v>
      </c>
      <c r="F314" s="3">
        <v>2011</v>
      </c>
      <c r="G314" s="1">
        <v>3490.35</v>
      </c>
      <c r="H314" s="2">
        <v>0</v>
      </c>
    </row>
    <row r="315" spans="1:8" x14ac:dyDescent="0.25">
      <c r="A315" t="s">
        <v>97</v>
      </c>
      <c r="B315" t="s">
        <v>11</v>
      </c>
      <c r="C315" t="s">
        <v>84</v>
      </c>
      <c r="D315" t="s">
        <v>115</v>
      </c>
      <c r="E315" t="s">
        <v>144</v>
      </c>
      <c r="F315" s="3">
        <v>2012</v>
      </c>
      <c r="G315" s="1">
        <v>582024.87</v>
      </c>
      <c r="H315" s="2">
        <v>2820</v>
      </c>
    </row>
    <row r="316" spans="1:8" x14ac:dyDescent="0.25">
      <c r="A316" t="s">
        <v>97</v>
      </c>
      <c r="B316" t="s">
        <v>11</v>
      </c>
      <c r="C316" t="s">
        <v>84</v>
      </c>
      <c r="D316" t="s">
        <v>115</v>
      </c>
      <c r="E316" t="s">
        <v>144</v>
      </c>
      <c r="F316" s="3">
        <v>2013</v>
      </c>
      <c r="G316" s="1">
        <v>325236.06999999995</v>
      </c>
      <c r="H316" s="2">
        <v>18860</v>
      </c>
    </row>
    <row r="317" spans="1:8" x14ac:dyDescent="0.25">
      <c r="A317" t="s">
        <v>97</v>
      </c>
      <c r="B317" t="s">
        <v>11</v>
      </c>
      <c r="C317" t="s">
        <v>84</v>
      </c>
      <c r="D317" t="s">
        <v>115</v>
      </c>
      <c r="E317" t="s">
        <v>144</v>
      </c>
      <c r="F317" s="3">
        <v>2014</v>
      </c>
      <c r="G317" s="1">
        <v>1511537.3399999999</v>
      </c>
      <c r="H317" s="2">
        <v>14379</v>
      </c>
    </row>
    <row r="318" spans="1:8" x14ac:dyDescent="0.25">
      <c r="A318" t="s">
        <v>97</v>
      </c>
      <c r="B318" t="s">
        <v>11</v>
      </c>
      <c r="C318" t="s">
        <v>84</v>
      </c>
      <c r="D318" t="s">
        <v>115</v>
      </c>
      <c r="E318" t="s">
        <v>144</v>
      </c>
      <c r="F318" s="3">
        <v>2015</v>
      </c>
      <c r="G318" s="1">
        <v>518285.73</v>
      </c>
      <c r="H318" s="2">
        <v>5040</v>
      </c>
    </row>
    <row r="319" spans="1:8" x14ac:dyDescent="0.25">
      <c r="A319" t="s">
        <v>97</v>
      </c>
      <c r="B319" t="s">
        <v>11</v>
      </c>
      <c r="C319" t="s">
        <v>84</v>
      </c>
      <c r="D319" t="s">
        <v>115</v>
      </c>
      <c r="E319" t="s">
        <v>144</v>
      </c>
      <c r="F319" s="3">
        <v>2016</v>
      </c>
      <c r="G319" s="1">
        <v>1657022.55</v>
      </c>
      <c r="H319" s="2">
        <v>14079</v>
      </c>
    </row>
    <row r="320" spans="1:8" x14ac:dyDescent="0.25">
      <c r="A320" t="s">
        <v>97</v>
      </c>
      <c r="B320" t="s">
        <v>10</v>
      </c>
      <c r="C320" t="s">
        <v>85</v>
      </c>
      <c r="D320" t="s">
        <v>116</v>
      </c>
      <c r="E320" t="s">
        <v>143</v>
      </c>
      <c r="F320" s="3">
        <v>1957</v>
      </c>
      <c r="G320" s="1">
        <v>4.4400000000000004</v>
      </c>
      <c r="H320" s="2">
        <v>21</v>
      </c>
    </row>
    <row r="321" spans="1:8" x14ac:dyDescent="0.25">
      <c r="A321" t="s">
        <v>97</v>
      </c>
      <c r="B321" t="s">
        <v>10</v>
      </c>
      <c r="C321" t="s">
        <v>85</v>
      </c>
      <c r="D321" t="s">
        <v>116</v>
      </c>
      <c r="E321" t="s">
        <v>143</v>
      </c>
      <c r="F321" s="3">
        <v>1958</v>
      </c>
      <c r="G321" s="1">
        <v>391.72</v>
      </c>
      <c r="H321" s="2">
        <v>343</v>
      </c>
    </row>
    <row r="322" spans="1:8" x14ac:dyDescent="0.25">
      <c r="A322" t="s">
        <v>97</v>
      </c>
      <c r="B322" t="s">
        <v>10</v>
      </c>
      <c r="C322" t="s">
        <v>85</v>
      </c>
      <c r="D322" t="s">
        <v>116</v>
      </c>
      <c r="E322" t="s">
        <v>143</v>
      </c>
      <c r="F322" s="3">
        <v>1962</v>
      </c>
      <c r="G322" s="1">
        <v>300.64999999999992</v>
      </c>
      <c r="H322" s="2">
        <v>380</v>
      </c>
    </row>
    <row r="323" spans="1:8" x14ac:dyDescent="0.25">
      <c r="A323" t="s">
        <v>97</v>
      </c>
      <c r="B323" t="s">
        <v>10</v>
      </c>
      <c r="C323" t="s">
        <v>85</v>
      </c>
      <c r="D323" t="s">
        <v>116</v>
      </c>
      <c r="E323" t="s">
        <v>143</v>
      </c>
      <c r="F323" s="3">
        <v>1964</v>
      </c>
      <c r="G323" s="1">
        <v>466.68</v>
      </c>
      <c r="H323" s="2">
        <v>319</v>
      </c>
    </row>
    <row r="324" spans="1:8" x14ac:dyDescent="0.25">
      <c r="A324" t="s">
        <v>97</v>
      </c>
      <c r="B324" t="s">
        <v>10</v>
      </c>
      <c r="C324" t="s">
        <v>85</v>
      </c>
      <c r="D324" t="s">
        <v>116</v>
      </c>
      <c r="E324" t="s">
        <v>143</v>
      </c>
      <c r="F324" s="3">
        <v>1966</v>
      </c>
      <c r="G324" s="1">
        <v>680.12</v>
      </c>
      <c r="H324" s="2">
        <v>282</v>
      </c>
    </row>
    <row r="325" spans="1:8" x14ac:dyDescent="0.25">
      <c r="A325" t="s">
        <v>97</v>
      </c>
      <c r="B325" t="s">
        <v>10</v>
      </c>
      <c r="C325" t="s">
        <v>85</v>
      </c>
      <c r="D325" t="s">
        <v>116</v>
      </c>
      <c r="E325" t="s">
        <v>143</v>
      </c>
      <c r="F325" s="3">
        <v>1978</v>
      </c>
      <c r="G325" s="1">
        <v>3028.7</v>
      </c>
      <c r="H325" s="2">
        <v>22</v>
      </c>
    </row>
    <row r="326" spans="1:8" x14ac:dyDescent="0.25">
      <c r="A326" t="s">
        <v>97</v>
      </c>
      <c r="B326" t="s">
        <v>10</v>
      </c>
      <c r="C326" t="s">
        <v>85</v>
      </c>
      <c r="D326" t="s">
        <v>116</v>
      </c>
      <c r="E326" t="s">
        <v>143</v>
      </c>
      <c r="F326" s="3">
        <v>1981</v>
      </c>
      <c r="G326" s="1">
        <v>138.1</v>
      </c>
      <c r="H326" s="2">
        <v>20</v>
      </c>
    </row>
    <row r="327" spans="1:8" x14ac:dyDescent="0.25">
      <c r="A327" t="s">
        <v>97</v>
      </c>
      <c r="B327" t="s">
        <v>10</v>
      </c>
      <c r="C327" t="s">
        <v>85</v>
      </c>
      <c r="D327" t="s">
        <v>116</v>
      </c>
      <c r="E327" t="s">
        <v>143</v>
      </c>
      <c r="F327" s="3">
        <v>2002</v>
      </c>
      <c r="G327" s="1">
        <v>370.11</v>
      </c>
      <c r="H327" s="2">
        <v>7</v>
      </c>
    </row>
    <row r="328" spans="1:8" x14ac:dyDescent="0.25">
      <c r="A328" t="s">
        <v>97</v>
      </c>
      <c r="B328" t="s">
        <v>10</v>
      </c>
      <c r="C328" t="s">
        <v>85</v>
      </c>
      <c r="D328" t="s">
        <v>116</v>
      </c>
      <c r="E328" t="s">
        <v>143</v>
      </c>
      <c r="F328" s="3">
        <v>2003</v>
      </c>
      <c r="G328" s="1">
        <v>88.9</v>
      </c>
      <c r="H328" s="2">
        <v>21</v>
      </c>
    </row>
    <row r="329" spans="1:8" x14ac:dyDescent="0.25">
      <c r="A329" t="s">
        <v>97</v>
      </c>
      <c r="B329" t="s">
        <v>10</v>
      </c>
      <c r="C329" t="s">
        <v>85</v>
      </c>
      <c r="D329" t="s">
        <v>116</v>
      </c>
      <c r="E329" t="s">
        <v>143</v>
      </c>
      <c r="F329" s="3">
        <v>2004</v>
      </c>
      <c r="G329" s="1">
        <v>2171.19</v>
      </c>
      <c r="H329" s="2">
        <v>54</v>
      </c>
    </row>
    <row r="330" spans="1:8" x14ac:dyDescent="0.25">
      <c r="A330" t="s">
        <v>97</v>
      </c>
      <c r="B330" t="s">
        <v>10</v>
      </c>
      <c r="C330" t="s">
        <v>85</v>
      </c>
      <c r="D330" t="s">
        <v>116</v>
      </c>
      <c r="E330" t="s">
        <v>143</v>
      </c>
      <c r="F330" s="3">
        <v>2005</v>
      </c>
      <c r="G330" s="1">
        <v>95.64</v>
      </c>
      <c r="H330" s="2">
        <v>80</v>
      </c>
    </row>
    <row r="331" spans="1:8" x14ac:dyDescent="0.25">
      <c r="A331" t="s">
        <v>97</v>
      </c>
      <c r="B331" t="s">
        <v>10</v>
      </c>
      <c r="C331" t="s">
        <v>85</v>
      </c>
      <c r="D331" t="s">
        <v>116</v>
      </c>
      <c r="E331" t="s">
        <v>143</v>
      </c>
      <c r="F331" s="3">
        <v>2006</v>
      </c>
      <c r="G331" s="1">
        <v>650.41</v>
      </c>
      <c r="H331" s="2">
        <v>84</v>
      </c>
    </row>
    <row r="332" spans="1:8" x14ac:dyDescent="0.25">
      <c r="A332" t="s">
        <v>97</v>
      </c>
      <c r="B332" t="s">
        <v>10</v>
      </c>
      <c r="C332" t="s">
        <v>85</v>
      </c>
      <c r="D332" t="s">
        <v>116</v>
      </c>
      <c r="E332" t="s">
        <v>143</v>
      </c>
      <c r="F332" s="3">
        <v>2007</v>
      </c>
      <c r="G332" s="1">
        <v>355.47</v>
      </c>
      <c r="H332" s="2">
        <v>55</v>
      </c>
    </row>
    <row r="333" spans="1:8" x14ac:dyDescent="0.25">
      <c r="A333" t="s">
        <v>97</v>
      </c>
      <c r="B333" t="s">
        <v>10</v>
      </c>
      <c r="C333" t="s">
        <v>85</v>
      </c>
      <c r="D333" t="s">
        <v>116</v>
      </c>
      <c r="E333" t="s">
        <v>143</v>
      </c>
      <c r="F333" s="3">
        <v>2008</v>
      </c>
      <c r="G333" s="1">
        <v>6462.95</v>
      </c>
      <c r="H333" s="2">
        <v>86</v>
      </c>
    </row>
    <row r="334" spans="1:8" x14ac:dyDescent="0.25">
      <c r="A334" t="s">
        <v>97</v>
      </c>
      <c r="B334" t="s">
        <v>10</v>
      </c>
      <c r="C334" t="s">
        <v>85</v>
      </c>
      <c r="D334" t="s">
        <v>116</v>
      </c>
      <c r="E334" t="s">
        <v>143</v>
      </c>
      <c r="F334" s="3">
        <v>2009</v>
      </c>
      <c r="G334" s="1">
        <v>13506.56</v>
      </c>
      <c r="H334" s="2">
        <v>108</v>
      </c>
    </row>
    <row r="335" spans="1:8" x14ac:dyDescent="0.25">
      <c r="A335" t="s">
        <v>97</v>
      </c>
      <c r="B335" t="s">
        <v>10</v>
      </c>
      <c r="C335" t="s">
        <v>85</v>
      </c>
      <c r="D335" t="s">
        <v>116</v>
      </c>
      <c r="E335" t="s">
        <v>143</v>
      </c>
      <c r="F335" s="3">
        <v>2010</v>
      </c>
      <c r="G335" s="1">
        <v>12653.65</v>
      </c>
      <c r="H335" s="2">
        <v>1</v>
      </c>
    </row>
    <row r="336" spans="1:8" x14ac:dyDescent="0.25">
      <c r="A336" t="s">
        <v>97</v>
      </c>
      <c r="B336" t="s">
        <v>10</v>
      </c>
      <c r="C336" t="s">
        <v>85</v>
      </c>
      <c r="D336" t="s">
        <v>116</v>
      </c>
      <c r="E336" t="s">
        <v>143</v>
      </c>
      <c r="F336" s="3">
        <v>2011</v>
      </c>
      <c r="G336" s="1">
        <v>19868.010000000002</v>
      </c>
      <c r="H336" s="2">
        <v>3</v>
      </c>
    </row>
    <row r="337" spans="1:8" x14ac:dyDescent="0.25">
      <c r="A337" t="s">
        <v>97</v>
      </c>
      <c r="B337" t="s">
        <v>10</v>
      </c>
      <c r="C337" t="s">
        <v>85</v>
      </c>
      <c r="D337" t="s">
        <v>116</v>
      </c>
      <c r="E337" t="s">
        <v>143</v>
      </c>
      <c r="F337" s="3">
        <v>2012</v>
      </c>
      <c r="G337" s="1">
        <v>1127901.2799999998</v>
      </c>
      <c r="H337" s="2">
        <v>22</v>
      </c>
    </row>
    <row r="338" spans="1:8" x14ac:dyDescent="0.25">
      <c r="A338" t="s">
        <v>97</v>
      </c>
      <c r="B338" t="s">
        <v>10</v>
      </c>
      <c r="C338" t="s">
        <v>85</v>
      </c>
      <c r="D338" t="s">
        <v>116</v>
      </c>
      <c r="E338" t="s">
        <v>143</v>
      </c>
      <c r="F338" s="3">
        <v>2013</v>
      </c>
      <c r="G338" s="1">
        <v>14354.15</v>
      </c>
      <c r="H338" s="2">
        <v>2</v>
      </c>
    </row>
    <row r="339" spans="1:8" x14ac:dyDescent="0.25">
      <c r="A339" t="s">
        <v>97</v>
      </c>
      <c r="B339" t="s">
        <v>10</v>
      </c>
      <c r="C339" t="s">
        <v>85</v>
      </c>
      <c r="D339" t="s">
        <v>116</v>
      </c>
      <c r="E339" t="s">
        <v>143</v>
      </c>
      <c r="F339" s="3">
        <v>2014</v>
      </c>
      <c r="G339" s="1">
        <v>5.85</v>
      </c>
      <c r="H339" s="2">
        <v>10</v>
      </c>
    </row>
    <row r="340" spans="1:8" x14ac:dyDescent="0.25">
      <c r="A340" t="s">
        <v>97</v>
      </c>
      <c r="B340" t="s">
        <v>10</v>
      </c>
      <c r="C340" t="s">
        <v>94</v>
      </c>
      <c r="D340" t="s">
        <v>124</v>
      </c>
      <c r="E340" t="s">
        <v>143</v>
      </c>
      <c r="F340" s="3">
        <v>1957</v>
      </c>
      <c r="G340" s="1">
        <v>235161.07</v>
      </c>
      <c r="H340" s="2">
        <v>4849</v>
      </c>
    </row>
    <row r="341" spans="1:8" x14ac:dyDescent="0.25">
      <c r="A341" t="s">
        <v>97</v>
      </c>
      <c r="B341" t="s">
        <v>10</v>
      </c>
      <c r="C341" t="s">
        <v>94</v>
      </c>
      <c r="D341" t="s">
        <v>124</v>
      </c>
      <c r="E341" t="s">
        <v>143</v>
      </c>
      <c r="F341" s="3">
        <v>1966</v>
      </c>
      <c r="G341" s="1">
        <v>176</v>
      </c>
      <c r="H341" s="2">
        <v>89</v>
      </c>
    </row>
    <row r="342" spans="1:8" x14ac:dyDescent="0.25">
      <c r="A342" t="s">
        <v>97</v>
      </c>
      <c r="B342" t="s">
        <v>10</v>
      </c>
      <c r="C342" t="s">
        <v>94</v>
      </c>
      <c r="D342" t="s">
        <v>124</v>
      </c>
      <c r="E342" t="s">
        <v>143</v>
      </c>
      <c r="F342" s="3">
        <v>1973</v>
      </c>
      <c r="G342" s="1">
        <v>1110</v>
      </c>
      <c r="H342" s="2">
        <v>60</v>
      </c>
    </row>
    <row r="343" spans="1:8" x14ac:dyDescent="0.25">
      <c r="A343" t="s">
        <v>97</v>
      </c>
      <c r="B343" t="s">
        <v>10</v>
      </c>
      <c r="C343" t="s">
        <v>95</v>
      </c>
      <c r="D343" t="s">
        <v>127</v>
      </c>
      <c r="E343" t="s">
        <v>143</v>
      </c>
      <c r="F343" s="3">
        <v>1957</v>
      </c>
      <c r="G343" s="1">
        <v>5128</v>
      </c>
      <c r="H343" s="2">
        <v>6777</v>
      </c>
    </row>
    <row r="344" spans="1:8" x14ac:dyDescent="0.25">
      <c r="A344" t="s">
        <v>97</v>
      </c>
      <c r="B344" t="s">
        <v>10</v>
      </c>
      <c r="C344" t="s">
        <v>95</v>
      </c>
      <c r="D344" t="s">
        <v>127</v>
      </c>
      <c r="E344" t="s">
        <v>143</v>
      </c>
      <c r="F344" s="3">
        <v>1973</v>
      </c>
      <c r="G344" s="1">
        <v>62222</v>
      </c>
      <c r="H344" s="2">
        <v>1239</v>
      </c>
    </row>
    <row r="345" spans="1:8" x14ac:dyDescent="0.25">
      <c r="A345" t="s">
        <v>97</v>
      </c>
      <c r="B345" t="s">
        <v>10</v>
      </c>
      <c r="C345" t="s">
        <v>95</v>
      </c>
      <c r="D345" t="s">
        <v>127</v>
      </c>
      <c r="E345" t="s">
        <v>143</v>
      </c>
      <c r="F345" s="3">
        <v>1978</v>
      </c>
      <c r="G345" s="1">
        <v>153889.59</v>
      </c>
      <c r="H345" s="2">
        <v>3120</v>
      </c>
    </row>
    <row r="346" spans="1:8" x14ac:dyDescent="0.25">
      <c r="A346" t="s">
        <v>97</v>
      </c>
      <c r="B346" t="s">
        <v>10</v>
      </c>
      <c r="C346" t="s">
        <v>95</v>
      </c>
      <c r="D346" t="s">
        <v>127</v>
      </c>
      <c r="E346" t="s">
        <v>143</v>
      </c>
      <c r="F346" s="3">
        <v>1998</v>
      </c>
      <c r="G346" s="1">
        <v>893368</v>
      </c>
      <c r="H346" s="2">
        <v>2673</v>
      </c>
    </row>
    <row r="347" spans="1:8" x14ac:dyDescent="0.25">
      <c r="A347" t="s">
        <v>97</v>
      </c>
      <c r="B347" t="s">
        <v>10</v>
      </c>
      <c r="C347" t="s">
        <v>95</v>
      </c>
      <c r="D347" t="s">
        <v>127</v>
      </c>
      <c r="E347" t="s">
        <v>143</v>
      </c>
      <c r="F347" s="3">
        <v>2002</v>
      </c>
      <c r="G347" s="1">
        <v>27084.28</v>
      </c>
      <c r="H347" s="2">
        <v>1204</v>
      </c>
    </row>
    <row r="348" spans="1:8" x14ac:dyDescent="0.25">
      <c r="A348" t="s">
        <v>97</v>
      </c>
      <c r="B348" t="s">
        <v>10</v>
      </c>
      <c r="C348" t="s">
        <v>95</v>
      </c>
      <c r="D348" t="s">
        <v>127</v>
      </c>
      <c r="E348" t="s">
        <v>143</v>
      </c>
      <c r="F348" s="3">
        <v>2003</v>
      </c>
      <c r="G348" s="1">
        <v>12922.69</v>
      </c>
      <c r="H348" s="2">
        <v>179</v>
      </c>
    </row>
    <row r="349" spans="1:8" x14ac:dyDescent="0.25">
      <c r="A349" t="s">
        <v>97</v>
      </c>
      <c r="B349" t="s">
        <v>10</v>
      </c>
      <c r="C349" t="s">
        <v>95</v>
      </c>
      <c r="D349" t="s">
        <v>127</v>
      </c>
      <c r="E349" t="s">
        <v>143</v>
      </c>
      <c r="F349" s="3">
        <v>2004</v>
      </c>
      <c r="G349" s="1">
        <v>29.05</v>
      </c>
      <c r="H349" s="2">
        <v>0</v>
      </c>
    </row>
    <row r="350" spans="1:8" x14ac:dyDescent="0.25">
      <c r="A350" t="s">
        <v>97</v>
      </c>
      <c r="B350" t="s">
        <v>10</v>
      </c>
      <c r="C350" t="s">
        <v>95</v>
      </c>
      <c r="D350" t="s">
        <v>127</v>
      </c>
      <c r="E350" t="s">
        <v>143</v>
      </c>
      <c r="F350" s="3">
        <v>2009</v>
      </c>
      <c r="G350" s="1">
        <v>486707.95</v>
      </c>
      <c r="H350" s="2">
        <v>1</v>
      </c>
    </row>
    <row r="351" spans="1:8" x14ac:dyDescent="0.25">
      <c r="A351" t="s">
        <v>97</v>
      </c>
      <c r="B351" t="s">
        <v>10</v>
      </c>
      <c r="C351" t="s">
        <v>96</v>
      </c>
      <c r="D351" t="s">
        <v>126</v>
      </c>
      <c r="E351" t="s">
        <v>143</v>
      </c>
      <c r="F351" s="3">
        <v>1983</v>
      </c>
      <c r="G351" s="1">
        <v>39105</v>
      </c>
      <c r="H351" s="2">
        <v>110</v>
      </c>
    </row>
    <row r="352" spans="1:8" x14ac:dyDescent="0.25">
      <c r="A352" t="s">
        <v>97</v>
      </c>
      <c r="B352" t="s">
        <v>10</v>
      </c>
      <c r="C352" t="s">
        <v>96</v>
      </c>
      <c r="D352" t="s">
        <v>126</v>
      </c>
      <c r="E352" t="s">
        <v>143</v>
      </c>
      <c r="F352" s="3">
        <v>2014</v>
      </c>
      <c r="G352" s="1">
        <v>3104.3199999999997</v>
      </c>
      <c r="H352" s="2">
        <v>1</v>
      </c>
    </row>
    <row r="353" spans="1:8" x14ac:dyDescent="0.25">
      <c r="A353" t="s">
        <v>97</v>
      </c>
      <c r="B353" t="s">
        <v>10</v>
      </c>
      <c r="C353" t="s">
        <v>86</v>
      </c>
      <c r="D353" t="s">
        <v>117</v>
      </c>
      <c r="E353" t="s">
        <v>143</v>
      </c>
      <c r="F353" s="3">
        <v>1953</v>
      </c>
      <c r="G353" s="1">
        <v>693</v>
      </c>
      <c r="H353" s="2">
        <v>805</v>
      </c>
    </row>
    <row r="354" spans="1:8" x14ac:dyDescent="0.25">
      <c r="A354" t="s">
        <v>97</v>
      </c>
      <c r="B354" t="s">
        <v>10</v>
      </c>
      <c r="C354" t="s">
        <v>86</v>
      </c>
      <c r="D354" t="s">
        <v>117</v>
      </c>
      <c r="E354" t="s">
        <v>143</v>
      </c>
      <c r="F354" s="3">
        <v>1957</v>
      </c>
      <c r="G354" s="1">
        <v>847</v>
      </c>
      <c r="H354" s="2">
        <v>1362</v>
      </c>
    </row>
    <row r="355" spans="1:8" x14ac:dyDescent="0.25">
      <c r="A355" t="s">
        <v>97</v>
      </c>
      <c r="B355" t="s">
        <v>10</v>
      </c>
      <c r="C355" t="s">
        <v>86</v>
      </c>
      <c r="D355" t="s">
        <v>117</v>
      </c>
      <c r="E355" t="s">
        <v>143</v>
      </c>
      <c r="F355" s="3">
        <v>1958</v>
      </c>
      <c r="G355" s="1">
        <v>259</v>
      </c>
      <c r="H355" s="2">
        <v>175</v>
      </c>
    </row>
    <row r="356" spans="1:8" x14ac:dyDescent="0.25">
      <c r="A356" t="s">
        <v>97</v>
      </c>
      <c r="B356" t="s">
        <v>10</v>
      </c>
      <c r="C356" t="s">
        <v>86</v>
      </c>
      <c r="D356" t="s">
        <v>117</v>
      </c>
      <c r="E356" t="s">
        <v>143</v>
      </c>
      <c r="F356" s="3">
        <v>1960</v>
      </c>
      <c r="G356" s="1">
        <v>217</v>
      </c>
      <c r="H356" s="2">
        <v>143</v>
      </c>
    </row>
    <row r="357" spans="1:8" x14ac:dyDescent="0.25">
      <c r="A357" t="s">
        <v>97</v>
      </c>
      <c r="B357" t="s">
        <v>10</v>
      </c>
      <c r="C357" t="s">
        <v>86</v>
      </c>
      <c r="D357" t="s">
        <v>117</v>
      </c>
      <c r="E357" t="s">
        <v>143</v>
      </c>
      <c r="F357" s="3">
        <v>1961</v>
      </c>
      <c r="G357" s="1">
        <v>564</v>
      </c>
      <c r="H357" s="2">
        <v>131</v>
      </c>
    </row>
    <row r="358" spans="1:8" x14ac:dyDescent="0.25">
      <c r="A358" t="s">
        <v>97</v>
      </c>
      <c r="B358" t="s">
        <v>10</v>
      </c>
      <c r="C358" t="s">
        <v>86</v>
      </c>
      <c r="D358" t="s">
        <v>117</v>
      </c>
      <c r="E358" t="s">
        <v>143</v>
      </c>
      <c r="F358" s="3">
        <v>1962</v>
      </c>
      <c r="G358" s="1">
        <v>669</v>
      </c>
      <c r="H358" s="2">
        <v>220</v>
      </c>
    </row>
    <row r="359" spans="1:8" x14ac:dyDescent="0.25">
      <c r="A359" t="s">
        <v>97</v>
      </c>
      <c r="B359" t="s">
        <v>10</v>
      </c>
      <c r="C359" t="s">
        <v>86</v>
      </c>
      <c r="D359" t="s">
        <v>117</v>
      </c>
      <c r="E359" t="s">
        <v>143</v>
      </c>
      <c r="F359" s="3">
        <v>1970</v>
      </c>
      <c r="G359" s="1">
        <v>100</v>
      </c>
      <c r="H359" s="2">
        <v>63</v>
      </c>
    </row>
    <row r="360" spans="1:8" x14ac:dyDescent="0.25">
      <c r="A360" t="s">
        <v>97</v>
      </c>
      <c r="B360" t="s">
        <v>10</v>
      </c>
      <c r="C360" t="s">
        <v>86</v>
      </c>
      <c r="D360" t="s">
        <v>117</v>
      </c>
      <c r="E360" t="s">
        <v>143</v>
      </c>
      <c r="F360" s="3">
        <v>1971</v>
      </c>
      <c r="G360" s="1">
        <v>23670</v>
      </c>
      <c r="H360" s="2">
        <v>90</v>
      </c>
    </row>
    <row r="361" spans="1:8" x14ac:dyDescent="0.25">
      <c r="A361" t="s">
        <v>97</v>
      </c>
      <c r="B361" t="s">
        <v>10</v>
      </c>
      <c r="C361" t="s">
        <v>86</v>
      </c>
      <c r="D361" t="s">
        <v>117</v>
      </c>
      <c r="E361" t="s">
        <v>143</v>
      </c>
      <c r="F361" s="3">
        <v>1979</v>
      </c>
      <c r="G361" s="1">
        <v>477</v>
      </c>
      <c r="H361" s="2">
        <v>20</v>
      </c>
    </row>
    <row r="362" spans="1:8" x14ac:dyDescent="0.25">
      <c r="A362" t="s">
        <v>97</v>
      </c>
      <c r="B362" t="s">
        <v>10</v>
      </c>
      <c r="C362" t="s">
        <v>86</v>
      </c>
      <c r="D362" t="s">
        <v>117</v>
      </c>
      <c r="E362" t="s">
        <v>143</v>
      </c>
      <c r="F362" s="3">
        <v>1991</v>
      </c>
      <c r="G362" s="1">
        <v>150.34</v>
      </c>
      <c r="H362" s="2">
        <v>588</v>
      </c>
    </row>
    <row r="363" spans="1:8" x14ac:dyDescent="0.25">
      <c r="A363" t="s">
        <v>97</v>
      </c>
      <c r="B363" t="s">
        <v>10</v>
      </c>
      <c r="C363" t="s">
        <v>86</v>
      </c>
      <c r="D363" t="s">
        <v>117</v>
      </c>
      <c r="E363" t="s">
        <v>143</v>
      </c>
      <c r="F363" s="3">
        <v>2002</v>
      </c>
      <c r="G363" s="1">
        <v>9.89</v>
      </c>
      <c r="H363" s="2">
        <v>1</v>
      </c>
    </row>
    <row r="364" spans="1:8" x14ac:dyDescent="0.25">
      <c r="A364" t="s">
        <v>97</v>
      </c>
      <c r="B364" t="s">
        <v>10</v>
      </c>
      <c r="C364" t="s">
        <v>86</v>
      </c>
      <c r="D364" t="s">
        <v>117</v>
      </c>
      <c r="E364" t="s">
        <v>143</v>
      </c>
      <c r="F364" s="3">
        <v>2009</v>
      </c>
      <c r="G364" s="1">
        <v>-6749.8899999999994</v>
      </c>
      <c r="H364" s="2">
        <v>-160</v>
      </c>
    </row>
    <row r="365" spans="1:8" x14ac:dyDescent="0.25">
      <c r="A365" t="s">
        <v>97</v>
      </c>
      <c r="B365" t="s">
        <v>10</v>
      </c>
      <c r="C365" t="s">
        <v>86</v>
      </c>
      <c r="D365" t="s">
        <v>117</v>
      </c>
      <c r="E365" t="s">
        <v>143</v>
      </c>
      <c r="F365" s="3">
        <v>2010</v>
      </c>
      <c r="G365" s="1">
        <v>2317.67</v>
      </c>
      <c r="H365" s="2">
        <v>0</v>
      </c>
    </row>
    <row r="366" spans="1:8" x14ac:dyDescent="0.25">
      <c r="A366" t="s">
        <v>97</v>
      </c>
      <c r="B366" t="s">
        <v>10</v>
      </c>
      <c r="C366" t="s">
        <v>86</v>
      </c>
      <c r="D366" t="s">
        <v>117</v>
      </c>
      <c r="E366" t="s">
        <v>143</v>
      </c>
      <c r="F366" s="3">
        <v>2013</v>
      </c>
      <c r="G366" s="1">
        <v>8196.32</v>
      </c>
      <c r="H366" s="2">
        <v>1</v>
      </c>
    </row>
    <row r="367" spans="1:8" x14ac:dyDescent="0.25">
      <c r="A367" t="s">
        <v>97</v>
      </c>
      <c r="B367" t="s">
        <v>10</v>
      </c>
      <c r="C367" t="s">
        <v>86</v>
      </c>
      <c r="D367" t="s">
        <v>117</v>
      </c>
      <c r="E367" t="s">
        <v>143</v>
      </c>
      <c r="F367" s="3">
        <v>2014</v>
      </c>
      <c r="G367" s="1">
        <v>5.86</v>
      </c>
      <c r="H367" s="2">
        <v>29</v>
      </c>
    </row>
    <row r="368" spans="1:8" x14ac:dyDescent="0.25">
      <c r="A368" t="s">
        <v>97</v>
      </c>
      <c r="B368" t="s">
        <v>10</v>
      </c>
      <c r="C368" t="s">
        <v>87</v>
      </c>
      <c r="D368" t="s">
        <v>118</v>
      </c>
      <c r="E368" t="s">
        <v>143</v>
      </c>
      <c r="F368" s="3">
        <v>1957</v>
      </c>
      <c r="G368" s="1">
        <v>368960</v>
      </c>
      <c r="H368" s="2">
        <v>2024</v>
      </c>
    </row>
    <row r="369" spans="1:8" x14ac:dyDescent="0.25">
      <c r="A369" t="s">
        <v>97</v>
      </c>
      <c r="B369" t="s">
        <v>10</v>
      </c>
      <c r="C369" t="s">
        <v>87</v>
      </c>
      <c r="D369" t="s">
        <v>118</v>
      </c>
      <c r="E369" t="s">
        <v>143</v>
      </c>
      <c r="F369" s="3">
        <v>1962</v>
      </c>
      <c r="G369" s="1">
        <v>30</v>
      </c>
      <c r="H369" s="2">
        <v>8</v>
      </c>
    </row>
    <row r="370" spans="1:8" x14ac:dyDescent="0.25">
      <c r="A370" t="s">
        <v>97</v>
      </c>
      <c r="B370" t="s">
        <v>10</v>
      </c>
      <c r="C370" t="s">
        <v>87</v>
      </c>
      <c r="D370" t="s">
        <v>118</v>
      </c>
      <c r="E370" t="s">
        <v>143</v>
      </c>
      <c r="F370" s="3">
        <v>1974</v>
      </c>
      <c r="G370" s="1">
        <v>685.15</v>
      </c>
      <c r="H370" s="2">
        <v>109</v>
      </c>
    </row>
    <row r="371" spans="1:8" x14ac:dyDescent="0.25">
      <c r="A371" t="s">
        <v>97</v>
      </c>
      <c r="B371" t="s">
        <v>10</v>
      </c>
      <c r="C371" t="s">
        <v>87</v>
      </c>
      <c r="D371" t="s">
        <v>118</v>
      </c>
      <c r="E371" t="s">
        <v>143</v>
      </c>
      <c r="F371" s="3">
        <v>1976</v>
      </c>
      <c r="G371" s="1">
        <v>621.46</v>
      </c>
      <c r="H371" s="2">
        <v>208</v>
      </c>
    </row>
    <row r="372" spans="1:8" x14ac:dyDescent="0.25">
      <c r="A372" t="s">
        <v>97</v>
      </c>
      <c r="B372" t="s">
        <v>10</v>
      </c>
      <c r="C372" t="s">
        <v>87</v>
      </c>
      <c r="D372" t="s">
        <v>118</v>
      </c>
      <c r="E372" t="s">
        <v>143</v>
      </c>
      <c r="F372" s="3">
        <v>1977</v>
      </c>
      <c r="G372" s="1">
        <v>9</v>
      </c>
      <c r="H372" s="2">
        <v>3</v>
      </c>
    </row>
    <row r="373" spans="1:8" x14ac:dyDescent="0.25">
      <c r="A373" t="s">
        <v>97</v>
      </c>
      <c r="B373" t="s">
        <v>10</v>
      </c>
      <c r="C373" t="s">
        <v>87</v>
      </c>
      <c r="D373" t="s">
        <v>118</v>
      </c>
      <c r="E373" t="s">
        <v>143</v>
      </c>
      <c r="F373" s="3">
        <v>2001</v>
      </c>
      <c r="G373" s="1">
        <v>3617.47</v>
      </c>
      <c r="H373" s="2">
        <v>59</v>
      </c>
    </row>
    <row r="374" spans="1:8" x14ac:dyDescent="0.25">
      <c r="A374" t="s">
        <v>97</v>
      </c>
      <c r="B374" t="s">
        <v>10</v>
      </c>
      <c r="C374" t="s">
        <v>88</v>
      </c>
      <c r="D374" t="s">
        <v>119</v>
      </c>
      <c r="E374" t="s">
        <v>143</v>
      </c>
      <c r="F374" s="3">
        <v>2014</v>
      </c>
      <c r="G374" s="1">
        <v>361.13</v>
      </c>
      <c r="H374" s="2">
        <v>0</v>
      </c>
    </row>
    <row r="375" spans="1:8" x14ac:dyDescent="0.25">
      <c r="A375" t="s">
        <v>97</v>
      </c>
      <c r="B375" t="s">
        <v>10</v>
      </c>
      <c r="C375" t="s">
        <v>89</v>
      </c>
      <c r="D375" t="s">
        <v>120</v>
      </c>
      <c r="E375" t="s">
        <v>143</v>
      </c>
      <c r="F375" s="3">
        <v>1957</v>
      </c>
      <c r="G375" s="1">
        <v>2297185.8700000006</v>
      </c>
      <c r="H375" s="2">
        <v>897046</v>
      </c>
    </row>
    <row r="376" spans="1:8" x14ac:dyDescent="0.25">
      <c r="A376" t="s">
        <v>97</v>
      </c>
      <c r="B376" t="s">
        <v>10</v>
      </c>
      <c r="C376" t="s">
        <v>89</v>
      </c>
      <c r="D376" t="s">
        <v>120</v>
      </c>
      <c r="E376" t="s">
        <v>143</v>
      </c>
      <c r="F376" s="3">
        <v>1958</v>
      </c>
      <c r="G376" s="1">
        <v>238719.18</v>
      </c>
      <c r="H376" s="2">
        <v>130351</v>
      </c>
    </row>
    <row r="377" spans="1:8" x14ac:dyDescent="0.25">
      <c r="A377" t="s">
        <v>97</v>
      </c>
      <c r="B377" t="s">
        <v>10</v>
      </c>
      <c r="C377" t="s">
        <v>89</v>
      </c>
      <c r="D377" t="s">
        <v>120</v>
      </c>
      <c r="E377" t="s">
        <v>143</v>
      </c>
      <c r="F377" s="3">
        <v>1959</v>
      </c>
      <c r="G377" s="1">
        <v>256849.35999999993</v>
      </c>
      <c r="H377" s="2">
        <v>123329</v>
      </c>
    </row>
    <row r="378" spans="1:8" x14ac:dyDescent="0.25">
      <c r="A378" t="s">
        <v>97</v>
      </c>
      <c r="B378" t="s">
        <v>10</v>
      </c>
      <c r="C378" t="s">
        <v>89</v>
      </c>
      <c r="D378" t="s">
        <v>120</v>
      </c>
      <c r="E378" t="s">
        <v>143</v>
      </c>
      <c r="F378" s="3">
        <v>1960</v>
      </c>
      <c r="G378" s="1">
        <v>325317.15999999997</v>
      </c>
      <c r="H378" s="2">
        <v>148017</v>
      </c>
    </row>
    <row r="379" spans="1:8" x14ac:dyDescent="0.25">
      <c r="A379" t="s">
        <v>97</v>
      </c>
      <c r="B379" t="s">
        <v>10</v>
      </c>
      <c r="C379" t="s">
        <v>89</v>
      </c>
      <c r="D379" t="s">
        <v>120</v>
      </c>
      <c r="E379" t="s">
        <v>143</v>
      </c>
      <c r="F379" s="3">
        <v>1961</v>
      </c>
      <c r="G379" s="1">
        <v>1256232.32</v>
      </c>
      <c r="H379" s="2">
        <v>568685</v>
      </c>
    </row>
    <row r="380" spans="1:8" x14ac:dyDescent="0.25">
      <c r="A380" t="s">
        <v>97</v>
      </c>
      <c r="B380" t="s">
        <v>10</v>
      </c>
      <c r="C380" t="s">
        <v>89</v>
      </c>
      <c r="D380" t="s">
        <v>120</v>
      </c>
      <c r="E380" t="s">
        <v>143</v>
      </c>
      <c r="F380" s="3">
        <v>1962</v>
      </c>
      <c r="G380" s="1">
        <v>695252.92999999993</v>
      </c>
      <c r="H380" s="2">
        <v>288385</v>
      </c>
    </row>
    <row r="381" spans="1:8" x14ac:dyDescent="0.25">
      <c r="A381" t="s">
        <v>97</v>
      </c>
      <c r="B381" t="s">
        <v>10</v>
      </c>
      <c r="C381" t="s">
        <v>89</v>
      </c>
      <c r="D381" t="s">
        <v>120</v>
      </c>
      <c r="E381" t="s">
        <v>143</v>
      </c>
      <c r="F381" s="3">
        <v>1963</v>
      </c>
      <c r="G381" s="1">
        <v>580114.42000000004</v>
      </c>
      <c r="H381" s="2">
        <v>272387</v>
      </c>
    </row>
    <row r="382" spans="1:8" x14ac:dyDescent="0.25">
      <c r="A382" t="s">
        <v>97</v>
      </c>
      <c r="B382" t="s">
        <v>10</v>
      </c>
      <c r="C382" t="s">
        <v>89</v>
      </c>
      <c r="D382" t="s">
        <v>120</v>
      </c>
      <c r="E382" t="s">
        <v>143</v>
      </c>
      <c r="F382" s="3">
        <v>1964</v>
      </c>
      <c r="G382" s="1">
        <v>1434002.1500000001</v>
      </c>
      <c r="H382" s="2">
        <v>464672</v>
      </c>
    </row>
    <row r="383" spans="1:8" x14ac:dyDescent="0.25">
      <c r="A383" t="s">
        <v>97</v>
      </c>
      <c r="B383" t="s">
        <v>10</v>
      </c>
      <c r="C383" t="s">
        <v>89</v>
      </c>
      <c r="D383" t="s">
        <v>120</v>
      </c>
      <c r="E383" t="s">
        <v>143</v>
      </c>
      <c r="F383" s="3">
        <v>1965</v>
      </c>
      <c r="G383" s="1">
        <v>1635878.5299999998</v>
      </c>
      <c r="H383" s="2">
        <v>517711</v>
      </c>
    </row>
    <row r="384" spans="1:8" x14ac:dyDescent="0.25">
      <c r="A384" t="s">
        <v>97</v>
      </c>
      <c r="B384" t="s">
        <v>10</v>
      </c>
      <c r="C384" t="s">
        <v>89</v>
      </c>
      <c r="D384" t="s">
        <v>120</v>
      </c>
      <c r="E384" t="s">
        <v>143</v>
      </c>
      <c r="F384" s="3">
        <v>1966</v>
      </c>
      <c r="G384" s="1">
        <v>1159535.2799999998</v>
      </c>
      <c r="H384" s="2">
        <v>411384</v>
      </c>
    </row>
    <row r="385" spans="1:8" x14ac:dyDescent="0.25">
      <c r="A385" t="s">
        <v>97</v>
      </c>
      <c r="B385" t="s">
        <v>10</v>
      </c>
      <c r="C385" t="s">
        <v>89</v>
      </c>
      <c r="D385" t="s">
        <v>120</v>
      </c>
      <c r="E385" t="s">
        <v>143</v>
      </c>
      <c r="F385" s="3">
        <v>1967</v>
      </c>
      <c r="G385" s="1">
        <v>857320.88</v>
      </c>
      <c r="H385" s="2">
        <v>291814</v>
      </c>
    </row>
    <row r="386" spans="1:8" x14ac:dyDescent="0.25">
      <c r="A386" t="s">
        <v>97</v>
      </c>
      <c r="B386" t="s">
        <v>10</v>
      </c>
      <c r="C386" t="s">
        <v>89</v>
      </c>
      <c r="D386" t="s">
        <v>120</v>
      </c>
      <c r="E386" t="s">
        <v>143</v>
      </c>
      <c r="F386" s="3">
        <v>1968</v>
      </c>
      <c r="G386" s="1">
        <v>1232821.72</v>
      </c>
      <c r="H386" s="2">
        <v>421336</v>
      </c>
    </row>
    <row r="387" spans="1:8" x14ac:dyDescent="0.25">
      <c r="A387" t="s">
        <v>97</v>
      </c>
      <c r="B387" t="s">
        <v>10</v>
      </c>
      <c r="C387" t="s">
        <v>89</v>
      </c>
      <c r="D387" t="s">
        <v>120</v>
      </c>
      <c r="E387" t="s">
        <v>143</v>
      </c>
      <c r="F387" s="3">
        <v>1969</v>
      </c>
      <c r="G387" s="1">
        <v>1114723.53</v>
      </c>
      <c r="H387" s="2">
        <v>324644</v>
      </c>
    </row>
    <row r="388" spans="1:8" x14ac:dyDescent="0.25">
      <c r="A388" t="s">
        <v>97</v>
      </c>
      <c r="B388" t="s">
        <v>10</v>
      </c>
      <c r="C388" t="s">
        <v>89</v>
      </c>
      <c r="D388" t="s">
        <v>120</v>
      </c>
      <c r="E388" t="s">
        <v>143</v>
      </c>
      <c r="F388" s="3">
        <v>1970</v>
      </c>
      <c r="G388" s="1">
        <v>1623279.2400000005</v>
      </c>
      <c r="H388" s="2">
        <v>453711</v>
      </c>
    </row>
    <row r="389" spans="1:8" x14ac:dyDescent="0.25">
      <c r="A389" t="s">
        <v>97</v>
      </c>
      <c r="B389" t="s">
        <v>10</v>
      </c>
      <c r="C389" t="s">
        <v>89</v>
      </c>
      <c r="D389" t="s">
        <v>120</v>
      </c>
      <c r="E389" t="s">
        <v>143</v>
      </c>
      <c r="F389" s="3">
        <v>1971</v>
      </c>
      <c r="G389" s="1">
        <v>929512.36</v>
      </c>
      <c r="H389" s="2">
        <v>287790</v>
      </c>
    </row>
    <row r="390" spans="1:8" x14ac:dyDescent="0.25">
      <c r="A390" t="s">
        <v>97</v>
      </c>
      <c r="B390" t="s">
        <v>10</v>
      </c>
      <c r="C390" t="s">
        <v>89</v>
      </c>
      <c r="D390" t="s">
        <v>120</v>
      </c>
      <c r="E390" t="s">
        <v>143</v>
      </c>
      <c r="F390" s="3">
        <v>1972</v>
      </c>
      <c r="G390" s="1">
        <v>931626.20000000007</v>
      </c>
      <c r="H390" s="2">
        <v>242016</v>
      </c>
    </row>
    <row r="391" spans="1:8" x14ac:dyDescent="0.25">
      <c r="A391" t="s">
        <v>97</v>
      </c>
      <c r="B391" t="s">
        <v>10</v>
      </c>
      <c r="C391" t="s">
        <v>89</v>
      </c>
      <c r="D391" t="s">
        <v>120</v>
      </c>
      <c r="E391" t="s">
        <v>143</v>
      </c>
      <c r="F391" s="3">
        <v>1973</v>
      </c>
      <c r="G391" s="1">
        <v>1032018.6599999999</v>
      </c>
      <c r="H391" s="2">
        <v>257543</v>
      </c>
    </row>
    <row r="392" spans="1:8" x14ac:dyDescent="0.25">
      <c r="A392" t="s">
        <v>97</v>
      </c>
      <c r="B392" t="s">
        <v>10</v>
      </c>
      <c r="C392" t="s">
        <v>89</v>
      </c>
      <c r="D392" t="s">
        <v>120</v>
      </c>
      <c r="E392" t="s">
        <v>143</v>
      </c>
      <c r="F392" s="3">
        <v>1974</v>
      </c>
      <c r="G392" s="1">
        <v>1196308.03</v>
      </c>
      <c r="H392" s="2">
        <v>249256</v>
      </c>
    </row>
    <row r="393" spans="1:8" x14ac:dyDescent="0.25">
      <c r="A393" t="s">
        <v>97</v>
      </c>
      <c r="B393" t="s">
        <v>10</v>
      </c>
      <c r="C393" t="s">
        <v>89</v>
      </c>
      <c r="D393" t="s">
        <v>120</v>
      </c>
      <c r="E393" t="s">
        <v>143</v>
      </c>
      <c r="F393" s="3">
        <v>1975</v>
      </c>
      <c r="G393" s="1">
        <v>751997.1</v>
      </c>
      <c r="H393" s="2">
        <v>141874</v>
      </c>
    </row>
    <row r="394" spans="1:8" x14ac:dyDescent="0.25">
      <c r="A394" t="s">
        <v>97</v>
      </c>
      <c r="B394" t="s">
        <v>10</v>
      </c>
      <c r="C394" t="s">
        <v>89</v>
      </c>
      <c r="D394" t="s">
        <v>120</v>
      </c>
      <c r="E394" t="s">
        <v>143</v>
      </c>
      <c r="F394" s="3">
        <v>1976</v>
      </c>
      <c r="G394" s="1">
        <v>662670.8600000001</v>
      </c>
      <c r="H394" s="2">
        <v>99044</v>
      </c>
    </row>
    <row r="395" spans="1:8" x14ac:dyDescent="0.25">
      <c r="A395" t="s">
        <v>97</v>
      </c>
      <c r="B395" t="s">
        <v>10</v>
      </c>
      <c r="C395" t="s">
        <v>89</v>
      </c>
      <c r="D395" t="s">
        <v>120</v>
      </c>
      <c r="E395" t="s">
        <v>143</v>
      </c>
      <c r="F395" s="3">
        <v>1977</v>
      </c>
      <c r="G395" s="1">
        <v>702138.27000000014</v>
      </c>
      <c r="H395" s="2">
        <v>117277</v>
      </c>
    </row>
    <row r="396" spans="1:8" x14ac:dyDescent="0.25">
      <c r="A396" t="s">
        <v>97</v>
      </c>
      <c r="B396" t="s">
        <v>10</v>
      </c>
      <c r="C396" t="s">
        <v>89</v>
      </c>
      <c r="D396" t="s">
        <v>120</v>
      </c>
      <c r="E396" t="s">
        <v>143</v>
      </c>
      <c r="F396" s="3">
        <v>1978</v>
      </c>
      <c r="G396" s="1">
        <v>1127931.8899999999</v>
      </c>
      <c r="H396" s="2">
        <v>175575</v>
      </c>
    </row>
    <row r="397" spans="1:8" x14ac:dyDescent="0.25">
      <c r="A397" t="s">
        <v>97</v>
      </c>
      <c r="B397" t="s">
        <v>10</v>
      </c>
      <c r="C397" t="s">
        <v>89</v>
      </c>
      <c r="D397" t="s">
        <v>120</v>
      </c>
      <c r="E397" t="s">
        <v>143</v>
      </c>
      <c r="F397" s="3">
        <v>1979</v>
      </c>
      <c r="G397" s="1">
        <v>2212603.6499999994</v>
      </c>
      <c r="H397" s="2">
        <v>269479</v>
      </c>
    </row>
    <row r="398" spans="1:8" x14ac:dyDescent="0.25">
      <c r="A398" t="s">
        <v>97</v>
      </c>
      <c r="B398" t="s">
        <v>10</v>
      </c>
      <c r="C398" t="s">
        <v>89</v>
      </c>
      <c r="D398" t="s">
        <v>120</v>
      </c>
      <c r="E398" t="s">
        <v>143</v>
      </c>
      <c r="F398" s="3">
        <v>1980</v>
      </c>
      <c r="G398" s="1">
        <v>1627292.7799999993</v>
      </c>
      <c r="H398" s="2">
        <v>207961</v>
      </c>
    </row>
    <row r="399" spans="1:8" x14ac:dyDescent="0.25">
      <c r="A399" t="s">
        <v>97</v>
      </c>
      <c r="B399" t="s">
        <v>10</v>
      </c>
      <c r="C399" t="s">
        <v>89</v>
      </c>
      <c r="D399" t="s">
        <v>120</v>
      </c>
      <c r="E399" t="s">
        <v>143</v>
      </c>
      <c r="F399" s="3">
        <v>1981</v>
      </c>
      <c r="G399" s="1">
        <v>1488636.8400000005</v>
      </c>
      <c r="H399" s="2">
        <v>152877</v>
      </c>
    </row>
    <row r="400" spans="1:8" x14ac:dyDescent="0.25">
      <c r="A400" t="s">
        <v>97</v>
      </c>
      <c r="B400" t="s">
        <v>10</v>
      </c>
      <c r="C400" t="s">
        <v>89</v>
      </c>
      <c r="D400" t="s">
        <v>120</v>
      </c>
      <c r="E400" t="s">
        <v>143</v>
      </c>
      <c r="F400" s="3">
        <v>1982</v>
      </c>
      <c r="G400" s="1">
        <v>1115781.29</v>
      </c>
      <c r="H400" s="2">
        <v>91077</v>
      </c>
    </row>
    <row r="401" spans="1:8" x14ac:dyDescent="0.25">
      <c r="A401" t="s">
        <v>97</v>
      </c>
      <c r="B401" t="s">
        <v>10</v>
      </c>
      <c r="C401" t="s">
        <v>89</v>
      </c>
      <c r="D401" t="s">
        <v>120</v>
      </c>
      <c r="E401" t="s">
        <v>143</v>
      </c>
      <c r="F401" s="3">
        <v>1983</v>
      </c>
      <c r="G401" s="1">
        <v>783205.94999999972</v>
      </c>
      <c r="H401" s="2">
        <v>87017</v>
      </c>
    </row>
    <row r="402" spans="1:8" x14ac:dyDescent="0.25">
      <c r="A402" t="s">
        <v>97</v>
      </c>
      <c r="B402" t="s">
        <v>10</v>
      </c>
      <c r="C402" t="s">
        <v>89</v>
      </c>
      <c r="D402" t="s">
        <v>120</v>
      </c>
      <c r="E402" t="s">
        <v>143</v>
      </c>
      <c r="F402" s="3">
        <v>1984</v>
      </c>
      <c r="G402" s="1">
        <v>652499.6599999998</v>
      </c>
      <c r="H402" s="2">
        <v>68477</v>
      </c>
    </row>
    <row r="403" spans="1:8" x14ac:dyDescent="0.25">
      <c r="A403" t="s">
        <v>97</v>
      </c>
      <c r="B403" t="s">
        <v>10</v>
      </c>
      <c r="C403" t="s">
        <v>89</v>
      </c>
      <c r="D403" t="s">
        <v>120</v>
      </c>
      <c r="E403" t="s">
        <v>143</v>
      </c>
      <c r="F403" s="3">
        <v>1985</v>
      </c>
      <c r="G403" s="1">
        <v>975253.09999999986</v>
      </c>
      <c r="H403" s="2">
        <v>115705</v>
      </c>
    </row>
    <row r="404" spans="1:8" x14ac:dyDescent="0.25">
      <c r="A404" t="s">
        <v>97</v>
      </c>
      <c r="B404" t="s">
        <v>10</v>
      </c>
      <c r="C404" t="s">
        <v>89</v>
      </c>
      <c r="D404" t="s">
        <v>120</v>
      </c>
      <c r="E404" t="s">
        <v>143</v>
      </c>
      <c r="F404" s="3">
        <v>1986</v>
      </c>
      <c r="G404" s="1">
        <v>1275143.3400000003</v>
      </c>
      <c r="H404" s="2">
        <v>135757</v>
      </c>
    </row>
    <row r="405" spans="1:8" x14ac:dyDescent="0.25">
      <c r="A405" t="s">
        <v>97</v>
      </c>
      <c r="B405" t="s">
        <v>10</v>
      </c>
      <c r="C405" t="s">
        <v>89</v>
      </c>
      <c r="D405" t="s">
        <v>120</v>
      </c>
      <c r="E405" t="s">
        <v>143</v>
      </c>
      <c r="F405" s="3">
        <v>1987</v>
      </c>
      <c r="G405" s="1">
        <v>2295800.7000000002</v>
      </c>
      <c r="H405" s="2">
        <v>208569</v>
      </c>
    </row>
    <row r="406" spans="1:8" x14ac:dyDescent="0.25">
      <c r="A406" t="s">
        <v>97</v>
      </c>
      <c r="B406" t="s">
        <v>10</v>
      </c>
      <c r="C406" t="s">
        <v>89</v>
      </c>
      <c r="D406" t="s">
        <v>120</v>
      </c>
      <c r="E406" t="s">
        <v>143</v>
      </c>
      <c r="F406" s="3">
        <v>1988</v>
      </c>
      <c r="G406" s="1">
        <v>1630109.9700000004</v>
      </c>
      <c r="H406" s="2">
        <v>180316</v>
      </c>
    </row>
    <row r="407" spans="1:8" x14ac:dyDescent="0.25">
      <c r="A407" t="s">
        <v>97</v>
      </c>
      <c r="B407" t="s">
        <v>10</v>
      </c>
      <c r="C407" t="s">
        <v>89</v>
      </c>
      <c r="D407" t="s">
        <v>120</v>
      </c>
      <c r="E407" t="s">
        <v>143</v>
      </c>
      <c r="F407" s="3">
        <v>1989</v>
      </c>
      <c r="G407" s="1">
        <v>1621927.7099999997</v>
      </c>
      <c r="H407" s="2">
        <v>158506</v>
      </c>
    </row>
    <row r="408" spans="1:8" x14ac:dyDescent="0.25">
      <c r="A408" t="s">
        <v>97</v>
      </c>
      <c r="B408" t="s">
        <v>10</v>
      </c>
      <c r="C408" t="s">
        <v>89</v>
      </c>
      <c r="D408" t="s">
        <v>120</v>
      </c>
      <c r="E408" t="s">
        <v>143</v>
      </c>
      <c r="F408" s="3">
        <v>1990</v>
      </c>
      <c r="G408" s="1">
        <v>2110860.9499999997</v>
      </c>
      <c r="H408" s="2">
        <v>199574</v>
      </c>
    </row>
    <row r="409" spans="1:8" x14ac:dyDescent="0.25">
      <c r="A409" t="s">
        <v>97</v>
      </c>
      <c r="B409" t="s">
        <v>10</v>
      </c>
      <c r="C409" t="s">
        <v>89</v>
      </c>
      <c r="D409" t="s">
        <v>120</v>
      </c>
      <c r="E409" t="s">
        <v>143</v>
      </c>
      <c r="F409" s="3">
        <v>1991</v>
      </c>
      <c r="G409" s="1">
        <v>1993140.95</v>
      </c>
      <c r="H409" s="2">
        <v>161660</v>
      </c>
    </row>
    <row r="410" spans="1:8" x14ac:dyDescent="0.25">
      <c r="A410" t="s">
        <v>97</v>
      </c>
      <c r="B410" t="s">
        <v>10</v>
      </c>
      <c r="C410" t="s">
        <v>89</v>
      </c>
      <c r="D410" t="s">
        <v>120</v>
      </c>
      <c r="E410" t="s">
        <v>143</v>
      </c>
      <c r="F410" s="3">
        <v>1992</v>
      </c>
      <c r="G410" s="1">
        <v>3130681.2</v>
      </c>
      <c r="H410" s="2">
        <v>238566</v>
      </c>
    </row>
    <row r="411" spans="1:8" x14ac:dyDescent="0.25">
      <c r="A411" t="s">
        <v>97</v>
      </c>
      <c r="B411" t="s">
        <v>10</v>
      </c>
      <c r="C411" t="s">
        <v>89</v>
      </c>
      <c r="D411" t="s">
        <v>120</v>
      </c>
      <c r="E411" t="s">
        <v>143</v>
      </c>
      <c r="F411" s="3">
        <v>1993</v>
      </c>
      <c r="G411" s="1">
        <v>1974031.4600000002</v>
      </c>
      <c r="H411" s="2">
        <v>138050</v>
      </c>
    </row>
    <row r="412" spans="1:8" x14ac:dyDescent="0.25">
      <c r="A412" t="s">
        <v>97</v>
      </c>
      <c r="B412" t="s">
        <v>10</v>
      </c>
      <c r="C412" t="s">
        <v>89</v>
      </c>
      <c r="D412" t="s">
        <v>120</v>
      </c>
      <c r="E412" t="s">
        <v>143</v>
      </c>
      <c r="F412" s="3">
        <v>1994</v>
      </c>
      <c r="G412" s="1">
        <v>1796706.9500000002</v>
      </c>
      <c r="H412" s="2">
        <v>128577</v>
      </c>
    </row>
    <row r="413" spans="1:8" x14ac:dyDescent="0.25">
      <c r="A413" t="s">
        <v>97</v>
      </c>
      <c r="B413" t="s">
        <v>10</v>
      </c>
      <c r="C413" t="s">
        <v>89</v>
      </c>
      <c r="D413" t="s">
        <v>120</v>
      </c>
      <c r="E413" t="s">
        <v>143</v>
      </c>
      <c r="F413" s="3">
        <v>1995</v>
      </c>
      <c r="G413" s="1">
        <v>1611162.4199999997</v>
      </c>
      <c r="H413" s="2">
        <v>122191</v>
      </c>
    </row>
    <row r="414" spans="1:8" x14ac:dyDescent="0.25">
      <c r="A414" t="s">
        <v>97</v>
      </c>
      <c r="B414" t="s">
        <v>10</v>
      </c>
      <c r="C414" t="s">
        <v>89</v>
      </c>
      <c r="D414" t="s">
        <v>120</v>
      </c>
      <c r="E414" t="s">
        <v>143</v>
      </c>
      <c r="F414" s="3">
        <v>1996</v>
      </c>
      <c r="G414" s="1">
        <v>1689007.05</v>
      </c>
      <c r="H414" s="2">
        <v>113822</v>
      </c>
    </row>
    <row r="415" spans="1:8" x14ac:dyDescent="0.25">
      <c r="A415" t="s">
        <v>97</v>
      </c>
      <c r="B415" t="s">
        <v>10</v>
      </c>
      <c r="C415" t="s">
        <v>89</v>
      </c>
      <c r="D415" t="s">
        <v>120</v>
      </c>
      <c r="E415" t="s">
        <v>143</v>
      </c>
      <c r="F415" s="3">
        <v>1997</v>
      </c>
      <c r="G415" s="1">
        <v>1086963.33</v>
      </c>
      <c r="H415" s="2">
        <v>25310</v>
      </c>
    </row>
    <row r="416" spans="1:8" x14ac:dyDescent="0.25">
      <c r="A416" t="s">
        <v>97</v>
      </c>
      <c r="B416" t="s">
        <v>10</v>
      </c>
      <c r="C416" t="s">
        <v>89</v>
      </c>
      <c r="D416" t="s">
        <v>120</v>
      </c>
      <c r="E416" t="s">
        <v>143</v>
      </c>
      <c r="F416" s="3">
        <v>1998</v>
      </c>
      <c r="G416" s="1">
        <v>2348906.3400000003</v>
      </c>
      <c r="H416" s="2">
        <v>11898</v>
      </c>
    </row>
    <row r="417" spans="1:8" x14ac:dyDescent="0.25">
      <c r="A417" t="s">
        <v>97</v>
      </c>
      <c r="B417" t="s">
        <v>10</v>
      </c>
      <c r="C417" t="s">
        <v>89</v>
      </c>
      <c r="D417" t="s">
        <v>120</v>
      </c>
      <c r="E417" t="s">
        <v>143</v>
      </c>
      <c r="F417" s="3">
        <v>1999</v>
      </c>
      <c r="G417" s="1">
        <v>405910.43</v>
      </c>
      <c r="H417" s="2">
        <v>10050</v>
      </c>
    </row>
    <row r="418" spans="1:8" x14ac:dyDescent="0.25">
      <c r="A418" t="s">
        <v>97</v>
      </c>
      <c r="B418" t="s">
        <v>10</v>
      </c>
      <c r="C418" t="s">
        <v>89</v>
      </c>
      <c r="D418" t="s">
        <v>120</v>
      </c>
      <c r="E418" t="s">
        <v>143</v>
      </c>
      <c r="F418" s="3">
        <v>2000</v>
      </c>
      <c r="G418" s="1">
        <v>318077.54000000004</v>
      </c>
      <c r="H418" s="2">
        <v>15522</v>
      </c>
    </row>
    <row r="419" spans="1:8" x14ac:dyDescent="0.25">
      <c r="A419" t="s">
        <v>97</v>
      </c>
      <c r="B419" t="s">
        <v>10</v>
      </c>
      <c r="C419" t="s">
        <v>89</v>
      </c>
      <c r="D419" t="s">
        <v>120</v>
      </c>
      <c r="E419" t="s">
        <v>143</v>
      </c>
      <c r="F419" s="3">
        <v>2001</v>
      </c>
      <c r="G419" s="1">
        <v>170209.77</v>
      </c>
      <c r="H419" s="2">
        <v>6272</v>
      </c>
    </row>
    <row r="420" spans="1:8" x14ac:dyDescent="0.25">
      <c r="A420" t="s">
        <v>97</v>
      </c>
      <c r="B420" t="s">
        <v>10</v>
      </c>
      <c r="C420" t="s">
        <v>89</v>
      </c>
      <c r="D420" t="s">
        <v>120</v>
      </c>
      <c r="E420" t="s">
        <v>143</v>
      </c>
      <c r="F420" s="3">
        <v>2002</v>
      </c>
      <c r="G420" s="1">
        <v>22834.339999999997</v>
      </c>
      <c r="H420" s="2">
        <v>3583</v>
      </c>
    </row>
    <row r="421" spans="1:8" x14ac:dyDescent="0.25">
      <c r="A421" t="s">
        <v>97</v>
      </c>
      <c r="B421" t="s">
        <v>10</v>
      </c>
      <c r="C421" t="s">
        <v>89</v>
      </c>
      <c r="D421" t="s">
        <v>120</v>
      </c>
      <c r="E421" t="s">
        <v>143</v>
      </c>
      <c r="F421" s="3">
        <v>2003</v>
      </c>
      <c r="G421" s="1">
        <v>113269.87</v>
      </c>
      <c r="H421" s="2">
        <v>815</v>
      </c>
    </row>
    <row r="422" spans="1:8" x14ac:dyDescent="0.25">
      <c r="A422" t="s">
        <v>97</v>
      </c>
      <c r="B422" t="s">
        <v>10</v>
      </c>
      <c r="C422" t="s">
        <v>89</v>
      </c>
      <c r="D422" t="s">
        <v>120</v>
      </c>
      <c r="E422" t="s">
        <v>143</v>
      </c>
      <c r="F422" s="3">
        <v>2004</v>
      </c>
      <c r="G422" s="1">
        <v>42062.240000000005</v>
      </c>
      <c r="H422" s="2">
        <v>997</v>
      </c>
    </row>
    <row r="423" spans="1:8" x14ac:dyDescent="0.25">
      <c r="A423" t="s">
        <v>97</v>
      </c>
      <c r="B423" t="s">
        <v>10</v>
      </c>
      <c r="C423" t="s">
        <v>89</v>
      </c>
      <c r="D423" t="s">
        <v>120</v>
      </c>
      <c r="E423" t="s">
        <v>143</v>
      </c>
      <c r="F423" s="3">
        <v>2005</v>
      </c>
      <c r="G423" s="1">
        <v>125560.02999999998</v>
      </c>
      <c r="H423" s="2">
        <v>1324</v>
      </c>
    </row>
    <row r="424" spans="1:8" x14ac:dyDescent="0.25">
      <c r="A424" t="s">
        <v>97</v>
      </c>
      <c r="B424" t="s">
        <v>10</v>
      </c>
      <c r="C424" t="s">
        <v>89</v>
      </c>
      <c r="D424" t="s">
        <v>120</v>
      </c>
      <c r="E424" t="s">
        <v>143</v>
      </c>
      <c r="F424" s="3">
        <v>2006</v>
      </c>
      <c r="G424" s="1">
        <v>92988.87</v>
      </c>
      <c r="H424" s="2">
        <v>4306</v>
      </c>
    </row>
    <row r="425" spans="1:8" x14ac:dyDescent="0.25">
      <c r="A425" t="s">
        <v>97</v>
      </c>
      <c r="B425" t="s">
        <v>10</v>
      </c>
      <c r="C425" t="s">
        <v>89</v>
      </c>
      <c r="D425" t="s">
        <v>120</v>
      </c>
      <c r="E425" t="s">
        <v>143</v>
      </c>
      <c r="F425" s="3">
        <v>2007</v>
      </c>
      <c r="G425" s="1">
        <v>167641.34000000003</v>
      </c>
      <c r="H425" s="2">
        <v>3605</v>
      </c>
    </row>
    <row r="426" spans="1:8" x14ac:dyDescent="0.25">
      <c r="A426" t="s">
        <v>97</v>
      </c>
      <c r="B426" t="s">
        <v>10</v>
      </c>
      <c r="C426" t="s">
        <v>89</v>
      </c>
      <c r="D426" t="s">
        <v>120</v>
      </c>
      <c r="E426" t="s">
        <v>143</v>
      </c>
      <c r="F426" s="3">
        <v>2008</v>
      </c>
      <c r="G426" s="1">
        <v>196941.73</v>
      </c>
      <c r="H426" s="2">
        <v>2364</v>
      </c>
    </row>
    <row r="427" spans="1:8" x14ac:dyDescent="0.25">
      <c r="A427" t="s">
        <v>97</v>
      </c>
      <c r="B427" t="s">
        <v>10</v>
      </c>
      <c r="C427" t="s">
        <v>89</v>
      </c>
      <c r="D427" t="s">
        <v>120</v>
      </c>
      <c r="E427" t="s">
        <v>143</v>
      </c>
      <c r="F427" s="3">
        <v>2009</v>
      </c>
      <c r="G427" s="1">
        <v>131369.15000000002</v>
      </c>
      <c r="H427" s="2">
        <v>1442</v>
      </c>
    </row>
    <row r="428" spans="1:8" x14ac:dyDescent="0.25">
      <c r="A428" t="s">
        <v>97</v>
      </c>
      <c r="B428" t="s">
        <v>10</v>
      </c>
      <c r="C428" t="s">
        <v>89</v>
      </c>
      <c r="D428" t="s">
        <v>120</v>
      </c>
      <c r="E428" t="s">
        <v>143</v>
      </c>
      <c r="F428" s="3">
        <v>2010</v>
      </c>
      <c r="G428" s="1">
        <v>183228.63000000003</v>
      </c>
      <c r="H428" s="2">
        <v>2311</v>
      </c>
    </row>
    <row r="429" spans="1:8" x14ac:dyDescent="0.25">
      <c r="A429" t="s">
        <v>97</v>
      </c>
      <c r="B429" t="s">
        <v>10</v>
      </c>
      <c r="C429" t="s">
        <v>89</v>
      </c>
      <c r="D429" t="s">
        <v>120</v>
      </c>
      <c r="E429" t="s">
        <v>143</v>
      </c>
      <c r="F429" s="3">
        <v>2011</v>
      </c>
      <c r="G429" s="1">
        <v>221206.66</v>
      </c>
      <c r="H429" s="2">
        <v>2889</v>
      </c>
    </row>
    <row r="430" spans="1:8" x14ac:dyDescent="0.25">
      <c r="A430" t="s">
        <v>97</v>
      </c>
      <c r="B430" t="s">
        <v>10</v>
      </c>
      <c r="C430" t="s">
        <v>89</v>
      </c>
      <c r="D430" t="s">
        <v>120</v>
      </c>
      <c r="E430" t="s">
        <v>143</v>
      </c>
      <c r="F430" s="3">
        <v>2012</v>
      </c>
      <c r="G430" s="1">
        <v>622524.37000000023</v>
      </c>
      <c r="H430" s="2">
        <v>5052</v>
      </c>
    </row>
    <row r="431" spans="1:8" x14ac:dyDescent="0.25">
      <c r="A431" t="s">
        <v>97</v>
      </c>
      <c r="B431" t="s">
        <v>10</v>
      </c>
      <c r="C431" t="s">
        <v>89</v>
      </c>
      <c r="D431" t="s">
        <v>120</v>
      </c>
      <c r="E431" t="s">
        <v>143</v>
      </c>
      <c r="F431" s="3">
        <v>2013</v>
      </c>
      <c r="G431" s="1">
        <v>1363580.2699999996</v>
      </c>
      <c r="H431" s="2">
        <v>9182</v>
      </c>
    </row>
    <row r="432" spans="1:8" x14ac:dyDescent="0.25">
      <c r="A432" t="s">
        <v>97</v>
      </c>
      <c r="B432" t="s">
        <v>10</v>
      </c>
      <c r="C432" t="s">
        <v>89</v>
      </c>
      <c r="D432" t="s">
        <v>120</v>
      </c>
      <c r="E432" t="s">
        <v>143</v>
      </c>
      <c r="F432" s="3">
        <v>2014</v>
      </c>
      <c r="G432" s="1">
        <v>2331375.3399999994</v>
      </c>
      <c r="H432" s="2">
        <v>14127</v>
      </c>
    </row>
    <row r="433" spans="1:8" x14ac:dyDescent="0.25">
      <c r="A433" t="s">
        <v>97</v>
      </c>
      <c r="B433" t="s">
        <v>10</v>
      </c>
      <c r="C433" t="s">
        <v>89</v>
      </c>
      <c r="D433" t="s">
        <v>120</v>
      </c>
      <c r="E433" t="s">
        <v>143</v>
      </c>
      <c r="F433" s="3">
        <v>2015</v>
      </c>
      <c r="G433" s="1">
        <v>1486943.1499999997</v>
      </c>
      <c r="H433" s="2">
        <v>4566</v>
      </c>
    </row>
    <row r="434" spans="1:8" x14ac:dyDescent="0.25">
      <c r="A434" t="s">
        <v>97</v>
      </c>
      <c r="B434" t="s">
        <v>10</v>
      </c>
      <c r="C434" t="s">
        <v>89</v>
      </c>
      <c r="D434" t="s">
        <v>120</v>
      </c>
      <c r="E434" t="s">
        <v>143</v>
      </c>
      <c r="F434" s="3">
        <v>2016</v>
      </c>
      <c r="G434" s="1">
        <v>495929.13</v>
      </c>
      <c r="H434" s="2">
        <v>2888</v>
      </c>
    </row>
    <row r="435" spans="1:8" x14ac:dyDescent="0.25">
      <c r="A435" t="s">
        <v>97</v>
      </c>
      <c r="B435" t="s">
        <v>10</v>
      </c>
      <c r="C435" t="s">
        <v>90</v>
      </c>
      <c r="D435" t="s">
        <v>121</v>
      </c>
      <c r="E435" t="s">
        <v>143</v>
      </c>
      <c r="F435" s="3">
        <v>1957</v>
      </c>
      <c r="G435" s="1">
        <v>416527.23</v>
      </c>
      <c r="H435" s="2">
        <v>146719</v>
      </c>
    </row>
    <row r="436" spans="1:8" x14ac:dyDescent="0.25">
      <c r="A436" t="s">
        <v>97</v>
      </c>
      <c r="B436" t="s">
        <v>10</v>
      </c>
      <c r="C436" t="s">
        <v>90</v>
      </c>
      <c r="D436" t="s">
        <v>121</v>
      </c>
      <c r="E436" t="s">
        <v>143</v>
      </c>
      <c r="F436" s="3">
        <v>1958</v>
      </c>
      <c r="G436" s="1">
        <v>10399.26</v>
      </c>
      <c r="H436" s="2">
        <v>7773</v>
      </c>
    </row>
    <row r="437" spans="1:8" x14ac:dyDescent="0.25">
      <c r="A437" t="s">
        <v>97</v>
      </c>
      <c r="B437" t="s">
        <v>10</v>
      </c>
      <c r="C437" t="s">
        <v>90</v>
      </c>
      <c r="D437" t="s">
        <v>121</v>
      </c>
      <c r="E437" t="s">
        <v>143</v>
      </c>
      <c r="F437" s="3">
        <v>1959</v>
      </c>
      <c r="G437" s="1">
        <v>51439</v>
      </c>
      <c r="H437" s="2">
        <v>14676</v>
      </c>
    </row>
    <row r="438" spans="1:8" x14ac:dyDescent="0.25">
      <c r="A438" t="s">
        <v>97</v>
      </c>
      <c r="B438" t="s">
        <v>10</v>
      </c>
      <c r="C438" t="s">
        <v>90</v>
      </c>
      <c r="D438" t="s">
        <v>121</v>
      </c>
      <c r="E438" t="s">
        <v>143</v>
      </c>
      <c r="F438" s="3">
        <v>1960</v>
      </c>
      <c r="G438" s="1">
        <v>1381</v>
      </c>
      <c r="H438" s="2">
        <v>418</v>
      </c>
    </row>
    <row r="439" spans="1:8" x14ac:dyDescent="0.25">
      <c r="A439" t="s">
        <v>97</v>
      </c>
      <c r="B439" t="s">
        <v>10</v>
      </c>
      <c r="C439" t="s">
        <v>90</v>
      </c>
      <c r="D439" t="s">
        <v>121</v>
      </c>
      <c r="E439" t="s">
        <v>143</v>
      </c>
      <c r="F439" s="3">
        <v>1961</v>
      </c>
      <c r="G439" s="1">
        <v>54883.61</v>
      </c>
      <c r="H439" s="2">
        <v>8537</v>
      </c>
    </row>
    <row r="440" spans="1:8" x14ac:dyDescent="0.25">
      <c r="A440" t="s">
        <v>97</v>
      </c>
      <c r="B440" t="s">
        <v>10</v>
      </c>
      <c r="C440" t="s">
        <v>90</v>
      </c>
      <c r="D440" t="s">
        <v>121</v>
      </c>
      <c r="E440" t="s">
        <v>143</v>
      </c>
      <c r="F440" s="3">
        <v>1963</v>
      </c>
      <c r="G440" s="1">
        <v>41394</v>
      </c>
      <c r="H440" s="2">
        <v>13752</v>
      </c>
    </row>
    <row r="441" spans="1:8" x14ac:dyDescent="0.25">
      <c r="A441" t="s">
        <v>97</v>
      </c>
      <c r="B441" t="s">
        <v>10</v>
      </c>
      <c r="C441" t="s">
        <v>90</v>
      </c>
      <c r="D441" t="s">
        <v>121</v>
      </c>
      <c r="E441" t="s">
        <v>143</v>
      </c>
      <c r="F441" s="3">
        <v>1986</v>
      </c>
      <c r="G441" s="1">
        <v>214</v>
      </c>
      <c r="H441" s="2">
        <v>8</v>
      </c>
    </row>
    <row r="442" spans="1:8" x14ac:dyDescent="0.25">
      <c r="A442" t="s">
        <v>97</v>
      </c>
      <c r="B442" t="s">
        <v>10</v>
      </c>
      <c r="C442" t="s">
        <v>90</v>
      </c>
      <c r="D442" t="s">
        <v>121</v>
      </c>
      <c r="E442" t="s">
        <v>143</v>
      </c>
      <c r="F442" s="3">
        <v>2014</v>
      </c>
      <c r="G442" s="1">
        <v>29632.53</v>
      </c>
      <c r="H442" s="2">
        <v>137</v>
      </c>
    </row>
    <row r="443" spans="1:8" x14ac:dyDescent="0.25">
      <c r="A443" t="s">
        <v>97</v>
      </c>
      <c r="B443" t="s">
        <v>10</v>
      </c>
      <c r="C443" t="s">
        <v>90</v>
      </c>
      <c r="D443" t="s">
        <v>121</v>
      </c>
      <c r="E443" t="s">
        <v>143</v>
      </c>
      <c r="F443" s="3">
        <v>2015</v>
      </c>
      <c r="G443" s="1">
        <v>1410.91</v>
      </c>
      <c r="H443" s="2">
        <v>7</v>
      </c>
    </row>
    <row r="444" spans="1:8" x14ac:dyDescent="0.25">
      <c r="A444" t="s">
        <v>97</v>
      </c>
      <c r="B444" t="s">
        <v>10</v>
      </c>
      <c r="C444" t="s">
        <v>91</v>
      </c>
      <c r="D444" t="s">
        <v>122</v>
      </c>
      <c r="E444" t="s">
        <v>143</v>
      </c>
      <c r="F444" s="3">
        <v>1957</v>
      </c>
      <c r="G444" s="1">
        <v>1057530.5800000003</v>
      </c>
      <c r="H444" s="2">
        <v>294587</v>
      </c>
    </row>
    <row r="445" spans="1:8" x14ac:dyDescent="0.25">
      <c r="A445" t="s">
        <v>97</v>
      </c>
      <c r="B445" t="s">
        <v>10</v>
      </c>
      <c r="C445" t="s">
        <v>91</v>
      </c>
      <c r="D445" t="s">
        <v>122</v>
      </c>
      <c r="E445" t="s">
        <v>143</v>
      </c>
      <c r="F445" s="3">
        <v>1958</v>
      </c>
      <c r="G445" s="1">
        <v>60193.1</v>
      </c>
      <c r="H445" s="2">
        <v>9752</v>
      </c>
    </row>
    <row r="446" spans="1:8" x14ac:dyDescent="0.25">
      <c r="A446" t="s">
        <v>97</v>
      </c>
      <c r="B446" t="s">
        <v>10</v>
      </c>
      <c r="C446" t="s">
        <v>91</v>
      </c>
      <c r="D446" t="s">
        <v>122</v>
      </c>
      <c r="E446" t="s">
        <v>143</v>
      </c>
      <c r="F446" s="3">
        <v>1959</v>
      </c>
      <c r="G446" s="1">
        <v>19563.12</v>
      </c>
      <c r="H446" s="2">
        <v>1642</v>
      </c>
    </row>
    <row r="447" spans="1:8" x14ac:dyDescent="0.25">
      <c r="A447" t="s">
        <v>97</v>
      </c>
      <c r="B447" t="s">
        <v>10</v>
      </c>
      <c r="C447" t="s">
        <v>91</v>
      </c>
      <c r="D447" t="s">
        <v>122</v>
      </c>
      <c r="E447" t="s">
        <v>143</v>
      </c>
      <c r="F447" s="3">
        <v>1960</v>
      </c>
      <c r="G447" s="1">
        <v>219284.3</v>
      </c>
      <c r="H447" s="2">
        <v>50467</v>
      </c>
    </row>
    <row r="448" spans="1:8" x14ac:dyDescent="0.25">
      <c r="A448" t="s">
        <v>97</v>
      </c>
      <c r="B448" t="s">
        <v>10</v>
      </c>
      <c r="C448" t="s">
        <v>91</v>
      </c>
      <c r="D448" t="s">
        <v>122</v>
      </c>
      <c r="E448" t="s">
        <v>143</v>
      </c>
      <c r="F448" s="3">
        <v>1961</v>
      </c>
      <c r="G448" s="1">
        <v>729674.28</v>
      </c>
      <c r="H448" s="2">
        <v>187866</v>
      </c>
    </row>
    <row r="449" spans="1:8" x14ac:dyDescent="0.25">
      <c r="A449" t="s">
        <v>97</v>
      </c>
      <c r="B449" t="s">
        <v>10</v>
      </c>
      <c r="C449" t="s">
        <v>91</v>
      </c>
      <c r="D449" t="s">
        <v>122</v>
      </c>
      <c r="E449" t="s">
        <v>143</v>
      </c>
      <c r="F449" s="3">
        <v>1962</v>
      </c>
      <c r="G449" s="1">
        <v>151006.96999999997</v>
      </c>
      <c r="H449" s="2">
        <v>40072</v>
      </c>
    </row>
    <row r="450" spans="1:8" x14ac:dyDescent="0.25">
      <c r="A450" t="s">
        <v>97</v>
      </c>
      <c r="B450" t="s">
        <v>10</v>
      </c>
      <c r="C450" t="s">
        <v>91</v>
      </c>
      <c r="D450" t="s">
        <v>122</v>
      </c>
      <c r="E450" t="s">
        <v>143</v>
      </c>
      <c r="F450" s="3">
        <v>1963</v>
      </c>
      <c r="G450" s="1">
        <v>246803.91999999998</v>
      </c>
      <c r="H450" s="2">
        <v>53683</v>
      </c>
    </row>
    <row r="451" spans="1:8" x14ac:dyDescent="0.25">
      <c r="A451" t="s">
        <v>97</v>
      </c>
      <c r="B451" t="s">
        <v>10</v>
      </c>
      <c r="C451" t="s">
        <v>91</v>
      </c>
      <c r="D451" t="s">
        <v>122</v>
      </c>
      <c r="E451" t="s">
        <v>143</v>
      </c>
      <c r="F451" s="3">
        <v>1964</v>
      </c>
      <c r="G451" s="1">
        <v>235141.43</v>
      </c>
      <c r="H451" s="2">
        <v>51034</v>
      </c>
    </row>
    <row r="452" spans="1:8" x14ac:dyDescent="0.25">
      <c r="A452" t="s">
        <v>97</v>
      </c>
      <c r="B452" t="s">
        <v>10</v>
      </c>
      <c r="C452" t="s">
        <v>91</v>
      </c>
      <c r="D452" t="s">
        <v>122</v>
      </c>
      <c r="E452" t="s">
        <v>143</v>
      </c>
      <c r="F452" s="3">
        <v>1965</v>
      </c>
      <c r="G452" s="1">
        <v>409548.79999999993</v>
      </c>
      <c r="H452" s="2">
        <v>105780</v>
      </c>
    </row>
    <row r="453" spans="1:8" x14ac:dyDescent="0.25">
      <c r="A453" t="s">
        <v>97</v>
      </c>
      <c r="B453" t="s">
        <v>10</v>
      </c>
      <c r="C453" t="s">
        <v>91</v>
      </c>
      <c r="D453" t="s">
        <v>122</v>
      </c>
      <c r="E453" t="s">
        <v>143</v>
      </c>
      <c r="F453" s="3">
        <v>1966</v>
      </c>
      <c r="G453" s="1">
        <v>296854.8</v>
      </c>
      <c r="H453" s="2">
        <v>75952</v>
      </c>
    </row>
    <row r="454" spans="1:8" x14ac:dyDescent="0.25">
      <c r="A454" t="s">
        <v>97</v>
      </c>
      <c r="B454" t="s">
        <v>10</v>
      </c>
      <c r="C454" t="s">
        <v>91</v>
      </c>
      <c r="D454" t="s">
        <v>122</v>
      </c>
      <c r="E454" t="s">
        <v>143</v>
      </c>
      <c r="F454" s="3">
        <v>1967</v>
      </c>
      <c r="G454" s="1">
        <v>120184.26999999999</v>
      </c>
      <c r="H454" s="2">
        <v>26379</v>
      </c>
    </row>
    <row r="455" spans="1:8" x14ac:dyDescent="0.25">
      <c r="A455" t="s">
        <v>97</v>
      </c>
      <c r="B455" t="s">
        <v>10</v>
      </c>
      <c r="C455" t="s">
        <v>91</v>
      </c>
      <c r="D455" t="s">
        <v>122</v>
      </c>
      <c r="E455" t="s">
        <v>143</v>
      </c>
      <c r="F455" s="3">
        <v>1968</v>
      </c>
      <c r="G455" s="1">
        <v>255699.89</v>
      </c>
      <c r="H455" s="2">
        <v>70077</v>
      </c>
    </row>
    <row r="456" spans="1:8" x14ac:dyDescent="0.25">
      <c r="A456" t="s">
        <v>97</v>
      </c>
      <c r="B456" t="s">
        <v>10</v>
      </c>
      <c r="C456" t="s">
        <v>91</v>
      </c>
      <c r="D456" t="s">
        <v>122</v>
      </c>
      <c r="E456" t="s">
        <v>143</v>
      </c>
      <c r="F456" s="3">
        <v>1969</v>
      </c>
      <c r="G456" s="1">
        <v>338771.35</v>
      </c>
      <c r="H456" s="2">
        <v>65161</v>
      </c>
    </row>
    <row r="457" spans="1:8" x14ac:dyDescent="0.25">
      <c r="A457" t="s">
        <v>97</v>
      </c>
      <c r="B457" t="s">
        <v>10</v>
      </c>
      <c r="C457" t="s">
        <v>91</v>
      </c>
      <c r="D457" t="s">
        <v>122</v>
      </c>
      <c r="E457" t="s">
        <v>143</v>
      </c>
      <c r="F457" s="3">
        <v>1970</v>
      </c>
      <c r="G457" s="1">
        <v>681361.4</v>
      </c>
      <c r="H457" s="2">
        <v>114589</v>
      </c>
    </row>
    <row r="458" spans="1:8" x14ac:dyDescent="0.25">
      <c r="A458" t="s">
        <v>97</v>
      </c>
      <c r="B458" t="s">
        <v>10</v>
      </c>
      <c r="C458" t="s">
        <v>91</v>
      </c>
      <c r="D458" t="s">
        <v>122</v>
      </c>
      <c r="E458" t="s">
        <v>143</v>
      </c>
      <c r="F458" s="3">
        <v>1971</v>
      </c>
      <c r="G458" s="1">
        <v>235919.94</v>
      </c>
      <c r="H458" s="2">
        <v>35118</v>
      </c>
    </row>
    <row r="459" spans="1:8" x14ac:dyDescent="0.25">
      <c r="A459" t="s">
        <v>97</v>
      </c>
      <c r="B459" t="s">
        <v>10</v>
      </c>
      <c r="C459" t="s">
        <v>91</v>
      </c>
      <c r="D459" t="s">
        <v>122</v>
      </c>
      <c r="E459" t="s">
        <v>143</v>
      </c>
      <c r="F459" s="3">
        <v>1972</v>
      </c>
      <c r="G459" s="1">
        <v>99122.3</v>
      </c>
      <c r="H459" s="2">
        <v>12123</v>
      </c>
    </row>
    <row r="460" spans="1:8" x14ac:dyDescent="0.25">
      <c r="A460" t="s">
        <v>97</v>
      </c>
      <c r="B460" t="s">
        <v>10</v>
      </c>
      <c r="C460" t="s">
        <v>91</v>
      </c>
      <c r="D460" t="s">
        <v>122</v>
      </c>
      <c r="E460" t="s">
        <v>143</v>
      </c>
      <c r="F460" s="3">
        <v>1973</v>
      </c>
      <c r="G460" s="1">
        <v>243286.25</v>
      </c>
      <c r="H460" s="2">
        <v>35438</v>
      </c>
    </row>
    <row r="461" spans="1:8" x14ac:dyDescent="0.25">
      <c r="A461" t="s">
        <v>97</v>
      </c>
      <c r="B461" t="s">
        <v>10</v>
      </c>
      <c r="C461" t="s">
        <v>91</v>
      </c>
      <c r="D461" t="s">
        <v>122</v>
      </c>
      <c r="E461" t="s">
        <v>143</v>
      </c>
      <c r="F461" s="3">
        <v>1974</v>
      </c>
      <c r="G461" s="1">
        <v>246292.41</v>
      </c>
      <c r="H461" s="2">
        <v>25933</v>
      </c>
    </row>
    <row r="462" spans="1:8" x14ac:dyDescent="0.25">
      <c r="A462" t="s">
        <v>97</v>
      </c>
      <c r="B462" t="s">
        <v>10</v>
      </c>
      <c r="C462" t="s">
        <v>91</v>
      </c>
      <c r="D462" t="s">
        <v>122</v>
      </c>
      <c r="E462" t="s">
        <v>143</v>
      </c>
      <c r="F462" s="3">
        <v>1975</v>
      </c>
      <c r="G462" s="1">
        <v>108306.76</v>
      </c>
      <c r="H462" s="2">
        <v>9002</v>
      </c>
    </row>
    <row r="463" spans="1:8" x14ac:dyDescent="0.25">
      <c r="A463" t="s">
        <v>97</v>
      </c>
      <c r="B463" t="s">
        <v>10</v>
      </c>
      <c r="C463" t="s">
        <v>91</v>
      </c>
      <c r="D463" t="s">
        <v>122</v>
      </c>
      <c r="E463" t="s">
        <v>143</v>
      </c>
      <c r="F463" s="3">
        <v>1976</v>
      </c>
      <c r="G463" s="1">
        <v>104599.33</v>
      </c>
      <c r="H463" s="2">
        <v>7771</v>
      </c>
    </row>
    <row r="464" spans="1:8" x14ac:dyDescent="0.25">
      <c r="A464" t="s">
        <v>97</v>
      </c>
      <c r="B464" t="s">
        <v>10</v>
      </c>
      <c r="C464" t="s">
        <v>91</v>
      </c>
      <c r="D464" t="s">
        <v>122</v>
      </c>
      <c r="E464" t="s">
        <v>143</v>
      </c>
      <c r="F464" s="3">
        <v>1977</v>
      </c>
      <c r="G464" s="1">
        <v>119090.42</v>
      </c>
      <c r="H464" s="2">
        <v>10757</v>
      </c>
    </row>
    <row r="465" spans="1:8" x14ac:dyDescent="0.25">
      <c r="A465" t="s">
        <v>97</v>
      </c>
      <c r="B465" t="s">
        <v>10</v>
      </c>
      <c r="C465" t="s">
        <v>91</v>
      </c>
      <c r="D465" t="s">
        <v>122</v>
      </c>
      <c r="E465" t="s">
        <v>143</v>
      </c>
      <c r="F465" s="3">
        <v>1978</v>
      </c>
      <c r="G465" s="1">
        <v>141416.59000000003</v>
      </c>
      <c r="H465" s="2">
        <v>11269</v>
      </c>
    </row>
    <row r="466" spans="1:8" x14ac:dyDescent="0.25">
      <c r="A466" t="s">
        <v>97</v>
      </c>
      <c r="B466" t="s">
        <v>10</v>
      </c>
      <c r="C466" t="s">
        <v>91</v>
      </c>
      <c r="D466" t="s">
        <v>122</v>
      </c>
      <c r="E466" t="s">
        <v>143</v>
      </c>
      <c r="F466" s="3">
        <v>1979</v>
      </c>
      <c r="G466" s="1">
        <v>606878.91</v>
      </c>
      <c r="H466" s="2">
        <v>39234</v>
      </c>
    </row>
    <row r="467" spans="1:8" x14ac:dyDescent="0.25">
      <c r="A467" t="s">
        <v>97</v>
      </c>
      <c r="B467" t="s">
        <v>10</v>
      </c>
      <c r="C467" t="s">
        <v>91</v>
      </c>
      <c r="D467" t="s">
        <v>122</v>
      </c>
      <c r="E467" t="s">
        <v>143</v>
      </c>
      <c r="F467" s="3">
        <v>1980</v>
      </c>
      <c r="G467" s="1">
        <v>257298.52</v>
      </c>
      <c r="H467" s="2">
        <v>19538</v>
      </c>
    </row>
    <row r="468" spans="1:8" x14ac:dyDescent="0.25">
      <c r="A468" t="s">
        <v>97</v>
      </c>
      <c r="B468" t="s">
        <v>10</v>
      </c>
      <c r="C468" t="s">
        <v>91</v>
      </c>
      <c r="D468" t="s">
        <v>122</v>
      </c>
      <c r="E468" t="s">
        <v>143</v>
      </c>
      <c r="F468" s="3">
        <v>1981</v>
      </c>
      <c r="G468" s="1">
        <v>412830.91000000003</v>
      </c>
      <c r="H468" s="2">
        <v>37085</v>
      </c>
    </row>
    <row r="469" spans="1:8" x14ac:dyDescent="0.25">
      <c r="A469" t="s">
        <v>97</v>
      </c>
      <c r="B469" t="s">
        <v>10</v>
      </c>
      <c r="C469" t="s">
        <v>91</v>
      </c>
      <c r="D469" t="s">
        <v>122</v>
      </c>
      <c r="E469" t="s">
        <v>143</v>
      </c>
      <c r="F469" s="3">
        <v>1982</v>
      </c>
      <c r="G469" s="1">
        <v>689205.85</v>
      </c>
      <c r="H469" s="2">
        <v>39165</v>
      </c>
    </row>
    <row r="470" spans="1:8" x14ac:dyDescent="0.25">
      <c r="A470" t="s">
        <v>97</v>
      </c>
      <c r="B470" t="s">
        <v>10</v>
      </c>
      <c r="C470" t="s">
        <v>91</v>
      </c>
      <c r="D470" t="s">
        <v>122</v>
      </c>
      <c r="E470" t="s">
        <v>143</v>
      </c>
      <c r="F470" s="3">
        <v>1983</v>
      </c>
      <c r="G470" s="1">
        <v>240011.74</v>
      </c>
      <c r="H470" s="2">
        <v>6166</v>
      </c>
    </row>
    <row r="471" spans="1:8" x14ac:dyDescent="0.25">
      <c r="A471" t="s">
        <v>97</v>
      </c>
      <c r="B471" t="s">
        <v>10</v>
      </c>
      <c r="C471" t="s">
        <v>91</v>
      </c>
      <c r="D471" t="s">
        <v>122</v>
      </c>
      <c r="E471" t="s">
        <v>143</v>
      </c>
      <c r="F471" s="3">
        <v>1984</v>
      </c>
      <c r="G471" s="1">
        <v>239655</v>
      </c>
      <c r="H471" s="2">
        <v>12907</v>
      </c>
    </row>
    <row r="472" spans="1:8" x14ac:dyDescent="0.25">
      <c r="A472" t="s">
        <v>97</v>
      </c>
      <c r="B472" t="s">
        <v>10</v>
      </c>
      <c r="C472" t="s">
        <v>91</v>
      </c>
      <c r="D472" t="s">
        <v>122</v>
      </c>
      <c r="E472" t="s">
        <v>143</v>
      </c>
      <c r="F472" s="3">
        <v>1985</v>
      </c>
      <c r="G472" s="1">
        <v>549018.54</v>
      </c>
      <c r="H472" s="2">
        <v>35148</v>
      </c>
    </row>
    <row r="473" spans="1:8" x14ac:dyDescent="0.25">
      <c r="A473" t="s">
        <v>97</v>
      </c>
      <c r="B473" t="s">
        <v>10</v>
      </c>
      <c r="C473" t="s">
        <v>91</v>
      </c>
      <c r="D473" t="s">
        <v>122</v>
      </c>
      <c r="E473" t="s">
        <v>143</v>
      </c>
      <c r="F473" s="3">
        <v>1986</v>
      </c>
      <c r="G473" s="1">
        <v>162756.25</v>
      </c>
      <c r="H473" s="2">
        <v>11137</v>
      </c>
    </row>
    <row r="474" spans="1:8" x14ac:dyDescent="0.25">
      <c r="A474" t="s">
        <v>97</v>
      </c>
      <c r="B474" t="s">
        <v>10</v>
      </c>
      <c r="C474" t="s">
        <v>91</v>
      </c>
      <c r="D474" t="s">
        <v>122</v>
      </c>
      <c r="E474" t="s">
        <v>143</v>
      </c>
      <c r="F474" s="3">
        <v>1987</v>
      </c>
      <c r="G474" s="1">
        <v>256768.33</v>
      </c>
      <c r="H474" s="2">
        <v>11847</v>
      </c>
    </row>
    <row r="475" spans="1:8" x14ac:dyDescent="0.25">
      <c r="A475" t="s">
        <v>97</v>
      </c>
      <c r="B475" t="s">
        <v>10</v>
      </c>
      <c r="C475" t="s">
        <v>91</v>
      </c>
      <c r="D475" t="s">
        <v>122</v>
      </c>
      <c r="E475" t="s">
        <v>143</v>
      </c>
      <c r="F475" s="3">
        <v>1988</v>
      </c>
      <c r="G475" s="1">
        <v>318945.08999999997</v>
      </c>
      <c r="H475" s="2">
        <v>20302</v>
      </c>
    </row>
    <row r="476" spans="1:8" x14ac:dyDescent="0.25">
      <c r="A476" t="s">
        <v>97</v>
      </c>
      <c r="B476" t="s">
        <v>10</v>
      </c>
      <c r="C476" t="s">
        <v>91</v>
      </c>
      <c r="D476" t="s">
        <v>122</v>
      </c>
      <c r="E476" t="s">
        <v>143</v>
      </c>
      <c r="F476" s="3">
        <v>1989</v>
      </c>
      <c r="G476" s="1">
        <v>97227</v>
      </c>
      <c r="H476" s="2">
        <v>5923</v>
      </c>
    </row>
    <row r="477" spans="1:8" x14ac:dyDescent="0.25">
      <c r="A477" t="s">
        <v>97</v>
      </c>
      <c r="B477" t="s">
        <v>10</v>
      </c>
      <c r="C477" t="s">
        <v>91</v>
      </c>
      <c r="D477" t="s">
        <v>122</v>
      </c>
      <c r="E477" t="s">
        <v>143</v>
      </c>
      <c r="F477" s="3">
        <v>1990</v>
      </c>
      <c r="G477" s="1">
        <v>524871.68999999994</v>
      </c>
      <c r="H477" s="2">
        <v>22844</v>
      </c>
    </row>
    <row r="478" spans="1:8" x14ac:dyDescent="0.25">
      <c r="A478" t="s">
        <v>97</v>
      </c>
      <c r="B478" t="s">
        <v>10</v>
      </c>
      <c r="C478" t="s">
        <v>91</v>
      </c>
      <c r="D478" t="s">
        <v>122</v>
      </c>
      <c r="E478" t="s">
        <v>143</v>
      </c>
      <c r="F478" s="3">
        <v>1991</v>
      </c>
      <c r="G478" s="1">
        <v>148254.12999999998</v>
      </c>
      <c r="H478" s="2">
        <v>7439</v>
      </c>
    </row>
    <row r="479" spans="1:8" x14ac:dyDescent="0.25">
      <c r="A479" t="s">
        <v>97</v>
      </c>
      <c r="B479" t="s">
        <v>10</v>
      </c>
      <c r="C479" t="s">
        <v>91</v>
      </c>
      <c r="D479" t="s">
        <v>122</v>
      </c>
      <c r="E479" t="s">
        <v>143</v>
      </c>
      <c r="F479" s="3">
        <v>1992</v>
      </c>
      <c r="G479" s="1">
        <v>554540.06000000006</v>
      </c>
      <c r="H479" s="2">
        <v>25638</v>
      </c>
    </row>
    <row r="480" spans="1:8" x14ac:dyDescent="0.25">
      <c r="A480" t="s">
        <v>97</v>
      </c>
      <c r="B480" t="s">
        <v>10</v>
      </c>
      <c r="C480" t="s">
        <v>91</v>
      </c>
      <c r="D480" t="s">
        <v>122</v>
      </c>
      <c r="E480" t="s">
        <v>143</v>
      </c>
      <c r="F480" s="3">
        <v>1993</v>
      </c>
      <c r="G480" s="1">
        <v>93888.209999999992</v>
      </c>
      <c r="H480" s="2">
        <v>4138</v>
      </c>
    </row>
    <row r="481" spans="1:8" x14ac:dyDescent="0.25">
      <c r="A481" t="s">
        <v>97</v>
      </c>
      <c r="B481" t="s">
        <v>10</v>
      </c>
      <c r="C481" t="s">
        <v>91</v>
      </c>
      <c r="D481" t="s">
        <v>122</v>
      </c>
      <c r="E481" t="s">
        <v>143</v>
      </c>
      <c r="F481" s="3">
        <v>1994</v>
      </c>
      <c r="G481" s="1">
        <v>345069.2</v>
      </c>
      <c r="H481" s="2">
        <v>7799</v>
      </c>
    </row>
    <row r="482" spans="1:8" x14ac:dyDescent="0.25">
      <c r="A482" t="s">
        <v>97</v>
      </c>
      <c r="B482" t="s">
        <v>10</v>
      </c>
      <c r="C482" t="s">
        <v>91</v>
      </c>
      <c r="D482" t="s">
        <v>122</v>
      </c>
      <c r="E482" t="s">
        <v>143</v>
      </c>
      <c r="F482" s="3">
        <v>1995</v>
      </c>
      <c r="G482" s="1">
        <v>137533</v>
      </c>
      <c r="H482" s="2">
        <v>4193</v>
      </c>
    </row>
    <row r="483" spans="1:8" x14ac:dyDescent="0.25">
      <c r="A483" t="s">
        <v>97</v>
      </c>
      <c r="B483" t="s">
        <v>10</v>
      </c>
      <c r="C483" t="s">
        <v>91</v>
      </c>
      <c r="D483" t="s">
        <v>122</v>
      </c>
      <c r="E483" t="s">
        <v>143</v>
      </c>
      <c r="F483" s="3">
        <v>1996</v>
      </c>
      <c r="G483" s="1">
        <v>231600</v>
      </c>
      <c r="H483" s="2">
        <v>4806</v>
      </c>
    </row>
    <row r="484" spans="1:8" x14ac:dyDescent="0.25">
      <c r="A484" t="s">
        <v>97</v>
      </c>
      <c r="B484" t="s">
        <v>10</v>
      </c>
      <c r="C484" t="s">
        <v>91</v>
      </c>
      <c r="D484" t="s">
        <v>122</v>
      </c>
      <c r="E484" t="s">
        <v>143</v>
      </c>
      <c r="F484" s="3">
        <v>1997</v>
      </c>
      <c r="G484" s="1">
        <v>324935</v>
      </c>
      <c r="H484" s="2">
        <v>10471</v>
      </c>
    </row>
    <row r="485" spans="1:8" x14ac:dyDescent="0.25">
      <c r="A485" t="s">
        <v>97</v>
      </c>
      <c r="B485" t="s">
        <v>10</v>
      </c>
      <c r="C485" t="s">
        <v>91</v>
      </c>
      <c r="D485" t="s">
        <v>122</v>
      </c>
      <c r="E485" t="s">
        <v>143</v>
      </c>
      <c r="F485" s="3">
        <v>1998</v>
      </c>
      <c r="G485" s="1">
        <v>458771.32</v>
      </c>
      <c r="H485" s="2">
        <v>15025</v>
      </c>
    </row>
    <row r="486" spans="1:8" x14ac:dyDescent="0.25">
      <c r="A486" t="s">
        <v>97</v>
      </c>
      <c r="B486" t="s">
        <v>10</v>
      </c>
      <c r="C486" t="s">
        <v>91</v>
      </c>
      <c r="D486" t="s">
        <v>122</v>
      </c>
      <c r="E486" t="s">
        <v>143</v>
      </c>
      <c r="F486" s="3">
        <v>1999</v>
      </c>
      <c r="G486" s="1">
        <v>401996.22</v>
      </c>
      <c r="H486" s="2">
        <v>10168</v>
      </c>
    </row>
    <row r="487" spans="1:8" x14ac:dyDescent="0.25">
      <c r="A487" t="s">
        <v>97</v>
      </c>
      <c r="B487" t="s">
        <v>10</v>
      </c>
      <c r="C487" t="s">
        <v>91</v>
      </c>
      <c r="D487" t="s">
        <v>122</v>
      </c>
      <c r="E487" t="s">
        <v>143</v>
      </c>
      <c r="F487" s="3">
        <v>2000</v>
      </c>
      <c r="G487" s="1">
        <v>419031.82</v>
      </c>
      <c r="H487" s="2">
        <v>9526</v>
      </c>
    </row>
    <row r="488" spans="1:8" x14ac:dyDescent="0.25">
      <c r="A488" t="s">
        <v>97</v>
      </c>
      <c r="B488" t="s">
        <v>10</v>
      </c>
      <c r="C488" t="s">
        <v>91</v>
      </c>
      <c r="D488" t="s">
        <v>122</v>
      </c>
      <c r="E488" t="s">
        <v>143</v>
      </c>
      <c r="F488" s="3">
        <v>2001</v>
      </c>
      <c r="G488" s="1">
        <v>551955.05000000005</v>
      </c>
      <c r="H488" s="2">
        <v>8703</v>
      </c>
    </row>
    <row r="489" spans="1:8" x14ac:dyDescent="0.25">
      <c r="A489" t="s">
        <v>97</v>
      </c>
      <c r="B489" t="s">
        <v>10</v>
      </c>
      <c r="C489" t="s">
        <v>91</v>
      </c>
      <c r="D489" t="s">
        <v>122</v>
      </c>
      <c r="E489" t="s">
        <v>143</v>
      </c>
      <c r="F489" s="3">
        <v>2002</v>
      </c>
      <c r="G489" s="1">
        <v>529353.74</v>
      </c>
      <c r="H489" s="2">
        <v>604</v>
      </c>
    </row>
    <row r="490" spans="1:8" x14ac:dyDescent="0.25">
      <c r="A490" t="s">
        <v>97</v>
      </c>
      <c r="B490" t="s">
        <v>10</v>
      </c>
      <c r="C490" t="s">
        <v>91</v>
      </c>
      <c r="D490" t="s">
        <v>122</v>
      </c>
      <c r="E490" t="s">
        <v>143</v>
      </c>
      <c r="F490" s="3">
        <v>2003</v>
      </c>
      <c r="G490" s="1">
        <v>174140.99999999997</v>
      </c>
      <c r="H490" s="2">
        <v>2806</v>
      </c>
    </row>
    <row r="491" spans="1:8" x14ac:dyDescent="0.25">
      <c r="A491" t="s">
        <v>97</v>
      </c>
      <c r="B491" t="s">
        <v>10</v>
      </c>
      <c r="C491" t="s">
        <v>91</v>
      </c>
      <c r="D491" t="s">
        <v>122</v>
      </c>
      <c r="E491" t="s">
        <v>143</v>
      </c>
      <c r="F491" s="3">
        <v>2004</v>
      </c>
      <c r="G491" s="1">
        <v>266060.36</v>
      </c>
      <c r="H491" s="2">
        <v>1585</v>
      </c>
    </row>
    <row r="492" spans="1:8" x14ac:dyDescent="0.25">
      <c r="A492" t="s">
        <v>97</v>
      </c>
      <c r="B492" t="s">
        <v>10</v>
      </c>
      <c r="C492" t="s">
        <v>91</v>
      </c>
      <c r="D492" t="s">
        <v>122</v>
      </c>
      <c r="E492" t="s">
        <v>143</v>
      </c>
      <c r="F492" s="3">
        <v>2005</v>
      </c>
      <c r="G492" s="1">
        <v>316452.4800000001</v>
      </c>
      <c r="H492" s="2">
        <v>8818</v>
      </c>
    </row>
    <row r="493" spans="1:8" x14ac:dyDescent="0.25">
      <c r="A493" t="s">
        <v>97</v>
      </c>
      <c r="B493" t="s">
        <v>10</v>
      </c>
      <c r="C493" t="s">
        <v>91</v>
      </c>
      <c r="D493" t="s">
        <v>122</v>
      </c>
      <c r="E493" t="s">
        <v>143</v>
      </c>
      <c r="F493" s="3">
        <v>2006</v>
      </c>
      <c r="G493" s="1">
        <v>67287.89</v>
      </c>
      <c r="H493" s="2">
        <v>1306</v>
      </c>
    </row>
    <row r="494" spans="1:8" x14ac:dyDescent="0.25">
      <c r="A494" t="s">
        <v>97</v>
      </c>
      <c r="B494" t="s">
        <v>10</v>
      </c>
      <c r="C494" t="s">
        <v>91</v>
      </c>
      <c r="D494" t="s">
        <v>122</v>
      </c>
      <c r="E494" t="s">
        <v>143</v>
      </c>
      <c r="F494" s="3">
        <v>2007</v>
      </c>
      <c r="G494" s="1">
        <v>109051.79</v>
      </c>
      <c r="H494" s="2">
        <v>2857</v>
      </c>
    </row>
    <row r="495" spans="1:8" x14ac:dyDescent="0.25">
      <c r="A495" t="s">
        <v>97</v>
      </c>
      <c r="B495" t="s">
        <v>10</v>
      </c>
      <c r="C495" t="s">
        <v>91</v>
      </c>
      <c r="D495" t="s">
        <v>122</v>
      </c>
      <c r="E495" t="s">
        <v>143</v>
      </c>
      <c r="F495" s="3">
        <v>2008</v>
      </c>
      <c r="G495" s="1">
        <v>207923</v>
      </c>
      <c r="H495" s="2">
        <v>2232</v>
      </c>
    </row>
    <row r="496" spans="1:8" x14ac:dyDescent="0.25">
      <c r="A496" t="s">
        <v>97</v>
      </c>
      <c r="B496" t="s">
        <v>10</v>
      </c>
      <c r="C496" t="s">
        <v>91</v>
      </c>
      <c r="D496" t="s">
        <v>122</v>
      </c>
      <c r="E496" t="s">
        <v>143</v>
      </c>
      <c r="F496" s="3">
        <v>2009</v>
      </c>
      <c r="G496" s="1">
        <v>111998.02</v>
      </c>
      <c r="H496" s="2">
        <v>710</v>
      </c>
    </row>
    <row r="497" spans="1:8" x14ac:dyDescent="0.25">
      <c r="A497" t="s">
        <v>97</v>
      </c>
      <c r="B497" t="s">
        <v>10</v>
      </c>
      <c r="C497" t="s">
        <v>91</v>
      </c>
      <c r="D497" t="s">
        <v>122</v>
      </c>
      <c r="E497" t="s">
        <v>143</v>
      </c>
      <c r="F497" s="3">
        <v>2010</v>
      </c>
      <c r="G497" s="1">
        <v>97286.040000000023</v>
      </c>
      <c r="H497" s="2">
        <v>636</v>
      </c>
    </row>
    <row r="498" spans="1:8" x14ac:dyDescent="0.25">
      <c r="A498" t="s">
        <v>97</v>
      </c>
      <c r="B498" t="s">
        <v>10</v>
      </c>
      <c r="C498" t="s">
        <v>91</v>
      </c>
      <c r="D498" t="s">
        <v>122</v>
      </c>
      <c r="E498" t="s">
        <v>143</v>
      </c>
      <c r="F498" s="3">
        <v>2011</v>
      </c>
      <c r="G498" s="1">
        <v>86514.89</v>
      </c>
      <c r="H498" s="2">
        <v>974</v>
      </c>
    </row>
    <row r="499" spans="1:8" x14ac:dyDescent="0.25">
      <c r="A499" t="s">
        <v>97</v>
      </c>
      <c r="B499" t="s">
        <v>10</v>
      </c>
      <c r="C499" t="s">
        <v>91</v>
      </c>
      <c r="D499" t="s">
        <v>122</v>
      </c>
      <c r="E499" t="s">
        <v>143</v>
      </c>
      <c r="F499" s="3">
        <v>2012</v>
      </c>
      <c r="G499" s="1">
        <v>272603.45</v>
      </c>
      <c r="H499" s="2">
        <v>2662</v>
      </c>
    </row>
    <row r="500" spans="1:8" x14ac:dyDescent="0.25">
      <c r="A500" t="s">
        <v>97</v>
      </c>
      <c r="B500" t="s">
        <v>10</v>
      </c>
      <c r="C500" t="s">
        <v>91</v>
      </c>
      <c r="D500" t="s">
        <v>122</v>
      </c>
      <c r="E500" t="s">
        <v>143</v>
      </c>
      <c r="F500" s="3">
        <v>2013</v>
      </c>
      <c r="G500" s="1">
        <v>533043.18999999994</v>
      </c>
      <c r="H500" s="2">
        <v>12922</v>
      </c>
    </row>
    <row r="501" spans="1:8" x14ac:dyDescent="0.25">
      <c r="A501" t="s">
        <v>97</v>
      </c>
      <c r="B501" t="s">
        <v>10</v>
      </c>
      <c r="C501" t="s">
        <v>91</v>
      </c>
      <c r="D501" t="s">
        <v>122</v>
      </c>
      <c r="E501" t="s">
        <v>143</v>
      </c>
      <c r="F501" s="3">
        <v>2014</v>
      </c>
      <c r="G501" s="1">
        <v>1897711.45</v>
      </c>
      <c r="H501" s="2">
        <v>7169</v>
      </c>
    </row>
    <row r="502" spans="1:8" x14ac:dyDescent="0.25">
      <c r="A502" t="s">
        <v>97</v>
      </c>
      <c r="B502" t="s">
        <v>10</v>
      </c>
      <c r="C502" t="s">
        <v>91</v>
      </c>
      <c r="D502" t="s">
        <v>122</v>
      </c>
      <c r="E502" t="s">
        <v>143</v>
      </c>
      <c r="F502" s="3">
        <v>2015</v>
      </c>
      <c r="G502" s="1">
        <v>1481209.37</v>
      </c>
      <c r="H502" s="2">
        <v>7846</v>
      </c>
    </row>
    <row r="503" spans="1:8" x14ac:dyDescent="0.25">
      <c r="A503" t="s">
        <v>97</v>
      </c>
      <c r="B503" t="s">
        <v>10</v>
      </c>
      <c r="C503" t="s">
        <v>91</v>
      </c>
      <c r="D503" t="s">
        <v>122</v>
      </c>
      <c r="E503" t="s">
        <v>143</v>
      </c>
      <c r="F503" s="3">
        <v>2016</v>
      </c>
      <c r="G503" s="1">
        <v>603720.81999999995</v>
      </c>
      <c r="H503" s="2">
        <v>2054</v>
      </c>
    </row>
    <row r="504" spans="1:8" x14ac:dyDescent="0.25">
      <c r="A504" t="s">
        <v>97</v>
      </c>
      <c r="B504" t="s">
        <v>10</v>
      </c>
      <c r="C504" t="s">
        <v>92</v>
      </c>
      <c r="D504" t="s">
        <v>123</v>
      </c>
      <c r="E504" t="s">
        <v>143</v>
      </c>
      <c r="F504" s="3">
        <v>1957</v>
      </c>
      <c r="G504" s="1">
        <v>322341.06</v>
      </c>
      <c r="H504" s="2">
        <v>73703</v>
      </c>
    </row>
    <row r="505" spans="1:8" x14ac:dyDescent="0.25">
      <c r="A505" t="s">
        <v>97</v>
      </c>
      <c r="B505" t="s">
        <v>10</v>
      </c>
      <c r="C505" t="s">
        <v>92</v>
      </c>
      <c r="D505" t="s">
        <v>123</v>
      </c>
      <c r="E505" t="s">
        <v>143</v>
      </c>
      <c r="F505" s="3">
        <v>1958</v>
      </c>
      <c r="G505" s="1">
        <v>960.55</v>
      </c>
      <c r="H505" s="2">
        <v>549</v>
      </c>
    </row>
    <row r="506" spans="1:8" x14ac:dyDescent="0.25">
      <c r="A506" t="s">
        <v>97</v>
      </c>
      <c r="B506" t="s">
        <v>10</v>
      </c>
      <c r="C506" t="s">
        <v>92</v>
      </c>
      <c r="D506" t="s">
        <v>123</v>
      </c>
      <c r="E506" t="s">
        <v>143</v>
      </c>
      <c r="F506" s="3">
        <v>1959</v>
      </c>
      <c r="G506" s="1">
        <v>69676.92</v>
      </c>
      <c r="H506" s="2">
        <v>16871</v>
      </c>
    </row>
    <row r="507" spans="1:8" x14ac:dyDescent="0.25">
      <c r="A507" t="s">
        <v>97</v>
      </c>
      <c r="B507" t="s">
        <v>10</v>
      </c>
      <c r="C507" t="s">
        <v>92</v>
      </c>
      <c r="D507" t="s">
        <v>123</v>
      </c>
      <c r="E507" t="s">
        <v>143</v>
      </c>
      <c r="F507" s="3">
        <v>1960</v>
      </c>
      <c r="G507" s="1">
        <v>106081.06</v>
      </c>
      <c r="H507" s="2">
        <v>18790</v>
      </c>
    </row>
    <row r="508" spans="1:8" x14ac:dyDescent="0.25">
      <c r="A508" t="s">
        <v>97</v>
      </c>
      <c r="B508" t="s">
        <v>10</v>
      </c>
      <c r="C508" t="s">
        <v>92</v>
      </c>
      <c r="D508" t="s">
        <v>123</v>
      </c>
      <c r="E508" t="s">
        <v>143</v>
      </c>
      <c r="F508" s="3">
        <v>1961</v>
      </c>
      <c r="G508" s="1">
        <v>39630.32</v>
      </c>
      <c r="H508" s="2">
        <v>16841</v>
      </c>
    </row>
    <row r="509" spans="1:8" x14ac:dyDescent="0.25">
      <c r="A509" t="s">
        <v>97</v>
      </c>
      <c r="B509" t="s">
        <v>10</v>
      </c>
      <c r="C509" t="s">
        <v>92</v>
      </c>
      <c r="D509" t="s">
        <v>123</v>
      </c>
      <c r="E509" t="s">
        <v>143</v>
      </c>
      <c r="F509" s="3">
        <v>1962</v>
      </c>
      <c r="G509" s="1">
        <v>40869.480000000003</v>
      </c>
      <c r="H509" s="2">
        <v>7575</v>
      </c>
    </row>
    <row r="510" spans="1:8" x14ac:dyDescent="0.25">
      <c r="A510" t="s">
        <v>97</v>
      </c>
      <c r="B510" t="s">
        <v>10</v>
      </c>
      <c r="C510" t="s">
        <v>92</v>
      </c>
      <c r="D510" t="s">
        <v>123</v>
      </c>
      <c r="E510" t="s">
        <v>143</v>
      </c>
      <c r="F510" s="3">
        <v>1963</v>
      </c>
      <c r="G510" s="1">
        <v>189724.71</v>
      </c>
      <c r="H510" s="2">
        <v>12804</v>
      </c>
    </row>
    <row r="511" spans="1:8" x14ac:dyDescent="0.25">
      <c r="A511" t="s">
        <v>97</v>
      </c>
      <c r="B511" t="s">
        <v>10</v>
      </c>
      <c r="C511" t="s">
        <v>92</v>
      </c>
      <c r="D511" t="s">
        <v>123</v>
      </c>
      <c r="E511" t="s">
        <v>143</v>
      </c>
      <c r="F511" s="3">
        <v>1965</v>
      </c>
      <c r="G511" s="1">
        <v>341749.70000000007</v>
      </c>
      <c r="H511" s="2">
        <v>56389</v>
      </c>
    </row>
    <row r="512" spans="1:8" x14ac:dyDescent="0.25">
      <c r="A512" t="s">
        <v>97</v>
      </c>
      <c r="B512" t="s">
        <v>10</v>
      </c>
      <c r="C512" t="s">
        <v>92</v>
      </c>
      <c r="D512" t="s">
        <v>123</v>
      </c>
      <c r="E512" t="s">
        <v>143</v>
      </c>
      <c r="F512" s="3">
        <v>1966</v>
      </c>
      <c r="G512" s="1">
        <v>115798</v>
      </c>
      <c r="H512" s="2">
        <v>14616</v>
      </c>
    </row>
    <row r="513" spans="1:8" x14ac:dyDescent="0.25">
      <c r="A513" t="s">
        <v>97</v>
      </c>
      <c r="B513" t="s">
        <v>10</v>
      </c>
      <c r="C513" t="s">
        <v>92</v>
      </c>
      <c r="D513" t="s">
        <v>123</v>
      </c>
      <c r="E513" t="s">
        <v>143</v>
      </c>
      <c r="F513" s="3">
        <v>1967</v>
      </c>
      <c r="G513" s="1">
        <v>16067</v>
      </c>
      <c r="H513" s="2">
        <v>1746</v>
      </c>
    </row>
    <row r="514" spans="1:8" x14ac:dyDescent="0.25">
      <c r="A514" t="s">
        <v>97</v>
      </c>
      <c r="B514" t="s">
        <v>10</v>
      </c>
      <c r="C514" t="s">
        <v>92</v>
      </c>
      <c r="D514" t="s">
        <v>123</v>
      </c>
      <c r="E514" t="s">
        <v>143</v>
      </c>
      <c r="F514" s="3">
        <v>1968</v>
      </c>
      <c r="G514" s="1">
        <v>47482</v>
      </c>
      <c r="H514" s="2">
        <v>6115</v>
      </c>
    </row>
    <row r="515" spans="1:8" x14ac:dyDescent="0.25">
      <c r="A515" t="s">
        <v>97</v>
      </c>
      <c r="B515" t="s">
        <v>10</v>
      </c>
      <c r="C515" t="s">
        <v>92</v>
      </c>
      <c r="D515" t="s">
        <v>123</v>
      </c>
      <c r="E515" t="s">
        <v>143</v>
      </c>
      <c r="F515" s="3">
        <v>1969</v>
      </c>
      <c r="G515" s="1">
        <v>144397.88</v>
      </c>
      <c r="H515" s="2">
        <v>21709</v>
      </c>
    </row>
    <row r="516" spans="1:8" x14ac:dyDescent="0.25">
      <c r="A516" t="s">
        <v>97</v>
      </c>
      <c r="B516" t="s">
        <v>10</v>
      </c>
      <c r="C516" t="s">
        <v>92</v>
      </c>
      <c r="D516" t="s">
        <v>123</v>
      </c>
      <c r="E516" t="s">
        <v>143</v>
      </c>
      <c r="F516" s="3">
        <v>1970</v>
      </c>
      <c r="G516" s="1">
        <v>364729</v>
      </c>
      <c r="H516" s="2">
        <v>34459</v>
      </c>
    </row>
    <row r="517" spans="1:8" x14ac:dyDescent="0.25">
      <c r="A517" t="s">
        <v>97</v>
      </c>
      <c r="B517" t="s">
        <v>10</v>
      </c>
      <c r="C517" t="s">
        <v>92</v>
      </c>
      <c r="D517" t="s">
        <v>123</v>
      </c>
      <c r="E517" t="s">
        <v>143</v>
      </c>
      <c r="F517" s="3">
        <v>1971</v>
      </c>
      <c r="G517" s="1">
        <v>189923.55</v>
      </c>
      <c r="H517" s="2">
        <v>15192</v>
      </c>
    </row>
    <row r="518" spans="1:8" x14ac:dyDescent="0.25">
      <c r="A518" t="s">
        <v>97</v>
      </c>
      <c r="B518" t="s">
        <v>10</v>
      </c>
      <c r="C518" t="s">
        <v>92</v>
      </c>
      <c r="D518" t="s">
        <v>123</v>
      </c>
      <c r="E518" t="s">
        <v>143</v>
      </c>
      <c r="F518" s="3">
        <v>1972</v>
      </c>
      <c r="G518" s="1">
        <v>27399</v>
      </c>
      <c r="H518" s="2">
        <v>5734</v>
      </c>
    </row>
    <row r="519" spans="1:8" x14ac:dyDescent="0.25">
      <c r="A519" t="s">
        <v>97</v>
      </c>
      <c r="B519" t="s">
        <v>10</v>
      </c>
      <c r="C519" t="s">
        <v>92</v>
      </c>
      <c r="D519" t="s">
        <v>123</v>
      </c>
      <c r="E519" t="s">
        <v>143</v>
      </c>
      <c r="F519" s="3">
        <v>1973</v>
      </c>
      <c r="G519" s="1">
        <v>478235</v>
      </c>
      <c r="H519" s="2">
        <v>53856</v>
      </c>
    </row>
    <row r="520" spans="1:8" x14ac:dyDescent="0.25">
      <c r="A520" t="s">
        <v>97</v>
      </c>
      <c r="B520" t="s">
        <v>10</v>
      </c>
      <c r="C520" t="s">
        <v>92</v>
      </c>
      <c r="D520" t="s">
        <v>123</v>
      </c>
      <c r="E520" t="s">
        <v>143</v>
      </c>
      <c r="F520" s="3">
        <v>1974</v>
      </c>
      <c r="G520" s="1">
        <v>131127</v>
      </c>
      <c r="H520" s="2">
        <v>9358</v>
      </c>
    </row>
    <row r="521" spans="1:8" x14ac:dyDescent="0.25">
      <c r="A521" t="s">
        <v>97</v>
      </c>
      <c r="B521" t="s">
        <v>10</v>
      </c>
      <c r="C521" t="s">
        <v>92</v>
      </c>
      <c r="D521" t="s">
        <v>123</v>
      </c>
      <c r="E521" t="s">
        <v>143</v>
      </c>
      <c r="F521" s="3">
        <v>1975</v>
      </c>
      <c r="G521" s="1">
        <v>195470</v>
      </c>
      <c r="H521" s="2">
        <v>10281</v>
      </c>
    </row>
    <row r="522" spans="1:8" x14ac:dyDescent="0.25">
      <c r="A522" t="s">
        <v>97</v>
      </c>
      <c r="B522" t="s">
        <v>10</v>
      </c>
      <c r="C522" t="s">
        <v>92</v>
      </c>
      <c r="D522" t="s">
        <v>123</v>
      </c>
      <c r="E522" t="s">
        <v>143</v>
      </c>
      <c r="F522" s="3">
        <v>1978</v>
      </c>
      <c r="G522" s="1">
        <v>265828</v>
      </c>
      <c r="H522" s="2">
        <v>15591</v>
      </c>
    </row>
    <row r="523" spans="1:8" x14ac:dyDescent="0.25">
      <c r="A523" t="s">
        <v>97</v>
      </c>
      <c r="B523" t="s">
        <v>10</v>
      </c>
      <c r="C523" t="s">
        <v>92</v>
      </c>
      <c r="D523" t="s">
        <v>123</v>
      </c>
      <c r="E523" t="s">
        <v>143</v>
      </c>
      <c r="F523" s="3">
        <v>1979</v>
      </c>
      <c r="G523" s="1">
        <v>2718</v>
      </c>
      <c r="H523" s="2">
        <v>453</v>
      </c>
    </row>
    <row r="524" spans="1:8" x14ac:dyDescent="0.25">
      <c r="A524" t="s">
        <v>97</v>
      </c>
      <c r="B524" t="s">
        <v>10</v>
      </c>
      <c r="C524" t="s">
        <v>92</v>
      </c>
      <c r="D524" t="s">
        <v>123</v>
      </c>
      <c r="E524" t="s">
        <v>143</v>
      </c>
      <c r="F524" s="3">
        <v>1981</v>
      </c>
      <c r="G524" s="1">
        <v>666442</v>
      </c>
      <c r="H524" s="2">
        <v>30971</v>
      </c>
    </row>
    <row r="525" spans="1:8" x14ac:dyDescent="0.25">
      <c r="A525" t="s">
        <v>97</v>
      </c>
      <c r="B525" t="s">
        <v>10</v>
      </c>
      <c r="C525" t="s">
        <v>92</v>
      </c>
      <c r="D525" t="s">
        <v>123</v>
      </c>
      <c r="E525" t="s">
        <v>143</v>
      </c>
      <c r="F525" s="3">
        <v>1982</v>
      </c>
      <c r="G525" s="1">
        <v>54657</v>
      </c>
      <c r="H525" s="2">
        <v>576</v>
      </c>
    </row>
    <row r="526" spans="1:8" x14ac:dyDescent="0.25">
      <c r="A526" t="s">
        <v>97</v>
      </c>
      <c r="B526" t="s">
        <v>10</v>
      </c>
      <c r="C526" t="s">
        <v>92</v>
      </c>
      <c r="D526" t="s">
        <v>123</v>
      </c>
      <c r="E526" t="s">
        <v>143</v>
      </c>
      <c r="F526" s="3">
        <v>1983</v>
      </c>
      <c r="G526" s="1">
        <v>192946</v>
      </c>
      <c r="H526" s="2">
        <v>13878</v>
      </c>
    </row>
    <row r="527" spans="1:8" x14ac:dyDescent="0.25">
      <c r="A527" t="s">
        <v>97</v>
      </c>
      <c r="B527" t="s">
        <v>10</v>
      </c>
      <c r="C527" t="s">
        <v>92</v>
      </c>
      <c r="D527" t="s">
        <v>123</v>
      </c>
      <c r="E527" t="s">
        <v>143</v>
      </c>
      <c r="F527" s="3">
        <v>1986</v>
      </c>
      <c r="G527" s="1">
        <v>12389.58</v>
      </c>
      <c r="H527" s="2">
        <v>179</v>
      </c>
    </row>
    <row r="528" spans="1:8" x14ac:dyDescent="0.25">
      <c r="A528" t="s">
        <v>97</v>
      </c>
      <c r="B528" t="s">
        <v>10</v>
      </c>
      <c r="C528" t="s">
        <v>92</v>
      </c>
      <c r="D528" t="s">
        <v>123</v>
      </c>
      <c r="E528" t="s">
        <v>143</v>
      </c>
      <c r="F528" s="3">
        <v>1988</v>
      </c>
      <c r="G528" s="1">
        <v>63218</v>
      </c>
      <c r="H528" s="2">
        <v>2734</v>
      </c>
    </row>
    <row r="529" spans="1:8" x14ac:dyDescent="0.25">
      <c r="A529" t="s">
        <v>97</v>
      </c>
      <c r="B529" t="s">
        <v>10</v>
      </c>
      <c r="C529" t="s">
        <v>92</v>
      </c>
      <c r="D529" t="s">
        <v>123</v>
      </c>
      <c r="E529" t="s">
        <v>143</v>
      </c>
      <c r="F529" s="3">
        <v>1990</v>
      </c>
      <c r="G529" s="1">
        <v>20196</v>
      </c>
      <c r="H529" s="2">
        <v>806</v>
      </c>
    </row>
    <row r="530" spans="1:8" x14ac:dyDescent="0.25">
      <c r="A530" t="s">
        <v>97</v>
      </c>
      <c r="B530" t="s">
        <v>10</v>
      </c>
      <c r="C530" t="s">
        <v>92</v>
      </c>
      <c r="D530" t="s">
        <v>123</v>
      </c>
      <c r="E530" t="s">
        <v>143</v>
      </c>
      <c r="F530" s="3">
        <v>1992</v>
      </c>
      <c r="G530" s="1">
        <v>557401</v>
      </c>
      <c r="H530" s="2">
        <v>23444</v>
      </c>
    </row>
    <row r="531" spans="1:8" x14ac:dyDescent="0.25">
      <c r="A531" t="s">
        <v>97</v>
      </c>
      <c r="B531" t="s">
        <v>10</v>
      </c>
      <c r="C531" t="s">
        <v>92</v>
      </c>
      <c r="D531" t="s">
        <v>123</v>
      </c>
      <c r="E531" t="s">
        <v>143</v>
      </c>
      <c r="F531" s="3">
        <v>1994</v>
      </c>
      <c r="G531" s="1">
        <v>119642.81999999999</v>
      </c>
      <c r="H531" s="2">
        <v>2907</v>
      </c>
    </row>
    <row r="532" spans="1:8" x14ac:dyDescent="0.25">
      <c r="A532" t="s">
        <v>97</v>
      </c>
      <c r="B532" t="s">
        <v>10</v>
      </c>
      <c r="C532" t="s">
        <v>92</v>
      </c>
      <c r="D532" t="s">
        <v>123</v>
      </c>
      <c r="E532" t="s">
        <v>143</v>
      </c>
      <c r="F532" s="3">
        <v>1995</v>
      </c>
      <c r="G532" s="1">
        <v>54704</v>
      </c>
      <c r="H532" s="2">
        <v>516</v>
      </c>
    </row>
    <row r="533" spans="1:8" x14ac:dyDescent="0.25">
      <c r="A533" t="s">
        <v>97</v>
      </c>
      <c r="B533" t="s">
        <v>10</v>
      </c>
      <c r="C533" t="s">
        <v>92</v>
      </c>
      <c r="D533" t="s">
        <v>123</v>
      </c>
      <c r="E533" t="s">
        <v>143</v>
      </c>
      <c r="F533" s="3">
        <v>1996</v>
      </c>
      <c r="G533" s="1">
        <v>272391.61</v>
      </c>
      <c r="H533" s="2">
        <v>5050</v>
      </c>
    </row>
    <row r="534" spans="1:8" x14ac:dyDescent="0.25">
      <c r="A534" t="s">
        <v>97</v>
      </c>
      <c r="B534" t="s">
        <v>10</v>
      </c>
      <c r="C534" t="s">
        <v>92</v>
      </c>
      <c r="D534" t="s">
        <v>123</v>
      </c>
      <c r="E534" t="s">
        <v>143</v>
      </c>
      <c r="F534" s="3">
        <v>1997</v>
      </c>
      <c r="G534" s="1">
        <v>135811.69</v>
      </c>
      <c r="H534" s="2">
        <v>1729</v>
      </c>
    </row>
    <row r="535" spans="1:8" x14ac:dyDescent="0.25">
      <c r="A535" t="s">
        <v>97</v>
      </c>
      <c r="B535" t="s">
        <v>10</v>
      </c>
      <c r="C535" t="s">
        <v>92</v>
      </c>
      <c r="D535" t="s">
        <v>123</v>
      </c>
      <c r="E535" t="s">
        <v>143</v>
      </c>
      <c r="F535" s="3">
        <v>1998</v>
      </c>
      <c r="G535" s="1">
        <v>1473528.49</v>
      </c>
      <c r="H535" s="2">
        <v>13515</v>
      </c>
    </row>
    <row r="536" spans="1:8" x14ac:dyDescent="0.25">
      <c r="A536" t="s">
        <v>97</v>
      </c>
      <c r="B536" t="s">
        <v>10</v>
      </c>
      <c r="C536" t="s">
        <v>92</v>
      </c>
      <c r="D536" t="s">
        <v>123</v>
      </c>
      <c r="E536" t="s">
        <v>143</v>
      </c>
      <c r="F536" s="3">
        <v>1999</v>
      </c>
      <c r="G536" s="1">
        <v>999962</v>
      </c>
      <c r="H536" s="2">
        <v>24985</v>
      </c>
    </row>
    <row r="537" spans="1:8" x14ac:dyDescent="0.25">
      <c r="A537" t="s">
        <v>97</v>
      </c>
      <c r="B537" t="s">
        <v>10</v>
      </c>
      <c r="C537" t="s">
        <v>92</v>
      </c>
      <c r="D537" t="s">
        <v>123</v>
      </c>
      <c r="E537" t="s">
        <v>143</v>
      </c>
      <c r="F537" s="3">
        <v>2000</v>
      </c>
      <c r="G537" s="1">
        <v>300114.79000000004</v>
      </c>
      <c r="H537" s="2">
        <v>4099</v>
      </c>
    </row>
    <row r="538" spans="1:8" x14ac:dyDescent="0.25">
      <c r="A538" t="s">
        <v>97</v>
      </c>
      <c r="B538" t="s">
        <v>10</v>
      </c>
      <c r="C538" t="s">
        <v>92</v>
      </c>
      <c r="D538" t="s">
        <v>123</v>
      </c>
      <c r="E538" t="s">
        <v>143</v>
      </c>
      <c r="F538" s="3">
        <v>2001</v>
      </c>
      <c r="G538" s="1">
        <v>13931.64</v>
      </c>
      <c r="H538" s="2">
        <v>0</v>
      </c>
    </row>
    <row r="539" spans="1:8" x14ac:dyDescent="0.25">
      <c r="A539" t="s">
        <v>97</v>
      </c>
      <c r="B539" t="s">
        <v>10</v>
      </c>
      <c r="C539" t="s">
        <v>92</v>
      </c>
      <c r="D539" t="s">
        <v>123</v>
      </c>
      <c r="E539" t="s">
        <v>143</v>
      </c>
      <c r="F539" s="3">
        <v>2002</v>
      </c>
      <c r="G539" s="1">
        <v>13654.55</v>
      </c>
      <c r="H539" s="2">
        <v>0</v>
      </c>
    </row>
    <row r="540" spans="1:8" x14ac:dyDescent="0.25">
      <c r="A540" t="s">
        <v>97</v>
      </c>
      <c r="B540" t="s">
        <v>10</v>
      </c>
      <c r="C540" t="s">
        <v>92</v>
      </c>
      <c r="D540" t="s">
        <v>123</v>
      </c>
      <c r="E540" t="s">
        <v>143</v>
      </c>
      <c r="F540" s="3">
        <v>2003</v>
      </c>
      <c r="G540" s="1">
        <v>332250.08</v>
      </c>
      <c r="H540" s="2">
        <v>7789</v>
      </c>
    </row>
    <row r="541" spans="1:8" x14ac:dyDescent="0.25">
      <c r="A541" t="s">
        <v>97</v>
      </c>
      <c r="B541" t="s">
        <v>10</v>
      </c>
      <c r="C541" t="s">
        <v>92</v>
      </c>
      <c r="D541" t="s">
        <v>123</v>
      </c>
      <c r="E541" t="s">
        <v>143</v>
      </c>
      <c r="F541" s="3">
        <v>2004</v>
      </c>
      <c r="G541" s="1">
        <v>12577.779999999999</v>
      </c>
      <c r="H541" s="2">
        <v>366</v>
      </c>
    </row>
    <row r="542" spans="1:8" x14ac:dyDescent="0.25">
      <c r="A542" t="s">
        <v>97</v>
      </c>
      <c r="B542" t="s">
        <v>10</v>
      </c>
      <c r="C542" t="s">
        <v>92</v>
      </c>
      <c r="D542" t="s">
        <v>123</v>
      </c>
      <c r="E542" t="s">
        <v>143</v>
      </c>
      <c r="F542" s="3">
        <v>2005</v>
      </c>
      <c r="G542" s="1">
        <v>93429.89</v>
      </c>
      <c r="H542" s="2">
        <v>766</v>
      </c>
    </row>
    <row r="543" spans="1:8" x14ac:dyDescent="0.25">
      <c r="A543" t="s">
        <v>97</v>
      </c>
      <c r="B543" t="s">
        <v>10</v>
      </c>
      <c r="C543" t="s">
        <v>92</v>
      </c>
      <c r="D543" t="s">
        <v>123</v>
      </c>
      <c r="E543" t="s">
        <v>143</v>
      </c>
      <c r="F543" s="3">
        <v>2006</v>
      </c>
      <c r="G543" s="1">
        <v>437833.15000000008</v>
      </c>
      <c r="H543" s="2">
        <v>653</v>
      </c>
    </row>
    <row r="544" spans="1:8" x14ac:dyDescent="0.25">
      <c r="A544" t="s">
        <v>97</v>
      </c>
      <c r="B544" t="s">
        <v>10</v>
      </c>
      <c r="C544" t="s">
        <v>92</v>
      </c>
      <c r="D544" t="s">
        <v>123</v>
      </c>
      <c r="E544" t="s">
        <v>143</v>
      </c>
      <c r="F544" s="3">
        <v>2007</v>
      </c>
      <c r="G544" s="1">
        <v>5766.34</v>
      </c>
      <c r="H544" s="2">
        <v>62</v>
      </c>
    </row>
    <row r="545" spans="1:8" x14ac:dyDescent="0.25">
      <c r="A545" t="s">
        <v>97</v>
      </c>
      <c r="B545" t="s">
        <v>10</v>
      </c>
      <c r="C545" t="s">
        <v>92</v>
      </c>
      <c r="D545" t="s">
        <v>123</v>
      </c>
      <c r="E545" t="s">
        <v>143</v>
      </c>
      <c r="F545" s="3">
        <v>2008</v>
      </c>
      <c r="G545" s="1">
        <v>130746.78</v>
      </c>
      <c r="H545" s="2">
        <v>2635</v>
      </c>
    </row>
    <row r="546" spans="1:8" x14ac:dyDescent="0.25">
      <c r="A546" t="s">
        <v>97</v>
      </c>
      <c r="B546" t="s">
        <v>10</v>
      </c>
      <c r="C546" t="s">
        <v>92</v>
      </c>
      <c r="D546" t="s">
        <v>123</v>
      </c>
      <c r="E546" t="s">
        <v>143</v>
      </c>
      <c r="F546" s="3">
        <v>2009</v>
      </c>
      <c r="G546" s="1">
        <v>175091.31000000003</v>
      </c>
      <c r="H546" s="2">
        <v>1336</v>
      </c>
    </row>
    <row r="547" spans="1:8" x14ac:dyDescent="0.25">
      <c r="A547" t="s">
        <v>97</v>
      </c>
      <c r="B547" t="s">
        <v>10</v>
      </c>
      <c r="C547" t="s">
        <v>92</v>
      </c>
      <c r="D547" t="s">
        <v>123</v>
      </c>
      <c r="E547" t="s">
        <v>143</v>
      </c>
      <c r="F547" s="3">
        <v>2010</v>
      </c>
      <c r="G547" s="1">
        <v>18042.73</v>
      </c>
      <c r="H547" s="2">
        <v>51</v>
      </c>
    </row>
    <row r="548" spans="1:8" x14ac:dyDescent="0.25">
      <c r="A548" t="s">
        <v>97</v>
      </c>
      <c r="B548" t="s">
        <v>10</v>
      </c>
      <c r="C548" t="s">
        <v>92</v>
      </c>
      <c r="D548" t="s">
        <v>123</v>
      </c>
      <c r="E548" t="s">
        <v>143</v>
      </c>
      <c r="F548" s="3">
        <v>2012</v>
      </c>
      <c r="G548" s="1">
        <v>217652.14</v>
      </c>
      <c r="H548" s="2">
        <v>503</v>
      </c>
    </row>
    <row r="549" spans="1:8" x14ac:dyDescent="0.25">
      <c r="A549" t="s">
        <v>97</v>
      </c>
      <c r="B549" t="s">
        <v>10</v>
      </c>
      <c r="C549" t="s">
        <v>92</v>
      </c>
      <c r="D549" t="s">
        <v>123</v>
      </c>
      <c r="E549" t="s">
        <v>143</v>
      </c>
      <c r="F549" s="3">
        <v>2013</v>
      </c>
      <c r="G549" s="1">
        <v>174913.18</v>
      </c>
      <c r="H549" s="2">
        <v>471</v>
      </c>
    </row>
    <row r="550" spans="1:8" x14ac:dyDescent="0.25">
      <c r="A550" t="s">
        <v>97</v>
      </c>
      <c r="B550" t="s">
        <v>10</v>
      </c>
      <c r="C550" t="s">
        <v>92</v>
      </c>
      <c r="D550" t="s">
        <v>123</v>
      </c>
      <c r="E550" t="s">
        <v>143</v>
      </c>
      <c r="F550" s="3">
        <v>2014</v>
      </c>
      <c r="G550" s="1">
        <v>149259.46</v>
      </c>
      <c r="H550" s="2">
        <v>189</v>
      </c>
    </row>
    <row r="551" spans="1:8" x14ac:dyDescent="0.25">
      <c r="A551" t="s">
        <v>97</v>
      </c>
      <c r="B551" t="s">
        <v>10</v>
      </c>
      <c r="C551" t="s">
        <v>92</v>
      </c>
      <c r="D551" t="s">
        <v>123</v>
      </c>
      <c r="E551" t="s">
        <v>143</v>
      </c>
      <c r="F551" s="3">
        <v>2015</v>
      </c>
      <c r="G551" s="1">
        <v>1401983.0799999998</v>
      </c>
      <c r="H551" s="2">
        <v>1391</v>
      </c>
    </row>
    <row r="552" spans="1:8" x14ac:dyDescent="0.25">
      <c r="A552" t="s">
        <v>97</v>
      </c>
      <c r="B552" t="s">
        <v>10</v>
      </c>
      <c r="C552" t="s">
        <v>93</v>
      </c>
      <c r="D552" t="s">
        <v>125</v>
      </c>
      <c r="E552" t="s">
        <v>143</v>
      </c>
      <c r="F552" s="3">
        <v>1957</v>
      </c>
      <c r="G552" s="1">
        <v>247709.81</v>
      </c>
      <c r="H552" s="2">
        <v>84157</v>
      </c>
    </row>
    <row r="553" spans="1:8" x14ac:dyDescent="0.25">
      <c r="A553" t="s">
        <v>97</v>
      </c>
      <c r="B553" t="s">
        <v>10</v>
      </c>
      <c r="C553" t="s">
        <v>93</v>
      </c>
      <c r="D553" t="s">
        <v>125</v>
      </c>
      <c r="E553" t="s">
        <v>143</v>
      </c>
      <c r="F553" s="3">
        <v>1958</v>
      </c>
      <c r="G553" s="1">
        <v>228</v>
      </c>
      <c r="H553" s="2">
        <v>6</v>
      </c>
    </row>
    <row r="554" spans="1:8" x14ac:dyDescent="0.25">
      <c r="A554" t="s">
        <v>97</v>
      </c>
      <c r="B554" t="s">
        <v>10</v>
      </c>
      <c r="C554" t="s">
        <v>93</v>
      </c>
      <c r="D554" t="s">
        <v>125</v>
      </c>
      <c r="E554" t="s">
        <v>143</v>
      </c>
      <c r="F554" s="3">
        <v>1960</v>
      </c>
      <c r="G554" s="1">
        <v>36003.050000000003</v>
      </c>
      <c r="H554" s="2">
        <v>3387</v>
      </c>
    </row>
    <row r="555" spans="1:8" x14ac:dyDescent="0.25">
      <c r="A555" t="s">
        <v>97</v>
      </c>
      <c r="B555" t="s">
        <v>10</v>
      </c>
      <c r="C555" t="s">
        <v>93</v>
      </c>
      <c r="D555" t="s">
        <v>125</v>
      </c>
      <c r="E555" t="s">
        <v>143</v>
      </c>
      <c r="F555" s="3">
        <v>1961</v>
      </c>
      <c r="G555" s="1">
        <v>168644.66</v>
      </c>
      <c r="H555" s="2">
        <v>28935</v>
      </c>
    </row>
    <row r="556" spans="1:8" x14ac:dyDescent="0.25">
      <c r="A556" t="s">
        <v>97</v>
      </c>
      <c r="B556" t="s">
        <v>10</v>
      </c>
      <c r="C556" t="s">
        <v>93</v>
      </c>
      <c r="D556" t="s">
        <v>125</v>
      </c>
      <c r="E556" t="s">
        <v>143</v>
      </c>
      <c r="F556" s="3">
        <v>1963</v>
      </c>
      <c r="G556" s="1">
        <v>355053.47</v>
      </c>
      <c r="H556" s="2">
        <v>9413</v>
      </c>
    </row>
    <row r="557" spans="1:8" x14ac:dyDescent="0.25">
      <c r="A557" t="s">
        <v>97</v>
      </c>
      <c r="B557" t="s">
        <v>10</v>
      </c>
      <c r="C557" t="s">
        <v>93</v>
      </c>
      <c r="D557" t="s">
        <v>125</v>
      </c>
      <c r="E557" t="s">
        <v>143</v>
      </c>
      <c r="F557" s="3">
        <v>1964</v>
      </c>
      <c r="G557" s="1">
        <v>13041.26</v>
      </c>
      <c r="H557" s="2">
        <v>1265</v>
      </c>
    </row>
    <row r="558" spans="1:8" x14ac:dyDescent="0.25">
      <c r="A558" t="s">
        <v>97</v>
      </c>
      <c r="B558" t="s">
        <v>10</v>
      </c>
      <c r="C558" t="s">
        <v>93</v>
      </c>
      <c r="D558" t="s">
        <v>125</v>
      </c>
      <c r="E558" t="s">
        <v>143</v>
      </c>
      <c r="F558" s="3">
        <v>1965</v>
      </c>
      <c r="G558" s="1">
        <v>103704</v>
      </c>
      <c r="H558" s="2">
        <v>18451</v>
      </c>
    </row>
    <row r="559" spans="1:8" x14ac:dyDescent="0.25">
      <c r="A559" t="s">
        <v>97</v>
      </c>
      <c r="B559" t="s">
        <v>10</v>
      </c>
      <c r="C559" t="s">
        <v>93</v>
      </c>
      <c r="D559" t="s">
        <v>125</v>
      </c>
      <c r="E559" t="s">
        <v>143</v>
      </c>
      <c r="F559" s="3">
        <v>1966</v>
      </c>
      <c r="G559" s="1">
        <v>90703.15</v>
      </c>
      <c r="H559" s="2">
        <v>2471</v>
      </c>
    </row>
    <row r="560" spans="1:8" x14ac:dyDescent="0.25">
      <c r="A560" t="s">
        <v>97</v>
      </c>
      <c r="B560" t="s">
        <v>10</v>
      </c>
      <c r="C560" t="s">
        <v>93</v>
      </c>
      <c r="D560" t="s">
        <v>125</v>
      </c>
      <c r="E560" t="s">
        <v>143</v>
      </c>
      <c r="F560" s="3">
        <v>1967</v>
      </c>
      <c r="G560" s="1">
        <v>13984.99</v>
      </c>
      <c r="H560" s="2">
        <v>2096</v>
      </c>
    </row>
    <row r="561" spans="1:8" x14ac:dyDescent="0.25">
      <c r="A561" t="s">
        <v>97</v>
      </c>
      <c r="B561" t="s">
        <v>10</v>
      </c>
      <c r="C561" t="s">
        <v>93</v>
      </c>
      <c r="D561" t="s">
        <v>125</v>
      </c>
      <c r="E561" t="s">
        <v>143</v>
      </c>
      <c r="F561" s="3">
        <v>1968</v>
      </c>
      <c r="G561" s="1">
        <v>84676.23</v>
      </c>
      <c r="H561" s="2">
        <v>6921</v>
      </c>
    </row>
    <row r="562" spans="1:8" x14ac:dyDescent="0.25">
      <c r="A562" t="s">
        <v>97</v>
      </c>
      <c r="B562" t="s">
        <v>10</v>
      </c>
      <c r="C562" t="s">
        <v>93</v>
      </c>
      <c r="D562" t="s">
        <v>125</v>
      </c>
      <c r="E562" t="s">
        <v>143</v>
      </c>
      <c r="F562" s="3">
        <v>1969</v>
      </c>
      <c r="G562" s="1">
        <v>3179</v>
      </c>
      <c r="H562" s="2">
        <v>168</v>
      </c>
    </row>
    <row r="563" spans="1:8" x14ac:dyDescent="0.25">
      <c r="A563" t="s">
        <v>97</v>
      </c>
      <c r="B563" t="s">
        <v>10</v>
      </c>
      <c r="C563" t="s">
        <v>93</v>
      </c>
      <c r="D563" t="s">
        <v>125</v>
      </c>
      <c r="E563" t="s">
        <v>143</v>
      </c>
      <c r="F563" s="3">
        <v>1970</v>
      </c>
      <c r="G563" s="1">
        <v>16638</v>
      </c>
      <c r="H563" s="2">
        <v>557</v>
      </c>
    </row>
    <row r="564" spans="1:8" x14ac:dyDescent="0.25">
      <c r="A564" t="s">
        <v>97</v>
      </c>
      <c r="B564" t="s">
        <v>10</v>
      </c>
      <c r="C564" t="s">
        <v>93</v>
      </c>
      <c r="D564" t="s">
        <v>125</v>
      </c>
      <c r="E564" t="s">
        <v>143</v>
      </c>
      <c r="F564" s="3">
        <v>1971</v>
      </c>
      <c r="G564" s="1">
        <v>362</v>
      </c>
      <c r="H564" s="2">
        <v>45</v>
      </c>
    </row>
    <row r="565" spans="1:8" x14ac:dyDescent="0.25">
      <c r="A565" t="s">
        <v>97</v>
      </c>
      <c r="B565" t="s">
        <v>10</v>
      </c>
      <c r="C565" t="s">
        <v>93</v>
      </c>
      <c r="D565" t="s">
        <v>125</v>
      </c>
      <c r="E565" t="s">
        <v>143</v>
      </c>
      <c r="F565" s="3">
        <v>1972</v>
      </c>
      <c r="G565" s="1">
        <v>35063</v>
      </c>
      <c r="H565" s="2">
        <v>2905</v>
      </c>
    </row>
    <row r="566" spans="1:8" x14ac:dyDescent="0.25">
      <c r="A566" t="s">
        <v>97</v>
      </c>
      <c r="B566" t="s">
        <v>10</v>
      </c>
      <c r="C566" t="s">
        <v>93</v>
      </c>
      <c r="D566" t="s">
        <v>125</v>
      </c>
      <c r="E566" t="s">
        <v>143</v>
      </c>
      <c r="F566" s="3">
        <v>1973</v>
      </c>
      <c r="G566" s="1">
        <v>5925</v>
      </c>
      <c r="H566" s="2">
        <v>15</v>
      </c>
    </row>
    <row r="567" spans="1:8" x14ac:dyDescent="0.25">
      <c r="A567" t="s">
        <v>97</v>
      </c>
      <c r="B567" t="s">
        <v>10</v>
      </c>
      <c r="C567" t="s">
        <v>93</v>
      </c>
      <c r="D567" t="s">
        <v>125</v>
      </c>
      <c r="E567" t="s">
        <v>143</v>
      </c>
      <c r="F567" s="3">
        <v>1974</v>
      </c>
      <c r="G567" s="1">
        <v>11712</v>
      </c>
      <c r="H567" s="2">
        <v>255</v>
      </c>
    </row>
    <row r="568" spans="1:8" x14ac:dyDescent="0.25">
      <c r="A568" t="s">
        <v>97</v>
      </c>
      <c r="B568" t="s">
        <v>10</v>
      </c>
      <c r="C568" t="s">
        <v>93</v>
      </c>
      <c r="D568" t="s">
        <v>125</v>
      </c>
      <c r="E568" t="s">
        <v>143</v>
      </c>
      <c r="F568" s="3">
        <v>1975</v>
      </c>
      <c r="G568" s="1">
        <v>2546</v>
      </c>
      <c r="H568" s="2">
        <v>56</v>
      </c>
    </row>
    <row r="569" spans="1:8" x14ac:dyDescent="0.25">
      <c r="A569" t="s">
        <v>97</v>
      </c>
      <c r="B569" t="s">
        <v>10</v>
      </c>
      <c r="C569" t="s">
        <v>93</v>
      </c>
      <c r="D569" t="s">
        <v>125</v>
      </c>
      <c r="E569" t="s">
        <v>143</v>
      </c>
      <c r="F569" s="3">
        <v>1978</v>
      </c>
      <c r="G569" s="1">
        <v>710672</v>
      </c>
      <c r="H569" s="2">
        <v>37605</v>
      </c>
    </row>
    <row r="570" spans="1:8" x14ac:dyDescent="0.25">
      <c r="A570" t="s">
        <v>97</v>
      </c>
      <c r="B570" t="s">
        <v>10</v>
      </c>
      <c r="C570" t="s">
        <v>93</v>
      </c>
      <c r="D570" t="s">
        <v>125</v>
      </c>
      <c r="E570" t="s">
        <v>143</v>
      </c>
      <c r="F570" s="3">
        <v>1979</v>
      </c>
      <c r="G570" s="1">
        <v>220643</v>
      </c>
      <c r="H570" s="2">
        <v>12171</v>
      </c>
    </row>
    <row r="571" spans="1:8" x14ac:dyDescent="0.25">
      <c r="A571" t="s">
        <v>97</v>
      </c>
      <c r="B571" t="s">
        <v>10</v>
      </c>
      <c r="C571" t="s">
        <v>93</v>
      </c>
      <c r="D571" t="s">
        <v>125</v>
      </c>
      <c r="E571" t="s">
        <v>143</v>
      </c>
      <c r="F571" s="3">
        <v>1980</v>
      </c>
      <c r="G571" s="1">
        <v>7845</v>
      </c>
      <c r="H571" s="2">
        <v>206</v>
      </c>
    </row>
    <row r="572" spans="1:8" x14ac:dyDescent="0.25">
      <c r="A572" t="s">
        <v>97</v>
      </c>
      <c r="B572" t="s">
        <v>10</v>
      </c>
      <c r="C572" t="s">
        <v>93</v>
      </c>
      <c r="D572" t="s">
        <v>125</v>
      </c>
      <c r="E572" t="s">
        <v>143</v>
      </c>
      <c r="F572" s="3">
        <v>1981</v>
      </c>
      <c r="G572" s="1">
        <v>241304</v>
      </c>
      <c r="H572" s="2">
        <v>9888</v>
      </c>
    </row>
    <row r="573" spans="1:8" x14ac:dyDescent="0.25">
      <c r="A573" t="s">
        <v>97</v>
      </c>
      <c r="B573" t="s">
        <v>10</v>
      </c>
      <c r="C573" t="s">
        <v>93</v>
      </c>
      <c r="D573" t="s">
        <v>125</v>
      </c>
      <c r="E573" t="s">
        <v>143</v>
      </c>
      <c r="F573" s="3">
        <v>1982</v>
      </c>
      <c r="G573" s="1">
        <v>13650</v>
      </c>
      <c r="H573" s="2">
        <v>34</v>
      </c>
    </row>
    <row r="574" spans="1:8" x14ac:dyDescent="0.25">
      <c r="A574" t="s">
        <v>97</v>
      </c>
      <c r="B574" t="s">
        <v>10</v>
      </c>
      <c r="C574" t="s">
        <v>93</v>
      </c>
      <c r="D574" t="s">
        <v>125</v>
      </c>
      <c r="E574" t="s">
        <v>143</v>
      </c>
      <c r="F574" s="3">
        <v>1984</v>
      </c>
      <c r="G574" s="1">
        <v>80401</v>
      </c>
      <c r="H574" s="2">
        <v>1142</v>
      </c>
    </row>
    <row r="575" spans="1:8" x14ac:dyDescent="0.25">
      <c r="A575" t="s">
        <v>97</v>
      </c>
      <c r="B575" t="s">
        <v>10</v>
      </c>
      <c r="C575" t="s">
        <v>93</v>
      </c>
      <c r="D575" t="s">
        <v>125</v>
      </c>
      <c r="E575" t="s">
        <v>143</v>
      </c>
      <c r="F575" s="3">
        <v>1987</v>
      </c>
      <c r="G575" s="1">
        <v>6505.97</v>
      </c>
      <c r="H575" s="2">
        <v>151</v>
      </c>
    </row>
    <row r="576" spans="1:8" x14ac:dyDescent="0.25">
      <c r="A576" t="s">
        <v>97</v>
      </c>
      <c r="B576" t="s">
        <v>10</v>
      </c>
      <c r="C576" t="s">
        <v>93</v>
      </c>
      <c r="D576" t="s">
        <v>125</v>
      </c>
      <c r="E576" t="s">
        <v>143</v>
      </c>
      <c r="F576" s="3">
        <v>1994</v>
      </c>
      <c r="G576" s="1">
        <v>186942.55</v>
      </c>
      <c r="H576" s="2">
        <v>7363</v>
      </c>
    </row>
    <row r="577" spans="1:8" x14ac:dyDescent="0.25">
      <c r="A577" t="s">
        <v>97</v>
      </c>
      <c r="B577" t="s">
        <v>10</v>
      </c>
      <c r="C577" t="s">
        <v>93</v>
      </c>
      <c r="D577" t="s">
        <v>125</v>
      </c>
      <c r="E577" t="s">
        <v>143</v>
      </c>
      <c r="F577" s="3">
        <v>1995</v>
      </c>
      <c r="G577" s="1">
        <v>997218</v>
      </c>
      <c r="H577" s="2">
        <v>2376</v>
      </c>
    </row>
    <row r="578" spans="1:8" x14ac:dyDescent="0.25">
      <c r="A578" t="s">
        <v>97</v>
      </c>
      <c r="B578" t="s">
        <v>10</v>
      </c>
      <c r="C578" t="s">
        <v>93</v>
      </c>
      <c r="D578" t="s">
        <v>125</v>
      </c>
      <c r="E578" t="s">
        <v>143</v>
      </c>
      <c r="F578" s="3">
        <v>1996</v>
      </c>
      <c r="G578" s="1">
        <v>2566</v>
      </c>
      <c r="H578" s="2">
        <v>100</v>
      </c>
    </row>
    <row r="579" spans="1:8" x14ac:dyDescent="0.25">
      <c r="A579" t="s">
        <v>97</v>
      </c>
      <c r="B579" t="s">
        <v>10</v>
      </c>
      <c r="C579" t="s">
        <v>93</v>
      </c>
      <c r="D579" t="s">
        <v>125</v>
      </c>
      <c r="E579" t="s">
        <v>143</v>
      </c>
      <c r="F579" s="3">
        <v>1997</v>
      </c>
      <c r="G579" s="1">
        <v>111634</v>
      </c>
      <c r="H579" s="2">
        <v>261</v>
      </c>
    </row>
    <row r="580" spans="1:8" x14ac:dyDescent="0.25">
      <c r="A580" t="s">
        <v>97</v>
      </c>
      <c r="B580" t="s">
        <v>10</v>
      </c>
      <c r="C580" t="s">
        <v>93</v>
      </c>
      <c r="D580" t="s">
        <v>125</v>
      </c>
      <c r="E580" t="s">
        <v>143</v>
      </c>
      <c r="F580" s="3">
        <v>2001</v>
      </c>
      <c r="G580" s="1">
        <v>155768.39000000001</v>
      </c>
      <c r="H580" s="2">
        <v>283</v>
      </c>
    </row>
    <row r="581" spans="1:8" x14ac:dyDescent="0.25">
      <c r="A581" t="s">
        <v>97</v>
      </c>
      <c r="B581" t="s">
        <v>10</v>
      </c>
      <c r="C581" t="s">
        <v>93</v>
      </c>
      <c r="D581" t="s">
        <v>125</v>
      </c>
      <c r="E581" t="s">
        <v>143</v>
      </c>
      <c r="F581" s="3">
        <v>2002</v>
      </c>
      <c r="G581" s="1">
        <v>189928.98</v>
      </c>
      <c r="H581" s="2">
        <v>14</v>
      </c>
    </row>
    <row r="582" spans="1:8" x14ac:dyDescent="0.25">
      <c r="A582" t="s">
        <v>97</v>
      </c>
      <c r="B582" t="s">
        <v>10</v>
      </c>
      <c r="C582" t="s">
        <v>93</v>
      </c>
      <c r="D582" t="s">
        <v>125</v>
      </c>
      <c r="E582" t="s">
        <v>143</v>
      </c>
      <c r="F582" s="3">
        <v>2008</v>
      </c>
      <c r="G582" s="1">
        <v>404300.86</v>
      </c>
      <c r="H582" s="2">
        <v>2201</v>
      </c>
    </row>
    <row r="583" spans="1:8" x14ac:dyDescent="0.25">
      <c r="A583" t="s">
        <v>97</v>
      </c>
      <c r="B583" t="s">
        <v>10</v>
      </c>
      <c r="C583" t="s">
        <v>93</v>
      </c>
      <c r="D583" t="s">
        <v>125</v>
      </c>
      <c r="E583" t="s">
        <v>143</v>
      </c>
      <c r="F583" s="3">
        <v>2009</v>
      </c>
      <c r="G583" s="1">
        <v>33931.19</v>
      </c>
      <c r="H583" s="2">
        <v>2</v>
      </c>
    </row>
    <row r="584" spans="1:8" x14ac:dyDescent="0.25">
      <c r="A584" t="s">
        <v>97</v>
      </c>
      <c r="B584" t="s">
        <v>10</v>
      </c>
      <c r="C584" t="s">
        <v>93</v>
      </c>
      <c r="D584" t="s">
        <v>125</v>
      </c>
      <c r="E584" t="s">
        <v>143</v>
      </c>
      <c r="F584" s="3">
        <v>2012</v>
      </c>
      <c r="G584" s="1">
        <v>73576.290000000008</v>
      </c>
      <c r="H584" s="2">
        <v>130</v>
      </c>
    </row>
    <row r="585" spans="1:8" x14ac:dyDescent="0.25">
      <c r="A585" t="s">
        <v>97</v>
      </c>
      <c r="B585" t="s">
        <v>10</v>
      </c>
      <c r="C585" t="s">
        <v>93</v>
      </c>
      <c r="D585" t="s">
        <v>125</v>
      </c>
      <c r="E585" t="s">
        <v>143</v>
      </c>
      <c r="F585" s="3">
        <v>2013</v>
      </c>
      <c r="G585" s="1">
        <v>805350.1</v>
      </c>
      <c r="H585" s="2">
        <v>1172</v>
      </c>
    </row>
    <row r="586" spans="1:8" x14ac:dyDescent="0.25">
      <c r="A586" t="s">
        <v>97</v>
      </c>
      <c r="B586" t="s">
        <v>10</v>
      </c>
      <c r="C586" t="s">
        <v>93</v>
      </c>
      <c r="D586" t="s">
        <v>125</v>
      </c>
      <c r="E586" t="s">
        <v>143</v>
      </c>
      <c r="F586" s="3">
        <v>2014</v>
      </c>
      <c r="G586" s="1">
        <v>173518.96000000002</v>
      </c>
      <c r="H586" s="2">
        <v>211</v>
      </c>
    </row>
    <row r="587" spans="1:8" x14ac:dyDescent="0.25">
      <c r="A587" t="s">
        <v>97</v>
      </c>
      <c r="B587" t="s">
        <v>10</v>
      </c>
      <c r="C587" t="s">
        <v>93</v>
      </c>
      <c r="D587" t="s">
        <v>125</v>
      </c>
      <c r="E587" t="s">
        <v>143</v>
      </c>
      <c r="F587" s="3">
        <v>2015</v>
      </c>
      <c r="G587" s="1">
        <v>155714.63</v>
      </c>
      <c r="H587" s="2">
        <v>126</v>
      </c>
    </row>
    <row r="588" spans="1:8" x14ac:dyDescent="0.25">
      <c r="A588" t="s">
        <v>97</v>
      </c>
      <c r="B588" t="s">
        <v>10</v>
      </c>
      <c r="C588" t="s">
        <v>93</v>
      </c>
      <c r="D588" t="s">
        <v>125</v>
      </c>
      <c r="E588" t="s">
        <v>143</v>
      </c>
      <c r="F588" s="3">
        <v>2016</v>
      </c>
      <c r="G588" s="1">
        <v>947865.31</v>
      </c>
      <c r="H588" s="2">
        <v>2477</v>
      </c>
    </row>
  </sheetData>
  <autoFilter ref="A1:H588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tabSelected="1" view="pageBreakPreview" zoomScale="60" zoomScaleNormal="100" workbookViewId="0">
      <selection activeCell="L16" sqref="L16"/>
    </sheetView>
  </sheetViews>
  <sheetFormatPr defaultColWidth="0" defaultRowHeight="15" zeroHeight="1" x14ac:dyDescent="0.25"/>
  <cols>
    <col min="1" max="1" width="11" style="35" bestFit="1" customWidth="1"/>
    <col min="2" max="2" width="20.7109375" style="35" bestFit="1" customWidth="1"/>
    <col min="3" max="3" width="21.140625" style="35" customWidth="1"/>
    <col min="4" max="4" width="5" style="35" customWidth="1"/>
    <col min="5" max="5" width="18.42578125" style="35" bestFit="1" customWidth="1"/>
    <col min="6" max="6" width="36" style="35" bestFit="1" customWidth="1"/>
    <col min="7" max="7" width="14.85546875" style="8" customWidth="1"/>
    <col min="8" max="8" width="12.7109375" style="35" customWidth="1"/>
    <col min="9" max="9" width="9.140625" style="8" customWidth="1"/>
    <col min="10" max="10" width="5" style="8" customWidth="1"/>
    <col min="11" max="11" width="12.140625" style="8" customWidth="1"/>
    <col min="12" max="12" width="11.5703125" style="8" customWidth="1"/>
    <col min="13" max="13" width="10.85546875" style="8" customWidth="1"/>
    <col min="14" max="14" width="9.7109375" style="8" customWidth="1"/>
    <col min="15" max="15" width="9.140625" style="8" customWidth="1"/>
    <col min="16" max="23" width="0" style="8" hidden="1" customWidth="1"/>
    <col min="24" max="16384" width="9.140625" style="8" hidden="1"/>
  </cols>
  <sheetData>
    <row r="1" spans="1:19" s="33" customFormat="1" ht="45.75" customHeight="1" x14ac:dyDescent="0.25">
      <c r="A1" s="31" t="s">
        <v>0</v>
      </c>
      <c r="B1" s="31" t="s">
        <v>1</v>
      </c>
      <c r="C1" s="31" t="s">
        <v>140</v>
      </c>
      <c r="D1" s="31" t="s">
        <v>2</v>
      </c>
      <c r="E1" s="31" t="s">
        <v>3</v>
      </c>
      <c r="F1" s="31" t="s">
        <v>4</v>
      </c>
      <c r="G1" s="32" t="s">
        <v>101</v>
      </c>
      <c r="H1" s="31" t="s">
        <v>102</v>
      </c>
      <c r="I1" s="32" t="s">
        <v>103</v>
      </c>
      <c r="J1" s="32" t="s">
        <v>141</v>
      </c>
      <c r="K1" s="32" t="s">
        <v>6</v>
      </c>
      <c r="L1" s="32" t="s">
        <v>5</v>
      </c>
      <c r="M1" s="32" t="s">
        <v>104</v>
      </c>
      <c r="N1" s="32" t="s">
        <v>105</v>
      </c>
      <c r="O1" s="32"/>
      <c r="S1" s="34"/>
    </row>
    <row r="2" spans="1:19" x14ac:dyDescent="0.25">
      <c r="A2" s="35" t="s">
        <v>7</v>
      </c>
      <c r="B2" s="35" t="s">
        <v>64</v>
      </c>
      <c r="C2" s="36" t="s">
        <v>113</v>
      </c>
      <c r="D2" s="35" t="s">
        <v>8</v>
      </c>
      <c r="E2" s="35" t="s">
        <v>47</v>
      </c>
      <c r="F2" s="35" t="s">
        <v>11</v>
      </c>
      <c r="G2" s="37">
        <v>42377.698888888888</v>
      </c>
      <c r="H2" s="35" t="s">
        <v>108</v>
      </c>
      <c r="I2" s="8">
        <v>201512</v>
      </c>
      <c r="J2" s="8" t="str">
        <f>LEFT(I2,4)</f>
        <v>2015</v>
      </c>
      <c r="K2" s="8">
        <v>0</v>
      </c>
      <c r="L2" s="38">
        <v>1074.96</v>
      </c>
      <c r="M2" s="38">
        <v>0</v>
      </c>
      <c r="N2" s="38">
        <v>0</v>
      </c>
    </row>
    <row r="3" spans="1:19" x14ac:dyDescent="0.25">
      <c r="A3" s="35" t="s">
        <v>7</v>
      </c>
      <c r="B3" s="35" t="s">
        <v>64</v>
      </c>
      <c r="C3" s="36" t="s">
        <v>113</v>
      </c>
      <c r="D3" s="35" t="s">
        <v>8</v>
      </c>
      <c r="E3" s="35" t="s">
        <v>36</v>
      </c>
      <c r="F3" s="35" t="s">
        <v>11</v>
      </c>
      <c r="G3" s="37">
        <v>42377.699479166666</v>
      </c>
      <c r="H3" s="35" t="s">
        <v>108</v>
      </c>
      <c r="I3" s="8">
        <v>201512</v>
      </c>
      <c r="J3" s="8" t="str">
        <f t="shared" ref="J3:J66" si="0">LEFT(I3,4)</f>
        <v>2015</v>
      </c>
      <c r="K3" s="8">
        <v>0</v>
      </c>
      <c r="L3" s="38">
        <v>172.98</v>
      </c>
      <c r="M3" s="38">
        <v>0</v>
      </c>
      <c r="N3" s="38">
        <v>0</v>
      </c>
    </row>
    <row r="4" spans="1:19" x14ac:dyDescent="0.25">
      <c r="A4" s="35" t="s">
        <v>7</v>
      </c>
      <c r="B4" s="35" t="s">
        <v>64</v>
      </c>
      <c r="C4" s="36" t="s">
        <v>113</v>
      </c>
      <c r="D4" s="35" t="s">
        <v>8</v>
      </c>
      <c r="E4" s="35" t="s">
        <v>18</v>
      </c>
      <c r="F4" s="35" t="s">
        <v>11</v>
      </c>
      <c r="G4" s="37">
        <v>42377.698877314811</v>
      </c>
      <c r="H4" s="35" t="s">
        <v>108</v>
      </c>
      <c r="I4" s="8">
        <v>201512</v>
      </c>
      <c r="J4" s="8" t="str">
        <f t="shared" si="0"/>
        <v>2015</v>
      </c>
      <c r="K4" s="8">
        <v>0</v>
      </c>
      <c r="L4" s="38">
        <v>10028.629999999999</v>
      </c>
      <c r="M4" s="38">
        <v>0</v>
      </c>
      <c r="N4" s="38">
        <v>0</v>
      </c>
    </row>
    <row r="5" spans="1:19" x14ac:dyDescent="0.25">
      <c r="A5" s="35" t="s">
        <v>7</v>
      </c>
      <c r="B5" s="35" t="s">
        <v>64</v>
      </c>
      <c r="C5" s="36" t="s">
        <v>113</v>
      </c>
      <c r="D5" s="35" t="s">
        <v>8</v>
      </c>
      <c r="E5" s="35" t="s">
        <v>19</v>
      </c>
      <c r="F5" s="35" t="s">
        <v>11</v>
      </c>
      <c r="G5" s="37">
        <v>42377.698888888888</v>
      </c>
      <c r="H5" s="35" t="s">
        <v>108</v>
      </c>
      <c r="I5" s="8">
        <v>201512</v>
      </c>
      <c r="J5" s="8" t="str">
        <f t="shared" si="0"/>
        <v>2015</v>
      </c>
      <c r="K5" s="8">
        <v>0</v>
      </c>
      <c r="L5" s="38">
        <v>66.180000000000007</v>
      </c>
      <c r="M5" s="38">
        <v>0</v>
      </c>
      <c r="N5" s="38">
        <v>0</v>
      </c>
    </row>
    <row r="6" spans="1:19" x14ac:dyDescent="0.25">
      <c r="A6" s="35" t="s">
        <v>7</v>
      </c>
      <c r="B6" s="35" t="s">
        <v>64</v>
      </c>
      <c r="C6" s="36" t="s">
        <v>113</v>
      </c>
      <c r="D6" s="35" t="s">
        <v>8</v>
      </c>
      <c r="E6" s="35" t="s">
        <v>34</v>
      </c>
      <c r="F6" s="35" t="s">
        <v>11</v>
      </c>
      <c r="G6" s="37">
        <v>42377.698634259257</v>
      </c>
      <c r="H6" s="35" t="s">
        <v>108</v>
      </c>
      <c r="I6" s="8">
        <v>201512</v>
      </c>
      <c r="J6" s="8" t="str">
        <f t="shared" si="0"/>
        <v>2015</v>
      </c>
      <c r="K6" s="8">
        <v>0</v>
      </c>
      <c r="L6" s="38">
        <v>6228.97</v>
      </c>
      <c r="M6" s="38">
        <v>0</v>
      </c>
      <c r="N6" s="38">
        <v>0</v>
      </c>
    </row>
    <row r="7" spans="1:19" x14ac:dyDescent="0.25">
      <c r="A7" s="35" t="s">
        <v>7</v>
      </c>
      <c r="B7" s="35" t="s">
        <v>64</v>
      </c>
      <c r="C7" s="36" t="s">
        <v>113</v>
      </c>
      <c r="D7" s="35" t="s">
        <v>8</v>
      </c>
      <c r="E7" s="35" t="s">
        <v>16</v>
      </c>
      <c r="F7" s="35" t="s">
        <v>11</v>
      </c>
      <c r="G7" s="37">
        <v>42377.699479166666</v>
      </c>
      <c r="H7" s="35" t="s">
        <v>108</v>
      </c>
      <c r="I7" s="8">
        <v>201512</v>
      </c>
      <c r="J7" s="8" t="str">
        <f t="shared" si="0"/>
        <v>2015</v>
      </c>
      <c r="K7" s="8">
        <v>0</v>
      </c>
      <c r="L7" s="38">
        <v>237.47</v>
      </c>
      <c r="M7" s="38">
        <v>0</v>
      </c>
      <c r="N7" s="38">
        <v>0</v>
      </c>
    </row>
    <row r="8" spans="1:19" x14ac:dyDescent="0.25">
      <c r="A8" s="35" t="s">
        <v>7</v>
      </c>
      <c r="B8" s="35" t="s">
        <v>65</v>
      </c>
      <c r="C8" s="36" t="s">
        <v>114</v>
      </c>
      <c r="D8" s="35" t="s">
        <v>45</v>
      </c>
      <c r="E8" s="35" t="s">
        <v>37</v>
      </c>
      <c r="F8" s="35" t="s">
        <v>11</v>
      </c>
      <c r="G8" s="37">
        <v>42377.698530092595</v>
      </c>
      <c r="H8" s="35" t="s">
        <v>108</v>
      </c>
      <c r="I8" s="8">
        <v>201512</v>
      </c>
      <c r="J8" s="8" t="str">
        <f t="shared" si="0"/>
        <v>2015</v>
      </c>
      <c r="K8" s="8">
        <v>0</v>
      </c>
      <c r="L8" s="38">
        <v>-679.78</v>
      </c>
      <c r="M8" s="38">
        <v>0</v>
      </c>
      <c r="N8" s="38">
        <v>0</v>
      </c>
    </row>
    <row r="9" spans="1:19" x14ac:dyDescent="0.25">
      <c r="A9" s="35" t="s">
        <v>7</v>
      </c>
      <c r="B9" s="35" t="s">
        <v>64</v>
      </c>
      <c r="C9" s="36" t="s">
        <v>113</v>
      </c>
      <c r="D9" s="35" t="s">
        <v>8</v>
      </c>
      <c r="E9" s="35" t="s">
        <v>46</v>
      </c>
      <c r="F9" s="35" t="s">
        <v>11</v>
      </c>
      <c r="G9" s="37">
        <v>42377.699502314812</v>
      </c>
      <c r="H9" s="35" t="s">
        <v>108</v>
      </c>
      <c r="I9" s="8">
        <v>201512</v>
      </c>
      <c r="J9" s="8" t="str">
        <f t="shared" si="0"/>
        <v>2015</v>
      </c>
      <c r="K9" s="8">
        <v>0</v>
      </c>
      <c r="L9" s="38">
        <v>5318.86</v>
      </c>
      <c r="M9" s="38">
        <v>0</v>
      </c>
      <c r="N9" s="38">
        <v>0</v>
      </c>
    </row>
    <row r="10" spans="1:19" x14ac:dyDescent="0.25">
      <c r="A10" s="35" t="s">
        <v>7</v>
      </c>
      <c r="B10" s="35" t="s">
        <v>64</v>
      </c>
      <c r="C10" s="36" t="s">
        <v>113</v>
      </c>
      <c r="D10" s="35" t="s">
        <v>8</v>
      </c>
      <c r="E10" s="35" t="s">
        <v>109</v>
      </c>
      <c r="F10" s="35" t="s">
        <v>11</v>
      </c>
      <c r="G10" s="37">
        <v>42377.699479166666</v>
      </c>
      <c r="H10" s="35" t="s">
        <v>108</v>
      </c>
      <c r="I10" s="8">
        <v>201512</v>
      </c>
      <c r="J10" s="8" t="str">
        <f t="shared" si="0"/>
        <v>2015</v>
      </c>
      <c r="K10" s="8">
        <v>0</v>
      </c>
      <c r="L10" s="38">
        <v>1090.6300000000001</v>
      </c>
      <c r="M10" s="38">
        <v>0</v>
      </c>
      <c r="N10" s="38">
        <v>0</v>
      </c>
    </row>
    <row r="11" spans="1:19" x14ac:dyDescent="0.25">
      <c r="A11" s="35" t="s">
        <v>7</v>
      </c>
      <c r="B11" s="35" t="s">
        <v>64</v>
      </c>
      <c r="C11" s="36" t="s">
        <v>113</v>
      </c>
      <c r="D11" s="35" t="s">
        <v>8</v>
      </c>
      <c r="E11" s="35" t="s">
        <v>41</v>
      </c>
      <c r="F11" s="35" t="s">
        <v>11</v>
      </c>
      <c r="G11" s="37">
        <v>42377.698831018519</v>
      </c>
      <c r="H11" s="35" t="s">
        <v>108</v>
      </c>
      <c r="I11" s="8">
        <v>201512</v>
      </c>
      <c r="J11" s="8" t="str">
        <f t="shared" si="0"/>
        <v>2015</v>
      </c>
      <c r="K11" s="8">
        <v>0</v>
      </c>
      <c r="L11" s="38">
        <v>16262.06</v>
      </c>
      <c r="M11" s="38">
        <v>0</v>
      </c>
      <c r="N11" s="38">
        <v>0</v>
      </c>
    </row>
    <row r="12" spans="1:19" x14ac:dyDescent="0.25">
      <c r="A12" s="35" t="s">
        <v>7</v>
      </c>
      <c r="B12" s="35" t="s">
        <v>64</v>
      </c>
      <c r="C12" s="36" t="s">
        <v>113</v>
      </c>
      <c r="D12" s="35" t="s">
        <v>8</v>
      </c>
      <c r="E12" s="35" t="s">
        <v>107</v>
      </c>
      <c r="F12" s="35" t="s">
        <v>11</v>
      </c>
      <c r="G12" s="37">
        <v>42377.699479166666</v>
      </c>
      <c r="H12" s="35" t="s">
        <v>108</v>
      </c>
      <c r="I12" s="8">
        <v>201512</v>
      </c>
      <c r="J12" s="8" t="str">
        <f t="shared" si="0"/>
        <v>2015</v>
      </c>
      <c r="K12" s="8">
        <v>0</v>
      </c>
      <c r="L12" s="38">
        <v>14919.17</v>
      </c>
      <c r="M12" s="38">
        <v>0</v>
      </c>
      <c r="N12" s="38">
        <v>0</v>
      </c>
    </row>
    <row r="13" spans="1:19" x14ac:dyDescent="0.25">
      <c r="A13" s="35" t="s">
        <v>7</v>
      </c>
      <c r="B13" s="35" t="s">
        <v>64</v>
      </c>
      <c r="C13" s="36" t="s">
        <v>113</v>
      </c>
      <c r="D13" s="35" t="s">
        <v>8</v>
      </c>
      <c r="E13" s="35" t="s">
        <v>16</v>
      </c>
      <c r="F13" s="35" t="s">
        <v>11</v>
      </c>
      <c r="G13" s="37">
        <v>42377.698888888888</v>
      </c>
      <c r="H13" s="35" t="s">
        <v>108</v>
      </c>
      <c r="I13" s="8">
        <v>201512</v>
      </c>
      <c r="J13" s="8" t="str">
        <f t="shared" si="0"/>
        <v>2015</v>
      </c>
      <c r="K13" s="8">
        <v>0</v>
      </c>
      <c r="L13" s="38">
        <v>4841.3599999999997</v>
      </c>
      <c r="M13" s="38">
        <v>0</v>
      </c>
      <c r="N13" s="38">
        <v>0</v>
      </c>
    </row>
    <row r="14" spans="1:19" x14ac:dyDescent="0.25">
      <c r="A14" s="35" t="s">
        <v>7</v>
      </c>
      <c r="B14" s="35" t="s">
        <v>64</v>
      </c>
      <c r="C14" s="36" t="s">
        <v>113</v>
      </c>
      <c r="D14" s="35" t="s">
        <v>17</v>
      </c>
      <c r="E14" s="35" t="s">
        <v>24</v>
      </c>
      <c r="F14" s="35" t="s">
        <v>11</v>
      </c>
      <c r="G14" s="37">
        <v>42086.485729166663</v>
      </c>
      <c r="H14" s="35" t="s">
        <v>108</v>
      </c>
      <c r="I14" s="8">
        <v>201503</v>
      </c>
      <c r="J14" s="8" t="str">
        <f t="shared" si="0"/>
        <v>2015</v>
      </c>
      <c r="K14" s="8">
        <v>0</v>
      </c>
      <c r="L14" s="38">
        <v>0.01</v>
      </c>
      <c r="M14" s="38">
        <v>0</v>
      </c>
      <c r="N14" s="38">
        <v>0</v>
      </c>
    </row>
    <row r="15" spans="1:19" x14ac:dyDescent="0.25">
      <c r="A15" s="35" t="s">
        <v>7</v>
      </c>
      <c r="B15" s="35" t="s">
        <v>64</v>
      </c>
      <c r="C15" s="36" t="s">
        <v>113</v>
      </c>
      <c r="D15" s="35" t="s">
        <v>8</v>
      </c>
      <c r="E15" s="35" t="s">
        <v>9</v>
      </c>
      <c r="F15" s="35" t="s">
        <v>11</v>
      </c>
      <c r="G15" s="37">
        <v>42377.698877314811</v>
      </c>
      <c r="H15" s="35" t="s">
        <v>108</v>
      </c>
      <c r="I15" s="8">
        <v>201512</v>
      </c>
      <c r="J15" s="8" t="str">
        <f t="shared" si="0"/>
        <v>2015</v>
      </c>
      <c r="K15" s="8">
        <v>0</v>
      </c>
      <c r="L15" s="38">
        <v>18745.95</v>
      </c>
      <c r="M15" s="38">
        <v>0</v>
      </c>
      <c r="N15" s="38">
        <v>0</v>
      </c>
    </row>
    <row r="16" spans="1:19" x14ac:dyDescent="0.25">
      <c r="A16" s="35" t="s">
        <v>7</v>
      </c>
      <c r="B16" s="35" t="s">
        <v>64</v>
      </c>
      <c r="C16" s="36" t="s">
        <v>113</v>
      </c>
      <c r="D16" s="35" t="s">
        <v>8</v>
      </c>
      <c r="E16" s="35" t="s">
        <v>33</v>
      </c>
      <c r="F16" s="35" t="s">
        <v>11</v>
      </c>
      <c r="G16" s="37">
        <v>42377.699479166666</v>
      </c>
      <c r="H16" s="35" t="s">
        <v>108</v>
      </c>
      <c r="I16" s="8">
        <v>201512</v>
      </c>
      <c r="J16" s="8" t="str">
        <f t="shared" si="0"/>
        <v>2015</v>
      </c>
      <c r="K16" s="8">
        <v>0</v>
      </c>
      <c r="L16" s="38">
        <v>823.84</v>
      </c>
      <c r="M16" s="38">
        <v>0</v>
      </c>
      <c r="N16" s="38">
        <v>0</v>
      </c>
    </row>
    <row r="17" spans="1:14" x14ac:dyDescent="0.25">
      <c r="A17" s="35" t="s">
        <v>7</v>
      </c>
      <c r="B17" s="35" t="s">
        <v>64</v>
      </c>
      <c r="C17" s="36" t="s">
        <v>113</v>
      </c>
      <c r="D17" s="35" t="s">
        <v>8</v>
      </c>
      <c r="E17" s="35" t="s">
        <v>63</v>
      </c>
      <c r="F17" s="35" t="s">
        <v>11</v>
      </c>
      <c r="G17" s="37">
        <v>42377.698900462965</v>
      </c>
      <c r="H17" s="35" t="s">
        <v>108</v>
      </c>
      <c r="I17" s="8">
        <v>201512</v>
      </c>
      <c r="J17" s="8" t="str">
        <f t="shared" si="0"/>
        <v>2015</v>
      </c>
      <c r="K17" s="8">
        <v>1</v>
      </c>
      <c r="L17" s="38">
        <v>25689.43</v>
      </c>
      <c r="M17" s="38">
        <v>25689.43</v>
      </c>
      <c r="N17" s="38">
        <v>0</v>
      </c>
    </row>
    <row r="18" spans="1:14" x14ac:dyDescent="0.25">
      <c r="A18" s="35" t="s">
        <v>7</v>
      </c>
      <c r="B18" s="35" t="s">
        <v>64</v>
      </c>
      <c r="C18" s="36" t="s">
        <v>113</v>
      </c>
      <c r="D18" s="35" t="s">
        <v>8</v>
      </c>
      <c r="E18" s="35" t="s">
        <v>63</v>
      </c>
      <c r="F18" s="35" t="s">
        <v>11</v>
      </c>
      <c r="G18" s="37">
        <v>42377.698703703703</v>
      </c>
      <c r="H18" s="35" t="s">
        <v>108</v>
      </c>
      <c r="I18" s="8">
        <v>201512</v>
      </c>
      <c r="J18" s="8" t="str">
        <f t="shared" si="0"/>
        <v>2015</v>
      </c>
      <c r="K18" s="8">
        <v>1</v>
      </c>
      <c r="L18" s="38">
        <v>-162.22999999999999</v>
      </c>
      <c r="M18" s="38">
        <v>-162.22999999999999</v>
      </c>
      <c r="N18" s="38">
        <v>0</v>
      </c>
    </row>
    <row r="19" spans="1:14" x14ac:dyDescent="0.25">
      <c r="A19" s="35" t="s">
        <v>7</v>
      </c>
      <c r="B19" s="35" t="s">
        <v>64</v>
      </c>
      <c r="C19" s="36" t="s">
        <v>113</v>
      </c>
      <c r="D19" s="35" t="s">
        <v>8</v>
      </c>
      <c r="E19" s="35" t="s">
        <v>51</v>
      </c>
      <c r="F19" s="35" t="s">
        <v>11</v>
      </c>
      <c r="G19" s="37">
        <v>42377.698576388888</v>
      </c>
      <c r="H19" s="35" t="s">
        <v>108</v>
      </c>
      <c r="I19" s="8">
        <v>201512</v>
      </c>
      <c r="J19" s="8" t="str">
        <f t="shared" si="0"/>
        <v>2015</v>
      </c>
      <c r="K19" s="8">
        <v>0</v>
      </c>
      <c r="L19" s="38">
        <v>12441.75</v>
      </c>
      <c r="M19" s="38">
        <v>0</v>
      </c>
      <c r="N19" s="38">
        <v>0</v>
      </c>
    </row>
    <row r="20" spans="1:14" x14ac:dyDescent="0.25">
      <c r="A20" s="35" t="s">
        <v>7</v>
      </c>
      <c r="B20" s="35" t="s">
        <v>64</v>
      </c>
      <c r="C20" s="36" t="s">
        <v>113</v>
      </c>
      <c r="D20" s="35" t="s">
        <v>8</v>
      </c>
      <c r="E20" s="35" t="s">
        <v>53</v>
      </c>
      <c r="F20" s="35" t="s">
        <v>11</v>
      </c>
      <c r="G20" s="37">
        <v>42284.477280092593</v>
      </c>
      <c r="H20" s="35" t="s">
        <v>108</v>
      </c>
      <c r="I20" s="8">
        <v>201509</v>
      </c>
      <c r="J20" s="8" t="str">
        <f t="shared" si="0"/>
        <v>2015</v>
      </c>
      <c r="K20" s="8">
        <v>1</v>
      </c>
      <c r="L20" s="38">
        <v>-794.69</v>
      </c>
      <c r="M20" s="38">
        <v>-794.69</v>
      </c>
      <c r="N20" s="38">
        <v>0</v>
      </c>
    </row>
    <row r="21" spans="1:14" x14ac:dyDescent="0.25">
      <c r="A21" s="35" t="s">
        <v>7</v>
      </c>
      <c r="B21" s="35" t="s">
        <v>64</v>
      </c>
      <c r="C21" s="36" t="s">
        <v>113</v>
      </c>
      <c r="D21" s="35" t="s">
        <v>56</v>
      </c>
      <c r="E21" s="35" t="s">
        <v>35</v>
      </c>
      <c r="F21" s="35" t="s">
        <v>11</v>
      </c>
      <c r="G21" s="37">
        <v>42171.634421296294</v>
      </c>
      <c r="H21" s="35" t="s">
        <v>108</v>
      </c>
      <c r="I21" s="8">
        <v>201506</v>
      </c>
      <c r="J21" s="8" t="str">
        <f t="shared" si="0"/>
        <v>2015</v>
      </c>
      <c r="K21" s="8">
        <v>0</v>
      </c>
      <c r="L21" s="38">
        <v>-10279.879999999999</v>
      </c>
      <c r="M21" s="38">
        <v>0</v>
      </c>
      <c r="N21" s="38">
        <v>0</v>
      </c>
    </row>
    <row r="22" spans="1:14" x14ac:dyDescent="0.25">
      <c r="A22" s="35" t="s">
        <v>7</v>
      </c>
      <c r="B22" s="35" t="s">
        <v>60</v>
      </c>
      <c r="C22" s="36" t="s">
        <v>132</v>
      </c>
      <c r="D22" s="35" t="s">
        <v>43</v>
      </c>
      <c r="E22" s="35" t="s">
        <v>28</v>
      </c>
      <c r="F22" s="35" t="s">
        <v>15</v>
      </c>
      <c r="G22" s="37">
        <v>42101.529074074075</v>
      </c>
      <c r="H22" s="35" t="s">
        <v>108</v>
      </c>
      <c r="I22" s="8">
        <v>201503</v>
      </c>
      <c r="J22" s="8" t="str">
        <f t="shared" si="0"/>
        <v>2015</v>
      </c>
      <c r="K22" s="8">
        <v>0</v>
      </c>
      <c r="L22" s="38">
        <v>-3128</v>
      </c>
      <c r="M22" s="38">
        <v>0</v>
      </c>
      <c r="N22" s="38">
        <v>0</v>
      </c>
    </row>
    <row r="23" spans="1:14" x14ac:dyDescent="0.25">
      <c r="A23" s="35" t="s">
        <v>7</v>
      </c>
      <c r="B23" s="35" t="s">
        <v>60</v>
      </c>
      <c r="C23" s="36" t="s">
        <v>132</v>
      </c>
      <c r="D23" s="35" t="s">
        <v>43</v>
      </c>
      <c r="E23" s="35" t="s">
        <v>28</v>
      </c>
      <c r="F23" s="35" t="s">
        <v>15</v>
      </c>
      <c r="G23" s="37">
        <v>42086.485729166663</v>
      </c>
      <c r="H23" s="35" t="s">
        <v>108</v>
      </c>
      <c r="I23" s="8">
        <v>201503</v>
      </c>
      <c r="J23" s="8" t="str">
        <f t="shared" si="0"/>
        <v>2015</v>
      </c>
      <c r="K23" s="8">
        <v>0</v>
      </c>
      <c r="L23" s="38">
        <v>-12500.5</v>
      </c>
      <c r="M23" s="38">
        <v>0</v>
      </c>
      <c r="N23" s="38">
        <v>0</v>
      </c>
    </row>
    <row r="24" spans="1:14" x14ac:dyDescent="0.25">
      <c r="A24" s="35" t="s">
        <v>7</v>
      </c>
      <c r="B24" s="35" t="s">
        <v>48</v>
      </c>
      <c r="C24" s="36" t="s">
        <v>117</v>
      </c>
      <c r="D24" s="35" t="s">
        <v>45</v>
      </c>
      <c r="E24" s="35" t="s">
        <v>13</v>
      </c>
      <c r="F24" s="35" t="s">
        <v>10</v>
      </c>
      <c r="G24" s="37">
        <v>42377.698483796295</v>
      </c>
      <c r="H24" s="35" t="s">
        <v>108</v>
      </c>
      <c r="I24" s="8">
        <v>201512</v>
      </c>
      <c r="J24" s="8" t="str">
        <f t="shared" si="0"/>
        <v>2015</v>
      </c>
      <c r="K24" s="8">
        <v>0</v>
      </c>
      <c r="L24" s="38">
        <v>1768.09</v>
      </c>
      <c r="M24" s="38">
        <v>0</v>
      </c>
      <c r="N24" s="38">
        <v>0</v>
      </c>
    </row>
    <row r="25" spans="1:14" x14ac:dyDescent="0.25">
      <c r="A25" s="35" t="s">
        <v>7</v>
      </c>
      <c r="B25" s="35" t="s">
        <v>64</v>
      </c>
      <c r="C25" s="36" t="s">
        <v>113</v>
      </c>
      <c r="D25" s="35" t="s">
        <v>8</v>
      </c>
      <c r="E25" s="35" t="s">
        <v>58</v>
      </c>
      <c r="F25" s="35" t="s">
        <v>11</v>
      </c>
      <c r="G25" s="37">
        <v>42377.699479166666</v>
      </c>
      <c r="H25" s="35" t="s">
        <v>108</v>
      </c>
      <c r="I25" s="8">
        <v>201512</v>
      </c>
      <c r="J25" s="8" t="str">
        <f t="shared" si="0"/>
        <v>2015</v>
      </c>
      <c r="K25" s="8">
        <v>0</v>
      </c>
      <c r="L25" s="38">
        <v>5113.04</v>
      </c>
      <c r="M25" s="38">
        <v>0</v>
      </c>
      <c r="N25" s="38">
        <v>0</v>
      </c>
    </row>
    <row r="26" spans="1:14" x14ac:dyDescent="0.25">
      <c r="A26" s="35" t="s">
        <v>7</v>
      </c>
      <c r="B26" s="35" t="s">
        <v>64</v>
      </c>
      <c r="C26" s="36" t="s">
        <v>113</v>
      </c>
      <c r="D26" s="35" t="s">
        <v>8</v>
      </c>
      <c r="E26" s="35" t="s">
        <v>42</v>
      </c>
      <c r="F26" s="35" t="s">
        <v>11</v>
      </c>
      <c r="G26" s="37">
        <v>42377.699479166666</v>
      </c>
      <c r="H26" s="35" t="s">
        <v>108</v>
      </c>
      <c r="I26" s="8">
        <v>201512</v>
      </c>
      <c r="J26" s="8" t="str">
        <f t="shared" si="0"/>
        <v>2015</v>
      </c>
      <c r="K26" s="8">
        <v>0</v>
      </c>
      <c r="L26" s="38">
        <v>2726.56</v>
      </c>
      <c r="M26" s="38">
        <v>0</v>
      </c>
      <c r="N26" s="38">
        <v>0</v>
      </c>
    </row>
    <row r="27" spans="1:14" x14ac:dyDescent="0.25">
      <c r="A27" s="35" t="s">
        <v>7</v>
      </c>
      <c r="B27" s="35" t="s">
        <v>64</v>
      </c>
      <c r="C27" s="36" t="s">
        <v>113</v>
      </c>
      <c r="D27" s="35" t="s">
        <v>8</v>
      </c>
      <c r="E27" s="35" t="s">
        <v>57</v>
      </c>
      <c r="F27" s="35" t="s">
        <v>11</v>
      </c>
      <c r="G27" s="37">
        <v>42377.699479166666</v>
      </c>
      <c r="H27" s="35" t="s">
        <v>108</v>
      </c>
      <c r="I27" s="8">
        <v>201512</v>
      </c>
      <c r="J27" s="8" t="str">
        <f t="shared" si="0"/>
        <v>2015</v>
      </c>
      <c r="K27" s="8">
        <v>0</v>
      </c>
      <c r="L27" s="38">
        <v>4904.88</v>
      </c>
      <c r="M27" s="38">
        <v>0</v>
      </c>
      <c r="N27" s="38">
        <v>0</v>
      </c>
    </row>
    <row r="28" spans="1:14" x14ac:dyDescent="0.25">
      <c r="A28" s="35" t="s">
        <v>7</v>
      </c>
      <c r="B28" s="35" t="s">
        <v>64</v>
      </c>
      <c r="C28" s="36" t="s">
        <v>113</v>
      </c>
      <c r="D28" s="35" t="s">
        <v>8</v>
      </c>
      <c r="E28" s="35" t="s">
        <v>54</v>
      </c>
      <c r="F28" s="35" t="s">
        <v>11</v>
      </c>
      <c r="G28" s="37">
        <v>42171.634398148148</v>
      </c>
      <c r="H28" s="35" t="s">
        <v>108</v>
      </c>
      <c r="I28" s="8">
        <v>201506</v>
      </c>
      <c r="J28" s="8" t="str">
        <f t="shared" si="0"/>
        <v>2015</v>
      </c>
      <c r="K28" s="8">
        <v>0</v>
      </c>
      <c r="L28" s="38">
        <v>-9522.7099999999991</v>
      </c>
      <c r="M28" s="38">
        <v>0</v>
      </c>
      <c r="N28" s="38">
        <v>0</v>
      </c>
    </row>
    <row r="29" spans="1:14" x14ac:dyDescent="0.25">
      <c r="A29" s="35" t="s">
        <v>7</v>
      </c>
      <c r="B29" s="35" t="s">
        <v>64</v>
      </c>
      <c r="C29" s="36" t="s">
        <v>113</v>
      </c>
      <c r="D29" s="35" t="s">
        <v>44</v>
      </c>
      <c r="E29" s="35" t="s">
        <v>26</v>
      </c>
      <c r="F29" s="35" t="s">
        <v>11</v>
      </c>
      <c r="G29" s="37">
        <v>42069.473935185182</v>
      </c>
      <c r="H29" s="35" t="s">
        <v>108</v>
      </c>
      <c r="I29" s="8">
        <v>201502</v>
      </c>
      <c r="J29" s="8" t="str">
        <f t="shared" si="0"/>
        <v>2015</v>
      </c>
      <c r="K29" s="8">
        <v>0</v>
      </c>
      <c r="L29" s="38">
        <v>-2232</v>
      </c>
      <c r="M29" s="38">
        <v>0</v>
      </c>
      <c r="N29" s="38">
        <v>0</v>
      </c>
    </row>
    <row r="30" spans="1:14" x14ac:dyDescent="0.25">
      <c r="A30" s="35" t="s">
        <v>7</v>
      </c>
      <c r="B30" s="35" t="s">
        <v>64</v>
      </c>
      <c r="C30" s="36" t="s">
        <v>113</v>
      </c>
      <c r="D30" s="35" t="s">
        <v>45</v>
      </c>
      <c r="E30" s="35" t="s">
        <v>24</v>
      </c>
      <c r="F30" s="35" t="s">
        <v>11</v>
      </c>
      <c r="G30" s="37">
        <v>42171.634421296294</v>
      </c>
      <c r="H30" s="35" t="s">
        <v>108</v>
      </c>
      <c r="I30" s="8">
        <v>201506</v>
      </c>
      <c r="J30" s="8" t="str">
        <f t="shared" si="0"/>
        <v>2015</v>
      </c>
      <c r="K30" s="8">
        <v>0</v>
      </c>
      <c r="L30" s="38">
        <v>-4816.1899999999996</v>
      </c>
      <c r="M30" s="38">
        <v>0</v>
      </c>
      <c r="N30" s="38">
        <v>0</v>
      </c>
    </row>
    <row r="31" spans="1:14" x14ac:dyDescent="0.25">
      <c r="A31" s="35" t="s">
        <v>7</v>
      </c>
      <c r="B31" s="35" t="s">
        <v>64</v>
      </c>
      <c r="C31" s="36" t="s">
        <v>113</v>
      </c>
      <c r="D31" s="35" t="s">
        <v>8</v>
      </c>
      <c r="E31" s="35" t="s">
        <v>49</v>
      </c>
      <c r="F31" s="35" t="s">
        <v>11</v>
      </c>
      <c r="G31" s="37">
        <v>42377.698888888888</v>
      </c>
      <c r="H31" s="35" t="s">
        <v>108</v>
      </c>
      <c r="I31" s="8">
        <v>201512</v>
      </c>
      <c r="J31" s="8" t="str">
        <f t="shared" si="0"/>
        <v>2015</v>
      </c>
      <c r="K31" s="8">
        <v>1</v>
      </c>
      <c r="L31" s="38">
        <v>2881.55</v>
      </c>
      <c r="M31" s="38">
        <v>2881.55</v>
      </c>
      <c r="N31" s="38">
        <v>0</v>
      </c>
    </row>
    <row r="32" spans="1:14" x14ac:dyDescent="0.25">
      <c r="A32" s="35" t="s">
        <v>7</v>
      </c>
      <c r="B32" s="35" t="s">
        <v>64</v>
      </c>
      <c r="C32" s="36" t="s">
        <v>113</v>
      </c>
      <c r="D32" s="35" t="s">
        <v>8</v>
      </c>
      <c r="E32" s="35" t="s">
        <v>59</v>
      </c>
      <c r="F32" s="35" t="s">
        <v>11</v>
      </c>
      <c r="G32" s="37">
        <v>42377.698888888888</v>
      </c>
      <c r="H32" s="35" t="s">
        <v>108</v>
      </c>
      <c r="I32" s="8">
        <v>201512</v>
      </c>
      <c r="J32" s="8" t="str">
        <f t="shared" si="0"/>
        <v>2015</v>
      </c>
      <c r="K32" s="8">
        <v>1</v>
      </c>
      <c r="L32" s="38">
        <v>118.19</v>
      </c>
      <c r="M32" s="38">
        <v>118.19</v>
      </c>
      <c r="N32" s="38">
        <v>0</v>
      </c>
    </row>
    <row r="33" spans="1:14" x14ac:dyDescent="0.25">
      <c r="A33" s="35" t="s">
        <v>7</v>
      </c>
      <c r="B33" s="35" t="s">
        <v>64</v>
      </c>
      <c r="C33" s="36" t="s">
        <v>113</v>
      </c>
      <c r="D33" s="35" t="s">
        <v>8</v>
      </c>
      <c r="E33" s="35" t="s">
        <v>53</v>
      </c>
      <c r="F33" s="35" t="s">
        <v>11</v>
      </c>
      <c r="G33" s="37">
        <v>42377.698877314811</v>
      </c>
      <c r="H33" s="35" t="s">
        <v>108</v>
      </c>
      <c r="I33" s="8">
        <v>201512</v>
      </c>
      <c r="J33" s="8" t="str">
        <f t="shared" si="0"/>
        <v>2015</v>
      </c>
      <c r="K33" s="8">
        <v>1</v>
      </c>
      <c r="L33" s="38">
        <v>520.11</v>
      </c>
      <c r="M33" s="38">
        <v>520.11</v>
      </c>
      <c r="N33" s="38">
        <v>0</v>
      </c>
    </row>
    <row r="34" spans="1:14" x14ac:dyDescent="0.25">
      <c r="A34" s="35" t="s">
        <v>7</v>
      </c>
      <c r="B34" s="35" t="s">
        <v>64</v>
      </c>
      <c r="C34" s="36" t="s">
        <v>113</v>
      </c>
      <c r="D34" s="35" t="s">
        <v>8</v>
      </c>
      <c r="E34" s="35" t="s">
        <v>53</v>
      </c>
      <c r="F34" s="35" t="s">
        <v>11</v>
      </c>
      <c r="G34" s="37">
        <v>42377.699432870373</v>
      </c>
      <c r="H34" s="35" t="s">
        <v>108</v>
      </c>
      <c r="I34" s="8">
        <v>201512</v>
      </c>
      <c r="J34" s="8" t="str">
        <f t="shared" si="0"/>
        <v>2015</v>
      </c>
      <c r="K34" s="8">
        <v>1</v>
      </c>
      <c r="L34" s="38">
        <v>465.97</v>
      </c>
      <c r="M34" s="38">
        <v>465.97</v>
      </c>
      <c r="N34" s="38">
        <v>0</v>
      </c>
    </row>
    <row r="35" spans="1:14" x14ac:dyDescent="0.25">
      <c r="A35" s="35" t="s">
        <v>7</v>
      </c>
      <c r="B35" s="35" t="s">
        <v>64</v>
      </c>
      <c r="C35" s="36" t="s">
        <v>113</v>
      </c>
      <c r="D35" s="35" t="s">
        <v>8</v>
      </c>
      <c r="E35" s="35" t="s">
        <v>54</v>
      </c>
      <c r="F35" s="35" t="s">
        <v>11</v>
      </c>
      <c r="G35" s="37">
        <v>42377.698900462965</v>
      </c>
      <c r="H35" s="35" t="s">
        <v>108</v>
      </c>
      <c r="I35" s="8">
        <v>201512</v>
      </c>
      <c r="J35" s="8" t="str">
        <f t="shared" si="0"/>
        <v>2015</v>
      </c>
      <c r="K35" s="8">
        <v>1</v>
      </c>
      <c r="L35" s="38">
        <v>1899.87</v>
      </c>
      <c r="M35" s="38">
        <v>1899.87</v>
      </c>
      <c r="N35" s="38">
        <v>0</v>
      </c>
    </row>
    <row r="36" spans="1:14" x14ac:dyDescent="0.25">
      <c r="A36" s="35" t="s">
        <v>7</v>
      </c>
      <c r="B36" s="35" t="s">
        <v>64</v>
      </c>
      <c r="C36" s="36" t="s">
        <v>113</v>
      </c>
      <c r="D36" s="35" t="s">
        <v>38</v>
      </c>
      <c r="E36" s="35" t="s">
        <v>20</v>
      </c>
      <c r="F36" s="35" t="s">
        <v>11</v>
      </c>
      <c r="G36" s="37">
        <v>42255.466087962966</v>
      </c>
      <c r="H36" s="35" t="s">
        <v>108</v>
      </c>
      <c r="I36" s="8">
        <v>201508</v>
      </c>
      <c r="J36" s="8" t="str">
        <f t="shared" si="0"/>
        <v>2015</v>
      </c>
      <c r="K36" s="8">
        <v>0</v>
      </c>
      <c r="L36" s="38">
        <v>-78.27</v>
      </c>
      <c r="M36" s="38">
        <v>0</v>
      </c>
      <c r="N36" s="38">
        <v>0</v>
      </c>
    </row>
    <row r="37" spans="1:14" x14ac:dyDescent="0.25">
      <c r="A37" s="35" t="s">
        <v>7</v>
      </c>
      <c r="B37" s="35" t="s">
        <v>65</v>
      </c>
      <c r="C37" s="36" t="s">
        <v>114</v>
      </c>
      <c r="D37" s="35" t="s">
        <v>45</v>
      </c>
      <c r="E37" s="35" t="s">
        <v>37</v>
      </c>
      <c r="F37" s="35" t="s">
        <v>11</v>
      </c>
      <c r="G37" s="37">
        <v>42171.634409722225</v>
      </c>
      <c r="H37" s="35" t="s">
        <v>108</v>
      </c>
      <c r="I37" s="8">
        <v>201506</v>
      </c>
      <c r="J37" s="8" t="str">
        <f t="shared" si="0"/>
        <v>2015</v>
      </c>
      <c r="K37" s="8">
        <v>0</v>
      </c>
      <c r="L37" s="38">
        <v>3527.63</v>
      </c>
      <c r="M37" s="38">
        <v>0</v>
      </c>
      <c r="N37" s="38">
        <v>0</v>
      </c>
    </row>
    <row r="38" spans="1:14" x14ac:dyDescent="0.25">
      <c r="A38" s="35" t="s">
        <v>7</v>
      </c>
      <c r="B38" s="35" t="s">
        <v>64</v>
      </c>
      <c r="C38" s="36" t="s">
        <v>113</v>
      </c>
      <c r="D38" s="35" t="s">
        <v>8</v>
      </c>
      <c r="E38" s="35" t="s">
        <v>61</v>
      </c>
      <c r="F38" s="35" t="s">
        <v>11</v>
      </c>
      <c r="G38" s="37">
        <v>42377.699502314812</v>
      </c>
      <c r="H38" s="35" t="s">
        <v>108</v>
      </c>
      <c r="I38" s="8">
        <v>201512</v>
      </c>
      <c r="J38" s="8" t="str">
        <f t="shared" si="0"/>
        <v>2015</v>
      </c>
      <c r="K38" s="8">
        <v>1</v>
      </c>
      <c r="L38" s="38">
        <v>7630.31</v>
      </c>
      <c r="M38" s="38">
        <v>7630.31</v>
      </c>
      <c r="N38" s="38">
        <v>0</v>
      </c>
    </row>
    <row r="39" spans="1:14" x14ac:dyDescent="0.25">
      <c r="A39" s="35" t="s">
        <v>7</v>
      </c>
      <c r="B39" s="35" t="s">
        <v>64</v>
      </c>
      <c r="C39" s="36" t="s">
        <v>113</v>
      </c>
      <c r="D39" s="35" t="s">
        <v>8</v>
      </c>
      <c r="E39" s="35" t="s">
        <v>23</v>
      </c>
      <c r="F39" s="35" t="s">
        <v>11</v>
      </c>
      <c r="G39" s="37">
        <v>42377.698888888888</v>
      </c>
      <c r="H39" s="35" t="s">
        <v>108</v>
      </c>
      <c r="I39" s="8">
        <v>201512</v>
      </c>
      <c r="J39" s="8" t="str">
        <f t="shared" si="0"/>
        <v>2015</v>
      </c>
      <c r="K39" s="8">
        <v>1</v>
      </c>
      <c r="L39" s="38">
        <v>1446.17</v>
      </c>
      <c r="M39" s="38">
        <v>1446.17</v>
      </c>
      <c r="N39" s="38">
        <v>0</v>
      </c>
    </row>
    <row r="40" spans="1:14" x14ac:dyDescent="0.25">
      <c r="A40" s="35" t="s">
        <v>7</v>
      </c>
      <c r="B40" s="35" t="s">
        <v>64</v>
      </c>
      <c r="C40" s="36" t="s">
        <v>113</v>
      </c>
      <c r="D40" s="35" t="s">
        <v>8</v>
      </c>
      <c r="E40" s="35" t="s">
        <v>35</v>
      </c>
      <c r="F40" s="35" t="s">
        <v>11</v>
      </c>
      <c r="G40" s="37">
        <v>42377.698888888888</v>
      </c>
      <c r="H40" s="35" t="s">
        <v>108</v>
      </c>
      <c r="I40" s="8">
        <v>201512</v>
      </c>
      <c r="J40" s="8" t="str">
        <f t="shared" si="0"/>
        <v>2015</v>
      </c>
      <c r="K40" s="8">
        <v>0</v>
      </c>
      <c r="L40" s="38">
        <v>66554.460000000006</v>
      </c>
      <c r="M40" s="38">
        <v>0</v>
      </c>
      <c r="N40" s="38">
        <v>0</v>
      </c>
    </row>
    <row r="41" spans="1:14" x14ac:dyDescent="0.25">
      <c r="A41" s="35" t="s">
        <v>7</v>
      </c>
      <c r="B41" s="35" t="s">
        <v>64</v>
      </c>
      <c r="C41" s="36" t="s">
        <v>113</v>
      </c>
      <c r="D41" s="35" t="s">
        <v>8</v>
      </c>
      <c r="E41" s="35" t="s">
        <v>27</v>
      </c>
      <c r="F41" s="35" t="s">
        <v>11</v>
      </c>
      <c r="G41" s="37">
        <v>42377.698831018519</v>
      </c>
      <c r="H41" s="35" t="s">
        <v>108</v>
      </c>
      <c r="I41" s="8">
        <v>201512</v>
      </c>
      <c r="J41" s="8" t="str">
        <f t="shared" si="0"/>
        <v>2015</v>
      </c>
      <c r="K41" s="8">
        <v>1</v>
      </c>
      <c r="L41" s="38">
        <v>570.23</v>
      </c>
      <c r="M41" s="38">
        <v>570.23</v>
      </c>
      <c r="N41" s="38">
        <v>0</v>
      </c>
    </row>
    <row r="42" spans="1:14" x14ac:dyDescent="0.25">
      <c r="A42" s="35" t="s">
        <v>7</v>
      </c>
      <c r="B42" s="35" t="s">
        <v>64</v>
      </c>
      <c r="C42" s="36" t="s">
        <v>113</v>
      </c>
      <c r="D42" s="35" t="s">
        <v>8</v>
      </c>
      <c r="E42" s="35" t="s">
        <v>39</v>
      </c>
      <c r="F42" s="35" t="s">
        <v>11</v>
      </c>
      <c r="G42" s="37">
        <v>42377.698888888888</v>
      </c>
      <c r="H42" s="35" t="s">
        <v>108</v>
      </c>
      <c r="I42" s="8">
        <v>201512</v>
      </c>
      <c r="J42" s="8" t="str">
        <f t="shared" si="0"/>
        <v>2015</v>
      </c>
      <c r="K42" s="8">
        <v>0</v>
      </c>
      <c r="L42" s="38">
        <v>69090.64</v>
      </c>
      <c r="M42" s="38">
        <v>0</v>
      </c>
      <c r="N42" s="38">
        <v>0</v>
      </c>
    </row>
    <row r="43" spans="1:14" x14ac:dyDescent="0.25">
      <c r="A43" s="35" t="s">
        <v>7</v>
      </c>
      <c r="B43" s="35" t="s">
        <v>64</v>
      </c>
      <c r="C43" s="36" t="s">
        <v>113</v>
      </c>
      <c r="D43" s="35" t="s">
        <v>8</v>
      </c>
      <c r="E43" s="35" t="s">
        <v>22</v>
      </c>
      <c r="F43" s="35" t="s">
        <v>11</v>
      </c>
      <c r="G43" s="37">
        <v>42377.698645833334</v>
      </c>
      <c r="H43" s="35" t="s">
        <v>108</v>
      </c>
      <c r="I43" s="8">
        <v>201512</v>
      </c>
      <c r="J43" s="8" t="str">
        <f t="shared" si="0"/>
        <v>2015</v>
      </c>
      <c r="K43" s="8">
        <v>0</v>
      </c>
      <c r="L43" s="38">
        <v>14959.11</v>
      </c>
      <c r="M43" s="38">
        <v>0</v>
      </c>
      <c r="N43" s="38">
        <v>0</v>
      </c>
    </row>
    <row r="44" spans="1:14" x14ac:dyDescent="0.25">
      <c r="A44" s="35" t="s">
        <v>7</v>
      </c>
      <c r="B44" s="35" t="s">
        <v>64</v>
      </c>
      <c r="C44" s="36" t="s">
        <v>113</v>
      </c>
      <c r="D44" s="35" t="s">
        <v>8</v>
      </c>
      <c r="E44" s="35" t="s">
        <v>37</v>
      </c>
      <c r="F44" s="35" t="s">
        <v>11</v>
      </c>
      <c r="G44" s="37">
        <v>42171.634409722225</v>
      </c>
      <c r="H44" s="35" t="s">
        <v>108</v>
      </c>
      <c r="I44" s="8">
        <v>201506</v>
      </c>
      <c r="J44" s="8" t="str">
        <f t="shared" si="0"/>
        <v>2015</v>
      </c>
      <c r="K44" s="8">
        <v>0</v>
      </c>
      <c r="L44" s="38">
        <v>-3364.33</v>
      </c>
      <c r="M44" s="38">
        <v>0</v>
      </c>
      <c r="N44" s="38">
        <v>0</v>
      </c>
    </row>
    <row r="45" spans="1:14" x14ac:dyDescent="0.25">
      <c r="A45" s="35" t="s">
        <v>7</v>
      </c>
      <c r="B45" s="35" t="s">
        <v>64</v>
      </c>
      <c r="C45" s="36" t="s">
        <v>113</v>
      </c>
      <c r="D45" s="35" t="s">
        <v>17</v>
      </c>
      <c r="E45" s="35" t="s">
        <v>24</v>
      </c>
      <c r="F45" s="35" t="s">
        <v>11</v>
      </c>
      <c r="G45" s="37">
        <v>42377.698518518519</v>
      </c>
      <c r="H45" s="35" t="s">
        <v>108</v>
      </c>
      <c r="I45" s="8">
        <v>201512</v>
      </c>
      <c r="J45" s="8" t="str">
        <f t="shared" si="0"/>
        <v>2015</v>
      </c>
      <c r="K45" s="8">
        <v>0</v>
      </c>
      <c r="L45" s="38">
        <v>663.37</v>
      </c>
      <c r="M45" s="38">
        <v>0</v>
      </c>
      <c r="N45" s="38">
        <v>0</v>
      </c>
    </row>
    <row r="46" spans="1:14" x14ac:dyDescent="0.25">
      <c r="A46" s="35" t="s">
        <v>7</v>
      </c>
      <c r="B46" s="35" t="s">
        <v>64</v>
      </c>
      <c r="C46" s="36" t="s">
        <v>113</v>
      </c>
      <c r="D46" s="35" t="s">
        <v>50</v>
      </c>
      <c r="E46" s="35" t="s">
        <v>59</v>
      </c>
      <c r="F46" s="35" t="s">
        <v>11</v>
      </c>
      <c r="G46" s="37">
        <v>42377.698622685188</v>
      </c>
      <c r="H46" s="35" t="s">
        <v>108</v>
      </c>
      <c r="I46" s="8">
        <v>201512</v>
      </c>
      <c r="J46" s="8" t="str">
        <f t="shared" si="0"/>
        <v>2015</v>
      </c>
      <c r="K46" s="8">
        <v>0</v>
      </c>
      <c r="L46" s="38">
        <v>323.22000000000003</v>
      </c>
      <c r="M46" s="38">
        <v>0</v>
      </c>
      <c r="N46" s="38">
        <v>0</v>
      </c>
    </row>
    <row r="47" spans="1:14" x14ac:dyDescent="0.25">
      <c r="A47" s="35" t="s">
        <v>7</v>
      </c>
      <c r="B47" s="35" t="s">
        <v>64</v>
      </c>
      <c r="C47" s="36" t="s">
        <v>113</v>
      </c>
      <c r="D47" s="35" t="s">
        <v>50</v>
      </c>
      <c r="E47" s="35" t="s">
        <v>59</v>
      </c>
      <c r="F47" s="35" t="s">
        <v>11</v>
      </c>
      <c r="G47" s="37">
        <v>42314.501493055555</v>
      </c>
      <c r="H47" s="35" t="s">
        <v>108</v>
      </c>
      <c r="I47" s="8">
        <v>201510</v>
      </c>
      <c r="J47" s="8" t="str">
        <f t="shared" si="0"/>
        <v>2015</v>
      </c>
      <c r="K47" s="8">
        <v>0</v>
      </c>
      <c r="L47" s="38">
        <v>-1677.32</v>
      </c>
      <c r="M47" s="38">
        <v>0</v>
      </c>
      <c r="N47" s="38">
        <v>0</v>
      </c>
    </row>
    <row r="48" spans="1:14" x14ac:dyDescent="0.25">
      <c r="A48" s="35" t="s">
        <v>7</v>
      </c>
      <c r="B48" s="35" t="s">
        <v>64</v>
      </c>
      <c r="C48" s="36" t="s">
        <v>113</v>
      </c>
      <c r="D48" s="35" t="s">
        <v>45</v>
      </c>
      <c r="E48" s="35" t="s">
        <v>24</v>
      </c>
      <c r="F48" s="35" t="s">
        <v>11</v>
      </c>
      <c r="G48" s="37">
        <v>42171.634409722225</v>
      </c>
      <c r="H48" s="35" t="s">
        <v>108</v>
      </c>
      <c r="I48" s="8">
        <v>201506</v>
      </c>
      <c r="J48" s="8" t="str">
        <f t="shared" si="0"/>
        <v>2015</v>
      </c>
      <c r="K48" s="8">
        <v>0</v>
      </c>
      <c r="L48" s="38">
        <v>-2043.77</v>
      </c>
      <c r="M48" s="38">
        <v>0</v>
      </c>
      <c r="N48" s="38">
        <v>0</v>
      </c>
    </row>
    <row r="49" spans="1:14" x14ac:dyDescent="0.25">
      <c r="A49" s="35" t="s">
        <v>7</v>
      </c>
      <c r="B49" s="35" t="s">
        <v>64</v>
      </c>
      <c r="C49" s="36" t="s">
        <v>113</v>
      </c>
      <c r="D49" s="35" t="s">
        <v>8</v>
      </c>
      <c r="E49" s="35" t="s">
        <v>110</v>
      </c>
      <c r="F49" s="35" t="s">
        <v>11</v>
      </c>
      <c r="G49" s="37">
        <v>42377.699479166666</v>
      </c>
      <c r="H49" s="35" t="s">
        <v>108</v>
      </c>
      <c r="I49" s="8">
        <v>201512</v>
      </c>
      <c r="J49" s="8" t="str">
        <f t="shared" si="0"/>
        <v>2015</v>
      </c>
      <c r="K49" s="8">
        <v>0</v>
      </c>
      <c r="L49" s="38">
        <v>2474.4299999999998</v>
      </c>
      <c r="M49" s="38">
        <v>0</v>
      </c>
      <c r="N49" s="38">
        <v>0</v>
      </c>
    </row>
    <row r="50" spans="1:14" x14ac:dyDescent="0.25">
      <c r="A50" s="35" t="s">
        <v>7</v>
      </c>
      <c r="B50" s="35" t="s">
        <v>64</v>
      </c>
      <c r="C50" s="36" t="s">
        <v>113</v>
      </c>
      <c r="D50" s="35" t="s">
        <v>8</v>
      </c>
      <c r="E50" s="35" t="s">
        <v>55</v>
      </c>
      <c r="F50" s="35" t="s">
        <v>11</v>
      </c>
      <c r="G50" s="37">
        <v>42377.698900462965</v>
      </c>
      <c r="H50" s="35" t="s">
        <v>108</v>
      </c>
      <c r="I50" s="8">
        <v>201512</v>
      </c>
      <c r="J50" s="8" t="str">
        <f t="shared" si="0"/>
        <v>2015</v>
      </c>
      <c r="K50" s="8">
        <v>1</v>
      </c>
      <c r="L50" s="38">
        <v>3076.81</v>
      </c>
      <c r="M50" s="38">
        <v>3076.81</v>
      </c>
      <c r="N50" s="38">
        <v>0</v>
      </c>
    </row>
    <row r="51" spans="1:14" x14ac:dyDescent="0.25">
      <c r="A51" s="35" t="s">
        <v>7</v>
      </c>
      <c r="B51" s="35" t="s">
        <v>64</v>
      </c>
      <c r="C51" s="36" t="s">
        <v>113</v>
      </c>
      <c r="D51" s="35" t="s">
        <v>8</v>
      </c>
      <c r="E51" s="35" t="s">
        <v>49</v>
      </c>
      <c r="F51" s="35" t="s">
        <v>11</v>
      </c>
      <c r="G51" s="37">
        <v>42377.699479166666</v>
      </c>
      <c r="H51" s="35" t="s">
        <v>108</v>
      </c>
      <c r="I51" s="8">
        <v>201512</v>
      </c>
      <c r="J51" s="8" t="str">
        <f t="shared" si="0"/>
        <v>2015</v>
      </c>
      <c r="K51" s="8">
        <v>0</v>
      </c>
      <c r="L51" s="38">
        <v>2188.92</v>
      </c>
      <c r="M51" s="38">
        <v>0</v>
      </c>
      <c r="N51" s="38">
        <v>0</v>
      </c>
    </row>
    <row r="52" spans="1:14" x14ac:dyDescent="0.25">
      <c r="A52" s="35" t="s">
        <v>7</v>
      </c>
      <c r="B52" s="35" t="s">
        <v>64</v>
      </c>
      <c r="C52" s="36" t="s">
        <v>113</v>
      </c>
      <c r="D52" s="35" t="s">
        <v>8</v>
      </c>
      <c r="E52" s="35" t="s">
        <v>23</v>
      </c>
      <c r="F52" s="35" t="s">
        <v>11</v>
      </c>
      <c r="G52" s="37">
        <v>42377.699479166666</v>
      </c>
      <c r="H52" s="35" t="s">
        <v>108</v>
      </c>
      <c r="I52" s="8">
        <v>201512</v>
      </c>
      <c r="J52" s="8" t="str">
        <f t="shared" si="0"/>
        <v>2015</v>
      </c>
      <c r="K52" s="8">
        <v>0</v>
      </c>
      <c r="L52" s="38">
        <v>7440.89</v>
      </c>
      <c r="M52" s="38">
        <v>0</v>
      </c>
      <c r="N52" s="38">
        <v>0</v>
      </c>
    </row>
    <row r="53" spans="1:14" x14ac:dyDescent="0.25">
      <c r="A53" s="35" t="s">
        <v>7</v>
      </c>
      <c r="B53" s="35" t="s">
        <v>64</v>
      </c>
      <c r="C53" s="36" t="s">
        <v>113</v>
      </c>
      <c r="D53" s="35" t="s">
        <v>8</v>
      </c>
      <c r="E53" s="35" t="s">
        <v>30</v>
      </c>
      <c r="F53" s="35" t="s">
        <v>11</v>
      </c>
      <c r="G53" s="37">
        <v>42377.698888888888</v>
      </c>
      <c r="H53" s="35" t="s">
        <v>108</v>
      </c>
      <c r="I53" s="8">
        <v>201512</v>
      </c>
      <c r="J53" s="8" t="str">
        <f t="shared" si="0"/>
        <v>2015</v>
      </c>
      <c r="K53" s="8">
        <v>1</v>
      </c>
      <c r="L53" s="38">
        <v>14250.58</v>
      </c>
      <c r="M53" s="38">
        <v>14250.58</v>
      </c>
      <c r="N53" s="38">
        <v>0</v>
      </c>
    </row>
    <row r="54" spans="1:14" x14ac:dyDescent="0.25">
      <c r="A54" s="35" t="s">
        <v>7</v>
      </c>
      <c r="B54" s="35" t="s">
        <v>64</v>
      </c>
      <c r="C54" s="36" t="s">
        <v>113</v>
      </c>
      <c r="D54" s="35" t="s">
        <v>8</v>
      </c>
      <c r="E54" s="35" t="s">
        <v>21</v>
      </c>
      <c r="F54" s="35" t="s">
        <v>11</v>
      </c>
      <c r="G54" s="37">
        <v>42377.698831018519</v>
      </c>
      <c r="H54" s="35" t="s">
        <v>108</v>
      </c>
      <c r="I54" s="8">
        <v>201512</v>
      </c>
      <c r="J54" s="8" t="str">
        <f t="shared" si="0"/>
        <v>2015</v>
      </c>
      <c r="K54" s="8">
        <v>0</v>
      </c>
      <c r="L54" s="38">
        <v>2264.6799999999998</v>
      </c>
      <c r="M54" s="38">
        <v>0</v>
      </c>
      <c r="N54" s="38">
        <v>0</v>
      </c>
    </row>
    <row r="55" spans="1:14" x14ac:dyDescent="0.25">
      <c r="A55" s="35" t="s">
        <v>7</v>
      </c>
      <c r="B55" s="35" t="s">
        <v>64</v>
      </c>
      <c r="C55" s="36" t="s">
        <v>113</v>
      </c>
      <c r="D55" s="35" t="s">
        <v>8</v>
      </c>
      <c r="E55" s="35" t="s">
        <v>21</v>
      </c>
      <c r="F55" s="35" t="s">
        <v>11</v>
      </c>
      <c r="G55" s="37">
        <v>42193.355682870373</v>
      </c>
      <c r="H55" s="35" t="s">
        <v>108</v>
      </c>
      <c r="I55" s="8">
        <v>201506</v>
      </c>
      <c r="J55" s="8" t="str">
        <f t="shared" si="0"/>
        <v>2015</v>
      </c>
      <c r="K55" s="8">
        <v>0</v>
      </c>
      <c r="L55" s="38">
        <v>-3862.27</v>
      </c>
      <c r="M55" s="38">
        <v>0</v>
      </c>
      <c r="N55" s="38">
        <v>0</v>
      </c>
    </row>
    <row r="56" spans="1:14" x14ac:dyDescent="0.25">
      <c r="A56" s="35" t="s">
        <v>7</v>
      </c>
      <c r="B56" s="35" t="s">
        <v>64</v>
      </c>
      <c r="C56" s="36" t="s">
        <v>113</v>
      </c>
      <c r="D56" s="35" t="s">
        <v>8</v>
      </c>
      <c r="E56" s="35" t="s">
        <v>33</v>
      </c>
      <c r="F56" s="35" t="s">
        <v>11</v>
      </c>
      <c r="G56" s="37">
        <v>42377.698877314811</v>
      </c>
      <c r="H56" s="35" t="s">
        <v>108</v>
      </c>
      <c r="I56" s="8">
        <v>201512</v>
      </c>
      <c r="J56" s="8" t="str">
        <f t="shared" si="0"/>
        <v>2015</v>
      </c>
      <c r="K56" s="8">
        <v>1</v>
      </c>
      <c r="L56" s="38">
        <v>-361.85</v>
      </c>
      <c r="M56" s="38">
        <v>-361.85</v>
      </c>
      <c r="N56" s="38">
        <v>0</v>
      </c>
    </row>
    <row r="57" spans="1:14" x14ac:dyDescent="0.25">
      <c r="A57" s="35" t="s">
        <v>7</v>
      </c>
      <c r="B57" s="35" t="s">
        <v>64</v>
      </c>
      <c r="C57" s="36" t="s">
        <v>113</v>
      </c>
      <c r="D57" s="35" t="s">
        <v>8</v>
      </c>
      <c r="E57" s="35" t="s">
        <v>26</v>
      </c>
      <c r="F57" s="35" t="s">
        <v>11</v>
      </c>
      <c r="G57" s="37">
        <v>42377.698877314811</v>
      </c>
      <c r="H57" s="35" t="s">
        <v>108</v>
      </c>
      <c r="I57" s="8">
        <v>201512</v>
      </c>
      <c r="J57" s="8" t="str">
        <f t="shared" si="0"/>
        <v>2015</v>
      </c>
      <c r="K57" s="8">
        <v>0</v>
      </c>
      <c r="L57" s="38">
        <v>1089.8699999999999</v>
      </c>
      <c r="M57" s="38">
        <v>0</v>
      </c>
      <c r="N57" s="38">
        <v>0</v>
      </c>
    </row>
    <row r="58" spans="1:14" x14ac:dyDescent="0.25">
      <c r="A58" s="35" t="s">
        <v>7</v>
      </c>
      <c r="B58" s="35" t="s">
        <v>64</v>
      </c>
      <c r="C58" s="36" t="s">
        <v>113</v>
      </c>
      <c r="D58" s="35" t="s">
        <v>8</v>
      </c>
      <c r="E58" s="35" t="s">
        <v>14</v>
      </c>
      <c r="F58" s="35" t="s">
        <v>11</v>
      </c>
      <c r="G58" s="37">
        <v>42377.69871527778</v>
      </c>
      <c r="H58" s="35" t="s">
        <v>108</v>
      </c>
      <c r="I58" s="8">
        <v>201512</v>
      </c>
      <c r="J58" s="8" t="str">
        <f t="shared" si="0"/>
        <v>2015</v>
      </c>
      <c r="K58" s="8">
        <v>0</v>
      </c>
      <c r="L58" s="38">
        <v>4496.2</v>
      </c>
      <c r="M58" s="38">
        <v>0</v>
      </c>
      <c r="N58" s="38">
        <v>0</v>
      </c>
    </row>
    <row r="59" spans="1:14" x14ac:dyDescent="0.25">
      <c r="A59" s="35" t="s">
        <v>7</v>
      </c>
      <c r="B59" s="35" t="s">
        <v>64</v>
      </c>
      <c r="C59" s="36" t="s">
        <v>113</v>
      </c>
      <c r="D59" s="35" t="s">
        <v>44</v>
      </c>
      <c r="E59" s="35" t="s">
        <v>26</v>
      </c>
      <c r="F59" s="35" t="s">
        <v>11</v>
      </c>
      <c r="G59" s="37">
        <v>42377.698611111111</v>
      </c>
      <c r="H59" s="35" t="s">
        <v>108</v>
      </c>
      <c r="I59" s="8">
        <v>201512</v>
      </c>
      <c r="J59" s="8" t="str">
        <f t="shared" si="0"/>
        <v>2015</v>
      </c>
      <c r="K59" s="8">
        <v>0</v>
      </c>
      <c r="L59" s="38">
        <v>430.11</v>
      </c>
      <c r="M59" s="38">
        <v>0</v>
      </c>
      <c r="N59" s="38">
        <v>0</v>
      </c>
    </row>
    <row r="60" spans="1:14" x14ac:dyDescent="0.25">
      <c r="A60" s="35" t="s">
        <v>7</v>
      </c>
      <c r="B60" s="35" t="s">
        <v>65</v>
      </c>
      <c r="C60" s="36" t="s">
        <v>114</v>
      </c>
      <c r="D60" s="35" t="s">
        <v>38</v>
      </c>
      <c r="E60" s="35" t="s">
        <v>106</v>
      </c>
      <c r="F60" s="35" t="s">
        <v>11</v>
      </c>
      <c r="G60" s="37">
        <v>42377.698622685188</v>
      </c>
      <c r="H60" s="35" t="s">
        <v>108</v>
      </c>
      <c r="I60" s="8">
        <v>201512</v>
      </c>
      <c r="J60" s="8" t="str">
        <f t="shared" si="0"/>
        <v>2015</v>
      </c>
      <c r="K60" s="8">
        <v>0</v>
      </c>
      <c r="L60" s="38">
        <v>-1306.29</v>
      </c>
      <c r="M60" s="38">
        <v>0</v>
      </c>
      <c r="N60" s="38">
        <v>0</v>
      </c>
    </row>
    <row r="61" spans="1:14" x14ac:dyDescent="0.25">
      <c r="A61" s="31"/>
      <c r="B61" s="31"/>
      <c r="D61" s="39"/>
      <c r="E61" s="31"/>
      <c r="F61" s="31"/>
      <c r="G61" s="32"/>
      <c r="H61" s="31"/>
      <c r="I61" s="33"/>
      <c r="K61" s="33"/>
      <c r="L61" s="33"/>
      <c r="M61" s="33"/>
      <c r="N61" s="33"/>
    </row>
    <row r="62" spans="1:14" x14ac:dyDescent="0.25">
      <c r="A62" s="35" t="s">
        <v>7</v>
      </c>
      <c r="B62" s="35" t="s">
        <v>65</v>
      </c>
      <c r="C62" s="38" t="s">
        <v>114</v>
      </c>
      <c r="D62" s="35" t="s">
        <v>44</v>
      </c>
      <c r="E62" s="35" t="s">
        <v>22</v>
      </c>
      <c r="F62" s="35" t="s">
        <v>11</v>
      </c>
      <c r="G62" s="37">
        <v>42389.675659722219</v>
      </c>
      <c r="H62" s="35" t="s">
        <v>108</v>
      </c>
      <c r="I62" s="8">
        <v>201601</v>
      </c>
      <c r="J62" s="8" t="str">
        <f t="shared" si="0"/>
        <v>2016</v>
      </c>
      <c r="K62" s="8">
        <v>0</v>
      </c>
      <c r="L62" s="38">
        <v>539.22</v>
      </c>
      <c r="M62" s="38">
        <v>0</v>
      </c>
      <c r="N62" s="38">
        <v>0</v>
      </c>
    </row>
    <row r="63" spans="1:14" x14ac:dyDescent="0.25">
      <c r="A63" s="35" t="s">
        <v>7</v>
      </c>
      <c r="B63" s="35" t="s">
        <v>64</v>
      </c>
      <c r="C63" s="38" t="s">
        <v>113</v>
      </c>
      <c r="D63" s="35" t="s">
        <v>38</v>
      </c>
      <c r="E63" s="35" t="s">
        <v>20</v>
      </c>
      <c r="F63" s="35" t="s">
        <v>11</v>
      </c>
      <c r="G63" s="37">
        <v>42587.541493055556</v>
      </c>
      <c r="H63" s="35" t="s">
        <v>108</v>
      </c>
      <c r="I63" s="8">
        <v>201607</v>
      </c>
      <c r="J63" s="8" t="str">
        <f t="shared" si="0"/>
        <v>2016</v>
      </c>
      <c r="K63" s="8">
        <v>0</v>
      </c>
      <c r="L63" s="38">
        <v>0</v>
      </c>
      <c r="M63" s="38">
        <v>0</v>
      </c>
      <c r="N63" s="38">
        <v>0</v>
      </c>
    </row>
    <row r="64" spans="1:14" x14ac:dyDescent="0.25">
      <c r="A64" s="35" t="s">
        <v>7</v>
      </c>
      <c r="B64" s="35" t="s">
        <v>64</v>
      </c>
      <c r="C64" s="38" t="s">
        <v>113</v>
      </c>
      <c r="D64" s="35" t="s">
        <v>8</v>
      </c>
      <c r="E64" s="35" t="s">
        <v>54</v>
      </c>
      <c r="F64" s="35" t="s">
        <v>11</v>
      </c>
      <c r="G64" s="37">
        <v>42389.675671296296</v>
      </c>
      <c r="H64" s="35" t="s">
        <v>108</v>
      </c>
      <c r="I64" s="8">
        <v>201601</v>
      </c>
      <c r="J64" s="8" t="str">
        <f t="shared" si="0"/>
        <v>2016</v>
      </c>
      <c r="K64" s="8">
        <v>0</v>
      </c>
      <c r="L64" s="38">
        <v>1835.05</v>
      </c>
      <c r="M64" s="38">
        <v>0</v>
      </c>
      <c r="N64" s="38">
        <v>0</v>
      </c>
    </row>
    <row r="65" spans="1:14" x14ac:dyDescent="0.25">
      <c r="A65" s="35" t="s">
        <v>7</v>
      </c>
      <c r="B65" s="35" t="s">
        <v>62</v>
      </c>
      <c r="C65" s="38" t="s">
        <v>112</v>
      </c>
      <c r="D65" s="35" t="s">
        <v>45</v>
      </c>
      <c r="E65" s="35" t="s">
        <v>31</v>
      </c>
      <c r="F65" s="35" t="s">
        <v>11</v>
      </c>
      <c r="G65" s="37">
        <v>42405.486562500002</v>
      </c>
      <c r="H65" s="35" t="s">
        <v>108</v>
      </c>
      <c r="I65" s="8">
        <v>201601</v>
      </c>
      <c r="J65" s="8" t="str">
        <f t="shared" si="0"/>
        <v>2016</v>
      </c>
      <c r="K65" s="8">
        <v>0</v>
      </c>
      <c r="L65" s="38">
        <v>-539.07000000000005</v>
      </c>
      <c r="M65" s="38">
        <v>0</v>
      </c>
      <c r="N65" s="38">
        <v>0</v>
      </c>
    </row>
    <row r="66" spans="1:14" x14ac:dyDescent="0.25">
      <c r="A66" s="35" t="s">
        <v>7</v>
      </c>
      <c r="B66" s="35" t="s">
        <v>64</v>
      </c>
      <c r="C66" s="38" t="s">
        <v>113</v>
      </c>
      <c r="D66" s="35" t="s">
        <v>45</v>
      </c>
      <c r="E66" s="35" t="s">
        <v>24</v>
      </c>
      <c r="F66" s="35" t="s">
        <v>11</v>
      </c>
      <c r="G66" s="37">
        <v>42389.675671296296</v>
      </c>
      <c r="H66" s="35" t="s">
        <v>108</v>
      </c>
      <c r="I66" s="8">
        <v>201601</v>
      </c>
      <c r="J66" s="8" t="str">
        <f t="shared" si="0"/>
        <v>2016</v>
      </c>
      <c r="K66" s="8">
        <v>0</v>
      </c>
      <c r="L66" s="38">
        <v>393.84</v>
      </c>
      <c r="M66" s="38">
        <v>0</v>
      </c>
      <c r="N66" s="38">
        <v>0</v>
      </c>
    </row>
    <row r="67" spans="1:14" x14ac:dyDescent="0.25">
      <c r="A67" s="35" t="s">
        <v>7</v>
      </c>
      <c r="B67" s="35" t="s">
        <v>64</v>
      </c>
      <c r="C67" s="38" t="s">
        <v>113</v>
      </c>
      <c r="D67" s="35" t="s">
        <v>8</v>
      </c>
      <c r="E67" s="35" t="s">
        <v>37</v>
      </c>
      <c r="F67" s="35" t="s">
        <v>11</v>
      </c>
      <c r="G67" s="37">
        <v>42389.675671296296</v>
      </c>
      <c r="H67" s="35" t="s">
        <v>108</v>
      </c>
      <c r="I67" s="8">
        <v>201601</v>
      </c>
      <c r="J67" s="8" t="str">
        <f t="shared" ref="J67:J78" si="1">LEFT(I67,4)</f>
        <v>2016</v>
      </c>
      <c r="K67" s="8">
        <v>0</v>
      </c>
      <c r="L67" s="38">
        <v>648.30999999999995</v>
      </c>
      <c r="M67" s="38">
        <v>0</v>
      </c>
      <c r="N67" s="38">
        <v>0</v>
      </c>
    </row>
    <row r="68" spans="1:14" x14ac:dyDescent="0.25">
      <c r="A68" s="35" t="s">
        <v>7</v>
      </c>
      <c r="B68" s="35" t="s">
        <v>62</v>
      </c>
      <c r="C68" s="38" t="s">
        <v>112</v>
      </c>
      <c r="D68" s="35" t="s">
        <v>44</v>
      </c>
      <c r="E68" s="35" t="s">
        <v>40</v>
      </c>
      <c r="F68" s="35" t="s">
        <v>11</v>
      </c>
      <c r="G68" s="37">
        <v>42436.508067129631</v>
      </c>
      <c r="H68" s="35" t="s">
        <v>108</v>
      </c>
      <c r="I68" s="8">
        <v>201602</v>
      </c>
      <c r="J68" s="8" t="str">
        <f t="shared" si="1"/>
        <v>2016</v>
      </c>
      <c r="K68" s="8">
        <v>0</v>
      </c>
      <c r="L68" s="38">
        <v>-1323.55</v>
      </c>
      <c r="M68" s="38">
        <v>0</v>
      </c>
      <c r="N68" s="38">
        <v>0</v>
      </c>
    </row>
    <row r="69" spans="1:14" x14ac:dyDescent="0.25">
      <c r="A69" s="35" t="s">
        <v>7</v>
      </c>
      <c r="B69" s="35" t="s">
        <v>64</v>
      </c>
      <c r="C69" s="38" t="s">
        <v>113</v>
      </c>
      <c r="D69" s="35" t="s">
        <v>45</v>
      </c>
      <c r="E69" s="35" t="s">
        <v>12</v>
      </c>
      <c r="F69" s="35" t="s">
        <v>11</v>
      </c>
      <c r="G69" s="37">
        <v>42389.675659722219</v>
      </c>
      <c r="H69" s="35" t="s">
        <v>108</v>
      </c>
      <c r="I69" s="8">
        <v>201601</v>
      </c>
      <c r="J69" s="8" t="str">
        <f t="shared" si="1"/>
        <v>2016</v>
      </c>
      <c r="K69" s="8">
        <v>0</v>
      </c>
      <c r="L69" s="38">
        <v>3108.29</v>
      </c>
      <c r="M69" s="38">
        <v>0</v>
      </c>
      <c r="N69" s="38">
        <v>0</v>
      </c>
    </row>
    <row r="70" spans="1:14" x14ac:dyDescent="0.25">
      <c r="A70" s="35" t="s">
        <v>7</v>
      </c>
      <c r="B70" s="35" t="s">
        <v>62</v>
      </c>
      <c r="C70" s="38" t="s">
        <v>112</v>
      </c>
      <c r="D70" s="35" t="s">
        <v>45</v>
      </c>
      <c r="E70" s="35" t="s">
        <v>31</v>
      </c>
      <c r="F70" s="35" t="s">
        <v>11</v>
      </c>
      <c r="G70" s="37">
        <v>42389.67564814815</v>
      </c>
      <c r="H70" s="35" t="s">
        <v>108</v>
      </c>
      <c r="I70" s="8">
        <v>201601</v>
      </c>
      <c r="J70" s="8" t="str">
        <f t="shared" si="1"/>
        <v>2016</v>
      </c>
      <c r="K70" s="8">
        <v>0</v>
      </c>
      <c r="L70" s="38">
        <v>539.07000000000005</v>
      </c>
      <c r="M70" s="38">
        <v>0</v>
      </c>
      <c r="N70" s="38">
        <v>0</v>
      </c>
    </row>
    <row r="71" spans="1:14" x14ac:dyDescent="0.25">
      <c r="A71" s="35" t="s">
        <v>7</v>
      </c>
      <c r="B71" s="35" t="s">
        <v>64</v>
      </c>
      <c r="C71" s="38" t="s">
        <v>113</v>
      </c>
      <c r="D71" s="35" t="s">
        <v>45</v>
      </c>
      <c r="E71" s="35" t="s">
        <v>29</v>
      </c>
      <c r="F71" s="35" t="s">
        <v>11</v>
      </c>
      <c r="G71" s="37">
        <v>42389.675671296296</v>
      </c>
      <c r="H71" s="35" t="s">
        <v>108</v>
      </c>
      <c r="I71" s="8">
        <v>201601</v>
      </c>
      <c r="J71" s="8" t="str">
        <f t="shared" si="1"/>
        <v>2016</v>
      </c>
      <c r="K71" s="8">
        <v>0</v>
      </c>
      <c r="L71" s="38">
        <v>318.27</v>
      </c>
      <c r="M71" s="38">
        <v>0</v>
      </c>
      <c r="N71" s="38">
        <v>0</v>
      </c>
    </row>
    <row r="72" spans="1:14" x14ac:dyDescent="0.25">
      <c r="A72" s="35" t="s">
        <v>7</v>
      </c>
      <c r="B72" s="35" t="s">
        <v>64</v>
      </c>
      <c r="C72" s="38" t="s">
        <v>113</v>
      </c>
      <c r="D72" s="35" t="s">
        <v>17</v>
      </c>
      <c r="E72" s="35" t="s">
        <v>22</v>
      </c>
      <c r="F72" s="35" t="s">
        <v>11</v>
      </c>
      <c r="G72" s="37">
        <v>42389.675659722219</v>
      </c>
      <c r="H72" s="35" t="s">
        <v>108</v>
      </c>
      <c r="I72" s="8">
        <v>201601</v>
      </c>
      <c r="J72" s="8" t="str">
        <f t="shared" si="1"/>
        <v>2016</v>
      </c>
      <c r="K72" s="8">
        <v>0</v>
      </c>
      <c r="L72" s="38">
        <v>2227.83</v>
      </c>
      <c r="M72" s="38">
        <v>0</v>
      </c>
      <c r="N72" s="38">
        <v>0</v>
      </c>
    </row>
    <row r="73" spans="1:14" x14ac:dyDescent="0.25">
      <c r="A73" s="35" t="s">
        <v>7</v>
      </c>
      <c r="B73" s="35" t="s">
        <v>64</v>
      </c>
      <c r="C73" s="38" t="s">
        <v>113</v>
      </c>
      <c r="D73" s="35" t="s">
        <v>52</v>
      </c>
      <c r="E73" s="35" t="s">
        <v>29</v>
      </c>
      <c r="F73" s="35" t="s">
        <v>11</v>
      </c>
      <c r="G73" s="37">
        <v>42389.675671296296</v>
      </c>
      <c r="H73" s="35" t="s">
        <v>108</v>
      </c>
      <c r="I73" s="8">
        <v>201601</v>
      </c>
      <c r="J73" s="8" t="str">
        <f t="shared" si="1"/>
        <v>2016</v>
      </c>
      <c r="K73" s="8">
        <v>0</v>
      </c>
      <c r="L73" s="38">
        <v>101.44</v>
      </c>
      <c r="M73" s="38">
        <v>0</v>
      </c>
      <c r="N73" s="38">
        <v>0</v>
      </c>
    </row>
    <row r="74" spans="1:14" x14ac:dyDescent="0.25">
      <c r="A74" s="35" t="s">
        <v>7</v>
      </c>
      <c r="B74" s="35" t="s">
        <v>64</v>
      </c>
      <c r="C74" s="38" t="s">
        <v>113</v>
      </c>
      <c r="D74" s="35" t="s">
        <v>45</v>
      </c>
      <c r="E74" s="35" t="s">
        <v>25</v>
      </c>
      <c r="F74" s="35" t="s">
        <v>11</v>
      </c>
      <c r="G74" s="37">
        <v>42389.675659722219</v>
      </c>
      <c r="H74" s="35" t="s">
        <v>108</v>
      </c>
      <c r="I74" s="8">
        <v>201601</v>
      </c>
      <c r="J74" s="8" t="str">
        <f t="shared" si="1"/>
        <v>2016</v>
      </c>
      <c r="K74" s="8">
        <v>0</v>
      </c>
      <c r="L74" s="38">
        <v>263.94</v>
      </c>
      <c r="M74" s="38">
        <v>0</v>
      </c>
      <c r="N74" s="38">
        <v>0</v>
      </c>
    </row>
    <row r="75" spans="1:14" x14ac:dyDescent="0.25">
      <c r="A75" s="35" t="s">
        <v>7</v>
      </c>
      <c r="B75" s="35" t="s">
        <v>64</v>
      </c>
      <c r="C75" s="38" t="s">
        <v>113</v>
      </c>
      <c r="D75" s="35" t="s">
        <v>45</v>
      </c>
      <c r="E75" s="35" t="s">
        <v>24</v>
      </c>
      <c r="F75" s="35" t="s">
        <v>11</v>
      </c>
      <c r="G75" s="37">
        <v>42389.675682870373</v>
      </c>
      <c r="H75" s="35" t="s">
        <v>108</v>
      </c>
      <c r="I75" s="8">
        <v>201601</v>
      </c>
      <c r="J75" s="8" t="str">
        <f t="shared" si="1"/>
        <v>2016</v>
      </c>
      <c r="K75" s="8">
        <v>0</v>
      </c>
      <c r="L75" s="38">
        <v>928.09</v>
      </c>
      <c r="M75" s="38">
        <v>0</v>
      </c>
      <c r="N75" s="38">
        <v>0</v>
      </c>
    </row>
    <row r="76" spans="1:14" x14ac:dyDescent="0.25">
      <c r="A76" s="35" t="s">
        <v>7</v>
      </c>
      <c r="B76" s="35" t="s">
        <v>64</v>
      </c>
      <c r="C76" s="38" t="s">
        <v>113</v>
      </c>
      <c r="D76" s="35" t="s">
        <v>45</v>
      </c>
      <c r="E76" s="35" t="s">
        <v>31</v>
      </c>
      <c r="F76" s="35" t="s">
        <v>11</v>
      </c>
      <c r="G76" s="37">
        <v>42426.449155092596</v>
      </c>
      <c r="H76" s="35" t="s">
        <v>108</v>
      </c>
      <c r="I76" s="8">
        <v>201602</v>
      </c>
      <c r="J76" s="8" t="str">
        <f t="shared" si="1"/>
        <v>2016</v>
      </c>
      <c r="K76" s="8">
        <v>0</v>
      </c>
      <c r="L76" s="38">
        <v>539.07000000000005</v>
      </c>
      <c r="M76" s="38">
        <v>0</v>
      </c>
      <c r="N76" s="38">
        <v>0</v>
      </c>
    </row>
    <row r="77" spans="1:14" x14ac:dyDescent="0.25">
      <c r="A77" s="35" t="s">
        <v>7</v>
      </c>
      <c r="B77" s="35" t="s">
        <v>64</v>
      </c>
      <c r="C77" s="38" t="s">
        <v>113</v>
      </c>
      <c r="D77" s="35" t="s">
        <v>45</v>
      </c>
      <c r="E77" s="35" t="s">
        <v>32</v>
      </c>
      <c r="F77" s="35" t="s">
        <v>11</v>
      </c>
      <c r="G77" s="37">
        <v>42389.675659722219</v>
      </c>
      <c r="H77" s="35" t="s">
        <v>108</v>
      </c>
      <c r="I77" s="8">
        <v>201601</v>
      </c>
      <c r="J77" s="8" t="str">
        <f t="shared" si="1"/>
        <v>2016</v>
      </c>
      <c r="K77" s="8">
        <v>0</v>
      </c>
      <c r="L77" s="38">
        <v>148.75</v>
      </c>
      <c r="M77" s="38">
        <v>0</v>
      </c>
      <c r="N77" s="38">
        <v>0</v>
      </c>
    </row>
    <row r="78" spans="1:14" x14ac:dyDescent="0.25">
      <c r="A78" s="35" t="s">
        <v>7</v>
      </c>
      <c r="B78" s="35" t="s">
        <v>64</v>
      </c>
      <c r="C78" s="38" t="s">
        <v>113</v>
      </c>
      <c r="D78" s="35" t="s">
        <v>56</v>
      </c>
      <c r="E78" s="35" t="s">
        <v>35</v>
      </c>
      <c r="F78" s="35" t="s">
        <v>11</v>
      </c>
      <c r="G78" s="37">
        <v>42389.675682870373</v>
      </c>
      <c r="H78" s="35" t="s">
        <v>108</v>
      </c>
      <c r="I78" s="8">
        <v>201601</v>
      </c>
      <c r="J78" s="8" t="str">
        <f t="shared" si="1"/>
        <v>2016</v>
      </c>
      <c r="K78" s="8">
        <v>0</v>
      </c>
      <c r="L78" s="38">
        <v>1980.95</v>
      </c>
      <c r="M78" s="38">
        <v>0</v>
      </c>
      <c r="N78" s="38">
        <v>0</v>
      </c>
    </row>
    <row r="79" spans="1:14" x14ac:dyDescent="0.25">
      <c r="B79" s="8"/>
      <c r="C79" s="8"/>
    </row>
    <row r="80" spans="1:14" x14ac:dyDescent="0.25">
      <c r="B80" s="8"/>
      <c r="C80" s="8"/>
    </row>
    <row r="81" spans="2:3" hidden="1" x14ac:dyDescent="0.25">
      <c r="B81" s="8"/>
      <c r="C81" s="8"/>
    </row>
    <row r="82" spans="2:3" hidden="1" x14ac:dyDescent="0.25">
      <c r="B82" s="8"/>
      <c r="C82" s="8"/>
    </row>
    <row r="83" spans="2:3" hidden="1" x14ac:dyDescent="0.25">
      <c r="B83" s="8"/>
      <c r="C83" s="8"/>
    </row>
    <row r="84" spans="2:3" hidden="1" x14ac:dyDescent="0.25">
      <c r="B84" s="8"/>
      <c r="C84" s="8"/>
    </row>
    <row r="85" spans="2:3" hidden="1" x14ac:dyDescent="0.25">
      <c r="B85" s="8"/>
      <c r="C85" s="8"/>
    </row>
    <row r="86" spans="2:3" hidden="1" x14ac:dyDescent="0.25">
      <c r="B86" s="8"/>
      <c r="C86" s="8"/>
    </row>
    <row r="87" spans="2:3" hidden="1" x14ac:dyDescent="0.25">
      <c r="B87" s="8"/>
      <c r="C87" s="8"/>
    </row>
    <row r="88" spans="2:3" hidden="1" x14ac:dyDescent="0.25">
      <c r="B88" s="8"/>
      <c r="C88" s="8"/>
    </row>
    <row r="89" spans="2:3" hidden="1" x14ac:dyDescent="0.25">
      <c r="B89" s="8"/>
      <c r="C89" s="8"/>
    </row>
    <row r="90" spans="2:3" hidden="1" x14ac:dyDescent="0.25">
      <c r="B90" s="8"/>
      <c r="C90" s="8"/>
    </row>
    <row r="91" spans="2:3" hidden="1" x14ac:dyDescent="0.25">
      <c r="B91" s="8"/>
      <c r="C91" s="8"/>
    </row>
    <row r="92" spans="2:3" hidden="1" x14ac:dyDescent="0.25">
      <c r="B92" s="8"/>
      <c r="C92" s="8"/>
    </row>
    <row r="93" spans="2:3" hidden="1" x14ac:dyDescent="0.25">
      <c r="B93" s="8"/>
      <c r="C93" s="8"/>
    </row>
    <row r="94" spans="2:3" hidden="1" x14ac:dyDescent="0.25">
      <c r="B94" s="8"/>
      <c r="C94" s="8"/>
    </row>
    <row r="95" spans="2:3" hidden="1" x14ac:dyDescent="0.25">
      <c r="B95" s="8"/>
      <c r="C95" s="8"/>
    </row>
    <row r="96" spans="2:3" hidden="1" x14ac:dyDescent="0.25">
      <c r="B96" s="8"/>
      <c r="C96" s="8"/>
    </row>
    <row r="97" spans="2:3" hidden="1" x14ac:dyDescent="0.25">
      <c r="B97" s="8"/>
      <c r="C97" s="8"/>
    </row>
    <row r="98" spans="2:3" hidden="1" x14ac:dyDescent="0.25">
      <c r="B98" s="8"/>
      <c r="C98" s="8"/>
    </row>
    <row r="99" spans="2:3" hidden="1" x14ac:dyDescent="0.25">
      <c r="B99" s="8"/>
      <c r="C99" s="8"/>
    </row>
    <row r="100" spans="2:3" hidden="1" x14ac:dyDescent="0.25">
      <c r="B100" s="8"/>
      <c r="C100" s="8"/>
    </row>
    <row r="101" spans="2:3" hidden="1" x14ac:dyDescent="0.25">
      <c r="B101" s="8"/>
      <c r="C101" s="8"/>
    </row>
    <row r="102" spans="2:3" hidden="1" x14ac:dyDescent="0.25">
      <c r="B102" s="8"/>
      <c r="C102" s="8"/>
    </row>
    <row r="103" spans="2:3" hidden="1" x14ac:dyDescent="0.25">
      <c r="B103" s="8"/>
      <c r="C103" s="8"/>
    </row>
    <row r="104" spans="2:3" hidden="1" x14ac:dyDescent="0.25">
      <c r="B104" s="8"/>
      <c r="C104" s="8"/>
    </row>
    <row r="105" spans="2:3" hidden="1" x14ac:dyDescent="0.25">
      <c r="B105" s="8"/>
      <c r="C105" s="8"/>
    </row>
    <row r="106" spans="2:3" hidden="1" x14ac:dyDescent="0.25">
      <c r="B106" s="8"/>
      <c r="C106" s="8"/>
    </row>
    <row r="107" spans="2:3" hidden="1" x14ac:dyDescent="0.25">
      <c r="B107" s="8"/>
      <c r="C107" s="8"/>
    </row>
    <row r="108" spans="2:3" hidden="1" x14ac:dyDescent="0.25">
      <c r="B108" s="8"/>
      <c r="C108" s="8"/>
    </row>
    <row r="109" spans="2:3" hidden="1" x14ac:dyDescent="0.25">
      <c r="B109" s="8"/>
      <c r="C109" s="8"/>
    </row>
    <row r="110" spans="2:3" hidden="1" x14ac:dyDescent="0.25">
      <c r="B110" s="8"/>
      <c r="C110" s="8"/>
    </row>
    <row r="111" spans="2:3" hidden="1" x14ac:dyDescent="0.25">
      <c r="B111" s="8"/>
      <c r="C111" s="8"/>
    </row>
    <row r="112" spans="2:3" hidden="1" x14ac:dyDescent="0.25">
      <c r="B112" s="8"/>
      <c r="C112" s="8"/>
    </row>
    <row r="113" spans="2:3" hidden="1" x14ac:dyDescent="0.25">
      <c r="B113" s="8"/>
      <c r="C113" s="8"/>
    </row>
    <row r="114" spans="2:3" hidden="1" x14ac:dyDescent="0.25">
      <c r="B114" s="8"/>
      <c r="C114" s="8"/>
    </row>
    <row r="115" spans="2:3" hidden="1" x14ac:dyDescent="0.25">
      <c r="B115" s="8"/>
      <c r="C115" s="8"/>
    </row>
    <row r="116" spans="2:3" hidden="1" x14ac:dyDescent="0.25">
      <c r="B116" s="8"/>
      <c r="C116" s="8"/>
    </row>
    <row r="117" spans="2:3" hidden="1" x14ac:dyDescent="0.25">
      <c r="B117" s="8"/>
      <c r="C117" s="8"/>
    </row>
    <row r="118" spans="2:3" hidden="1" x14ac:dyDescent="0.25">
      <c r="B118" s="8"/>
      <c r="C118" s="8"/>
    </row>
    <row r="119" spans="2:3" hidden="1" x14ac:dyDescent="0.25">
      <c r="B119" s="8"/>
      <c r="C119" s="8"/>
    </row>
    <row r="120" spans="2:3" hidden="1" x14ac:dyDescent="0.25">
      <c r="B120" s="8"/>
      <c r="C120" s="8"/>
    </row>
    <row r="121" spans="2:3" hidden="1" x14ac:dyDescent="0.25">
      <c r="B121" s="8"/>
      <c r="C121" s="8"/>
    </row>
    <row r="122" spans="2:3" hidden="1" x14ac:dyDescent="0.25">
      <c r="B122" s="8"/>
      <c r="C122" s="8"/>
    </row>
  </sheetData>
  <autoFilter ref="A1:N78"/>
  <sortState ref="B81:B97">
    <sortCondition ref="B81"/>
  </sortState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170855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D6FECE5C8FA7409894934ACB0820DA" ma:contentTypeVersion="104" ma:contentTypeDescription="" ma:contentTypeScope="" ma:versionID="c44b8f85c254202c3ba01627758896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37115-5EB1-42FF-A0F8-1164EBD470D5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4350554-4F32-4971-84FE-FA7075675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513DD-8557-4A44-8C24-BBF6D7888DB0}"/>
</file>

<file path=customXml/itemProps4.xml><?xml version="1.0" encoding="utf-8"?>
<ds:datastoreItem xmlns:ds="http://schemas.openxmlformats.org/officeDocument/2006/customXml" ds:itemID="{A5812709-C3FB-4171-AA9D-0CCCCB784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Mains Unit Cost (3 years avg.)</vt:lpstr>
      <vt:lpstr>MainsBalance</vt:lpstr>
      <vt:lpstr>Mains Data</vt:lpstr>
      <vt:lpstr>2015-16 Additions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Wanner, CNGC</dc:creator>
  <cp:lastModifiedBy>Cascade Natural Gas</cp:lastModifiedBy>
  <cp:lastPrinted>2017-07-28T14:44:23Z</cp:lastPrinted>
  <dcterms:created xsi:type="dcterms:W3CDTF">2015-09-11T20:12:15Z</dcterms:created>
  <dcterms:modified xsi:type="dcterms:W3CDTF">2017-07-28T14:44:25Z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0x0101006E56B4D1795A2E4DB2F0B01679ED314A006AD6FECE5C8FA7409894934ACB0820DA</vt:lpwstr>
  </property>
  <property fmtid="{D5CDD505-2E9C-101B-9397-08002B2CF9AE}" pid="3" name="Order">
    <vt:r8>33300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