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app.xml" ContentType="application/vnd.openxmlformats-officedocument.extended-propertie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howObjects="none" defaultThemeVersion="124226"/>
  <bookViews>
    <workbookView xWindow="0" yWindow="108" windowWidth="21840" windowHeight="10932"/>
  </bookViews>
  <sheets>
    <sheet name="Electric" sheetId="1" r:id="rId1"/>
    <sheet name="Gas" sheetId="2" r:id="rId2"/>
    <sheet name="Sheet3" sheetId="3" r:id="rId3"/>
  </sheets>
  <externalReferences>
    <externalReference r:id="rId4"/>
  </externalReferences>
  <definedNames>
    <definedName name="_xlnm.Print_Area" localSheetId="0">Electric!$B$1:$S$242</definedName>
    <definedName name="_xlnm.Print_Area" localSheetId="1">Gas!$B$1:$S$197</definedName>
    <definedName name="_xlnm.Print_Titles" localSheetId="0">Electric!$8:$8</definedName>
    <definedName name="_xlnm.Print_Titles" localSheetId="1">Gas!$7:$7</definedName>
  </definedNames>
  <calcPr calcId="145621"/>
</workbook>
</file>

<file path=xl/calcChain.xml><?xml version="1.0" encoding="utf-8"?>
<calcChain xmlns="http://schemas.openxmlformats.org/spreadsheetml/2006/main">
  <c r="U136" i="1" l="1"/>
  <c r="U189" i="2"/>
  <c r="U105" i="2"/>
  <c r="K149" i="1" l="1"/>
  <c r="R152" i="1" l="1"/>
  <c r="R149" i="1"/>
  <c r="R146" i="1"/>
  <c r="R143" i="1"/>
  <c r="H80" i="1"/>
  <c r="R140" i="1" l="1"/>
  <c r="R69" i="2"/>
  <c r="R66" i="2"/>
  <c r="R63" i="2"/>
  <c r="N60" i="2"/>
  <c r="R162" i="2"/>
  <c r="R159" i="2"/>
  <c r="R156" i="2"/>
  <c r="R153" i="2"/>
  <c r="R123" i="2"/>
  <c r="R120" i="2"/>
  <c r="R117" i="2"/>
  <c r="R114" i="2"/>
  <c r="R91" i="2"/>
  <c r="R84" i="2" l="1"/>
  <c r="R81" i="2"/>
  <c r="R78" i="2"/>
  <c r="R75" i="2"/>
  <c r="N63" i="2"/>
  <c r="R51" i="2"/>
  <c r="R48" i="2"/>
  <c r="R45" i="2"/>
  <c r="R39" i="2"/>
  <c r="R36" i="2"/>
  <c r="R27" i="2"/>
  <c r="R24" i="2"/>
  <c r="R21" i="2"/>
  <c r="R12" i="2"/>
  <c r="Q65" i="1"/>
  <c r="R65" i="1"/>
  <c r="R55" i="1"/>
  <c r="R52" i="1"/>
  <c r="R49" i="1"/>
  <c r="R46" i="1"/>
  <c r="R43" i="1"/>
  <c r="R40" i="1"/>
  <c r="R37" i="1"/>
  <c r="R34" i="1"/>
  <c r="R31" i="1"/>
  <c r="R28" i="1"/>
  <c r="R25" i="1"/>
  <c r="R22" i="1"/>
  <c r="R19" i="1"/>
  <c r="R16" i="1"/>
  <c r="R13" i="1"/>
  <c r="R71" i="1"/>
  <c r="O71" i="1"/>
  <c r="N71" i="1"/>
  <c r="M71" i="1"/>
  <c r="L71" i="1"/>
  <c r="J71" i="1"/>
  <c r="H71" i="1"/>
  <c r="N119" i="1"/>
  <c r="N74" i="1"/>
  <c r="N110" i="1"/>
  <c r="N98" i="1"/>
  <c r="N95" i="1"/>
  <c r="R193" i="1" l="1"/>
  <c r="R169" i="1"/>
  <c r="R170" i="1"/>
  <c r="R194" i="1" l="1"/>
  <c r="S233" i="1"/>
  <c r="S57" i="1" l="1"/>
  <c r="S54" i="2"/>
  <c r="S189" i="2" s="1"/>
  <c r="S53" i="2"/>
  <c r="S86" i="2"/>
  <c r="S87" i="2"/>
  <c r="H87" i="2"/>
  <c r="R53" i="2"/>
  <c r="R54" i="2"/>
  <c r="K54" i="2"/>
  <c r="H53" i="2"/>
  <c r="H97" i="2"/>
  <c r="S188" i="2"/>
  <c r="R188" i="2"/>
  <c r="H188" i="2"/>
  <c r="R185" i="2"/>
  <c r="R184" i="2"/>
  <c r="M184" i="2"/>
  <c r="M185" i="2"/>
  <c r="L184" i="2"/>
  <c r="L185" i="2"/>
  <c r="H185" i="2"/>
  <c r="H184" i="2"/>
  <c r="O165" i="2"/>
  <c r="H165" i="2"/>
  <c r="J165" i="2"/>
  <c r="K165" i="2"/>
  <c r="L165" i="2"/>
  <c r="M165" i="2"/>
  <c r="P165" i="2"/>
  <c r="I165" i="2"/>
  <c r="R164" i="2"/>
  <c r="I164" i="2"/>
  <c r="J164" i="2"/>
  <c r="K164" i="2"/>
  <c r="L164" i="2"/>
  <c r="M164" i="2"/>
  <c r="N164" i="2"/>
  <c r="O164" i="2"/>
  <c r="P164" i="2"/>
  <c r="Q164" i="2"/>
  <c r="H164" i="2"/>
  <c r="R140" i="2"/>
  <c r="J140" i="2"/>
  <c r="K140" i="2"/>
  <c r="L140" i="2"/>
  <c r="M140" i="2"/>
  <c r="N140" i="2"/>
  <c r="O140" i="2"/>
  <c r="P140" i="2"/>
  <c r="Q140" i="2"/>
  <c r="I140" i="2"/>
  <c r="H140" i="2"/>
  <c r="H126" i="2"/>
  <c r="J125" i="2"/>
  <c r="K125" i="2"/>
  <c r="L125" i="2"/>
  <c r="M125" i="2"/>
  <c r="N125" i="2"/>
  <c r="O125" i="2"/>
  <c r="P125" i="2"/>
  <c r="Q125" i="2"/>
  <c r="R125" i="2"/>
  <c r="I125" i="2"/>
  <c r="H125" i="2"/>
  <c r="Q218" i="1"/>
  <c r="Q58" i="1"/>
  <c r="Q125" i="1"/>
  <c r="Q136" i="1"/>
  <c r="S72" i="2" l="1"/>
  <c r="S92" i="1"/>
  <c r="S80" i="1"/>
  <c r="S65" i="1"/>
  <c r="S22" i="1"/>
  <c r="R161" i="2"/>
  <c r="R190" i="1"/>
  <c r="R155" i="1" l="1"/>
  <c r="I92" i="1" l="1"/>
  <c r="J92" i="1"/>
  <c r="K92" i="1"/>
  <c r="L92" i="1"/>
  <c r="M92" i="1"/>
  <c r="N92" i="1"/>
  <c r="O92" i="1"/>
  <c r="P92" i="1"/>
  <c r="Q92" i="1"/>
  <c r="Q114" i="1" s="1"/>
  <c r="R92" i="1"/>
  <c r="H92" i="1"/>
  <c r="I80" i="1"/>
  <c r="J80" i="1"/>
  <c r="K80" i="1"/>
  <c r="L80" i="1"/>
  <c r="M80" i="1"/>
  <c r="N80" i="1"/>
  <c r="O80" i="1"/>
  <c r="P80" i="1"/>
  <c r="Q80" i="1"/>
  <c r="R80" i="1"/>
  <c r="I65" i="1"/>
  <c r="J65" i="1"/>
  <c r="K65" i="1"/>
  <c r="L65" i="1"/>
  <c r="M65" i="1"/>
  <c r="N65" i="1"/>
  <c r="O65" i="1"/>
  <c r="P65" i="1"/>
  <c r="H65" i="1"/>
  <c r="H114" i="1" l="1"/>
  <c r="M114" i="1"/>
  <c r="H54" i="2"/>
  <c r="I185" i="2" l="1"/>
  <c r="J185" i="2"/>
  <c r="K185" i="2"/>
  <c r="N185" i="2"/>
  <c r="O185" i="2"/>
  <c r="P185" i="2"/>
  <c r="Q185" i="2"/>
  <c r="H141" i="2"/>
  <c r="I111" i="2"/>
  <c r="J111" i="2"/>
  <c r="K111" i="2"/>
  <c r="L111" i="2"/>
  <c r="M111" i="2"/>
  <c r="N111" i="2"/>
  <c r="O111" i="2"/>
  <c r="P111" i="2"/>
  <c r="Q111" i="2"/>
  <c r="Q165" i="2" s="1"/>
  <c r="R111" i="2"/>
  <c r="R165" i="2" s="1"/>
  <c r="H111" i="2"/>
  <c r="I105" i="2"/>
  <c r="J105" i="2"/>
  <c r="K105" i="2"/>
  <c r="L105" i="2"/>
  <c r="M105" i="2"/>
  <c r="N105" i="2"/>
  <c r="O105" i="2"/>
  <c r="P105" i="2"/>
  <c r="Q105" i="2"/>
  <c r="R105" i="2"/>
  <c r="H105" i="2"/>
  <c r="I97" i="2"/>
  <c r="J97" i="2"/>
  <c r="K97" i="2"/>
  <c r="L97" i="2"/>
  <c r="M97" i="2"/>
  <c r="N97" i="2"/>
  <c r="O97" i="2"/>
  <c r="P97" i="2"/>
  <c r="Q97" i="2"/>
  <c r="R97" i="2"/>
  <c r="H72" i="2"/>
  <c r="I141" i="2"/>
  <c r="J141" i="2"/>
  <c r="K141" i="2"/>
  <c r="L141" i="2"/>
  <c r="M141" i="2"/>
  <c r="N141" i="2"/>
  <c r="O141" i="2"/>
  <c r="P141" i="2"/>
  <c r="Q141" i="2"/>
  <c r="R141" i="2"/>
  <c r="I126" i="2"/>
  <c r="J126" i="2"/>
  <c r="K126" i="2"/>
  <c r="L126" i="2"/>
  <c r="M126" i="2"/>
  <c r="N126" i="2"/>
  <c r="O126" i="2"/>
  <c r="P126" i="2"/>
  <c r="Q126" i="2"/>
  <c r="R126" i="2"/>
  <c r="I230" i="1"/>
  <c r="J230" i="1"/>
  <c r="K230" i="1"/>
  <c r="L230" i="1"/>
  <c r="M230" i="1"/>
  <c r="N230" i="1"/>
  <c r="O230" i="1"/>
  <c r="P230" i="1"/>
  <c r="Q230" i="1"/>
  <c r="R230" i="1"/>
  <c r="H230" i="1"/>
  <c r="I218" i="1"/>
  <c r="J218" i="1"/>
  <c r="K218" i="1"/>
  <c r="L218" i="1"/>
  <c r="M218" i="1"/>
  <c r="N218" i="1"/>
  <c r="O218" i="1"/>
  <c r="P218" i="1"/>
  <c r="U218" i="1" s="1"/>
  <c r="R218" i="1"/>
  <c r="H218" i="1"/>
  <c r="I140" i="1"/>
  <c r="J140" i="1"/>
  <c r="K140" i="1"/>
  <c r="L140" i="1"/>
  <c r="M140" i="1"/>
  <c r="N140" i="1"/>
  <c r="O140" i="1"/>
  <c r="P140" i="1"/>
  <c r="Q140" i="1"/>
  <c r="Q194" i="1" s="1"/>
  <c r="H140" i="1"/>
  <c r="I136" i="1"/>
  <c r="J136" i="1"/>
  <c r="K136" i="1"/>
  <c r="L136" i="1"/>
  <c r="M136" i="1"/>
  <c r="N136" i="1"/>
  <c r="O136" i="1"/>
  <c r="P136" i="1"/>
  <c r="R136" i="1"/>
  <c r="S136" i="1"/>
  <c r="H136" i="1"/>
  <c r="I125" i="1"/>
  <c r="J125" i="1"/>
  <c r="K125" i="1"/>
  <c r="L125" i="1"/>
  <c r="M125" i="1"/>
  <c r="N125" i="1"/>
  <c r="O125" i="1"/>
  <c r="P125" i="1"/>
  <c r="R125" i="1"/>
  <c r="S125" i="1"/>
  <c r="H125" i="1"/>
  <c r="I114" i="1"/>
  <c r="J114" i="1"/>
  <c r="K114" i="1"/>
  <c r="L114" i="1"/>
  <c r="N114" i="1"/>
  <c r="O114" i="1"/>
  <c r="P114" i="1"/>
  <c r="R114" i="1"/>
  <c r="S114" i="1"/>
  <c r="I58" i="1"/>
  <c r="J58" i="1"/>
  <c r="K58" i="1"/>
  <c r="L58" i="1"/>
  <c r="M58" i="1"/>
  <c r="N58" i="1"/>
  <c r="O58" i="1"/>
  <c r="P58" i="1"/>
  <c r="R58" i="1"/>
  <c r="S58" i="1"/>
  <c r="H58" i="1"/>
  <c r="H57" i="1"/>
  <c r="I170" i="1"/>
  <c r="J170" i="1"/>
  <c r="K170" i="1"/>
  <c r="L170" i="1"/>
  <c r="M170" i="1"/>
  <c r="N170" i="1"/>
  <c r="O170" i="1"/>
  <c r="P170" i="1"/>
  <c r="Q170" i="1"/>
  <c r="S170" i="1"/>
  <c r="H170" i="1"/>
  <c r="I155" i="1"/>
  <c r="J155" i="1"/>
  <c r="K155" i="1"/>
  <c r="L155" i="1"/>
  <c r="M155" i="1"/>
  <c r="N155" i="1"/>
  <c r="O155" i="1"/>
  <c r="P155" i="1"/>
  <c r="Q155" i="1"/>
  <c r="H155" i="1"/>
  <c r="N165" i="2" l="1"/>
  <c r="S234" i="1"/>
  <c r="R234" i="1"/>
  <c r="H194" i="1"/>
  <c r="H234" i="1" s="1"/>
  <c r="O194" i="1"/>
  <c r="O234" i="1" s="1"/>
  <c r="K194" i="1"/>
  <c r="K234" i="1" s="1"/>
  <c r="N194" i="1"/>
  <c r="N234" i="1" s="1"/>
  <c r="J194" i="1"/>
  <c r="J234" i="1" s="1"/>
  <c r="Q234" i="1"/>
  <c r="M194" i="1"/>
  <c r="M234" i="1" s="1"/>
  <c r="I194" i="1"/>
  <c r="I234" i="1" s="1"/>
  <c r="P194" i="1"/>
  <c r="P234" i="1" s="1"/>
  <c r="L194" i="1"/>
  <c r="L234" i="1" s="1"/>
  <c r="H189" i="2"/>
  <c r="I72" i="2"/>
  <c r="J72" i="2"/>
  <c r="K72" i="2"/>
  <c r="K87" i="2" s="1"/>
  <c r="L72" i="2"/>
  <c r="L87" i="2" s="1"/>
  <c r="M72" i="2"/>
  <c r="M87" i="2" s="1"/>
  <c r="N72" i="2"/>
  <c r="O72" i="2"/>
  <c r="O87" i="2" s="1"/>
  <c r="P72" i="2"/>
  <c r="P87" i="2" s="1"/>
  <c r="Q72" i="2"/>
  <c r="J87" i="2"/>
  <c r="I87" i="2"/>
  <c r="Q87" i="2"/>
  <c r="I53" i="2"/>
  <c r="J53" i="2"/>
  <c r="K53" i="2"/>
  <c r="L53" i="2"/>
  <c r="M53" i="2"/>
  <c r="N53" i="2"/>
  <c r="O53" i="2"/>
  <c r="P53" i="2"/>
  <c r="Q53" i="2"/>
  <c r="I54" i="2"/>
  <c r="J54" i="2"/>
  <c r="L54" i="2"/>
  <c r="M54" i="2"/>
  <c r="N54" i="2"/>
  <c r="O54" i="2"/>
  <c r="P54" i="2"/>
  <c r="Q54" i="2"/>
  <c r="N87" i="2" l="1"/>
  <c r="N189" i="2" s="1"/>
  <c r="R72" i="2"/>
  <c r="R87" i="2"/>
  <c r="R189" i="2" s="1"/>
  <c r="J189" i="2"/>
  <c r="P189" i="2"/>
  <c r="Q189" i="2"/>
  <c r="L189" i="2"/>
  <c r="I189" i="2"/>
  <c r="O189" i="2"/>
  <c r="K189" i="2"/>
  <c r="M189" i="2"/>
  <c r="I184" i="2"/>
  <c r="J184" i="2"/>
  <c r="K184" i="2"/>
  <c r="N184" i="2"/>
  <c r="O184" i="2"/>
  <c r="P184" i="2"/>
  <c r="Q184" i="2"/>
  <c r="R181" i="2"/>
  <c r="R178" i="2"/>
  <c r="R175" i="2"/>
  <c r="R172" i="2"/>
  <c r="R169" i="2"/>
  <c r="R158" i="2"/>
  <c r="R155" i="2"/>
  <c r="R152" i="2"/>
  <c r="R146" i="2"/>
  <c r="R143" i="2"/>
  <c r="R134" i="2"/>
  <c r="R131" i="2"/>
  <c r="R128" i="2"/>
  <c r="R122" i="2"/>
  <c r="R119" i="2"/>
  <c r="R116" i="2"/>
  <c r="R113" i="2"/>
  <c r="I110" i="2"/>
  <c r="J110" i="2"/>
  <c r="K110" i="2"/>
  <c r="L110" i="2"/>
  <c r="M110" i="2"/>
  <c r="N110" i="2"/>
  <c r="O110" i="2"/>
  <c r="P110" i="2"/>
  <c r="Q110" i="2"/>
  <c r="H110" i="2"/>
  <c r="I104" i="2"/>
  <c r="J104" i="2"/>
  <c r="K104" i="2"/>
  <c r="L104" i="2"/>
  <c r="M104" i="2"/>
  <c r="N104" i="2"/>
  <c r="O104" i="2"/>
  <c r="P104" i="2"/>
  <c r="Q104" i="2"/>
  <c r="H104" i="2"/>
  <c r="R101" i="2"/>
  <c r="R104" i="2" s="1"/>
  <c r="I96" i="2"/>
  <c r="J96" i="2"/>
  <c r="K96" i="2"/>
  <c r="L96" i="2"/>
  <c r="M96" i="2"/>
  <c r="N96" i="2"/>
  <c r="O96" i="2"/>
  <c r="P96" i="2"/>
  <c r="Q96" i="2"/>
  <c r="H96" i="2"/>
  <c r="R93" i="2"/>
  <c r="R90" i="2"/>
  <c r="I71" i="2"/>
  <c r="I86" i="2" s="1"/>
  <c r="J71" i="2"/>
  <c r="J86" i="2" s="1"/>
  <c r="K71" i="2"/>
  <c r="L71" i="2"/>
  <c r="L86" i="2" s="1"/>
  <c r="M71" i="2"/>
  <c r="M86" i="2" s="1"/>
  <c r="N71" i="2"/>
  <c r="N86" i="2" s="1"/>
  <c r="O71" i="2"/>
  <c r="P71" i="2"/>
  <c r="P86" i="2" s="1"/>
  <c r="Q71" i="2"/>
  <c r="Q86" i="2" s="1"/>
  <c r="S71" i="2"/>
  <c r="H71" i="2"/>
  <c r="H86" i="2" s="1"/>
  <c r="K86" i="2"/>
  <c r="O86" i="2"/>
  <c r="R83" i="2"/>
  <c r="R80" i="2"/>
  <c r="R77" i="2"/>
  <c r="R74" i="2"/>
  <c r="R68" i="2"/>
  <c r="R65" i="2"/>
  <c r="R62" i="2"/>
  <c r="R59" i="2"/>
  <c r="R96" i="2" l="1"/>
  <c r="P188" i="2"/>
  <c r="L188" i="2"/>
  <c r="R71" i="2"/>
  <c r="O188" i="2"/>
  <c r="K188" i="2"/>
  <c r="R110" i="2"/>
  <c r="R86" i="2"/>
  <c r="R11" i="2"/>
  <c r="I188" i="2"/>
  <c r="J188" i="2"/>
  <c r="M188" i="2"/>
  <c r="N188" i="2"/>
  <c r="Q188" i="2"/>
  <c r="R50" i="2"/>
  <c r="R47" i="2"/>
  <c r="R44" i="2"/>
  <c r="R41" i="2"/>
  <c r="R38" i="2"/>
  <c r="R35" i="2"/>
  <c r="R32" i="2"/>
  <c r="R29" i="2"/>
  <c r="R26" i="2"/>
  <c r="R23" i="2"/>
  <c r="R20" i="2"/>
  <c r="R17" i="2"/>
  <c r="R14" i="2"/>
  <c r="I229" i="1"/>
  <c r="J229" i="1"/>
  <c r="K229" i="1"/>
  <c r="L229" i="1"/>
  <c r="M229" i="1"/>
  <c r="N229" i="1"/>
  <c r="O229" i="1"/>
  <c r="P229" i="1"/>
  <c r="Q229" i="1"/>
  <c r="H229" i="1"/>
  <c r="R226" i="1"/>
  <c r="R223" i="1"/>
  <c r="I217" i="1"/>
  <c r="J217" i="1"/>
  <c r="K217" i="1"/>
  <c r="L217" i="1"/>
  <c r="M217" i="1"/>
  <c r="N217" i="1"/>
  <c r="O217" i="1"/>
  <c r="P217" i="1"/>
  <c r="Q217" i="1"/>
  <c r="H217" i="1"/>
  <c r="R214" i="1"/>
  <c r="R211" i="1"/>
  <c r="R208" i="1"/>
  <c r="R205" i="1"/>
  <c r="R202" i="1"/>
  <c r="R199" i="1"/>
  <c r="I169" i="1"/>
  <c r="J169" i="1"/>
  <c r="K169" i="1"/>
  <c r="L169" i="1"/>
  <c r="M169" i="1"/>
  <c r="N169" i="1"/>
  <c r="O169" i="1"/>
  <c r="P169" i="1"/>
  <c r="Q169" i="1"/>
  <c r="H169" i="1"/>
  <c r="R187" i="1"/>
  <c r="R184" i="1"/>
  <c r="R181" i="1"/>
  <c r="R175" i="1"/>
  <c r="R172" i="1"/>
  <c r="R163" i="1"/>
  <c r="R160" i="1"/>
  <c r="R157" i="1"/>
  <c r="I154" i="1"/>
  <c r="J154" i="1"/>
  <c r="K154" i="1"/>
  <c r="L154" i="1"/>
  <c r="M154" i="1"/>
  <c r="N154" i="1"/>
  <c r="O154" i="1"/>
  <c r="P154" i="1"/>
  <c r="Q154" i="1"/>
  <c r="H154" i="1"/>
  <c r="R151" i="1"/>
  <c r="R148" i="1"/>
  <c r="R145" i="1"/>
  <c r="R142" i="1"/>
  <c r="I135" i="1"/>
  <c r="J135" i="1"/>
  <c r="K135" i="1"/>
  <c r="L135" i="1"/>
  <c r="M135" i="1"/>
  <c r="N135" i="1"/>
  <c r="O135" i="1"/>
  <c r="P135" i="1"/>
  <c r="Q135" i="1"/>
  <c r="S135" i="1"/>
  <c r="H135" i="1"/>
  <c r="R132" i="1"/>
  <c r="R129" i="1"/>
  <c r="I124" i="1"/>
  <c r="J124" i="1"/>
  <c r="K124" i="1"/>
  <c r="L124" i="1"/>
  <c r="M124" i="1"/>
  <c r="N124" i="1"/>
  <c r="O124" i="1"/>
  <c r="P124" i="1"/>
  <c r="Q124" i="1"/>
  <c r="S124" i="1"/>
  <c r="H124" i="1"/>
  <c r="R121" i="1"/>
  <c r="R118" i="1"/>
  <c r="I139" i="1"/>
  <c r="I193" i="1" s="1"/>
  <c r="J139" i="1"/>
  <c r="J193" i="1" s="1"/>
  <c r="K139" i="1"/>
  <c r="K193" i="1" s="1"/>
  <c r="L139" i="1"/>
  <c r="L193" i="1" s="1"/>
  <c r="M139" i="1"/>
  <c r="M193" i="1" s="1"/>
  <c r="N139" i="1"/>
  <c r="N193" i="1" s="1"/>
  <c r="O139" i="1"/>
  <c r="O193" i="1" s="1"/>
  <c r="P139" i="1"/>
  <c r="P193" i="1" s="1"/>
  <c r="Q139" i="1"/>
  <c r="Q193" i="1" s="1"/>
  <c r="H139" i="1"/>
  <c r="H193" i="1" s="1"/>
  <c r="I91" i="1"/>
  <c r="J91" i="1"/>
  <c r="K91" i="1"/>
  <c r="L91" i="1"/>
  <c r="M91" i="1"/>
  <c r="N91" i="1"/>
  <c r="O91" i="1"/>
  <c r="P91" i="1"/>
  <c r="Q91" i="1"/>
  <c r="S91" i="1"/>
  <c r="H91" i="1"/>
  <c r="I64" i="1"/>
  <c r="J64" i="1"/>
  <c r="K64" i="1"/>
  <c r="L64" i="1"/>
  <c r="M64" i="1"/>
  <c r="N64" i="1"/>
  <c r="O64" i="1"/>
  <c r="P64" i="1"/>
  <c r="Q64" i="1"/>
  <c r="S64" i="1"/>
  <c r="H64" i="1"/>
  <c r="R70" i="1"/>
  <c r="R109" i="1"/>
  <c r="R97" i="1"/>
  <c r="R103" i="1"/>
  <c r="R100" i="1"/>
  <c r="R106" i="1"/>
  <c r="R94" i="1"/>
  <c r="R88" i="1"/>
  <c r="R76" i="1"/>
  <c r="R73" i="1"/>
  <c r="R67" i="1"/>
  <c r="R64" i="1" s="1"/>
  <c r="P21" i="1"/>
  <c r="P57" i="1" s="1"/>
  <c r="I57" i="1"/>
  <c r="J57" i="1"/>
  <c r="K57" i="1"/>
  <c r="L57" i="1"/>
  <c r="M57" i="1"/>
  <c r="N57" i="1"/>
  <c r="O57" i="1"/>
  <c r="Q57" i="1"/>
  <c r="R54" i="1"/>
  <c r="R51" i="1"/>
  <c r="R48" i="1"/>
  <c r="R45" i="1"/>
  <c r="R42" i="1"/>
  <c r="R39" i="1"/>
  <c r="R36" i="1"/>
  <c r="R33" i="1"/>
  <c r="R30" i="1"/>
  <c r="R27" i="1"/>
  <c r="R24" i="1"/>
  <c r="R21" i="1"/>
  <c r="R18" i="1"/>
  <c r="R15" i="1"/>
  <c r="R12" i="1"/>
  <c r="H113" i="1" l="1"/>
  <c r="H233" i="1" s="1"/>
  <c r="R229" i="1"/>
  <c r="Q113" i="1"/>
  <c r="Q233" i="1" s="1"/>
  <c r="O113" i="1"/>
  <c r="O233" i="1" s="1"/>
  <c r="M113" i="1"/>
  <c r="M233" i="1" s="1"/>
  <c r="K113" i="1"/>
  <c r="K233" i="1" s="1"/>
  <c r="I113" i="1"/>
  <c r="I233" i="1" s="1"/>
  <c r="R217" i="1"/>
  <c r="R91" i="1"/>
  <c r="R113" i="1" s="1"/>
  <c r="P113" i="1"/>
  <c r="P233" i="1" s="1"/>
  <c r="N113" i="1"/>
  <c r="N233" i="1" s="1"/>
  <c r="L113" i="1"/>
  <c r="L233" i="1" s="1"/>
  <c r="J113" i="1"/>
  <c r="J233" i="1" s="1"/>
  <c r="R135" i="1"/>
  <c r="R124" i="1"/>
  <c r="R139" i="1"/>
  <c r="R57" i="1"/>
  <c r="T234" i="1" l="1"/>
  <c r="S88" i="1"/>
  <c r="S113" i="1" s="1"/>
  <c r="T233" i="1" l="1"/>
  <c r="R154" i="1" l="1"/>
  <c r="R233" i="1" s="1"/>
</calcChain>
</file>

<file path=xl/sharedStrings.xml><?xml version="1.0" encoding="utf-8"?>
<sst xmlns="http://schemas.openxmlformats.org/spreadsheetml/2006/main" count="284" uniqueCount="162">
  <si>
    <t>Budget Category</t>
  </si>
  <si>
    <t>Schedule</t>
  </si>
  <si>
    <t>Comment</t>
  </si>
  <si>
    <t>Description</t>
  </si>
  <si>
    <t>Labor</t>
  </si>
  <si>
    <t>Marketing Labor</t>
  </si>
  <si>
    <t>Overhead</t>
  </si>
  <si>
    <t>Marketing</t>
  </si>
  <si>
    <t>Employee/Office Expense</t>
  </si>
  <si>
    <t>Outside Services</t>
  </si>
  <si>
    <t>Materials</t>
  </si>
  <si>
    <t>Miscellaneous</t>
  </si>
  <si>
    <t>Revenue</t>
  </si>
  <si>
    <t>Total Budget</t>
  </si>
  <si>
    <t>Residential Energy Management</t>
  </si>
  <si>
    <t>E201</t>
  </si>
  <si>
    <t>Low Income Weatherization</t>
  </si>
  <si>
    <t>E214</t>
  </si>
  <si>
    <t>HomePrint</t>
  </si>
  <si>
    <t xml:space="preserve">SF Existing Water Heat </t>
  </si>
  <si>
    <t xml:space="preserve">SF Existing Space Heat </t>
  </si>
  <si>
    <t>Home Appliances</t>
  </si>
  <si>
    <t>Residential Showerheads</t>
  </si>
  <si>
    <t>Energy Efficient Lighting Services</t>
  </si>
  <si>
    <t>Mobile Home Duct Sealing</t>
  </si>
  <si>
    <t>Home Energy Reports</t>
  </si>
  <si>
    <t>E215</t>
  </si>
  <si>
    <t>P/O Res. New Construction</t>
  </si>
  <si>
    <t>Single Family New Construction</t>
  </si>
  <si>
    <t>Energy Star Manufactured Home</t>
  </si>
  <si>
    <t>E216</t>
  </si>
  <si>
    <t>Fuel Conversion Rebate</t>
  </si>
  <si>
    <t>E217</t>
  </si>
  <si>
    <t>Multi-Family Existing</t>
  </si>
  <si>
    <t>E218</t>
  </si>
  <si>
    <t>Multi-Family New Construction</t>
  </si>
  <si>
    <t>Business Energy Managment</t>
  </si>
  <si>
    <t>E250</t>
  </si>
  <si>
    <t>Commercial/Industrial Retrofit</t>
  </si>
  <si>
    <t>E251</t>
  </si>
  <si>
    <t>Commercial/Industrial New Construction</t>
  </si>
  <si>
    <t>E253</t>
  </si>
  <si>
    <t>E258</t>
  </si>
  <si>
    <t>E261</t>
  </si>
  <si>
    <t>Technology Evaluation</t>
  </si>
  <si>
    <t>E262</t>
  </si>
  <si>
    <t>Pilots</t>
  </si>
  <si>
    <t>E249</t>
  </si>
  <si>
    <t>Residential Energy Report Expansion</t>
  </si>
  <si>
    <t>Business Energy Reports</t>
  </si>
  <si>
    <t>Regional Efficiency Programs</t>
  </si>
  <si>
    <t>E254</t>
  </si>
  <si>
    <t>Northwest Energy Efficiency Alliance</t>
  </si>
  <si>
    <t>E292</t>
  </si>
  <si>
    <t>Transmission &amp; Distribution</t>
  </si>
  <si>
    <t>Energy Efficiency Portfolio Support</t>
  </si>
  <si>
    <t>Energy Advisors</t>
  </si>
  <si>
    <t>Events</t>
  </si>
  <si>
    <t>Brochures, non program-specific</t>
  </si>
  <si>
    <t>E202</t>
  </si>
  <si>
    <t>Education</t>
  </si>
  <si>
    <t>Customer Online Experience</t>
  </si>
  <si>
    <t>Market Integration</t>
  </si>
  <si>
    <t>Energy Efficient Communities</t>
  </si>
  <si>
    <t>Trade Ally Support</t>
  </si>
  <si>
    <t>Energy Efficiency Research &amp; Compliance</t>
  </si>
  <si>
    <t>Conservation Supply Curves</t>
  </si>
  <si>
    <t>Strategic Planning</t>
  </si>
  <si>
    <t>Market Research</t>
  </si>
  <si>
    <t>Program Evaluation</t>
  </si>
  <si>
    <t xml:space="preserve">Biennial Elec. Consv. Aquisitn. Review </t>
  </si>
  <si>
    <t>Verification Team</t>
  </si>
  <si>
    <t>Program Development</t>
  </si>
  <si>
    <t>Other Electric Programs</t>
  </si>
  <si>
    <t>E150</t>
  </si>
  <si>
    <t>Net Metering</t>
  </si>
  <si>
    <t>Gas Programs</t>
  </si>
  <si>
    <t>Total Savings
Therms</t>
  </si>
  <si>
    <t>G201</t>
  </si>
  <si>
    <t>G214</t>
  </si>
  <si>
    <t xml:space="preserve">HomePrint </t>
  </si>
  <si>
    <t>SF Existing Water Heat</t>
  </si>
  <si>
    <t>SF Existing Space Heat</t>
  </si>
  <si>
    <t xml:space="preserve">Residential Showerheads </t>
  </si>
  <si>
    <t>Web-Enabled Thermostats</t>
  </si>
  <si>
    <t>G215</t>
  </si>
  <si>
    <t xml:space="preserve">Single Family New Construction </t>
  </si>
  <si>
    <t>G217</t>
  </si>
  <si>
    <t>G218</t>
  </si>
  <si>
    <t>Business Energy Management</t>
  </si>
  <si>
    <t>G250</t>
  </si>
  <si>
    <t>G251</t>
  </si>
  <si>
    <t>G253</t>
  </si>
  <si>
    <t>G261</t>
  </si>
  <si>
    <t>G262</t>
  </si>
  <si>
    <t>G249</t>
  </si>
  <si>
    <t>No shading, no italics = Budget amount</t>
  </si>
  <si>
    <t>Exhibit 1, Supplement 1</t>
  </si>
  <si>
    <t>MyData</t>
  </si>
  <si>
    <t>Business Lighting Markdowns ("Lighting to Go")</t>
  </si>
  <si>
    <t>Commercial Direct Install (Non-SBDI)</t>
  </si>
  <si>
    <t>Commercial HVAC</t>
  </si>
  <si>
    <t>Electric Vehicle Charger Incentive</t>
  </si>
  <si>
    <t>Small Business Direct Install</t>
  </si>
  <si>
    <t>Resource Conservation Management</t>
  </si>
  <si>
    <t>NEEA Gas Market Transformation</t>
  </si>
  <si>
    <t>= part of Residential New Construction</t>
  </si>
  <si>
    <t>(Non-highlighted rows = budgeted)</t>
  </si>
  <si>
    <t>E195</t>
  </si>
  <si>
    <t>G202</t>
  </si>
  <si>
    <t>Total Savings
MWh</t>
  </si>
  <si>
    <t>Commercial Kitchen &amp; Laundry</t>
  </si>
  <si>
    <t>Business Lighting Express</t>
  </si>
  <si>
    <t>There may be very slight variances between the savings and expenditure totals in this Supplement and those presented in Exhibits or discussions in this Report, primarily due to rounding tenets used by the reporting sources.</t>
  </si>
  <si>
    <t>Electric Programs</t>
  </si>
  <si>
    <t xml:space="preserve">SF Existing Weatherization </t>
  </si>
  <si>
    <t>Business Lighting Grants</t>
  </si>
  <si>
    <t>All Other CI Retrofit Grants</t>
  </si>
  <si>
    <t>449s</t>
  </si>
  <si>
    <t>Non-449s</t>
  </si>
  <si>
    <t>Autmated Benchmarking System (MyData)</t>
  </si>
  <si>
    <t>Rebates Processing</t>
  </si>
  <si>
    <t>Commercial Direct Install (non-SBDI)</t>
  </si>
  <si>
    <t>Data &amp; Systems Services</t>
  </si>
  <si>
    <t>Data and Systems Services</t>
  </si>
  <si>
    <t>1 Customer Awareness Tools was not originally budgeted in the 2015 Annual Conservation Plan.</t>
  </si>
  <si>
    <t>2 DSM Central, the new Energy Efficiency processing system, was not originally budgeted in the 2015 Annual Conservation Plan.</t>
  </si>
  <si>
    <t>1 Customer Awareness Tools were not originally budgeted in the 2015 Annual Conservation Plan.</t>
  </si>
  <si>
    <t>Contractor Alliance Network</t>
  </si>
  <si>
    <t>Total Plan, Residential Energy Management</t>
  </si>
  <si>
    <t>Actual Totals</t>
  </si>
  <si>
    <t>Total Plan, Business Energy Management</t>
  </si>
  <si>
    <t>Total Plan, Pilots</t>
  </si>
  <si>
    <t>Total Plan, Regional Efficiency Programs</t>
  </si>
  <si>
    <t>Total Plan, Portfolio Support</t>
  </si>
  <si>
    <t>Total Plan, Research &amp; Compliance</t>
  </si>
  <si>
    <t>Total Plan, Other Electric Programs</t>
  </si>
  <si>
    <t>PLANNED GRAND TOTAL, ELECTRIC PROGRAMS</t>
  </si>
  <si>
    <t>Direct Benefit to Customer</t>
  </si>
  <si>
    <t>Actual Total</t>
  </si>
  <si>
    <t>PLAN GRAND TOTAL, GAS PROGRAMS</t>
  </si>
  <si>
    <t>ACTUAL GRAND TOTALS</t>
  </si>
  <si>
    <t>Darker blue shading, italics = Actual amount</t>
  </si>
  <si>
    <r>
      <t>Customer Awareness tools</t>
    </r>
    <r>
      <rPr>
        <vertAlign val="superscript"/>
        <sz val="9"/>
        <color theme="1" tint="0.499984740745262"/>
        <rFont val="Arial"/>
        <family val="2"/>
      </rPr>
      <t>1</t>
    </r>
  </si>
  <si>
    <r>
      <t>DSM Central</t>
    </r>
    <r>
      <rPr>
        <vertAlign val="superscript"/>
        <sz val="9"/>
        <color theme="1" tint="0.499984740745262"/>
        <rFont val="Arial"/>
        <family val="2"/>
      </rPr>
      <t>2</t>
    </r>
  </si>
  <si>
    <t>Lighter blue shading, italics, grey, smaller text = sub-totals, actuals</t>
  </si>
  <si>
    <t>Business Rebates Subtotal (equals:)</t>
  </si>
  <si>
    <t>Customer Engagement &amp; Education Subotal (equals:)</t>
  </si>
  <si>
    <t>Web Experience Subotal (equals:)</t>
  </si>
  <si>
    <t>Program Support Subtotal (equals:)</t>
  </si>
  <si>
    <t>Web Experience Subtotal (equals:)</t>
  </si>
  <si>
    <t>Customer Engagement &amp; Education Subtotal (equals:)</t>
  </si>
  <si>
    <r>
      <t>Customer Awareness Tools</t>
    </r>
    <r>
      <rPr>
        <vertAlign val="superscript"/>
        <sz val="9"/>
        <color theme="1" tint="0.499984740745262"/>
        <rFont val="Arial"/>
        <family val="2"/>
      </rPr>
      <t>1</t>
    </r>
  </si>
  <si>
    <t>Legend</t>
  </si>
  <si>
    <t>High Voltage, Self-Directed Subtotal (equals:)</t>
  </si>
  <si>
    <t>-</t>
  </si>
  <si>
    <t>Employee/
Office Expense</t>
  </si>
  <si>
    <t xml:space="preserve">2015 Actual Expenditures Compared to Anticiated Spends </t>
  </si>
  <si>
    <t>DBtC of all savings programs</t>
  </si>
  <si>
    <t>DBtC of Portfolio</t>
  </si>
  <si>
    <t>DBtC of savings programs</t>
  </si>
  <si>
    <t>DBtC of portfolio, less Other Electric</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</si>
</sst>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6" formatCode="&quot;$&quot;#,##0_);[Red]\(&quot;$&quot;#,##0\)"/>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 &quot;aMW&quot;"/>
    <numFmt numFmtId="167" formatCode="m/d/\ h:mm"/>
    <numFmt numFmtId="168" formatCode="0.0%"/>
    <numFmt numFmtId="169" formatCode="#,###\ &quot;MWh&quot;"/>
    <numFmt numFmtId="170" formatCode="#,###\ &quot;Therms&quot;"/>
  </numFmts>
  <fonts count="67">
    <font>
      <sz val="10"/>
      <color theme="1"/>
      <name val="Arial"/>
      <family val="2"/>
    </font>
    <font>
      <sz val="10"/>
      <color theme="1"/>
      <name val="Arial"/>
      <family val="2"/>
    </font>
    <font>
      <b/>
      <sz val="10"/>
      <color theme="1"/>
      <name val="Arial"/>
      <family val="2"/>
    </font>
    <font>
      <sz val="10"/>
      <color indexed="8"/>
      <name val="Arial"/>
      <family val="2"/>
    </font>
    <font>
      <sz val="10"/>
      <color indexed="17"/>
      <name val="Arial"/>
      <family val="2"/>
    </font>
    <font>
      <b/>
      <sz val="10"/>
      <color indexed="9"/>
      <name val="Arial"/>
      <family val="2"/>
    </font>
    <font>
      <sz val="10"/>
      <color indexed="10"/>
      <name val="Arial"/>
      <family val="2"/>
    </font>
    <font>
      <b/>
      <sz val="10"/>
      <color indexed="8"/>
      <name val="Arial"/>
      <family val="2"/>
    </font>
    <font>
      <sz val="10"/>
      <name val="Arial"/>
      <family val="2"/>
    </font>
    <font>
      <sz val="10"/>
      <name val="Tahoma"/>
      <family val="2"/>
    </font>
    <font>
      <u/>
      <sz val="10"/>
      <color theme="10"/>
      <name val="Calibri"/>
      <family val="2"/>
    </font>
    <font>
      <b/>
      <sz val="10"/>
      <color indexed="8"/>
      <name val="Calibri"/>
      <family val="2"/>
    </font>
    <font>
      <sz val="10"/>
      <color indexed="8"/>
      <name val="Calibri"/>
      <family val="2"/>
    </font>
    <font>
      <u/>
      <sz val="9"/>
      <color indexed="12"/>
      <name val="Calibri"/>
      <family val="2"/>
    </font>
    <font>
      <sz val="10"/>
      <name val="Calibri"/>
      <family val="2"/>
    </font>
    <font>
      <sz val="10"/>
      <color theme="1"/>
      <name val="Calibri"/>
      <family val="2"/>
      <scheme val="minor"/>
    </font>
    <font>
      <sz val="10"/>
      <name val="MS Sans Serif"/>
      <family val="2"/>
    </font>
    <font>
      <sz val="11"/>
      <color theme="1"/>
      <name val="Calibri"/>
      <family val="2"/>
      <scheme val="minor"/>
    </font>
    <font>
      <sz val="12"/>
      <color theme="1"/>
      <name val="Arial"/>
      <family val="2"/>
    </font>
    <font>
      <sz val="14"/>
      <color theme="1"/>
      <name val="Arial"/>
      <family val="2"/>
    </font>
    <font>
      <sz val="8"/>
      <color theme="1"/>
      <name val="Arial"/>
      <family val="2"/>
    </font>
    <font>
      <b/>
      <u/>
      <sz val="10"/>
      <color theme="10"/>
      <name val="Calibri"/>
      <family val="2"/>
    </font>
    <font>
      <strike/>
      <sz val="10"/>
      <color rgb="FFFF0000"/>
      <name val="Arial"/>
      <family val="2"/>
    </font>
    <font>
      <sz val="10"/>
      <color indexed="9"/>
      <name val="Arial"/>
      <family val="2"/>
    </font>
    <font>
      <sz val="10"/>
      <color indexed="20"/>
      <name val="Arial"/>
      <family val="2"/>
    </font>
    <font>
      <b/>
      <sz val="10"/>
      <color indexed="52"/>
      <name val="Arial"/>
      <family val="2"/>
    </font>
    <font>
      <i/>
      <sz val="10"/>
      <color indexed="23"/>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u/>
      <sz val="10"/>
      <color indexed="12"/>
      <name val="Calibri"/>
      <family val="2"/>
    </font>
    <font>
      <sz val="11"/>
      <color indexed="8"/>
      <name val="Calibri"/>
      <family val="2"/>
    </font>
    <font>
      <u/>
      <sz val="10"/>
      <color indexed="12"/>
      <name val="Arial"/>
      <family val="2"/>
    </font>
    <font>
      <sz val="12"/>
      <name val="Times New Roman"/>
      <family val="1"/>
    </font>
    <font>
      <b/>
      <sz val="12"/>
      <name val="Times New Roman"/>
      <family val="1"/>
    </font>
    <font>
      <u/>
      <sz val="7"/>
      <color indexed="12"/>
      <name val="Arial"/>
      <family val="2"/>
    </font>
    <font>
      <sz val="10"/>
      <color theme="1"/>
      <name val="Franklin Gothic Book"/>
      <family val="2"/>
    </font>
    <font>
      <u/>
      <sz val="10"/>
      <color theme="10"/>
      <name val="Franklin Gothic Book"/>
      <family val="2"/>
    </font>
    <font>
      <strike/>
      <sz val="8"/>
      <color rgb="FFFF0000"/>
      <name val="Arial"/>
      <family val="2"/>
    </font>
    <font>
      <u/>
      <sz val="9.9"/>
      <color theme="10"/>
      <name val="Calibri"/>
      <family val="2"/>
    </font>
    <font>
      <i/>
      <sz val="9"/>
      <color theme="1"/>
      <name val="Arial"/>
      <family val="2"/>
    </font>
    <font>
      <b/>
      <u/>
      <sz val="10"/>
      <color theme="1"/>
      <name val="Arial"/>
      <family val="2"/>
    </font>
    <font>
      <b/>
      <sz val="18"/>
      <color rgb="FF006A71"/>
      <name val="Arial"/>
      <family val="2"/>
    </font>
    <font>
      <sz val="9"/>
      <color theme="1"/>
      <name val="helvetica"/>
      <family val="2"/>
    </font>
    <font>
      <b/>
      <i/>
      <sz val="9"/>
      <color theme="1"/>
      <name val="Arial"/>
      <family val="2"/>
    </font>
    <font>
      <i/>
      <sz val="8"/>
      <color theme="1"/>
      <name val="Arial"/>
      <family val="2"/>
    </font>
    <font>
      <sz val="10"/>
      <color rgb="FF0000FF"/>
      <name val="Arial"/>
      <family val="2"/>
    </font>
    <font>
      <b/>
      <sz val="10"/>
      <color rgb="FFFF0000"/>
      <name val="Arial"/>
      <family val="2"/>
    </font>
    <font>
      <i/>
      <sz val="10"/>
      <color theme="1"/>
      <name val="Arial"/>
      <family val="2"/>
    </font>
    <font>
      <sz val="9"/>
      <color theme="1"/>
      <name val="Arial"/>
      <family val="2"/>
    </font>
    <font>
      <b/>
      <i/>
      <sz val="10"/>
      <color theme="1"/>
      <name val="Arial"/>
      <family val="2"/>
    </font>
    <font>
      <i/>
      <sz val="8"/>
      <color theme="1" tint="0.499984740745262"/>
      <name val="Arial"/>
      <family val="2"/>
    </font>
    <font>
      <sz val="8"/>
      <color theme="1" tint="0.499984740745262"/>
      <name val="Arial"/>
      <family val="2"/>
    </font>
    <font>
      <sz val="9"/>
      <color theme="1" tint="0.499984740745262"/>
      <name val="Arial"/>
      <family val="2"/>
    </font>
    <font>
      <sz val="10"/>
      <color theme="1" tint="0.499984740745262"/>
      <name val="Arial"/>
      <family val="2"/>
    </font>
    <font>
      <i/>
      <sz val="9"/>
      <color theme="1" tint="0.499984740745262"/>
      <name val="Arial"/>
      <family val="2"/>
    </font>
    <font>
      <vertAlign val="superscript"/>
      <sz val="9"/>
      <color theme="1" tint="0.499984740745262"/>
      <name val="Arial"/>
      <family val="2"/>
    </font>
    <font>
      <i/>
      <u/>
      <sz val="9"/>
      <color theme="10"/>
      <name val="Calibri"/>
      <family val="2"/>
    </font>
    <font>
      <u/>
      <sz val="10"/>
      <color theme="1" tint="0.499984740745262"/>
      <name val="Calibri"/>
      <family val="2"/>
    </font>
    <font>
      <i/>
      <sz val="10"/>
      <color theme="1" tint="0.499984740745262"/>
      <name val="Arial"/>
      <family val="2"/>
    </font>
    <font>
      <sz val="10"/>
      <color rgb="FFFF0000"/>
      <name val="Arial"/>
      <family val="2"/>
    </font>
    <font>
      <i/>
      <u/>
      <sz val="10"/>
      <color theme="10"/>
      <name val="Calibri"/>
      <family val="2"/>
    </font>
  </fonts>
  <fills count="32">
    <fill>
      <patternFill patternType="none"/>
    </fill>
    <fill>
      <patternFill patternType="gray125"/>
    </fill>
    <fill>
      <patternFill patternType="solid">
        <fgColor indexed="47"/>
        <bgColor indexed="64"/>
      </patternFill>
    </fill>
    <fill>
      <patternFill patternType="solid">
        <fgColor indexed="44"/>
        <bgColor indexed="64"/>
      </patternFill>
    </fill>
    <fill>
      <patternFill patternType="solid">
        <fgColor theme="4" tint="0.5999938962981048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99"/>
        <bgColor indexed="64"/>
      </patternFill>
    </fill>
    <fill>
      <patternFill patternType="solid">
        <fgColor rgb="FFBDFAFF"/>
        <bgColor indexed="64"/>
      </patternFill>
    </fill>
    <fill>
      <patternFill patternType="solid">
        <fgColor theme="7" tint="0.79998168889431442"/>
        <bgColor indexed="64"/>
      </patternFill>
    </fill>
    <fill>
      <patternFill patternType="solid">
        <fgColor rgb="FFE7FDFF"/>
        <bgColor indexed="64"/>
      </patternFill>
    </fill>
    <fill>
      <patternFill patternType="solid">
        <fgColor rgb="FF71F5FF"/>
        <bgColor indexed="64"/>
      </patternFill>
    </fill>
  </fills>
  <borders count="46">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dotted">
        <color indexed="64"/>
      </left>
      <right style="dotted">
        <color indexed="64"/>
      </right>
      <top/>
      <bottom/>
      <diagonal/>
    </border>
    <border>
      <left style="dotted">
        <color indexed="64"/>
      </left>
      <right style="dotted">
        <color indexed="64"/>
      </right>
      <top style="thin">
        <color indexed="64"/>
      </top>
      <bottom style="thin">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hair">
        <color indexed="64"/>
      </top>
      <bottom/>
      <diagonal/>
    </border>
    <border>
      <left/>
      <right/>
      <top style="hair">
        <color indexed="64"/>
      </top>
      <bottom/>
      <diagonal/>
    </border>
    <border>
      <left style="dotted">
        <color indexed="64"/>
      </left>
      <right style="hair">
        <color indexed="64"/>
      </right>
      <top style="hair">
        <color indexed="64"/>
      </top>
      <bottom/>
      <diagonal/>
    </border>
    <border>
      <left style="hair">
        <color indexed="64"/>
      </left>
      <right/>
      <top/>
      <bottom/>
      <diagonal/>
    </border>
    <border>
      <left style="dotted">
        <color indexed="64"/>
      </left>
      <right style="hair">
        <color indexed="64"/>
      </right>
      <top/>
      <bottom/>
      <diagonal/>
    </border>
    <border>
      <left style="hair">
        <color indexed="64"/>
      </left>
      <right/>
      <top/>
      <bottom style="hair">
        <color indexed="64"/>
      </bottom>
      <diagonal/>
    </border>
    <border>
      <left/>
      <right/>
      <top/>
      <bottom style="hair">
        <color indexed="64"/>
      </bottom>
      <diagonal/>
    </border>
    <border>
      <left style="dotted">
        <color indexed="64"/>
      </left>
      <right style="hair">
        <color indexed="64"/>
      </right>
      <top/>
      <bottom style="hair">
        <color indexed="64"/>
      </bottom>
      <diagonal/>
    </border>
    <border>
      <left/>
      <right style="dotted">
        <color indexed="64"/>
      </right>
      <top/>
      <bottom/>
      <diagonal/>
    </border>
    <border>
      <left/>
      <right style="hair">
        <color indexed="64"/>
      </right>
      <top style="hair">
        <color indexed="64"/>
      </top>
      <bottom/>
      <diagonal/>
    </border>
    <border>
      <left/>
      <right style="hair">
        <color indexed="64"/>
      </right>
      <top/>
      <bottom/>
      <diagonal/>
    </border>
    <border>
      <left/>
      <right style="hair">
        <color indexed="64"/>
      </right>
      <top/>
      <bottom style="hair">
        <color indexed="64"/>
      </bottom>
      <diagonal/>
    </border>
    <border>
      <left/>
      <right style="hair">
        <color indexed="64"/>
      </right>
      <top style="hair">
        <color indexed="64"/>
      </top>
      <bottom style="hair">
        <color indexed="64"/>
      </bottom>
      <diagonal/>
    </border>
    <border>
      <left style="dotted">
        <color indexed="64"/>
      </left>
      <right style="dotted">
        <color indexed="64"/>
      </right>
      <top/>
      <bottom style="hair">
        <color indexed="64"/>
      </bottom>
      <diagonal/>
    </border>
    <border>
      <left style="dotted">
        <color indexed="64"/>
      </left>
      <right style="dotted">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dotted">
        <color indexed="64"/>
      </right>
      <top style="hair">
        <color indexed="64"/>
      </top>
      <bottom style="thin">
        <color indexed="64"/>
      </bottom>
      <diagonal/>
    </border>
    <border>
      <left/>
      <right style="dotted">
        <color indexed="64"/>
      </right>
      <top style="hair">
        <color indexed="64"/>
      </top>
      <bottom style="hair">
        <color indexed="64"/>
      </bottom>
      <diagonal/>
    </border>
  </borders>
  <cellStyleXfs count="54779">
    <xf numFmtId="0" fontId="0" fillId="0" borderId="0"/>
    <xf numFmtId="43" fontId="1" fillId="0" borderId="0" applyFont="0" applyFill="0" applyBorder="0" applyAlignment="0" applyProtection="0"/>
    <xf numFmtId="44" fontId="1" fillId="0" borderId="0" applyFont="0" applyFill="0" applyBorder="0" applyAlignment="0" applyProtection="0"/>
    <xf numFmtId="0" fontId="8" fillId="0" borderId="0"/>
    <xf numFmtId="0" fontId="9" fillId="0" borderId="0"/>
    <xf numFmtId="9" fontId="9" fillId="0" borderId="0" applyFont="0" applyFill="0" applyBorder="0" applyAlignment="0" applyProtection="0"/>
    <xf numFmtId="44" fontId="8" fillId="0" borderId="0" applyFont="0" applyFill="0" applyBorder="0" applyAlignment="0" applyProtection="0"/>
    <xf numFmtId="0" fontId="8" fillId="0" borderId="0"/>
    <xf numFmtId="0" fontId="10"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9" fontId="12" fillId="0" borderId="0" applyFont="0" applyFill="0" applyBorder="0" applyAlignment="0" applyProtection="0"/>
    <xf numFmtId="0" fontId="9" fillId="0" borderId="0"/>
    <xf numFmtId="43" fontId="9" fillId="0" borderId="0" applyFont="0" applyFill="0" applyBorder="0" applyAlignment="0" applyProtection="0"/>
    <xf numFmtId="43" fontId="8" fillId="0" borderId="0" applyFont="0" applyFill="0" applyBorder="0" applyAlignment="0" applyProtection="0"/>
    <xf numFmtId="44" fontId="9" fillId="0" borderId="0" applyFont="0" applyFill="0" applyBorder="0" applyAlignment="0" applyProtection="0"/>
    <xf numFmtId="44" fontId="8"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43" fontId="9" fillId="0" borderId="0" applyFont="0" applyFill="0" applyBorder="0" applyAlignment="0" applyProtection="0"/>
    <xf numFmtId="44" fontId="8" fillId="0" borderId="0" applyFont="0" applyFill="0" applyBorder="0" applyAlignment="0" applyProtection="0"/>
    <xf numFmtId="0" fontId="8" fillId="0" borderId="0"/>
    <xf numFmtId="0" fontId="1" fillId="0" borderId="0"/>
    <xf numFmtId="0" fontId="15" fillId="0" borderId="0"/>
    <xf numFmtId="43" fontId="12"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12" fillId="0" borderId="0" applyFont="0" applyFill="0" applyBorder="0" applyAlignment="0" applyProtection="0"/>
    <xf numFmtId="43" fontId="8"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16" fillId="0" borderId="0" applyFont="0" applyFill="0" applyBorder="0" applyAlignment="0" applyProtection="0"/>
    <xf numFmtId="0" fontId="8" fillId="0" borderId="0"/>
    <xf numFmtId="0" fontId="8" fillId="0" borderId="0"/>
    <xf numFmtId="0" fontId="17" fillId="0" borderId="0"/>
    <xf numFmtId="0" fontId="17" fillId="0" borderId="0"/>
    <xf numFmtId="0" fontId="8" fillId="0" borderId="0"/>
    <xf numFmtId="0" fontId="8" fillId="0" borderId="0"/>
    <xf numFmtId="0" fontId="8" fillId="0" borderId="0"/>
    <xf numFmtId="0" fontId="8" fillId="0" borderId="0"/>
    <xf numFmtId="0" fontId="17" fillId="0" borderId="0"/>
    <xf numFmtId="0" fontId="16" fillId="0" borderId="0"/>
    <xf numFmtId="0" fontId="8" fillId="0" borderId="0"/>
    <xf numFmtId="0" fontId="8" fillId="0" borderId="0"/>
    <xf numFmtId="0" fontId="16" fillId="0" borderId="0"/>
    <xf numFmtId="0" fontId="17" fillId="0" borderId="0"/>
    <xf numFmtId="0" fontId="17" fillId="0" borderId="0"/>
    <xf numFmtId="0" fontId="8" fillId="0" borderId="0"/>
    <xf numFmtId="0" fontId="8" fillId="0" borderId="0"/>
    <xf numFmtId="0" fontId="8" fillId="0" borderId="0"/>
    <xf numFmtId="0" fontId="8" fillId="0" borderId="0"/>
    <xf numFmtId="0" fontId="17" fillId="0" borderId="0"/>
    <xf numFmtId="0" fontId="17"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0" fontId="14" fillId="0" borderId="0"/>
    <xf numFmtId="0" fontId="3" fillId="5"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8"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3" fillId="11" borderId="0" applyNumberFormat="0" applyBorder="0" applyAlignment="0" applyProtection="0"/>
    <xf numFmtId="0" fontId="3" fillId="14" borderId="0" applyNumberFormat="0" applyBorder="0" applyAlignment="0" applyProtection="0"/>
    <xf numFmtId="0" fontId="3" fillId="14"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1"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4" fillId="6" borderId="0" applyNumberFormat="0" applyBorder="0" applyAlignment="0" applyProtection="0"/>
    <xf numFmtId="0" fontId="24" fillId="6" borderId="0" applyNumberFormat="0" applyBorder="0" applyAlignment="0" applyProtection="0"/>
    <xf numFmtId="0" fontId="25" fillId="23" borderId="4" applyNumberFormat="0" applyAlignment="0" applyProtection="0"/>
    <xf numFmtId="0" fontId="25" fillId="23" borderId="4" applyNumberFormat="0" applyAlignment="0" applyProtection="0"/>
    <xf numFmtId="0" fontId="5" fillId="24" borderId="5" applyNumberFormat="0" applyAlignment="0" applyProtection="0"/>
    <xf numFmtId="0" fontId="5" fillId="24" borderId="5" applyNumberFormat="0" applyAlignment="0" applyProtection="0"/>
    <xf numFmtId="44" fontId="14" fillId="0" borderId="0" applyFont="0" applyFill="0" applyBorder="0" applyAlignment="0" applyProtection="0"/>
    <xf numFmtId="44" fontId="14" fillId="0" borderId="0" applyFon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 fillId="7" borderId="0" applyNumberFormat="0" applyBorder="0" applyAlignment="0" applyProtection="0"/>
    <xf numFmtId="0" fontId="4" fillId="7" borderId="0" applyNumberFormat="0" applyBorder="0" applyAlignment="0" applyProtection="0"/>
    <xf numFmtId="0" fontId="27" fillId="0" borderId="6" applyNumberFormat="0" applyFill="0" applyAlignment="0" applyProtection="0"/>
    <xf numFmtId="0" fontId="27" fillId="0" borderId="6"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0" fillId="10" borderId="4" applyNumberFormat="0" applyAlignment="0" applyProtection="0"/>
    <xf numFmtId="0" fontId="30" fillId="10" borderId="4" applyNumberFormat="0" applyAlignment="0" applyProtection="0"/>
    <xf numFmtId="0" fontId="31" fillId="0" borderId="9" applyNumberFormat="0" applyFill="0" applyAlignment="0" applyProtection="0"/>
    <xf numFmtId="0" fontId="31" fillId="0" borderId="9" applyNumberFormat="0" applyFill="0" applyAlignment="0" applyProtection="0"/>
    <xf numFmtId="0" fontId="32" fillId="25" borderId="0" applyNumberFormat="0" applyBorder="0" applyAlignment="0" applyProtection="0"/>
    <xf numFmtId="0" fontId="32" fillId="25" borderId="0" applyNumberFormat="0" applyBorder="0" applyAlignment="0" applyProtection="0"/>
    <xf numFmtId="0" fontId="14" fillId="0" borderId="0"/>
    <xf numFmtId="0" fontId="1" fillId="0" borderId="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9" fontId="14" fillId="0" borderId="0" applyFon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7" fillId="0" borderId="11" applyNumberFormat="0" applyFill="0" applyAlignment="0" applyProtection="0"/>
    <xf numFmtId="0" fontId="7" fillId="0" borderId="11" applyNumberFormat="0" applyFill="0" applyAlignment="0" applyProtection="0"/>
    <xf numFmtId="0" fontId="6" fillId="0" borderId="0" applyNumberFormat="0" applyFill="0" applyBorder="0" applyAlignment="0" applyProtection="0"/>
    <xf numFmtId="0" fontId="6" fillId="0" borderId="0" applyNumberFormat="0" applyFill="0" applyBorder="0" applyAlignment="0" applyProtection="0"/>
    <xf numFmtId="9" fontId="14" fillId="0" borderId="0" applyFont="0" applyFill="0" applyBorder="0" applyAlignment="0" applyProtection="0"/>
    <xf numFmtId="0" fontId="8" fillId="26" borderId="3" applyNumberFormat="0" applyFont="0" applyAlignment="0" applyProtection="0"/>
    <xf numFmtId="0" fontId="8" fillId="26" borderId="3" applyNumberFormat="0" applyFont="0" applyAlignment="0" applyProtection="0"/>
    <xf numFmtId="0" fontId="14" fillId="0" borderId="0"/>
    <xf numFmtId="44" fontId="14" fillId="0" borderId="0" applyFont="0" applyFill="0" applyBorder="0" applyAlignment="0" applyProtection="0"/>
    <xf numFmtId="44" fontId="14" fillId="0" borderId="0" applyFont="0" applyFill="0" applyBorder="0" applyAlignment="0" applyProtection="0"/>
    <xf numFmtId="0" fontId="14" fillId="0" borderId="0"/>
    <xf numFmtId="0" fontId="8"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9" fillId="0" borderId="0"/>
    <xf numFmtId="0" fontId="9"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43" fontId="3" fillId="0" borderId="0" applyFont="0" applyFill="0" applyBorder="0" applyAlignment="0" applyProtection="0"/>
    <xf numFmtId="43" fontId="9" fillId="0" borderId="0" applyFont="0" applyFill="0" applyBorder="0" applyAlignment="0" applyProtection="0"/>
    <xf numFmtId="44" fontId="3" fillId="0" borderId="0" applyFont="0" applyFill="0" applyBorder="0" applyAlignment="0" applyProtection="0"/>
    <xf numFmtId="44" fontId="9"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44" fontId="8" fillId="0" borderId="0" applyFont="0" applyFill="0" applyBorder="0" applyAlignment="0" applyProtection="0"/>
    <xf numFmtId="44" fontId="14" fillId="0" borderId="0" applyFont="0" applyFill="0" applyBorder="0" applyAlignment="0" applyProtection="0"/>
    <xf numFmtId="0" fontId="5" fillId="24" borderId="5" applyNumberFormat="0" applyAlignment="0" applyProtection="0"/>
    <xf numFmtId="0" fontId="14" fillId="0" borderId="0"/>
    <xf numFmtId="0" fontId="8" fillId="0" borderId="0"/>
    <xf numFmtId="0" fontId="14" fillId="0" borderId="0"/>
    <xf numFmtId="0" fontId="9" fillId="0" borderId="0"/>
    <xf numFmtId="0" fontId="8" fillId="26" borderId="3" applyNumberFormat="0" applyFont="0" applyAlignment="0" applyProtection="0"/>
    <xf numFmtId="9" fontId="3" fillId="0" borderId="0" applyFont="0" applyFill="0" applyBorder="0" applyAlignment="0" applyProtection="0"/>
    <xf numFmtId="9" fontId="9" fillId="0" borderId="0" applyFont="0" applyFill="0" applyBorder="0" applyAlignment="0" applyProtection="0"/>
    <xf numFmtId="9" fontId="14" fillId="0" borderId="0" applyFont="0" applyFill="0" applyBorder="0" applyAlignment="0" applyProtection="0"/>
    <xf numFmtId="9" fontId="9" fillId="0" borderId="0" applyFont="0" applyFill="0" applyBorder="0" applyAlignment="0" applyProtection="0"/>
    <xf numFmtId="9" fontId="8" fillId="0" borderId="0" applyFont="0" applyFill="0" applyBorder="0" applyAlignment="0" applyProtection="0"/>
    <xf numFmtId="0" fontId="5" fillId="24" borderId="5" applyNumberFormat="0" applyAlignment="0" applyProtection="0"/>
    <xf numFmtId="0" fontId="5" fillId="24" borderId="5"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9" fillId="0" borderId="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9" fillId="0" borderId="0"/>
    <xf numFmtId="0" fontId="25" fillId="23" borderId="4" applyNumberFormat="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5" fillId="24" borderId="5" applyNumberFormat="0" applyAlignment="0" applyProtection="0"/>
    <xf numFmtId="0" fontId="33" fillId="23" borderId="10"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9" fillId="0" borderId="0"/>
    <xf numFmtId="43" fontId="9" fillId="0" borderId="0" applyFont="0" applyFill="0" applyBorder="0" applyAlignment="0" applyProtection="0"/>
    <xf numFmtId="44" fontId="9" fillId="0" borderId="0" applyFont="0" applyFill="0" applyBorder="0" applyAlignment="0" applyProtection="0"/>
    <xf numFmtId="9" fontId="9" fillId="0" borderId="0" applyFont="0" applyFill="0" applyBorder="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8" fillId="26" borderId="3" applyNumberFormat="0" applyFont="0" applyAlignment="0" applyProtection="0"/>
    <xf numFmtId="0" fontId="5" fillId="24" borderId="5" applyNumberFormat="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9"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9"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0" fontId="8" fillId="3" borderId="0" applyNumberFormat="0" applyAlignment="0">
      <alignment horizontal="right"/>
    </xf>
    <xf numFmtId="0" fontId="8" fillId="3" borderId="0" applyNumberFormat="0" applyAlignment="0">
      <alignment horizontal="right"/>
    </xf>
    <xf numFmtId="0" fontId="8" fillId="2" borderId="0" applyNumberFormat="0" applyAlignment="0"/>
    <xf numFmtId="0" fontId="8" fillId="2" borderId="0" applyNumberFormat="0" applyAlignment="0"/>
    <xf numFmtId="167" fontId="38" fillId="0" borderId="0"/>
    <xf numFmtId="0" fontId="39" fillId="0" borderId="0">
      <alignment horizontal="center" wrapText="1"/>
    </xf>
    <xf numFmtId="0" fontId="29" fillId="0" borderId="8" applyNumberFormat="0" applyFill="0" applyAlignment="0" applyProtection="0"/>
    <xf numFmtId="0" fontId="29" fillId="0" borderId="8" applyNumberFormat="0" applyFill="0" applyAlignment="0" applyProtection="0"/>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12" fillId="0" borderId="0"/>
    <xf numFmtId="0" fontId="15" fillId="0" borderId="0"/>
    <xf numFmtId="0" fontId="8" fillId="0" borderId="0"/>
    <xf numFmtId="0" fontId="8" fillId="0" borderId="0"/>
    <xf numFmtId="0" fontId="9" fillId="0" borderId="0"/>
    <xf numFmtId="0" fontId="8" fillId="0" borderId="0"/>
    <xf numFmtId="0" fontId="8" fillId="0" borderId="0"/>
    <xf numFmtId="0" fontId="8"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 fillId="0" borderId="0"/>
    <xf numFmtId="0" fontId="1" fillId="0" borderId="0"/>
    <xf numFmtId="0" fontId="8" fillId="0" borderId="0">
      <alignment readingOrder="1"/>
    </xf>
    <xf numFmtId="0" fontId="8" fillId="0" borderId="0">
      <alignment readingOrder="1"/>
    </xf>
    <xf numFmtId="0" fontId="8" fillId="0" borderId="0"/>
    <xf numFmtId="0" fontId="8" fillId="0" borderId="0"/>
    <xf numFmtId="0" fontId="17" fillId="0" borderId="0"/>
    <xf numFmtId="0" fontId="8" fillId="0" borderId="0"/>
    <xf numFmtId="0" fontId="8" fillId="0" borderId="0"/>
    <xf numFmtId="0" fontId="36" fillId="0" borderId="0"/>
    <xf numFmtId="0" fontId="17" fillId="0" borderId="0"/>
    <xf numFmtId="0" fontId="17" fillId="0" borderId="0"/>
    <xf numFmtId="0" fontId="8" fillId="0" borderId="0"/>
    <xf numFmtId="0" fontId="8" fillId="0" borderId="0"/>
    <xf numFmtId="0" fontId="8" fillId="0" borderId="0"/>
    <xf numFmtId="0" fontId="8" fillId="0" borderId="0"/>
    <xf numFmtId="0" fontId="8" fillId="0" borderId="0"/>
    <xf numFmtId="0" fontId="8" fillId="0" borderId="0"/>
    <xf numFmtId="0" fontId="36" fillId="0" borderId="0"/>
    <xf numFmtId="0" fontId="36" fillId="0" borderId="0"/>
    <xf numFmtId="0" fontId="17" fillId="0" borderId="0"/>
    <xf numFmtId="0" fontId="17" fillId="0" borderId="0"/>
    <xf numFmtId="0" fontId="17" fillId="0" borderId="0"/>
    <xf numFmtId="0" fontId="17" fillId="0" borderId="0"/>
    <xf numFmtId="0" fontId="36" fillId="0" borderId="0"/>
    <xf numFmtId="0" fontId="8" fillId="0" borderId="0"/>
    <xf numFmtId="0" fontId="8" fillId="0" borderId="0"/>
    <xf numFmtId="0" fontId="17" fillId="0" borderId="0"/>
    <xf numFmtId="0" fontId="17" fillId="0" borderId="0"/>
    <xf numFmtId="0" fontId="8" fillId="0" borderId="0"/>
    <xf numFmtId="0" fontId="8" fillId="0" borderId="0"/>
    <xf numFmtId="0" fontId="36" fillId="0" borderId="0"/>
    <xf numFmtId="0" fontId="36" fillId="0" borderId="0"/>
    <xf numFmtId="0" fontId="17" fillId="0" borderId="0"/>
    <xf numFmtId="0" fontId="17" fillId="0" borderId="0"/>
    <xf numFmtId="0" fontId="17" fillId="0" borderId="0"/>
    <xf numFmtId="0" fontId="17" fillId="0" borderId="0"/>
    <xf numFmtId="0" fontId="36" fillId="0" borderId="0"/>
    <xf numFmtId="0" fontId="3" fillId="0" borderId="0"/>
    <xf numFmtId="0" fontId="1" fillId="0" borderId="0"/>
    <xf numFmtId="0" fontId="9" fillId="0" borderId="0"/>
    <xf numFmtId="0" fontId="16" fillId="0" borderId="0"/>
    <xf numFmtId="0" fontId="8" fillId="0" borderId="0"/>
    <xf numFmtId="0" fontId="36" fillId="0" borderId="0"/>
    <xf numFmtId="0" fontId="36" fillId="0" borderId="0"/>
    <xf numFmtId="0" fontId="17" fillId="0" borderId="0"/>
    <xf numFmtId="0" fontId="17" fillId="0" borderId="0"/>
    <xf numFmtId="0" fontId="17" fillId="0" borderId="0"/>
    <xf numFmtId="0" fontId="17" fillId="0" borderId="0"/>
    <xf numFmtId="0" fontId="36" fillId="0" borderId="0"/>
    <xf numFmtId="0" fontId="36" fillId="0" borderId="0"/>
    <xf numFmtId="0" fontId="17" fillId="0" borderId="0"/>
    <xf numFmtId="0" fontId="17" fillId="0" borderId="0"/>
    <xf numFmtId="0" fontId="17" fillId="0" borderId="0"/>
    <xf numFmtId="0" fontId="36" fillId="0" borderId="0"/>
    <xf numFmtId="0" fontId="8" fillId="0" borderId="0"/>
    <xf numFmtId="0" fontId="8" fillId="0" borderId="0"/>
    <xf numFmtId="0" fontId="8" fillId="0" borderId="0"/>
    <xf numFmtId="0" fontId="8" fillId="0" borderId="0"/>
    <xf numFmtId="0" fontId="36" fillId="0" borderId="0"/>
    <xf numFmtId="0" fontId="36" fillId="0" borderId="0"/>
    <xf numFmtId="0" fontId="17" fillId="0" borderId="0"/>
    <xf numFmtId="0" fontId="17" fillId="0" borderId="0"/>
    <xf numFmtId="0" fontId="17" fillId="0" borderId="0"/>
    <xf numFmtId="0" fontId="17" fillId="0" borderId="0"/>
    <xf numFmtId="0" fontId="36" fillId="0" borderId="0"/>
    <xf numFmtId="0" fontId="36" fillId="0" borderId="0"/>
    <xf numFmtId="0" fontId="17" fillId="0" borderId="0"/>
    <xf numFmtId="0" fontId="17" fillId="0" borderId="0"/>
    <xf numFmtId="0" fontId="17" fillId="0" borderId="0"/>
    <xf numFmtId="0" fontId="36" fillId="0" borderId="0"/>
    <xf numFmtId="0" fontId="3" fillId="0" borderId="0"/>
    <xf numFmtId="0" fontId="1" fillId="0" borderId="0"/>
    <xf numFmtId="0" fontId="36" fillId="0" borderId="0"/>
    <xf numFmtId="0" fontId="36" fillId="0" borderId="0"/>
    <xf numFmtId="0" fontId="17" fillId="0" borderId="0"/>
    <xf numFmtId="0" fontId="17" fillId="0" borderId="0"/>
    <xf numFmtId="0" fontId="17" fillId="0" borderId="0"/>
    <xf numFmtId="0" fontId="17" fillId="0" borderId="0"/>
    <xf numFmtId="0" fontId="36" fillId="0" borderId="0"/>
    <xf numFmtId="0" fontId="36" fillId="0" borderId="0"/>
    <xf numFmtId="0" fontId="17" fillId="0" borderId="0"/>
    <xf numFmtId="0" fontId="17" fillId="0" borderId="0"/>
    <xf numFmtId="0" fontId="17" fillId="0" borderId="0"/>
    <xf numFmtId="0" fontId="36" fillId="0" borderId="0"/>
    <xf numFmtId="0" fontId="36" fillId="0" borderId="0"/>
    <xf numFmtId="0" fontId="17" fillId="0" borderId="0"/>
    <xf numFmtId="0" fontId="17" fillId="0" borderId="0"/>
    <xf numFmtId="0" fontId="17" fillId="0" borderId="0"/>
    <xf numFmtId="0" fontId="3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1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8" fillId="0" borderId="0"/>
    <xf numFmtId="0" fontId="8" fillId="0" borderId="0"/>
    <xf numFmtId="0" fontId="9" fillId="0" borderId="0"/>
    <xf numFmtId="0" fontId="9" fillId="0" borderId="0"/>
    <xf numFmtId="0" fontId="9" fillId="0" borderId="0"/>
    <xf numFmtId="0" fontId="9" fillId="0" borderId="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9" fillId="0" borderId="0"/>
    <xf numFmtId="0" fontId="9" fillId="0" borderId="0"/>
    <xf numFmtId="0" fontId="33" fillId="23" borderId="10" applyNumberFormat="0" applyAlignment="0" applyProtection="0"/>
    <xf numFmtId="0" fontId="30" fillId="10" borderId="4" applyNumberFormat="0" applyAlignment="0" applyProtection="0"/>
    <xf numFmtId="0" fontId="9" fillId="0" borderId="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29" fillId="0" borderId="8" applyNumberFormat="0" applyFill="0" applyAlignment="0" applyProtection="0"/>
    <xf numFmtId="0" fontId="29" fillId="0" borderId="8" applyNumberFormat="0" applyFill="0" applyAlignment="0" applyProtection="0"/>
    <xf numFmtId="0" fontId="9" fillId="0" borderId="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9" fillId="0" borderId="8"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9" fillId="0" borderId="8" applyNumberFormat="0" applyFill="0" applyAlignment="0" applyProtection="0"/>
    <xf numFmtId="0" fontId="29" fillId="0" borderId="8"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9" fillId="0" borderId="8"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9" fillId="0" borderId="8" applyNumberFormat="0" applyFill="0" applyAlignment="0" applyProtection="0"/>
    <xf numFmtId="0" fontId="30" fillId="10" borderId="4" applyNumberFormat="0" applyAlignment="0" applyProtection="0"/>
    <xf numFmtId="0" fontId="29" fillId="0" borderId="8"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9" fillId="0" borderId="8" applyNumberFormat="0" applyFill="0" applyAlignment="0" applyProtection="0"/>
    <xf numFmtId="0" fontId="25" fillId="23" borderId="4" applyNumberFormat="0" applyAlignment="0" applyProtection="0"/>
    <xf numFmtId="0" fontId="29" fillId="0" borderId="8"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41" fillId="0" borderId="0"/>
    <xf numFmtId="44" fontId="41" fillId="0" borderId="0" applyFont="0" applyFill="0" applyBorder="0" applyAlignment="0" applyProtection="0"/>
    <xf numFmtId="43" fontId="41" fillId="0" borderId="0" applyFont="0" applyFill="0" applyBorder="0" applyAlignment="0" applyProtection="0"/>
    <xf numFmtId="9" fontId="41" fillId="0" borderId="0" applyFont="0" applyFill="0" applyBorder="0" applyAlignment="0" applyProtection="0"/>
    <xf numFmtId="0" fontId="15" fillId="0" borderId="0"/>
    <xf numFmtId="0" fontId="41" fillId="0" borderId="0"/>
    <xf numFmtId="43" fontId="12" fillId="0" borderId="0" applyFont="0" applyFill="0" applyBorder="0" applyAlignment="0" applyProtection="0"/>
    <xf numFmtId="44" fontId="12" fillId="0" borderId="0" applyFont="0" applyFill="0" applyBorder="0" applyAlignment="0" applyProtection="0"/>
    <xf numFmtId="0" fontId="10" fillId="0" borderId="0" applyNumberFormat="0" applyFill="0" applyBorder="0" applyAlignment="0" applyProtection="0">
      <alignment vertical="top"/>
      <protection locked="0"/>
    </xf>
    <xf numFmtId="9" fontId="12" fillId="0" borderId="0" applyFont="0" applyFill="0" applyBorder="0" applyAlignment="0" applyProtection="0"/>
    <xf numFmtId="0" fontId="41" fillId="0" borderId="0"/>
    <xf numFmtId="44" fontId="8" fillId="0" borderId="0" applyFont="0" applyFill="0" applyBorder="0" applyAlignment="0" applyProtection="0"/>
    <xf numFmtId="43" fontId="8" fillId="0" borderId="0" applyFont="0" applyFill="0" applyBorder="0" applyAlignment="0" applyProtection="0"/>
    <xf numFmtId="0" fontId="10" fillId="0" borderId="0" applyNumberFormat="0" applyFill="0" applyBorder="0" applyAlignment="0" applyProtection="0">
      <alignment vertical="top"/>
      <protection locked="0"/>
    </xf>
    <xf numFmtId="0" fontId="8" fillId="0" borderId="0"/>
    <xf numFmtId="0" fontId="8" fillId="0" borderId="0"/>
    <xf numFmtId="0" fontId="8" fillId="0" borderId="0"/>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41" fillId="0" borderId="0"/>
    <xf numFmtId="0" fontId="42" fillId="0" borderId="0" applyNumberFormat="0" applyFill="0" applyBorder="0" applyAlignment="0" applyProtection="0">
      <alignment vertical="top"/>
      <protection locked="0"/>
    </xf>
    <xf numFmtId="0" fontId="42" fillId="0" borderId="0" applyNumberFormat="0" applyFill="0" applyBorder="0" applyAlignment="0" applyProtection="0">
      <alignment vertical="top"/>
      <protection locked="0"/>
    </xf>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29" fillId="0" borderId="8" applyNumberFormat="0" applyFill="0" applyAlignment="0" applyProtection="0"/>
    <xf numFmtId="0" fontId="29" fillId="0" borderId="8" applyNumberFormat="0" applyFill="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29" fillId="0" borderId="8" applyNumberFormat="0" applyFill="0" applyAlignment="0" applyProtection="0"/>
    <xf numFmtId="0" fontId="25" fillId="23" borderId="4" applyNumberFormat="0" applyAlignment="0" applyProtection="0"/>
    <xf numFmtId="0" fontId="30" fillId="10" borderId="4" applyNumberFormat="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5" fillId="24" borderId="5" applyNumberFormat="0" applyAlignment="0" applyProtection="0"/>
    <xf numFmtId="0" fontId="33" fillId="23" borderId="10"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30" fillId="10" borderId="4"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29" fillId="0" borderId="8" applyNumberFormat="0" applyFill="0" applyAlignment="0" applyProtection="0"/>
    <xf numFmtId="0" fontId="29" fillId="0" borderId="8"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9" fillId="0" borderId="8"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9" fillId="0" borderId="8"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29" fillId="0" borderId="8" applyNumberFormat="0" applyFill="0" applyAlignment="0" applyProtection="0"/>
    <xf numFmtId="0" fontId="8" fillId="26" borderId="3" applyNumberFormat="0" applyFont="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8" fillId="26" borderId="3" applyNumberFormat="0" applyFont="0" applyAlignment="0" applyProtection="0"/>
    <xf numFmtId="0" fontId="29" fillId="0" borderId="8"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29" fillId="0" borderId="8"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9" fillId="0" borderId="8"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5" fillId="24" borderId="5" applyNumberFormat="0" applyAlignment="0" applyProtection="0"/>
    <xf numFmtId="0" fontId="29" fillId="0" borderId="8" applyNumberFormat="0" applyFill="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29" fillId="0" borderId="8" applyNumberFormat="0" applyFill="0" applyAlignment="0" applyProtection="0"/>
    <xf numFmtId="0" fontId="29" fillId="0" borderId="8" applyNumberFormat="0" applyFill="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5" fillId="24" borderId="5"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9" fillId="0" borderId="8" applyNumberFormat="0" applyFill="0" applyAlignment="0" applyProtection="0"/>
    <xf numFmtId="0" fontId="29" fillId="0" borderId="8"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9" fillId="0" borderId="8" applyNumberFormat="0" applyFill="0" applyAlignment="0" applyProtection="0"/>
    <xf numFmtId="0" fontId="29" fillId="0" borderId="8"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9" fillId="0" borderId="8" applyNumberFormat="0" applyFill="0" applyAlignment="0" applyProtection="0"/>
    <xf numFmtId="0" fontId="29" fillId="0" borderId="8"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9" fillId="0" borderId="8" applyNumberFormat="0" applyFill="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29" fillId="0" borderId="8" applyNumberFormat="0" applyFill="0" applyAlignment="0" applyProtection="0"/>
    <xf numFmtId="0" fontId="29" fillId="0" borderId="8"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9" fillId="0" borderId="8"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9" fillId="0" borderId="8" applyNumberFormat="0" applyFill="0" applyAlignment="0" applyProtection="0"/>
    <xf numFmtId="0" fontId="29" fillId="0" borderId="8" applyNumberFormat="0" applyFill="0" applyAlignment="0" applyProtection="0"/>
    <xf numFmtId="0" fontId="25" fillId="23" borderId="4" applyNumberFormat="0" applyAlignment="0" applyProtection="0"/>
    <xf numFmtId="0" fontId="29" fillId="0" borderId="8" applyNumberFormat="0" applyFill="0" applyAlignment="0" applyProtection="0"/>
    <xf numFmtId="0" fontId="29" fillId="0" borderId="8" applyNumberFormat="0" applyFill="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9" fillId="0" borderId="8" applyNumberFormat="0" applyFill="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9" fillId="0" borderId="8" applyNumberFormat="0" applyFill="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29" fillId="0" borderId="8"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29" fillId="0" borderId="8"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29" fillId="0" borderId="8"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29" fillId="0" borderId="8" applyNumberFormat="0" applyFill="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29" fillId="0" borderId="8"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9" fillId="0" borderId="8"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9" fillId="0" borderId="8"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9" fillId="0" borderId="8"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29" fillId="0" borderId="8"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9" fillId="0" borderId="8" applyNumberFormat="0" applyFill="0" applyAlignment="0" applyProtection="0"/>
    <xf numFmtId="0" fontId="7" fillId="0" borderId="11" applyNumberFormat="0" applyFill="0" applyAlignment="0" applyProtection="0"/>
    <xf numFmtId="0" fontId="29" fillId="0" borderId="8" applyNumberFormat="0" applyFill="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29" fillId="0" borderId="8"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29" fillId="0" borderId="8"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9" fillId="0" borderId="8" applyNumberFormat="0" applyFill="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9" fillId="0" borderId="8" applyNumberFormat="0" applyFill="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9" fillId="0" borderId="8"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9" fillId="0" borderId="8" applyNumberFormat="0" applyFill="0" applyAlignment="0" applyProtection="0"/>
    <xf numFmtId="0" fontId="29" fillId="0" borderId="8" applyNumberFormat="0" applyFill="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9" fillId="0" borderId="8"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9" fillId="0" borderId="8"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9" fillId="0" borderId="8" applyNumberFormat="0" applyFill="0" applyAlignment="0" applyProtection="0"/>
    <xf numFmtId="0" fontId="29" fillId="0" borderId="8"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29" fillId="0" borderId="8"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9" fillId="0" borderId="8" applyNumberFormat="0" applyFill="0" applyAlignment="0" applyProtection="0"/>
    <xf numFmtId="0" fontId="29" fillId="0" borderId="8"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9" fillId="0" borderId="8"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9" fillId="0" borderId="8" applyNumberFormat="0" applyFill="0" applyAlignment="0" applyProtection="0"/>
    <xf numFmtId="0" fontId="29" fillId="0" borderId="8"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29" fillId="0" borderId="8"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9" fillId="0" borderId="8" applyNumberFormat="0" applyFill="0" applyAlignment="0" applyProtection="0"/>
    <xf numFmtId="0" fontId="25" fillId="23" borderId="4" applyNumberFormat="0" applyAlignment="0" applyProtection="0"/>
    <xf numFmtId="0" fontId="8" fillId="26" borderId="3" applyNumberFormat="0" applyFont="0" applyAlignment="0" applyProtection="0"/>
    <xf numFmtId="0" fontId="29" fillId="0" borderId="8" applyNumberFormat="0" applyFill="0" applyAlignment="0" applyProtection="0"/>
    <xf numFmtId="0" fontId="29" fillId="0" borderId="8" applyNumberFormat="0" applyFill="0" applyAlignment="0" applyProtection="0"/>
    <xf numFmtId="0" fontId="25" fillId="23" borderId="4" applyNumberFormat="0" applyAlignment="0" applyProtection="0"/>
    <xf numFmtId="0" fontId="8" fillId="26" borderId="3" applyNumberFormat="0" applyFont="0" applyAlignment="0" applyProtection="0"/>
    <xf numFmtId="0" fontId="29" fillId="0" borderId="8" applyNumberFormat="0" applyFill="0" applyAlignment="0" applyProtection="0"/>
    <xf numFmtId="0" fontId="33" fillId="23" borderId="10" applyNumberFormat="0" applyAlignment="0" applyProtection="0"/>
    <xf numFmtId="0" fontId="29" fillId="0" borderId="8"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9" fillId="0" borderId="8"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9" fillId="0" borderId="8"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9" fillId="0" borderId="8"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9" fillId="0" borderId="8"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9" fillId="0" borderId="8"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9" fillId="0" borderId="8" applyNumberFormat="0" applyFill="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29" fillId="0" borderId="8"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29" fillId="0" borderId="8"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9" fillId="0" borderId="8"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9" fillId="0" borderId="8"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29" fillId="0" borderId="8"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29" fillId="0" borderId="8" applyNumberFormat="0" applyFill="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29" fillId="0" borderId="8"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9" fillId="0" borderId="8"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29" fillId="0" borderId="8"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29" fillId="0" borderId="8" applyNumberFormat="0" applyFill="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29" fillId="0" borderId="8" applyNumberFormat="0" applyFill="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29" fillId="0" borderId="8"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29" fillId="0" borderId="8"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29" fillId="0" borderId="8" applyNumberFormat="0" applyFill="0" applyAlignment="0" applyProtection="0"/>
    <xf numFmtId="0" fontId="29" fillId="0" borderId="8"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9" fillId="0" borderId="8"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29" fillId="0" borderId="8"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9" fillId="0" borderId="8" applyNumberFormat="0" applyFill="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29" fillId="0" borderId="8"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9" fillId="0" borderId="8"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9" fillId="0" borderId="8" applyNumberFormat="0" applyFill="0" applyAlignment="0" applyProtection="0"/>
    <xf numFmtId="0" fontId="29" fillId="0" borderId="8"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9" fillId="0" borderId="8" applyNumberFormat="0" applyFill="0" applyAlignment="0" applyProtection="0"/>
    <xf numFmtId="0" fontId="29" fillId="0" borderId="8" applyNumberFormat="0" applyFill="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9" fillId="0" borderId="8" applyNumberFormat="0" applyFill="0" applyAlignment="0" applyProtection="0"/>
    <xf numFmtId="0" fontId="29" fillId="0" borderId="8" applyNumberFormat="0" applyFill="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29" fillId="0" borderId="8" applyNumberFormat="0" applyFill="0" applyAlignment="0" applyProtection="0"/>
    <xf numFmtId="0" fontId="29" fillId="0" borderId="8" applyNumberFormat="0" applyFill="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9" fillId="0" borderId="8" applyNumberFormat="0" applyFill="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9" fillId="0" borderId="8" applyNumberFormat="0" applyFill="0" applyAlignment="0" applyProtection="0"/>
    <xf numFmtId="0" fontId="29" fillId="0" borderId="8"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29" fillId="0" borderId="8" applyNumberFormat="0" applyFill="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5" fillId="23" borderId="4" applyNumberFormat="0" applyAlignment="0" applyProtection="0"/>
    <xf numFmtId="0" fontId="29" fillId="0" borderId="8" applyNumberFormat="0" applyFill="0" applyAlignment="0" applyProtection="0"/>
    <xf numFmtId="0" fontId="29" fillId="0" borderId="8"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9" fillId="0" borderId="8"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9" fillId="0" borderId="8" applyNumberFormat="0" applyFill="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9" fillId="0" borderId="8"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9" fillId="0" borderId="8" applyNumberFormat="0" applyFill="0" applyAlignment="0" applyProtection="0"/>
    <xf numFmtId="0" fontId="29" fillId="0" borderId="8" applyNumberFormat="0" applyFill="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29" fillId="0" borderId="8" applyNumberFormat="0" applyFill="0" applyAlignment="0" applyProtection="0"/>
    <xf numFmtId="0" fontId="29" fillId="0" borderId="8"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29" fillId="0" borderId="8" applyNumberFormat="0" applyFill="0" applyAlignment="0" applyProtection="0"/>
    <xf numFmtId="0" fontId="29" fillId="0" borderId="8"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29" fillId="0" borderId="8"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9" fillId="0" borderId="8" applyNumberFormat="0" applyFill="0" applyAlignment="0" applyProtection="0"/>
    <xf numFmtId="0" fontId="29" fillId="0" borderId="8"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29" fillId="0" borderId="8" applyNumberFormat="0" applyFill="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29" fillId="0" borderId="8" applyNumberFormat="0" applyFill="0" applyAlignment="0" applyProtection="0"/>
    <xf numFmtId="0" fontId="33" fillId="23" borderId="10" applyNumberFormat="0" applyAlignment="0" applyProtection="0"/>
    <xf numFmtId="0" fontId="29" fillId="0" borderId="8" applyNumberFormat="0" applyFill="0" applyAlignment="0" applyProtection="0"/>
    <xf numFmtId="0" fontId="30" fillId="10" borderId="4" applyNumberFormat="0" applyAlignment="0" applyProtection="0"/>
    <xf numFmtId="0" fontId="33" fillId="23" borderId="10" applyNumberFormat="0" applyAlignment="0" applyProtection="0"/>
    <xf numFmtId="0" fontId="29" fillId="0" borderId="8" applyNumberFormat="0" applyFill="0" applyAlignment="0" applyProtection="0"/>
    <xf numFmtId="0" fontId="33" fillId="23" borderId="10" applyNumberFormat="0" applyAlignment="0" applyProtection="0"/>
    <xf numFmtId="0" fontId="29" fillId="0" borderId="8"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3" fillId="23" borderId="10" applyNumberFormat="0" applyAlignment="0" applyProtection="0"/>
    <xf numFmtId="0" fontId="33" fillId="23" borderId="10" applyNumberForma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7" fillId="0" borderId="11" applyNumberFormat="0" applyFill="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7" fillId="0" borderId="11" applyNumberFormat="0" applyFill="0" applyAlignment="0" applyProtection="0"/>
    <xf numFmtId="0" fontId="25" fillId="23" borderId="4"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25" fillId="23" borderId="4" applyNumberFormat="0" applyAlignment="0" applyProtection="0"/>
    <xf numFmtId="0" fontId="30" fillId="10" borderId="4"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33" fillId="23" borderId="10" applyNumberFormat="0" applyAlignment="0" applyProtection="0"/>
    <xf numFmtId="0" fontId="25" fillId="23"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3" fillId="23" borderId="10" applyNumberFormat="0" applyAlignment="0" applyProtection="0"/>
    <xf numFmtId="0" fontId="30" fillId="10" borderId="4" applyNumberFormat="0" applyAlignment="0" applyProtection="0"/>
    <xf numFmtId="0" fontId="25" fillId="23" borderId="4" applyNumberFormat="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30" fillId="10" borderId="4"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30" fillId="10" borderId="4" applyNumberFormat="0" applyAlignment="0" applyProtection="0"/>
    <xf numFmtId="0" fontId="30" fillId="10"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7" fillId="0" borderId="11" applyNumberFormat="0" applyFill="0" applyAlignment="0" applyProtection="0"/>
    <xf numFmtId="0" fontId="8" fillId="26" borderId="3" applyNumberFormat="0" applyFont="0" applyAlignment="0" applyProtection="0"/>
    <xf numFmtId="0" fontId="30" fillId="10" borderId="4" applyNumberFormat="0" applyAlignment="0" applyProtection="0"/>
    <xf numFmtId="0" fontId="25" fillId="23" borderId="4" applyNumberForma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0" fontId="8" fillId="26" borderId="3" applyNumberFormat="0" applyFont="0" applyAlignment="0" applyProtection="0"/>
    <xf numFmtId="0" fontId="30" fillId="10" borderId="4" applyNumberFormat="0" applyAlignment="0" applyProtection="0"/>
    <xf numFmtId="0" fontId="8" fillId="26" borderId="3" applyNumberFormat="0" applyFont="0" applyAlignment="0" applyProtection="0"/>
    <xf numFmtId="0" fontId="33" fillId="23" borderId="10" applyNumberFormat="0" applyAlignment="0" applyProtection="0"/>
    <xf numFmtId="0" fontId="7" fillId="0" borderId="11" applyNumberFormat="0" applyFill="0" applyAlignment="0" applyProtection="0"/>
    <xf numFmtId="0" fontId="25" fillId="23" borderId="4" applyNumberFormat="0" applyAlignment="0" applyProtection="0"/>
    <xf numFmtId="0" fontId="25" fillId="23" borderId="4" applyNumberFormat="0" applyAlignment="0" applyProtection="0"/>
    <xf numFmtId="0" fontId="8" fillId="26" borderId="3" applyNumberFormat="0" applyFont="0" applyAlignment="0" applyProtection="0"/>
    <xf numFmtId="0" fontId="25" fillId="23" borderId="4" applyNumberForma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8" fillId="26" borderId="3" applyNumberFormat="0" applyFont="0" applyAlignment="0" applyProtection="0"/>
    <xf numFmtId="0" fontId="7" fillId="0" borderId="11" applyNumberFormat="0" applyFill="0" applyAlignment="0" applyProtection="0"/>
    <xf numFmtId="0" fontId="8" fillId="26" borderId="3" applyNumberFormat="0" applyFont="0" applyAlignment="0" applyProtection="0"/>
    <xf numFmtId="0" fontId="33" fillId="23" borderId="10" applyNumberFormat="0" applyAlignment="0" applyProtection="0"/>
    <xf numFmtId="0" fontId="30" fillId="10"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7" fillId="0" borderId="11" applyNumberFormat="0" applyFill="0" applyAlignment="0" applyProtection="0"/>
    <xf numFmtId="0" fontId="25" fillId="23" borderId="4" applyNumberFormat="0" applyAlignment="0" applyProtection="0"/>
    <xf numFmtId="0" fontId="8" fillId="26" borderId="3" applyNumberFormat="0" applyFont="0" applyAlignment="0" applyProtection="0"/>
    <xf numFmtId="0" fontId="7" fillId="0" borderId="11" applyNumberFormat="0" applyFill="0" applyAlignment="0" applyProtection="0"/>
    <xf numFmtId="0" fontId="7" fillId="0" borderId="11" applyNumberFormat="0" applyFill="0" applyAlignment="0" applyProtection="0"/>
    <xf numFmtId="0" fontId="33" fillId="23" borderId="10" applyNumberFormat="0" applyAlignment="0" applyProtection="0"/>
    <xf numFmtId="0" fontId="8" fillId="26" borderId="3" applyNumberFormat="0" applyFont="0" applyAlignment="0" applyProtection="0"/>
    <xf numFmtId="0" fontId="25" fillId="23" borderId="4" applyNumberFormat="0" applyAlignment="0" applyProtection="0"/>
    <xf numFmtId="0" fontId="29" fillId="0" borderId="8" applyNumberFormat="0" applyFill="0" applyAlignment="0" applyProtection="0"/>
    <xf numFmtId="0" fontId="29" fillId="0" borderId="8" applyNumberFormat="0" applyFill="0" applyAlignment="0" applyProtection="0"/>
    <xf numFmtId="0" fontId="30" fillId="10" borderId="4" applyNumberFormat="0" applyAlignment="0" applyProtection="0"/>
    <xf numFmtId="0" fontId="7" fillId="0" borderId="11" applyNumberFormat="0" applyFill="0" applyAlignment="0" applyProtection="0"/>
    <xf numFmtId="0" fontId="8" fillId="26" borderId="3" applyNumberFormat="0" applyFont="0" applyAlignment="0" applyProtection="0"/>
    <xf numFmtId="0" fontId="8" fillId="26" borderId="3" applyNumberFormat="0" applyFont="0" applyAlignment="0" applyProtection="0"/>
    <xf numFmtId="0" fontId="33" fillId="23" borderId="10" applyNumberFormat="0" applyAlignment="0" applyProtection="0"/>
    <xf numFmtId="0" fontId="8" fillId="26" borderId="3" applyNumberFormat="0" applyFont="0" applyAlignment="0" applyProtection="0"/>
    <xf numFmtId="43" fontId="17" fillId="0" borderId="0" applyFont="0" applyFill="0" applyBorder="0" applyAlignment="0" applyProtection="0"/>
    <xf numFmtId="44" fontId="8" fillId="0" borderId="0" applyFont="0" applyFill="0" applyBorder="0" applyAlignment="0" applyProtection="0"/>
    <xf numFmtId="0" fontId="44" fillId="0" borderId="0" applyNumberFormat="0" applyFill="0" applyBorder="0" applyAlignment="0" applyProtection="0">
      <alignment vertical="top"/>
      <protection locked="0"/>
    </xf>
    <xf numFmtId="0" fontId="17" fillId="0" borderId="0"/>
    <xf numFmtId="0" fontId="17" fillId="0" borderId="0"/>
    <xf numFmtId="0" fontId="17" fillId="0" borderId="0"/>
    <xf numFmtId="9" fontId="17" fillId="0" borderId="0" applyFont="0" applyFill="0" applyBorder="0" applyAlignment="0" applyProtection="0"/>
    <xf numFmtId="9" fontId="8" fillId="0" borderId="0" applyFont="0" applyFill="0" applyBorder="0" applyAlignment="0" applyProtection="0"/>
    <xf numFmtId="0" fontId="8" fillId="0" borderId="0"/>
    <xf numFmtId="43" fontId="8" fillId="0" borderId="0" applyFont="0" applyFill="0" applyBorder="0" applyAlignment="0" applyProtection="0"/>
    <xf numFmtId="43" fontId="8" fillId="0" borderId="0" applyFont="0" applyFill="0" applyBorder="0" applyAlignment="0" applyProtection="0"/>
    <xf numFmtId="44"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4" fontId="8" fillId="0" borderId="0" applyFont="0" applyFill="0" applyBorder="0" applyAlignment="0" applyProtection="0"/>
    <xf numFmtId="43" fontId="8" fillId="0" borderId="0" applyFont="0" applyFill="0" applyBorder="0" applyAlignment="0" applyProtection="0"/>
    <xf numFmtId="0" fontId="8" fillId="0" borderId="0"/>
    <xf numFmtId="0" fontId="15" fillId="0" borderId="0"/>
    <xf numFmtId="0" fontId="17" fillId="0" borderId="0"/>
    <xf numFmtId="0" fontId="4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44" fontId="41" fillId="0" borderId="0" applyFont="0" applyFill="0" applyBorder="0" applyAlignment="0" applyProtection="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1" fillId="0" borderId="0"/>
    <xf numFmtId="0" fontId="48" fillId="0" borderId="0"/>
    <xf numFmtId="44" fontId="48" fillId="0" borderId="0" applyFont="0" applyFill="0" applyBorder="0" applyAlignment="0" applyProtection="0"/>
    <xf numFmtId="9" fontId="1" fillId="0" borderId="0" applyFont="0" applyFill="0" applyBorder="0" applyAlignment="0" applyProtection="0"/>
  </cellStyleXfs>
  <cellXfs count="310">
    <xf numFmtId="0" fontId="0" fillId="0" borderId="0" xfId="0"/>
    <xf numFmtId="0" fontId="0" fillId="0" borderId="0" xfId="0"/>
    <xf numFmtId="0" fontId="0" fillId="0" borderId="0" xfId="0" applyAlignment="1">
      <alignment wrapText="1"/>
    </xf>
    <xf numFmtId="0" fontId="0" fillId="0" borderId="0" xfId="0" applyAlignment="1">
      <alignment horizontal="center"/>
    </xf>
    <xf numFmtId="0" fontId="0" fillId="0" borderId="0" xfId="0" applyFill="1"/>
    <xf numFmtId="164" fontId="0" fillId="0" borderId="0" xfId="2" applyNumberFormat="1" applyFont="1"/>
    <xf numFmtId="0" fontId="0" fillId="0" borderId="0" xfId="0" applyAlignment="1">
      <alignment horizontal="center" wrapText="1"/>
    </xf>
    <xf numFmtId="0" fontId="2" fillId="0" borderId="0" xfId="0" applyFont="1" applyAlignment="1">
      <alignment horizontal="right"/>
    </xf>
    <xf numFmtId="0" fontId="10" fillId="0" borderId="0" xfId="8" applyFill="1" applyBorder="1" applyAlignment="1" applyProtection="1">
      <alignment horizontal="center" wrapText="1"/>
    </xf>
    <xf numFmtId="0" fontId="19" fillId="0" borderId="0" xfId="0" applyFont="1"/>
    <xf numFmtId="0" fontId="18" fillId="0" borderId="0" xfId="0" applyFont="1"/>
    <xf numFmtId="165" fontId="0" fillId="0" borderId="0" xfId="1" applyNumberFormat="1" applyFont="1"/>
    <xf numFmtId="0" fontId="2" fillId="0" borderId="0" xfId="0" applyFont="1"/>
    <xf numFmtId="0" fontId="21" fillId="0" borderId="0" xfId="8" applyFont="1" applyFill="1" applyBorder="1" applyAlignment="1" applyProtection="1">
      <alignment horizontal="center" wrapText="1"/>
    </xf>
    <xf numFmtId="164" fontId="2" fillId="0" borderId="0" xfId="2" applyNumberFormat="1" applyFont="1"/>
    <xf numFmtId="165" fontId="2" fillId="0" borderId="0" xfId="1" applyNumberFormat="1" applyFont="1"/>
    <xf numFmtId="166" fontId="0" fillId="0" borderId="0" xfId="1" applyNumberFormat="1" applyFont="1"/>
    <xf numFmtId="0" fontId="2" fillId="0" borderId="0" xfId="0" applyFont="1" applyAlignment="1">
      <alignment horizontal="center"/>
    </xf>
    <xf numFmtId="0" fontId="0" fillId="0" borderId="0" xfId="0" applyAlignment="1"/>
    <xf numFmtId="0" fontId="22" fillId="0" borderId="0" xfId="0" applyFont="1"/>
    <xf numFmtId="0" fontId="20" fillId="0" borderId="0" xfId="0" applyFont="1" applyAlignment="1">
      <alignment horizontal="center"/>
    </xf>
    <xf numFmtId="0" fontId="43" fillId="0" borderId="0" xfId="0" applyFont="1" applyAlignment="1">
      <alignment horizontal="center"/>
    </xf>
    <xf numFmtId="164" fontId="11" fillId="4" borderId="1" xfId="2" applyNumberFormat="1" applyFont="1" applyFill="1" applyBorder="1" applyAlignment="1">
      <alignment horizontal="center" wrapText="1"/>
    </xf>
    <xf numFmtId="164" fontId="11" fillId="4" borderId="2" xfId="2" applyNumberFormat="1" applyFont="1" applyFill="1" applyBorder="1" applyAlignment="1">
      <alignment horizontal="center" wrapText="1"/>
    </xf>
    <xf numFmtId="164" fontId="11" fillId="0" borderId="0" xfId="2" applyNumberFormat="1" applyFont="1" applyFill="1" applyBorder="1" applyAlignment="1">
      <alignment horizontal="center" wrapText="1"/>
    </xf>
    <xf numFmtId="0" fontId="20" fillId="27" borderId="0" xfId="0" applyFont="1" applyFill="1"/>
    <xf numFmtId="164" fontId="11" fillId="4" borderId="1" xfId="2" applyNumberFormat="1" applyFont="1" applyFill="1" applyBorder="1" applyAlignment="1">
      <alignment horizontal="center"/>
    </xf>
    <xf numFmtId="164" fontId="11" fillId="4" borderId="2" xfId="2" applyNumberFormat="1" applyFont="1" applyFill="1" applyBorder="1" applyAlignment="1">
      <alignment horizontal="center"/>
    </xf>
    <xf numFmtId="0" fontId="11" fillId="0" borderId="0" xfId="0" applyFont="1" applyFill="1" applyBorder="1" applyAlignment="1">
      <alignment horizontal="center"/>
    </xf>
    <xf numFmtId="0" fontId="2" fillId="0" borderId="0" xfId="0" applyFont="1" applyFill="1" applyAlignment="1">
      <alignment horizontal="center"/>
    </xf>
    <xf numFmtId="0" fontId="2" fillId="0" borderId="0" xfId="0" applyFont="1" applyFill="1"/>
    <xf numFmtId="0" fontId="2" fillId="0" borderId="0" xfId="0" applyFont="1" applyFill="1" applyAlignment="1">
      <alignment horizontal="right"/>
    </xf>
    <xf numFmtId="164" fontId="1" fillId="0" borderId="0" xfId="2" applyNumberFormat="1" applyFont="1" applyFill="1" applyBorder="1"/>
    <xf numFmtId="0" fontId="20" fillId="0" borderId="0" xfId="0" applyFont="1" applyFill="1"/>
    <xf numFmtId="0" fontId="20" fillId="0" borderId="0" xfId="0" applyFont="1" applyFill="1" applyAlignment="1">
      <alignment horizontal="center"/>
    </xf>
    <xf numFmtId="164" fontId="0" fillId="0" borderId="0" xfId="2" applyNumberFormat="1" applyFont="1" applyFill="1"/>
    <xf numFmtId="0" fontId="0" fillId="0" borderId="15" xfId="0" applyBorder="1"/>
    <xf numFmtId="0" fontId="0" fillId="0" borderId="12" xfId="0" applyFont="1" applyBorder="1"/>
    <xf numFmtId="164" fontId="11" fillId="0" borderId="0" xfId="2" applyNumberFormat="1" applyFont="1" applyFill="1" applyBorder="1" applyAlignment="1">
      <alignment horizontal="center"/>
    </xf>
    <xf numFmtId="0" fontId="47" fillId="0" borderId="0" xfId="0" applyFont="1"/>
    <xf numFmtId="164" fontId="2" fillId="0" borderId="16" xfId="2" applyNumberFormat="1" applyFont="1" applyBorder="1"/>
    <xf numFmtId="0" fontId="2" fillId="0" borderId="16" xfId="0" applyFont="1" applyBorder="1" applyAlignment="1">
      <alignment horizontal="right"/>
    </xf>
    <xf numFmtId="0" fontId="0" fillId="0" borderId="12" xfId="0" applyBorder="1"/>
    <xf numFmtId="0" fontId="0" fillId="0" borderId="16" xfId="0" applyBorder="1"/>
    <xf numFmtId="0" fontId="46" fillId="0" borderId="0" xfId="0" applyFont="1"/>
    <xf numFmtId="0" fontId="2" fillId="0" borderId="15" xfId="0" applyFont="1" applyBorder="1"/>
    <xf numFmtId="0" fontId="0" fillId="0" borderId="0" xfId="0"/>
    <xf numFmtId="0" fontId="0" fillId="0" borderId="0" xfId="0" applyFont="1" applyFill="1" applyBorder="1" applyAlignment="1">
      <alignment vertical="center" wrapText="1"/>
    </xf>
    <xf numFmtId="164" fontId="0" fillId="0" borderId="0" xfId="2" applyNumberFormat="1" applyFont="1"/>
    <xf numFmtId="0" fontId="2" fillId="0" borderId="0" xfId="0" applyFont="1" applyAlignment="1">
      <alignment horizontal="right"/>
    </xf>
    <xf numFmtId="0" fontId="18" fillId="0" borderId="0" xfId="0" applyFont="1"/>
    <xf numFmtId="0" fontId="2" fillId="0" borderId="0" xfId="0" applyFont="1"/>
    <xf numFmtId="164" fontId="2" fillId="0" borderId="0" xfId="2" applyNumberFormat="1" applyFont="1"/>
    <xf numFmtId="164" fontId="1" fillId="0" borderId="0" xfId="2" applyNumberFormat="1" applyFont="1"/>
    <xf numFmtId="0" fontId="45" fillId="0" borderId="0" xfId="0" applyFont="1" applyFill="1" applyBorder="1" applyAlignment="1">
      <alignment vertical="center"/>
    </xf>
    <xf numFmtId="0" fontId="45" fillId="0" borderId="0" xfId="0" applyFont="1" applyFill="1" applyBorder="1" applyAlignment="1">
      <alignment vertical="center" wrapText="1"/>
    </xf>
    <xf numFmtId="1" fontId="0" fillId="0" borderId="0" xfId="0" applyNumberFormat="1" applyAlignment="1">
      <alignment horizontal="right"/>
    </xf>
    <xf numFmtId="0" fontId="0" fillId="0" borderId="0" xfId="0" applyAlignment="1">
      <alignment horizontal="right"/>
    </xf>
    <xf numFmtId="1" fontId="0" fillId="0" borderId="16" xfId="0" applyNumberFormat="1" applyBorder="1" applyAlignment="1">
      <alignment horizontal="right"/>
    </xf>
    <xf numFmtId="164" fontId="45" fillId="0" borderId="0" xfId="2" applyNumberFormat="1" applyFont="1" applyFill="1"/>
    <xf numFmtId="0" fontId="0" fillId="0" borderId="0" xfId="0" applyBorder="1"/>
    <xf numFmtId="0" fontId="0" fillId="0" borderId="0" xfId="0" applyAlignment="1">
      <alignment horizontal="left"/>
    </xf>
    <xf numFmtId="1" fontId="0" fillId="0" borderId="0" xfId="0" applyNumberFormat="1" applyAlignment="1">
      <alignment horizontal="left"/>
    </xf>
    <xf numFmtId="1" fontId="0" fillId="0" borderId="0" xfId="0" applyNumberFormat="1" applyBorder="1" applyAlignment="1">
      <alignment horizontal="left"/>
    </xf>
    <xf numFmtId="1" fontId="10" fillId="0" borderId="0" xfId="8" applyNumberFormat="1" applyAlignment="1" applyProtection="1">
      <alignment horizontal="left"/>
    </xf>
    <xf numFmtId="1" fontId="0" fillId="0" borderId="0" xfId="0" applyNumberFormat="1" applyAlignment="1">
      <alignment horizontal="left" wrapText="1"/>
    </xf>
    <xf numFmtId="1" fontId="21" fillId="0" borderId="16" xfId="8" applyNumberFormat="1" applyFont="1" applyFill="1" applyBorder="1" applyAlignment="1" applyProtection="1">
      <alignment horizontal="left" wrapText="1"/>
    </xf>
    <xf numFmtId="1" fontId="21" fillId="0" borderId="0" xfId="8" applyNumberFormat="1" applyFont="1" applyFill="1" applyBorder="1" applyAlignment="1" applyProtection="1">
      <alignment horizontal="left" wrapText="1"/>
    </xf>
    <xf numFmtId="1" fontId="10" fillId="0" borderId="0" xfId="8" applyNumberFormat="1" applyFill="1" applyBorder="1" applyAlignment="1" applyProtection="1">
      <alignment horizontal="left" wrapText="1"/>
    </xf>
    <xf numFmtId="1" fontId="2" fillId="0" borderId="16" xfId="0" applyNumberFormat="1" applyFont="1" applyBorder="1" applyAlignment="1">
      <alignment horizontal="left"/>
    </xf>
    <xf numFmtId="1" fontId="2" fillId="0" borderId="0" xfId="0" applyNumberFormat="1" applyFont="1" applyAlignment="1">
      <alignment horizontal="left"/>
    </xf>
    <xf numFmtId="1" fontId="0" fillId="0" borderId="16" xfId="0" applyNumberFormat="1" applyBorder="1" applyAlignment="1">
      <alignment horizontal="left"/>
    </xf>
    <xf numFmtId="1" fontId="0" fillId="0" borderId="0" xfId="0" applyNumberFormat="1" applyFill="1" applyAlignment="1">
      <alignment horizontal="left"/>
    </xf>
    <xf numFmtId="0" fontId="0" fillId="0" borderId="0" xfId="0" applyBorder="1" applyAlignment="1">
      <alignment horizontal="left"/>
    </xf>
    <xf numFmtId="164" fontId="49" fillId="28" borderId="0" xfId="2" applyNumberFormat="1" applyFont="1" applyFill="1"/>
    <xf numFmtId="168" fontId="0" fillId="0" borderId="0" xfId="54778" applyNumberFormat="1" applyFont="1"/>
    <xf numFmtId="0" fontId="0" fillId="29" borderId="0" xfId="0" applyFill="1"/>
    <xf numFmtId="0" fontId="50" fillId="0" borderId="0" xfId="0" quotePrefix="1" applyFont="1"/>
    <xf numFmtId="0" fontId="0" fillId="0" borderId="0" xfId="0" applyFill="1" applyBorder="1"/>
    <xf numFmtId="166" fontId="0" fillId="0" borderId="0" xfId="0" applyNumberFormat="1"/>
    <xf numFmtId="0" fontId="51" fillId="0" borderId="0" xfId="0" applyFont="1"/>
    <xf numFmtId="168" fontId="0" fillId="0" borderId="0" xfId="54778" applyNumberFormat="1" applyFont="1" applyFill="1"/>
    <xf numFmtId="168" fontId="2" fillId="0" borderId="0" xfId="54778" applyNumberFormat="1" applyFont="1" applyFill="1"/>
    <xf numFmtId="0" fontId="52" fillId="0" borderId="0" xfId="0" applyFont="1"/>
    <xf numFmtId="0" fontId="0" fillId="0" borderId="0" xfId="0" applyFill="1" applyAlignment="1">
      <alignment horizontal="left"/>
    </xf>
    <xf numFmtId="0" fontId="53" fillId="0" borderId="0" xfId="0" applyFont="1" applyFill="1"/>
    <xf numFmtId="0" fontId="45" fillId="0" borderId="0" xfId="0" applyFont="1"/>
    <xf numFmtId="0" fontId="45" fillId="0" borderId="0" xfId="0" applyFont="1" applyFill="1"/>
    <xf numFmtId="165" fontId="11" fillId="0" borderId="18" xfId="1" applyNumberFormat="1" applyFont="1" applyFill="1" applyBorder="1" applyAlignment="1">
      <alignment horizontal="center" wrapText="1"/>
    </xf>
    <xf numFmtId="0" fontId="0" fillId="0" borderId="18" xfId="0" applyBorder="1"/>
    <xf numFmtId="165" fontId="0" fillId="0" borderId="18" xfId="1" applyNumberFormat="1" applyFont="1" applyBorder="1"/>
    <xf numFmtId="37" fontId="0" fillId="0" borderId="18" xfId="2" applyNumberFormat="1" applyFont="1" applyBorder="1"/>
    <xf numFmtId="169" fontId="2" fillId="0" borderId="19" xfId="2" applyNumberFormat="1" applyFont="1" applyBorder="1"/>
    <xf numFmtId="165" fontId="2" fillId="0" borderId="18" xfId="1" applyNumberFormat="1" applyFont="1" applyBorder="1"/>
    <xf numFmtId="165" fontId="45" fillId="0" borderId="18" xfId="1" applyNumberFormat="1" applyFont="1" applyFill="1" applyBorder="1"/>
    <xf numFmtId="165" fontId="0" fillId="0" borderId="18" xfId="1" applyNumberFormat="1" applyFont="1" applyFill="1" applyBorder="1"/>
    <xf numFmtId="0" fontId="0" fillId="0" borderId="18" xfId="0" applyFill="1" applyBorder="1"/>
    <xf numFmtId="165" fontId="2" fillId="0" borderId="18" xfId="1" applyNumberFormat="1" applyFont="1" applyFill="1" applyBorder="1"/>
    <xf numFmtId="0" fontId="0" fillId="0" borderId="20" xfId="0" applyBorder="1"/>
    <xf numFmtId="170" fontId="2" fillId="0" borderId="19" xfId="2" applyNumberFormat="1" applyFont="1" applyBorder="1"/>
    <xf numFmtId="165" fontId="1" fillId="0" borderId="18" xfId="1" applyNumberFormat="1" applyFont="1" applyFill="1" applyBorder="1"/>
    <xf numFmtId="165" fontId="0" fillId="0" borderId="20" xfId="1" applyNumberFormat="1" applyFont="1" applyBorder="1"/>
    <xf numFmtId="170" fontId="49" fillId="28" borderId="0" xfId="2" applyNumberFormat="1" applyFont="1" applyFill="1"/>
    <xf numFmtId="170" fontId="49" fillId="28" borderId="18" xfId="1" applyNumberFormat="1" applyFont="1" applyFill="1" applyBorder="1"/>
    <xf numFmtId="165" fontId="11" fillId="4" borderId="21" xfId="1" applyNumberFormat="1" applyFont="1" applyFill="1" applyBorder="1" applyAlignment="1">
      <alignment horizontal="center" wrapText="1"/>
    </xf>
    <xf numFmtId="165" fontId="11" fillId="4" borderId="22" xfId="1" applyNumberFormat="1" applyFont="1" applyFill="1" applyBorder="1" applyAlignment="1">
      <alignment horizontal="center" wrapText="1"/>
    </xf>
    <xf numFmtId="44" fontId="0" fillId="0" borderId="0" xfId="0" applyNumberFormat="1"/>
    <xf numFmtId="0" fontId="0" fillId="0" borderId="0" xfId="0" applyFont="1" applyFill="1"/>
    <xf numFmtId="0" fontId="0" fillId="0" borderId="0" xfId="0" applyFont="1"/>
    <xf numFmtId="0" fontId="0" fillId="0" borderId="0" xfId="0" applyFont="1" applyAlignment="1">
      <alignment horizontal="left"/>
    </xf>
    <xf numFmtId="0" fontId="54" fillId="0" borderId="0" xfId="0" applyFont="1"/>
    <xf numFmtId="164" fontId="49" fillId="31" borderId="0" xfId="2" applyNumberFormat="1" applyFont="1" applyFill="1"/>
    <xf numFmtId="169" fontId="49" fillId="31" borderId="0" xfId="2" applyNumberFormat="1" applyFont="1" applyFill="1"/>
    <xf numFmtId="164" fontId="0" fillId="0" borderId="23" xfId="2" applyNumberFormat="1" applyFont="1" applyBorder="1"/>
    <xf numFmtId="164" fontId="0" fillId="0" borderId="24" xfId="2" applyNumberFormat="1" applyFont="1" applyBorder="1"/>
    <xf numFmtId="164" fontId="45" fillId="31" borderId="26" xfId="2" applyNumberFormat="1" applyFont="1" applyFill="1" applyBorder="1"/>
    <xf numFmtId="164" fontId="45" fillId="31" borderId="0" xfId="2" applyNumberFormat="1" applyFont="1" applyFill="1" applyBorder="1"/>
    <xf numFmtId="164" fontId="45" fillId="0" borderId="26" xfId="2" applyNumberFormat="1" applyFont="1" applyFill="1" applyBorder="1"/>
    <xf numFmtId="164" fontId="45" fillId="0" borderId="0" xfId="2" applyNumberFormat="1" applyFont="1" applyFill="1" applyBorder="1"/>
    <xf numFmtId="0" fontId="0" fillId="0" borderId="24" xfId="0" applyBorder="1"/>
    <xf numFmtId="165" fontId="0" fillId="0" borderId="25" xfId="1" applyNumberFormat="1" applyFont="1" applyBorder="1"/>
    <xf numFmtId="164" fontId="45" fillId="31" borderId="28" xfId="2" applyNumberFormat="1" applyFont="1" applyFill="1" applyBorder="1"/>
    <xf numFmtId="164" fontId="45" fillId="31" borderId="29" xfId="2" applyNumberFormat="1" applyFont="1" applyFill="1" applyBorder="1"/>
    <xf numFmtId="165" fontId="45" fillId="31" borderId="30" xfId="1" applyNumberFormat="1" applyFont="1" applyFill="1" applyBorder="1"/>
    <xf numFmtId="164" fontId="0" fillId="0" borderId="26" xfId="2" applyNumberFormat="1" applyFont="1" applyBorder="1"/>
    <xf numFmtId="164" fontId="0" fillId="0" borderId="0" xfId="2" applyNumberFormat="1" applyFont="1" applyBorder="1"/>
    <xf numFmtId="164" fontId="0" fillId="0" borderId="26" xfId="2" applyNumberFormat="1" applyFont="1" applyFill="1" applyBorder="1"/>
    <xf numFmtId="164" fontId="0" fillId="0" borderId="0" xfId="2" applyNumberFormat="1" applyFont="1" applyFill="1" applyBorder="1"/>
    <xf numFmtId="0" fontId="55" fillId="0" borderId="0" xfId="0" applyFont="1" applyAlignment="1">
      <alignment horizontal="right"/>
    </xf>
    <xf numFmtId="0" fontId="0" fillId="0" borderId="31" xfId="0" applyBorder="1"/>
    <xf numFmtId="0" fontId="0" fillId="0" borderId="31" xfId="0" applyFill="1" applyBorder="1"/>
    <xf numFmtId="165" fontId="45" fillId="0" borderId="31" xfId="1" applyNumberFormat="1" applyFont="1" applyFill="1" applyBorder="1"/>
    <xf numFmtId="165" fontId="0" fillId="0" borderId="31" xfId="1" applyNumberFormat="1" applyFont="1" applyFill="1" applyBorder="1"/>
    <xf numFmtId="164" fontId="0" fillId="0" borderId="23" xfId="0" applyNumberFormat="1" applyFill="1" applyBorder="1"/>
    <xf numFmtId="164" fontId="0" fillId="0" borderId="24" xfId="0" applyNumberFormat="1" applyFill="1" applyBorder="1"/>
    <xf numFmtId="164" fontId="0" fillId="0" borderId="32" xfId="0" applyNumberFormat="1" applyFill="1" applyBorder="1"/>
    <xf numFmtId="0" fontId="0" fillId="0" borderId="26" xfId="0" applyFill="1" applyBorder="1"/>
    <xf numFmtId="0" fontId="0" fillId="0" borderId="33" xfId="0" applyFill="1" applyBorder="1"/>
    <xf numFmtId="164" fontId="0" fillId="0" borderId="32" xfId="2" applyNumberFormat="1" applyFont="1" applyBorder="1"/>
    <xf numFmtId="164" fontId="0" fillId="0" borderId="33" xfId="2" applyNumberFormat="1" applyFont="1" applyBorder="1"/>
    <xf numFmtId="164" fontId="45" fillId="31" borderId="34" xfId="2" applyNumberFormat="1" applyFont="1" applyFill="1" applyBorder="1"/>
    <xf numFmtId="6" fontId="0" fillId="0" borderId="24" xfId="0" applyNumberFormat="1" applyBorder="1"/>
    <xf numFmtId="170" fontId="49" fillId="31" borderId="0" xfId="2" applyNumberFormat="1" applyFont="1" applyFill="1"/>
    <xf numFmtId="164" fontId="45" fillId="28" borderId="28" xfId="2" applyNumberFormat="1" applyFont="1" applyFill="1" applyBorder="1"/>
    <xf numFmtId="164" fontId="45" fillId="28" borderId="29" xfId="2" applyNumberFormat="1" applyFont="1" applyFill="1" applyBorder="1"/>
    <xf numFmtId="164" fontId="0" fillId="0" borderId="23" xfId="2" applyNumberFormat="1" applyFont="1" applyFill="1" applyBorder="1"/>
    <xf numFmtId="164" fontId="0" fillId="0" borderId="24" xfId="2" applyNumberFormat="1" applyFont="1" applyFill="1" applyBorder="1"/>
    <xf numFmtId="165" fontId="0" fillId="0" borderId="31" xfId="1" applyNumberFormat="1" applyFont="1" applyBorder="1"/>
    <xf numFmtId="164" fontId="0" fillId="0" borderId="33" xfId="2" applyNumberFormat="1" applyFont="1" applyFill="1" applyBorder="1"/>
    <xf numFmtId="164" fontId="0" fillId="0" borderId="32" xfId="2" applyNumberFormat="1" applyFont="1" applyFill="1" applyBorder="1"/>
    <xf numFmtId="164" fontId="45" fillId="28" borderId="34" xfId="2" applyNumberFormat="1" applyFont="1" applyFill="1" applyBorder="1"/>
    <xf numFmtId="6" fontId="0" fillId="0" borderId="24" xfId="2" applyNumberFormat="1" applyFont="1" applyBorder="1"/>
    <xf numFmtId="164" fontId="45" fillId="0" borderId="35" xfId="2" applyNumberFormat="1" applyFont="1" applyFill="1" applyBorder="1"/>
    <xf numFmtId="0" fontId="0" fillId="0" borderId="0" xfId="0" applyFill="1" applyAlignment="1">
      <alignment horizontal="center"/>
    </xf>
    <xf numFmtId="0" fontId="55" fillId="0" borderId="0" xfId="0" applyFont="1" applyFill="1" applyAlignment="1">
      <alignment horizontal="right"/>
    </xf>
    <xf numFmtId="164" fontId="49" fillId="0" borderId="0" xfId="2" applyNumberFormat="1" applyFont="1" applyFill="1"/>
    <xf numFmtId="0" fontId="45" fillId="31" borderId="0" xfId="0" applyFont="1" applyFill="1" applyBorder="1" applyAlignment="1">
      <alignment vertical="center"/>
    </xf>
    <xf numFmtId="0" fontId="45" fillId="31" borderId="0" xfId="0" applyFont="1" applyFill="1" applyBorder="1" applyAlignment="1">
      <alignment vertical="center" wrapText="1"/>
    </xf>
    <xf numFmtId="0" fontId="0" fillId="0" borderId="17" xfId="0" applyBorder="1"/>
    <xf numFmtId="0" fontId="0" fillId="0" borderId="13" xfId="0" applyBorder="1"/>
    <xf numFmtId="0" fontId="45" fillId="28" borderId="13" xfId="0" applyFont="1" applyFill="1" applyBorder="1" applyAlignment="1">
      <alignment vertical="center"/>
    </xf>
    <xf numFmtId="0" fontId="45" fillId="28" borderId="13" xfId="0" applyFont="1" applyFill="1" applyBorder="1" applyAlignment="1">
      <alignment vertical="center" wrapText="1"/>
    </xf>
    <xf numFmtId="0" fontId="0" fillId="28" borderId="14" xfId="0" applyFill="1" applyBorder="1"/>
    <xf numFmtId="0" fontId="0" fillId="31" borderId="17" xfId="0" applyFill="1" applyBorder="1"/>
    <xf numFmtId="0" fontId="54" fillId="0" borderId="0" xfId="0" applyFont="1" applyAlignment="1">
      <alignment horizontal="center"/>
    </xf>
    <xf numFmtId="0" fontId="56" fillId="0" borderId="0" xfId="0" applyFont="1" applyAlignment="1">
      <alignment horizontal="center"/>
    </xf>
    <xf numFmtId="0" fontId="56" fillId="0" borderId="0" xfId="0" applyFont="1"/>
    <xf numFmtId="0" fontId="56" fillId="0" borderId="0" xfId="0" applyFont="1" applyAlignment="1">
      <alignment horizontal="left"/>
    </xf>
    <xf numFmtId="164" fontId="56" fillId="30" borderId="26" xfId="2" applyNumberFormat="1" applyFont="1" applyFill="1" applyBorder="1"/>
    <xf numFmtId="164" fontId="56" fillId="30" borderId="0" xfId="2" applyNumberFormat="1" applyFont="1" applyFill="1" applyBorder="1"/>
    <xf numFmtId="0" fontId="56" fillId="30" borderId="0" xfId="0" applyFont="1" applyFill="1" applyBorder="1"/>
    <xf numFmtId="164" fontId="56" fillId="30" borderId="28" xfId="2" applyNumberFormat="1" applyFont="1" applyFill="1" applyBorder="1"/>
    <xf numFmtId="164" fontId="56" fillId="30" borderId="29" xfId="2" applyNumberFormat="1" applyFont="1" applyFill="1" applyBorder="1"/>
    <xf numFmtId="0" fontId="56" fillId="30" borderId="29" xfId="0" applyFont="1" applyFill="1" applyBorder="1"/>
    <xf numFmtId="0" fontId="57" fillId="0" borderId="0" xfId="0" applyFont="1" applyAlignment="1">
      <alignment horizontal="center"/>
    </xf>
    <xf numFmtId="0" fontId="58" fillId="0" borderId="0" xfId="0" applyFont="1"/>
    <xf numFmtId="0" fontId="59" fillId="0" borderId="0" xfId="0" applyFont="1"/>
    <xf numFmtId="0" fontId="59" fillId="0" borderId="0" xfId="0" applyFont="1" applyAlignment="1">
      <alignment horizontal="left"/>
    </xf>
    <xf numFmtId="164" fontId="58" fillId="0" borderId="26" xfId="2" applyNumberFormat="1" applyFont="1" applyBorder="1"/>
    <xf numFmtId="164" fontId="58" fillId="0" borderId="0" xfId="2" applyNumberFormat="1" applyFont="1" applyBorder="1"/>
    <xf numFmtId="0" fontId="58" fillId="0" borderId="0" xfId="0" applyFont="1" applyBorder="1"/>
    <xf numFmtId="0" fontId="60" fillId="0" borderId="0" xfId="0" applyFont="1"/>
    <xf numFmtId="0" fontId="57" fillId="0" borderId="0" xfId="0" applyFont="1" applyFill="1" applyAlignment="1">
      <alignment horizontal="center"/>
    </xf>
    <xf numFmtId="0" fontId="59" fillId="0" borderId="0" xfId="0" applyFont="1" applyFill="1"/>
    <xf numFmtId="0" fontId="60" fillId="0" borderId="0" xfId="0" applyFont="1" applyFill="1"/>
    <xf numFmtId="0" fontId="59" fillId="0" borderId="0" xfId="0" applyFont="1" applyFill="1" applyAlignment="1">
      <alignment horizontal="left"/>
    </xf>
    <xf numFmtId="164" fontId="60" fillId="0" borderId="26" xfId="2" applyNumberFormat="1" applyFont="1" applyFill="1" applyBorder="1"/>
    <xf numFmtId="164" fontId="60" fillId="0" borderId="0" xfId="2" applyNumberFormat="1" applyFont="1" applyFill="1" applyBorder="1"/>
    <xf numFmtId="164" fontId="58" fillId="0" borderId="26" xfId="2" applyNumberFormat="1" applyFont="1" applyFill="1" applyBorder="1"/>
    <xf numFmtId="164" fontId="58" fillId="0" borderId="0" xfId="2" applyNumberFormat="1" applyFont="1" applyFill="1" applyBorder="1"/>
    <xf numFmtId="0" fontId="58" fillId="0" borderId="0" xfId="0" applyFont="1" applyAlignment="1">
      <alignment horizontal="center"/>
    </xf>
    <xf numFmtId="0" fontId="58" fillId="0" borderId="0" xfId="0" applyFont="1" applyAlignment="1">
      <alignment horizontal="left"/>
    </xf>
    <xf numFmtId="0" fontId="57" fillId="0" borderId="0" xfId="0" applyFont="1"/>
    <xf numFmtId="0" fontId="57" fillId="0" borderId="0" xfId="0" applyFont="1" applyAlignment="1">
      <alignment horizontal="left"/>
    </xf>
    <xf numFmtId="0" fontId="58" fillId="0" borderId="0" xfId="0" applyFont="1" applyFill="1" applyAlignment="1">
      <alignment horizontal="center"/>
    </xf>
    <xf numFmtId="0" fontId="58" fillId="0" borderId="0" xfId="0" applyFont="1" applyFill="1"/>
    <xf numFmtId="0" fontId="58" fillId="0" borderId="0" xfId="0" applyFont="1" applyFill="1" applyAlignment="1">
      <alignment horizontal="left"/>
    </xf>
    <xf numFmtId="164" fontId="58" fillId="0" borderId="33" xfId="2" applyNumberFormat="1" applyFont="1" applyBorder="1"/>
    <xf numFmtId="165" fontId="60" fillId="0" borderId="31" xfId="1" applyNumberFormat="1" applyFont="1" applyFill="1" applyBorder="1"/>
    <xf numFmtId="164" fontId="60" fillId="0" borderId="26" xfId="2" applyNumberFormat="1" applyFont="1" applyBorder="1"/>
    <xf numFmtId="164" fontId="60" fillId="0" borderId="0" xfId="2" applyNumberFormat="1" applyFont="1" applyBorder="1"/>
    <xf numFmtId="0" fontId="60" fillId="0" borderId="0" xfId="0" applyFont="1" applyBorder="1"/>
    <xf numFmtId="164" fontId="60" fillId="0" borderId="33" xfId="2" applyNumberFormat="1" applyFont="1" applyBorder="1"/>
    <xf numFmtId="164" fontId="59" fillId="0" borderId="31" xfId="2" applyNumberFormat="1" applyFont="1" applyFill="1" applyBorder="1"/>
    <xf numFmtId="0" fontId="59" fillId="0" borderId="31" xfId="0" applyFont="1" applyFill="1" applyBorder="1"/>
    <xf numFmtId="164" fontId="56" fillId="30" borderId="33" xfId="2" applyNumberFormat="1" applyFont="1" applyFill="1" applyBorder="1"/>
    <xf numFmtId="165" fontId="56" fillId="0" borderId="31" xfId="1" applyNumberFormat="1" applyFont="1" applyFill="1" applyBorder="1"/>
    <xf numFmtId="164" fontId="56" fillId="30" borderId="34" xfId="2" applyNumberFormat="1" applyFont="1" applyFill="1" applyBorder="1"/>
    <xf numFmtId="164" fontId="58" fillId="0" borderId="31" xfId="2" applyNumberFormat="1" applyFont="1" applyBorder="1"/>
    <xf numFmtId="0" fontId="58" fillId="0" borderId="31" xfId="0" applyFont="1" applyFill="1" applyBorder="1"/>
    <xf numFmtId="165" fontId="59" fillId="0" borderId="31" xfId="1" applyNumberFormat="1" applyFont="1" applyFill="1" applyBorder="1"/>
    <xf numFmtId="164" fontId="60" fillId="0" borderId="33" xfId="2" applyNumberFormat="1" applyFont="1" applyFill="1" applyBorder="1"/>
    <xf numFmtId="164" fontId="58" fillId="0" borderId="33" xfId="2" applyNumberFormat="1" applyFont="1" applyFill="1" applyBorder="1"/>
    <xf numFmtId="165" fontId="58" fillId="0" borderId="31" xfId="1" applyNumberFormat="1" applyFont="1" applyFill="1" applyBorder="1"/>
    <xf numFmtId="0" fontId="57" fillId="0" borderId="0" xfId="0" applyFont="1" applyFill="1"/>
    <xf numFmtId="0" fontId="57" fillId="0" borderId="0" xfId="0" applyFont="1" applyFill="1" applyAlignment="1">
      <alignment horizontal="left"/>
    </xf>
    <xf numFmtId="0" fontId="60" fillId="0" borderId="0" xfId="0" applyFont="1" applyAlignment="1">
      <alignment horizontal="left"/>
    </xf>
    <xf numFmtId="0" fontId="60" fillId="0" borderId="0" xfId="0" applyFont="1" applyFill="1" applyAlignment="1">
      <alignment horizontal="left"/>
    </xf>
    <xf numFmtId="0" fontId="56" fillId="0" borderId="0" xfId="0" applyFont="1" applyFill="1"/>
    <xf numFmtId="0" fontId="56" fillId="0" borderId="0" xfId="0" applyFont="1" applyFill="1" applyAlignment="1">
      <alignment horizontal="left"/>
    </xf>
    <xf numFmtId="0" fontId="0" fillId="0" borderId="0" xfId="0" applyFont="1" applyAlignment="1">
      <alignment horizontal="center"/>
    </xf>
    <xf numFmtId="44" fontId="0" fillId="0" borderId="0" xfId="0" applyNumberFormat="1" applyFill="1"/>
    <xf numFmtId="0" fontId="0" fillId="0" borderId="0" xfId="0" applyFont="1" applyFill="1" applyAlignment="1">
      <alignment horizontal="center"/>
    </xf>
    <xf numFmtId="0" fontId="45" fillId="0" borderId="0" xfId="0" applyFont="1" applyAlignment="1">
      <alignment horizontal="center"/>
    </xf>
    <xf numFmtId="0" fontId="45" fillId="0" borderId="0" xfId="0" applyFont="1" applyAlignment="1">
      <alignment horizontal="right"/>
    </xf>
    <xf numFmtId="0" fontId="54" fillId="0" borderId="0" xfId="0" applyFont="1" applyAlignment="1">
      <alignment horizontal="right"/>
    </xf>
    <xf numFmtId="0" fontId="58" fillId="0" borderId="0" xfId="0" applyFont="1" applyAlignment="1">
      <alignment horizontal="right"/>
    </xf>
    <xf numFmtId="0" fontId="56" fillId="0" borderId="0" xfId="0" applyFont="1" applyAlignment="1">
      <alignment horizontal="right"/>
    </xf>
    <xf numFmtId="165" fontId="57" fillId="0" borderId="31" xfId="1" applyNumberFormat="1" applyFont="1" applyFill="1" applyBorder="1"/>
    <xf numFmtId="0" fontId="60" fillId="0" borderId="0" xfId="0" applyFont="1" applyAlignment="1">
      <alignment horizontal="right"/>
    </xf>
    <xf numFmtId="0" fontId="62" fillId="0" borderId="0" xfId="8" applyFont="1" applyFill="1" applyBorder="1" applyAlignment="1" applyProtection="1">
      <alignment horizontal="center" wrapText="1"/>
    </xf>
    <xf numFmtId="164" fontId="45" fillId="28" borderId="26" xfId="2" applyNumberFormat="1" applyFont="1" applyFill="1" applyBorder="1"/>
    <xf numFmtId="164" fontId="45" fillId="28" borderId="0" xfId="2" applyNumberFormat="1" applyFont="1" applyFill="1" applyBorder="1"/>
    <xf numFmtId="164" fontId="45" fillId="28" borderId="33" xfId="2" applyNumberFormat="1" applyFont="1" applyFill="1" applyBorder="1"/>
    <xf numFmtId="0" fontId="63" fillId="0" borderId="0" xfId="8" applyFont="1" applyFill="1" applyBorder="1" applyAlignment="1" applyProtection="1">
      <alignment horizontal="center" wrapText="1"/>
    </xf>
    <xf numFmtId="164" fontId="59" fillId="0" borderId="26" xfId="2" applyNumberFormat="1" applyFont="1" applyBorder="1"/>
    <xf numFmtId="164" fontId="59" fillId="0" borderId="0" xfId="2" applyNumberFormat="1" applyFont="1" applyBorder="1"/>
    <xf numFmtId="164" fontId="59" fillId="0" borderId="33" xfId="2" applyNumberFormat="1" applyFont="1" applyFill="1" applyBorder="1"/>
    <xf numFmtId="164" fontId="56" fillId="0" borderId="26" xfId="2" applyNumberFormat="1" applyFont="1" applyFill="1" applyBorder="1"/>
    <xf numFmtId="164" fontId="56" fillId="0" borderId="0" xfId="2" applyNumberFormat="1" applyFont="1" applyFill="1" applyBorder="1"/>
    <xf numFmtId="164" fontId="56" fillId="0" borderId="33" xfId="2" applyNumberFormat="1" applyFont="1" applyFill="1" applyBorder="1"/>
    <xf numFmtId="164" fontId="59" fillId="0" borderId="33" xfId="2" applyNumberFormat="1" applyFont="1" applyBorder="1"/>
    <xf numFmtId="165" fontId="59" fillId="0" borderId="31" xfId="1" applyNumberFormat="1" applyFont="1" applyBorder="1"/>
    <xf numFmtId="165" fontId="45" fillId="0" borderId="31" xfId="1" applyNumberFormat="1" applyFont="1" applyBorder="1"/>
    <xf numFmtId="0" fontId="2" fillId="0" borderId="16" xfId="0" applyFont="1" applyBorder="1"/>
    <xf numFmtId="0" fontId="49" fillId="0" borderId="0" xfId="0" applyFont="1" applyAlignment="1">
      <alignment horizontal="right"/>
    </xf>
    <xf numFmtId="165" fontId="49" fillId="0" borderId="18" xfId="1" applyNumberFormat="1" applyFont="1" applyFill="1" applyBorder="1"/>
    <xf numFmtId="0" fontId="0" fillId="0" borderId="36" xfId="0" applyBorder="1"/>
    <xf numFmtId="170" fontId="2" fillId="0" borderId="37" xfId="2" applyNumberFormat="1" applyFont="1" applyBorder="1"/>
    <xf numFmtId="170" fontId="49" fillId="28" borderId="38" xfId="2" applyNumberFormat="1" applyFont="1" applyFill="1" applyBorder="1"/>
    <xf numFmtId="170" fontId="49" fillId="28" borderId="39" xfId="2" applyNumberFormat="1" applyFont="1" applyFill="1" applyBorder="1"/>
    <xf numFmtId="0" fontId="0" fillId="0" borderId="0" xfId="0" applyFill="1" applyAlignment="1">
      <alignment horizontal="right"/>
    </xf>
    <xf numFmtId="164" fontId="53" fillId="0" borderId="26" xfId="2" applyNumberFormat="1" applyFont="1" applyFill="1" applyBorder="1"/>
    <xf numFmtId="164" fontId="53" fillId="0" borderId="0" xfId="2" applyNumberFormat="1" applyFont="1" applyFill="1" applyBorder="1"/>
    <xf numFmtId="0" fontId="53" fillId="0" borderId="0" xfId="0" applyFont="1" applyFill="1" applyBorder="1"/>
    <xf numFmtId="0" fontId="45" fillId="28" borderId="0" xfId="0" applyFont="1" applyFill="1" applyBorder="1"/>
    <xf numFmtId="0" fontId="64" fillId="0" borderId="0" xfId="0" applyFont="1" applyFill="1"/>
    <xf numFmtId="0" fontId="50" fillId="0" borderId="0" xfId="0" applyFont="1" applyAlignment="1">
      <alignment horizontal="center"/>
    </xf>
    <xf numFmtId="0" fontId="53" fillId="0" borderId="0" xfId="0" applyFont="1"/>
    <xf numFmtId="0" fontId="53" fillId="0" borderId="0" xfId="0" applyFont="1" applyAlignment="1">
      <alignment horizontal="left"/>
    </xf>
    <xf numFmtId="164" fontId="53" fillId="31" borderId="26" xfId="2" applyNumberFormat="1" applyFont="1" applyFill="1" applyBorder="1"/>
    <xf numFmtId="164" fontId="53" fillId="31" borderId="0" xfId="2" applyNumberFormat="1" applyFont="1" applyFill="1" applyBorder="1"/>
    <xf numFmtId="1" fontId="53" fillId="0" borderId="0" xfId="0" applyNumberFormat="1" applyFont="1" applyFill="1" applyAlignment="1">
      <alignment horizontal="left"/>
    </xf>
    <xf numFmtId="164" fontId="53" fillId="31" borderId="26" xfId="0" applyNumberFormat="1" applyFont="1" applyFill="1" applyBorder="1"/>
    <xf numFmtId="164" fontId="53" fillId="31" borderId="0" xfId="0" applyNumberFormat="1" applyFont="1" applyFill="1" applyBorder="1"/>
    <xf numFmtId="164" fontId="53" fillId="31" borderId="33" xfId="0" applyNumberFormat="1" applyFont="1" applyFill="1" applyBorder="1"/>
    <xf numFmtId="0" fontId="53" fillId="0" borderId="31" xfId="0" applyFont="1" applyBorder="1"/>
    <xf numFmtId="0" fontId="50" fillId="0" borderId="0" xfId="0" applyFont="1" applyFill="1" applyAlignment="1">
      <alignment horizontal="center"/>
    </xf>
    <xf numFmtId="1" fontId="66" fillId="0" borderId="0" xfId="8" applyNumberFormat="1" applyFont="1" applyFill="1" applyBorder="1" applyAlignment="1" applyProtection="1">
      <alignment horizontal="left" wrapText="1"/>
    </xf>
    <xf numFmtId="44" fontId="53" fillId="0" borderId="31" xfId="0" applyNumberFormat="1" applyFont="1" applyFill="1" applyBorder="1"/>
    <xf numFmtId="164" fontId="53" fillId="31" borderId="33" xfId="2" applyNumberFormat="1" applyFont="1" applyFill="1" applyBorder="1"/>
    <xf numFmtId="165" fontId="53" fillId="0" borderId="31" xfId="1" applyNumberFormat="1" applyFont="1" applyFill="1" applyBorder="1"/>
    <xf numFmtId="0" fontId="0" fillId="0" borderId="43" xfId="0" applyBorder="1"/>
    <xf numFmtId="3" fontId="0" fillId="0" borderId="25" xfId="1" applyNumberFormat="1" applyFont="1" applyBorder="1"/>
    <xf numFmtId="3" fontId="45" fillId="31" borderId="30" xfId="1" applyNumberFormat="1" applyFont="1" applyFill="1" applyBorder="1"/>
    <xf numFmtId="3" fontId="0" fillId="0" borderId="18" xfId="1" applyNumberFormat="1" applyFont="1" applyBorder="1"/>
    <xf numFmtId="3" fontId="0" fillId="0" borderId="25" xfId="2" applyNumberFormat="1" applyFont="1" applyBorder="1"/>
    <xf numFmtId="3" fontId="0" fillId="0" borderId="18" xfId="2" applyNumberFormat="1" applyFont="1" applyBorder="1"/>
    <xf numFmtId="3" fontId="45" fillId="31" borderId="27" xfId="1" applyNumberFormat="1" applyFont="1" applyFill="1" applyBorder="1"/>
    <xf numFmtId="3" fontId="45" fillId="0" borderId="27" xfId="1" applyNumberFormat="1" applyFont="1" applyFill="1" applyBorder="1"/>
    <xf numFmtId="3" fontId="58" fillId="0" borderId="27" xfId="1" applyNumberFormat="1" applyFont="1" applyFill="1" applyBorder="1"/>
    <xf numFmtId="3" fontId="56" fillId="30" borderId="27" xfId="1" applyNumberFormat="1" applyFont="1" applyFill="1" applyBorder="1"/>
    <xf numFmtId="3" fontId="60" fillId="0" borderId="27" xfId="1" applyNumberFormat="1" applyFont="1" applyFill="1" applyBorder="1"/>
    <xf numFmtId="3" fontId="56" fillId="30" borderId="30" xfId="1" applyNumberFormat="1" applyFont="1" applyFill="1" applyBorder="1"/>
    <xf numFmtId="3" fontId="1" fillId="0" borderId="18" xfId="1" applyNumberFormat="1" applyFont="1" applyBorder="1"/>
    <xf numFmtId="3" fontId="53" fillId="31" borderId="27" xfId="1" applyNumberFormat="1" applyFont="1" applyFill="1" applyBorder="1"/>
    <xf numFmtId="3" fontId="0" fillId="0" borderId="27" xfId="1" applyNumberFormat="1" applyFont="1" applyBorder="1"/>
    <xf numFmtId="3" fontId="58" fillId="0" borderId="27" xfId="1" applyNumberFormat="1" applyFont="1" applyBorder="1"/>
    <xf numFmtId="3" fontId="0" fillId="0" borderId="27" xfId="1" applyNumberFormat="1" applyFont="1" applyFill="1" applyBorder="1"/>
    <xf numFmtId="3" fontId="45" fillId="28" borderId="30" xfId="1" applyNumberFormat="1" applyFont="1" applyFill="1" applyBorder="1"/>
    <xf numFmtId="3" fontId="0" fillId="0" borderId="25" xfId="1" applyNumberFormat="1" applyFont="1" applyFill="1" applyBorder="1"/>
    <xf numFmtId="3" fontId="0" fillId="0" borderId="18" xfId="1" applyNumberFormat="1" applyFont="1" applyFill="1" applyBorder="1"/>
    <xf numFmtId="3" fontId="45" fillId="28" borderId="27" xfId="1" applyNumberFormat="1" applyFont="1" applyFill="1" applyBorder="1"/>
    <xf numFmtId="3" fontId="53" fillId="0" borderId="27" xfId="1" applyNumberFormat="1" applyFont="1" applyFill="1" applyBorder="1"/>
    <xf numFmtId="37" fontId="0" fillId="0" borderId="25" xfId="2" quotePrefix="1" applyNumberFormat="1" applyFont="1" applyBorder="1" applyAlignment="1">
      <alignment horizontal="center"/>
    </xf>
    <xf numFmtId="37" fontId="45" fillId="28" borderId="30" xfId="2" quotePrefix="1" applyNumberFormat="1" applyFont="1" applyFill="1" applyBorder="1" applyAlignment="1">
      <alignment horizontal="center"/>
    </xf>
    <xf numFmtId="37" fontId="1" fillId="0" borderId="18" xfId="2" applyNumberFormat="1" applyFont="1" applyBorder="1" applyAlignment="1">
      <alignment horizontal="center"/>
    </xf>
    <xf numFmtId="165" fontId="65" fillId="0" borderId="31" xfId="1" applyNumberFormat="1" applyFont="1" applyFill="1" applyBorder="1"/>
    <xf numFmtId="165" fontId="65" fillId="0" borderId="18" xfId="1" applyNumberFormat="1" applyFont="1" applyFill="1" applyBorder="1"/>
    <xf numFmtId="164" fontId="65" fillId="0" borderId="0" xfId="2" applyNumberFormat="1" applyFont="1"/>
    <xf numFmtId="164" fontId="0" fillId="0" borderId="44" xfId="2" applyNumberFormat="1" applyFont="1" applyBorder="1"/>
    <xf numFmtId="164" fontId="0" fillId="0" borderId="45" xfId="2" applyNumberFormat="1" applyFont="1" applyFill="1" applyBorder="1"/>
    <xf numFmtId="164" fontId="53" fillId="0" borderId="31" xfId="2" applyNumberFormat="1" applyFont="1" applyFill="1" applyBorder="1"/>
    <xf numFmtId="164" fontId="0" fillId="0" borderId="31" xfId="2" applyNumberFormat="1" applyFont="1" applyBorder="1"/>
    <xf numFmtId="164" fontId="49" fillId="28" borderId="0" xfId="2" applyNumberFormat="1" applyFont="1" applyFill="1" applyBorder="1"/>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9" fontId="0" fillId="0" borderId="0" xfId="54778" applyNumberFormat="1" applyFont="1" applyAlignment="1">
      <alignment horizontal="left"/>
    </xf>
    <xf numFmtId="9" fontId="54" fillId="0" borderId="0" xfId="54778" applyNumberFormat="1" applyFont="1" applyFill="1" applyAlignment="1">
      <alignment horizontal="left"/>
    </xf>
  </cellXfs>
  <cellStyles count="54779">
    <cellStyle name="20% - Accent1 2" xfId="78"/>
    <cellStyle name="20% - Accent1 3" xfId="77"/>
    <cellStyle name="20% - Accent2 2" xfId="80"/>
    <cellStyle name="20% - Accent2 3" xfId="79"/>
    <cellStyle name="20% - Accent3 2" xfId="82"/>
    <cellStyle name="20% - Accent3 3" xfId="81"/>
    <cellStyle name="20% - Accent4 2" xfId="84"/>
    <cellStyle name="20% - Accent4 3" xfId="83"/>
    <cellStyle name="20% - Accent5 2" xfId="86"/>
    <cellStyle name="20% - Accent5 3" xfId="85"/>
    <cellStyle name="20% - Accent6 2" xfId="88"/>
    <cellStyle name="20% - Accent6 3" xfId="87"/>
    <cellStyle name="40% - Accent1 2" xfId="90"/>
    <cellStyle name="40% - Accent1 3" xfId="89"/>
    <cellStyle name="40% - Accent2 2" xfId="92"/>
    <cellStyle name="40% - Accent2 3" xfId="91"/>
    <cellStyle name="40% - Accent3 2" xfId="94"/>
    <cellStyle name="40% - Accent3 3" xfId="93"/>
    <cellStyle name="40% - Accent4 2" xfId="96"/>
    <cellStyle name="40% - Accent4 3" xfId="95"/>
    <cellStyle name="40% - Accent5 2" xfId="98"/>
    <cellStyle name="40% - Accent5 3" xfId="97"/>
    <cellStyle name="40% - Accent6 2" xfId="100"/>
    <cellStyle name="40% - Accent6 3" xfId="99"/>
    <cellStyle name="60% - Accent1 2" xfId="102"/>
    <cellStyle name="60% - Accent1 3" xfId="101"/>
    <cellStyle name="60% - Accent2 2" xfId="104"/>
    <cellStyle name="60% - Accent2 3" xfId="103"/>
    <cellStyle name="60% - Accent3 2" xfId="106"/>
    <cellStyle name="60% - Accent3 3" xfId="105"/>
    <cellStyle name="60% - Accent4 2" xfId="108"/>
    <cellStyle name="60% - Accent4 3" xfId="107"/>
    <cellStyle name="60% - Accent5 2" xfId="110"/>
    <cellStyle name="60% - Accent5 3" xfId="109"/>
    <cellStyle name="60% - Accent6 2" xfId="112"/>
    <cellStyle name="60% - Accent6 3" xfId="111"/>
    <cellStyle name="Accent1 2" xfId="114"/>
    <cellStyle name="Accent1 3" xfId="113"/>
    <cellStyle name="Accent2 2" xfId="116"/>
    <cellStyle name="Accent2 3" xfId="115"/>
    <cellStyle name="Accent3 2" xfId="118"/>
    <cellStyle name="Accent3 3" xfId="117"/>
    <cellStyle name="Accent4 2" xfId="120"/>
    <cellStyle name="Accent4 3" xfId="119"/>
    <cellStyle name="Accent5 2" xfId="122"/>
    <cellStyle name="Accent5 3" xfId="121"/>
    <cellStyle name="Accent6 2" xfId="124"/>
    <cellStyle name="Accent6 3" xfId="123"/>
    <cellStyle name="Bad 2" xfId="126"/>
    <cellStyle name="Bad 3" xfId="125"/>
    <cellStyle name="Calculation 2" xfId="128"/>
    <cellStyle name="Calculation 2 10" xfId="1644"/>
    <cellStyle name="Calculation 2 10 2" xfId="9467"/>
    <cellStyle name="Calculation 2 10 3" xfId="16895"/>
    <cellStyle name="Calculation 2 10 4" xfId="25692"/>
    <cellStyle name="Calculation 2 10 5" xfId="34231"/>
    <cellStyle name="Calculation 2 10 6" xfId="40809"/>
    <cellStyle name="Calculation 2 10 7" xfId="52300"/>
    <cellStyle name="Calculation 2 11" xfId="1790"/>
    <cellStyle name="Calculation 2 11 2" xfId="9613"/>
    <cellStyle name="Calculation 2 11 3" xfId="17041"/>
    <cellStyle name="Calculation 2 11 4" xfId="25322"/>
    <cellStyle name="Calculation 2 11 5" xfId="33752"/>
    <cellStyle name="Calculation 2 11 6" xfId="41321"/>
    <cellStyle name="Calculation 2 11 7" xfId="51486"/>
    <cellStyle name="Calculation 2 12" xfId="1534"/>
    <cellStyle name="Calculation 2 12 2" xfId="9357"/>
    <cellStyle name="Calculation 2 12 3" xfId="16785"/>
    <cellStyle name="Calculation 2 12 4" xfId="25429"/>
    <cellStyle name="Calculation 2 12 5" xfId="33889"/>
    <cellStyle name="Calculation 2 12 6" xfId="37304"/>
    <cellStyle name="Calculation 2 12 7" xfId="51713"/>
    <cellStyle name="Calculation 2 13" xfId="952"/>
    <cellStyle name="Calculation 2 13 2" xfId="8775"/>
    <cellStyle name="Calculation 2 13 3" xfId="16203"/>
    <cellStyle name="Calculation 2 13 4" xfId="25482"/>
    <cellStyle name="Calculation 2 13 5" xfId="33956"/>
    <cellStyle name="Calculation 2 13 6" xfId="36368"/>
    <cellStyle name="Calculation 2 13 7" xfId="51840"/>
    <cellStyle name="Calculation 2 14" xfId="3504"/>
    <cellStyle name="Calculation 2 14 2" xfId="11295"/>
    <cellStyle name="Calculation 2 14 3" xfId="18593"/>
    <cellStyle name="Calculation 2 14 4" xfId="26402"/>
    <cellStyle name="Calculation 2 14 5" xfId="35158"/>
    <cellStyle name="Calculation 2 14 6" xfId="42157"/>
    <cellStyle name="Calculation 2 14 7" xfId="53861"/>
    <cellStyle name="Calculation 2 15" xfId="3497"/>
    <cellStyle name="Calculation 2 15 2" xfId="11288"/>
    <cellStyle name="Calculation 2 15 3" xfId="20481"/>
    <cellStyle name="Calculation 2 15 4" xfId="26698"/>
    <cellStyle name="Calculation 2 15 5" xfId="35551"/>
    <cellStyle name="Calculation 2 15 6" xfId="36276"/>
    <cellStyle name="Calculation 2 15 7" xfId="54497"/>
    <cellStyle name="Calculation 2 16" xfId="4008"/>
    <cellStyle name="Calculation 2 16 2" xfId="20718"/>
    <cellStyle name="Calculation 2 16 3" xfId="28905"/>
    <cellStyle name="Calculation 2 16 4" xfId="38288"/>
    <cellStyle name="Calculation 2 16 5" xfId="42570"/>
    <cellStyle name="Calculation 2 16 6" xfId="52839"/>
    <cellStyle name="Calculation 2 17" xfId="4178"/>
    <cellStyle name="Calculation 2 17 2" xfId="11937"/>
    <cellStyle name="Calculation 2 17 3" xfId="20888"/>
    <cellStyle name="Calculation 2 17 4" xfId="29075"/>
    <cellStyle name="Calculation 2 17 5" xfId="38451"/>
    <cellStyle name="Calculation 2 17 6" xfId="42740"/>
    <cellStyle name="Calculation 2 17 7" xfId="53368"/>
    <cellStyle name="Calculation 2 18" xfId="4023"/>
    <cellStyle name="Calculation 2 18 2" xfId="11795"/>
    <cellStyle name="Calculation 2 18 3" xfId="20733"/>
    <cellStyle name="Calculation 2 18 4" xfId="28920"/>
    <cellStyle name="Calculation 2 18 5" xfId="38300"/>
    <cellStyle name="Calculation 2 18 6" xfId="42585"/>
    <cellStyle name="Calculation 2 18 7" xfId="54369"/>
    <cellStyle name="Calculation 2 19" xfId="4265"/>
    <cellStyle name="Calculation 2 19 2" xfId="11982"/>
    <cellStyle name="Calculation 2 19 3" xfId="20975"/>
    <cellStyle name="Calculation 2 19 4" xfId="29162"/>
    <cellStyle name="Calculation 2 19 5" xfId="38535"/>
    <cellStyle name="Calculation 2 19 6" xfId="42827"/>
    <cellStyle name="Calculation 2 19 7" xfId="52106"/>
    <cellStyle name="Calculation 2 2" xfId="251"/>
    <cellStyle name="Calculation 2 2 10" xfId="1118"/>
    <cellStyle name="Calculation 2 2 10 2" xfId="8941"/>
    <cellStyle name="Calculation 2 2 10 3" xfId="16369"/>
    <cellStyle name="Calculation 2 2 10 4" xfId="25409"/>
    <cellStyle name="Calculation 2 2 10 5" xfId="33865"/>
    <cellStyle name="Calculation 2 2 10 6" xfId="37034"/>
    <cellStyle name="Calculation 2 2 10 7" xfId="51675"/>
    <cellStyle name="Calculation 2 2 11" xfId="1183"/>
    <cellStyle name="Calculation 2 2 11 2" xfId="9006"/>
    <cellStyle name="Calculation 2 2 11 3" xfId="16434"/>
    <cellStyle name="Calculation 2 2 11 4" xfId="26017"/>
    <cellStyle name="Calculation 2 2 11 5" xfId="34646"/>
    <cellStyle name="Calculation 2 2 11 6" xfId="36732"/>
    <cellStyle name="Calculation 2 2 11 7" xfId="53034"/>
    <cellStyle name="Calculation 2 2 12" xfId="1017"/>
    <cellStyle name="Calculation 2 2 12 2" xfId="8840"/>
    <cellStyle name="Calculation 2 2 12 3" xfId="16268"/>
    <cellStyle name="Calculation 2 2 12 4" xfId="25672"/>
    <cellStyle name="Calculation 2 2 12 5" xfId="34204"/>
    <cellStyle name="Calculation 2 2 12 6" xfId="37667"/>
    <cellStyle name="Calculation 2 2 12 7" xfId="52254"/>
    <cellStyle name="Calculation 2 2 13" xfId="1201"/>
    <cellStyle name="Calculation 2 2 13 2" xfId="9024"/>
    <cellStyle name="Calculation 2 2 13 3" xfId="16452"/>
    <cellStyle name="Calculation 2 2 13 4" xfId="25089"/>
    <cellStyle name="Calculation 2 2 13 5" xfId="33451"/>
    <cellStyle name="Calculation 2 2 13 6" xfId="40690"/>
    <cellStyle name="Calculation 2 2 13 7" xfId="50988"/>
    <cellStyle name="Calculation 2 2 14" xfId="1104"/>
    <cellStyle name="Calculation 2 2 14 2" xfId="8927"/>
    <cellStyle name="Calculation 2 2 14 3" xfId="16355"/>
    <cellStyle name="Calculation 2 2 14 4" xfId="26544"/>
    <cellStyle name="Calculation 2 2 14 5" xfId="35352"/>
    <cellStyle name="Calculation 2 2 14 6" xfId="36562"/>
    <cellStyle name="Calculation 2 2 14 7" xfId="54169"/>
    <cellStyle name="Calculation 2 2 15" xfId="986"/>
    <cellStyle name="Calculation 2 2 15 2" xfId="8809"/>
    <cellStyle name="Calculation 2 2 15 3" xfId="16237"/>
    <cellStyle name="Calculation 2 2 15 4" xfId="25392"/>
    <cellStyle name="Calculation 2 2 15 5" xfId="33843"/>
    <cellStyle name="Calculation 2 2 15 6" xfId="36492"/>
    <cellStyle name="Calculation 2 2 15 7" xfId="51631"/>
    <cellStyle name="Calculation 2 2 16" xfId="1088"/>
    <cellStyle name="Calculation 2 2 16 2" xfId="8911"/>
    <cellStyle name="Calculation 2 2 16 3" xfId="16339"/>
    <cellStyle name="Calculation 2 2 16 4" xfId="25147"/>
    <cellStyle name="Calculation 2 2 16 5" xfId="33524"/>
    <cellStyle name="Calculation 2 2 16 6" xfId="37443"/>
    <cellStyle name="Calculation 2 2 16 7" xfId="51112"/>
    <cellStyle name="Calculation 2 2 17" xfId="1184"/>
    <cellStyle name="Calculation 2 2 17 2" xfId="9007"/>
    <cellStyle name="Calculation 2 2 17 3" xfId="16435"/>
    <cellStyle name="Calculation 2 2 17 4" xfId="25989"/>
    <cellStyle name="Calculation 2 2 17 5" xfId="34611"/>
    <cellStyle name="Calculation 2 2 17 6" xfId="42283"/>
    <cellStyle name="Calculation 2 2 17 7" xfId="52977"/>
    <cellStyle name="Calculation 2 2 18" xfId="1046"/>
    <cellStyle name="Calculation 2 2 18 2" xfId="8869"/>
    <cellStyle name="Calculation 2 2 18 3" xfId="16297"/>
    <cellStyle name="Calculation 2 2 18 4" xfId="25926"/>
    <cellStyle name="Calculation 2 2 18 5" xfId="34531"/>
    <cellStyle name="Calculation 2 2 18 6" xfId="37877"/>
    <cellStyle name="Calculation 2 2 18 7" xfId="52850"/>
    <cellStyle name="Calculation 2 2 19" xfId="1032"/>
    <cellStyle name="Calculation 2 2 19 2" xfId="8855"/>
    <cellStyle name="Calculation 2 2 19 3" xfId="16283"/>
    <cellStyle name="Calculation 2 2 19 4" xfId="26462"/>
    <cellStyle name="Calculation 2 2 19 5" xfId="35241"/>
    <cellStyle name="Calculation 2 2 19 6" xfId="37660"/>
    <cellStyle name="Calculation 2 2 19 7" xfId="53996"/>
    <cellStyle name="Calculation 2 2 2" xfId="525"/>
    <cellStyle name="Calculation 2 2 2 10" xfId="1971"/>
    <cellStyle name="Calculation 2 2 2 10 2" xfId="9794"/>
    <cellStyle name="Calculation 2 2 2 10 3" xfId="17222"/>
    <cellStyle name="Calculation 2 2 2 10 4" xfId="19410"/>
    <cellStyle name="Calculation 2 2 2 10 5" xfId="28287"/>
    <cellStyle name="Calculation 2 2 2 10 6" xfId="37910"/>
    <cellStyle name="Calculation 2 2 2 10 7" xfId="48845"/>
    <cellStyle name="Calculation 2 2 2 11" xfId="2089"/>
    <cellStyle name="Calculation 2 2 2 11 2" xfId="9912"/>
    <cellStyle name="Calculation 2 2 2 11 3" xfId="17340"/>
    <cellStyle name="Calculation 2 2 2 11 4" xfId="24798"/>
    <cellStyle name="Calculation 2 2 2 11 5" xfId="28483"/>
    <cellStyle name="Calculation 2 2 2 11 6" xfId="40706"/>
    <cellStyle name="Calculation 2 2 2 11 7" xfId="47970"/>
    <cellStyle name="Calculation 2 2 2 12" xfId="2202"/>
    <cellStyle name="Calculation 2 2 2 12 2" xfId="10025"/>
    <cellStyle name="Calculation 2 2 2 12 3" xfId="17453"/>
    <cellStyle name="Calculation 2 2 2 12 4" xfId="25671"/>
    <cellStyle name="Calculation 2 2 2 12 5" xfId="34203"/>
    <cellStyle name="Calculation 2 2 2 12 6" xfId="37139"/>
    <cellStyle name="Calculation 2 2 2 12 7" xfId="52253"/>
    <cellStyle name="Calculation 2 2 2 13" xfId="2311"/>
    <cellStyle name="Calculation 2 2 2 13 2" xfId="10134"/>
    <cellStyle name="Calculation 2 2 2 13 3" xfId="17562"/>
    <cellStyle name="Calculation 2 2 2 13 4" xfId="25417"/>
    <cellStyle name="Calculation 2 2 2 13 5" xfId="33873"/>
    <cellStyle name="Calculation 2 2 2 13 6" xfId="41952"/>
    <cellStyle name="Calculation 2 2 2 13 7" xfId="51688"/>
    <cellStyle name="Calculation 2 2 2 14" xfId="2403"/>
    <cellStyle name="Calculation 2 2 2 14 2" xfId="10226"/>
    <cellStyle name="Calculation 2 2 2 14 3" xfId="17654"/>
    <cellStyle name="Calculation 2 2 2 14 4" xfId="26072"/>
    <cellStyle name="Calculation 2 2 2 14 5" xfId="34718"/>
    <cellStyle name="Calculation 2 2 2 14 6" xfId="38700"/>
    <cellStyle name="Calculation 2 2 2 14 7" xfId="53158"/>
    <cellStyle name="Calculation 2 2 2 15" xfId="2500"/>
    <cellStyle name="Calculation 2 2 2 15 2" xfId="10323"/>
    <cellStyle name="Calculation 2 2 2 15 3" xfId="17751"/>
    <cellStyle name="Calculation 2 2 2 15 4" xfId="19495"/>
    <cellStyle name="Calculation 2 2 2 15 5" xfId="28021"/>
    <cellStyle name="Calculation 2 2 2 15 6" xfId="39599"/>
    <cellStyle name="Calculation 2 2 2 15 7" xfId="50263"/>
    <cellStyle name="Calculation 2 2 2 16" xfId="2613"/>
    <cellStyle name="Calculation 2 2 2 16 2" xfId="10436"/>
    <cellStyle name="Calculation 2 2 2 16 3" xfId="17864"/>
    <cellStyle name="Calculation 2 2 2 16 4" xfId="20502"/>
    <cellStyle name="Calculation 2 2 2 16 5" xfId="27385"/>
    <cellStyle name="Calculation 2 2 2 16 6" xfId="40717"/>
    <cellStyle name="Calculation 2 2 2 16 7" xfId="48201"/>
    <cellStyle name="Calculation 2 2 2 17" xfId="2711"/>
    <cellStyle name="Calculation 2 2 2 17 2" xfId="10534"/>
    <cellStyle name="Calculation 2 2 2 17 3" xfId="17962"/>
    <cellStyle name="Calculation 2 2 2 17 4" xfId="25131"/>
    <cellStyle name="Calculation 2 2 2 17 5" xfId="33504"/>
    <cellStyle name="Calculation 2 2 2 17 6" xfId="38072"/>
    <cellStyle name="Calculation 2 2 2 17 7" xfId="51078"/>
    <cellStyle name="Calculation 2 2 2 18" xfId="2744"/>
    <cellStyle name="Calculation 2 2 2 18 2" xfId="10567"/>
    <cellStyle name="Calculation 2 2 2 18 3" xfId="17995"/>
    <cellStyle name="Calculation 2 2 2 18 4" xfId="19580"/>
    <cellStyle name="Calculation 2 2 2 18 5" xfId="28198"/>
    <cellStyle name="Calculation 2 2 2 18 6" xfId="42138"/>
    <cellStyle name="Calculation 2 2 2 18 7" xfId="49615"/>
    <cellStyle name="Calculation 2 2 2 19" xfId="2806"/>
    <cellStyle name="Calculation 2 2 2 19 2" xfId="10629"/>
    <cellStyle name="Calculation 2 2 2 19 3" xfId="18057"/>
    <cellStyle name="Calculation 2 2 2 19 4" xfId="20161"/>
    <cellStyle name="Calculation 2 2 2 19 5" xfId="27867"/>
    <cellStyle name="Calculation 2 2 2 19 6" xfId="37569"/>
    <cellStyle name="Calculation 2 2 2 19 7" xfId="50137"/>
    <cellStyle name="Calculation 2 2 2 2" xfId="675"/>
    <cellStyle name="Calculation 2 2 2 2 2" xfId="8498"/>
    <cellStyle name="Calculation 2 2 2 2 3" xfId="8250"/>
    <cellStyle name="Calculation 2 2 2 2 4" xfId="19932"/>
    <cellStyle name="Calculation 2 2 2 2 5" xfId="27355"/>
    <cellStyle name="Calculation 2 2 2 2 6" xfId="36598"/>
    <cellStyle name="Calculation 2 2 2 2 7" xfId="47811"/>
    <cellStyle name="Calculation 2 2 2 20" xfId="2913"/>
    <cellStyle name="Calculation 2 2 2 20 2" xfId="10736"/>
    <cellStyle name="Calculation 2 2 2 20 3" xfId="18164"/>
    <cellStyle name="Calculation 2 2 2 20 4" xfId="19689"/>
    <cellStyle name="Calculation 2 2 2 20 5" xfId="28075"/>
    <cellStyle name="Calculation 2 2 2 20 6" xfId="36660"/>
    <cellStyle name="Calculation 2 2 2 20 7" xfId="48191"/>
    <cellStyle name="Calculation 2 2 2 21" xfId="3289"/>
    <cellStyle name="Calculation 2 2 2 21 2" xfId="11082"/>
    <cellStyle name="Calculation 2 2 2 21 3" xfId="18411"/>
    <cellStyle name="Calculation 2 2 2 21 4" xfId="25374"/>
    <cellStyle name="Calculation 2 2 2 21 5" xfId="33822"/>
    <cellStyle name="Calculation 2 2 2 21 6" xfId="40304"/>
    <cellStyle name="Calculation 2 2 2 21 7" xfId="51600"/>
    <cellStyle name="Calculation 2 2 2 22" xfId="3409"/>
    <cellStyle name="Calculation 2 2 2 22 2" xfId="11200"/>
    <cellStyle name="Calculation 2 2 2 22 3" xfId="18522"/>
    <cellStyle name="Calculation 2 2 2 22 4" xfId="19471"/>
    <cellStyle name="Calculation 2 2 2 22 5" xfId="27729"/>
    <cellStyle name="Calculation 2 2 2 22 6" xfId="36642"/>
    <cellStyle name="Calculation 2 2 2 22 7" xfId="48600"/>
    <cellStyle name="Calculation 2 2 2 23" xfId="2996"/>
    <cellStyle name="Calculation 2 2 2 23 2" xfId="10815"/>
    <cellStyle name="Calculation 2 2 2 23 3" xfId="18238"/>
    <cellStyle name="Calculation 2 2 2 23 4" xfId="25998"/>
    <cellStyle name="Calculation 2 2 2 23 5" xfId="34622"/>
    <cellStyle name="Calculation 2 2 2 23 6" xfId="40475"/>
    <cellStyle name="Calculation 2 2 2 23 7" xfId="53000"/>
    <cellStyle name="Calculation 2 2 2 24" xfId="3680"/>
    <cellStyle name="Calculation 2 2 2 24 2" xfId="11465"/>
    <cellStyle name="Calculation 2 2 2 24 3" xfId="18738"/>
    <cellStyle name="Calculation 2 2 2 24 4" xfId="19747"/>
    <cellStyle name="Calculation 2 2 2 24 5" xfId="27809"/>
    <cellStyle name="Calculation 2 2 2 24 6" xfId="37857"/>
    <cellStyle name="Calculation 2 2 2 24 7" xfId="47514"/>
    <cellStyle name="Calculation 2 2 2 25" xfId="3810"/>
    <cellStyle name="Calculation 2 2 2 25 2" xfId="11592"/>
    <cellStyle name="Calculation 2 2 2 25 3" xfId="18849"/>
    <cellStyle name="Calculation 2 2 2 25 4" xfId="25443"/>
    <cellStyle name="Calculation 2 2 2 25 5" xfId="33903"/>
    <cellStyle name="Calculation 2 2 2 25 6" xfId="40513"/>
    <cellStyle name="Calculation 2 2 2 25 7" xfId="51740"/>
    <cellStyle name="Calculation 2 2 2 26" xfId="3928"/>
    <cellStyle name="Calculation 2 2 2 26 2" xfId="11708"/>
    <cellStyle name="Calculation 2 2 2 26 3" xfId="18958"/>
    <cellStyle name="Calculation 2 2 2 26 4" xfId="25439"/>
    <cellStyle name="Calculation 2 2 2 26 5" xfId="33899"/>
    <cellStyle name="Calculation 2 2 2 26 6" xfId="38495"/>
    <cellStyle name="Calculation 2 2 2 26 7" xfId="51733"/>
    <cellStyle name="Calculation 2 2 2 27" xfId="4018"/>
    <cellStyle name="Calculation 2 2 2 27 2" xfId="11792"/>
    <cellStyle name="Calculation 2 2 2 27 3" xfId="20728"/>
    <cellStyle name="Calculation 2 2 2 27 4" xfId="28915"/>
    <cellStyle name="Calculation 2 2 2 27 5" xfId="38297"/>
    <cellStyle name="Calculation 2 2 2 27 6" xfId="42580"/>
    <cellStyle name="Calculation 2 2 2 27 7" xfId="48579"/>
    <cellStyle name="Calculation 2 2 2 28" xfId="4125"/>
    <cellStyle name="Calculation 2 2 2 28 2" xfId="11884"/>
    <cellStyle name="Calculation 2 2 2 28 3" xfId="20835"/>
    <cellStyle name="Calculation 2 2 2 28 4" xfId="29022"/>
    <cellStyle name="Calculation 2 2 2 28 5" xfId="38399"/>
    <cellStyle name="Calculation 2 2 2 28 6" xfId="42687"/>
    <cellStyle name="Calculation 2 2 2 28 7" xfId="51257"/>
    <cellStyle name="Calculation 2 2 2 29" xfId="3131"/>
    <cellStyle name="Calculation 2 2 2 29 2" xfId="20269"/>
    <cellStyle name="Calculation 2 2 2 29 3" xfId="28364"/>
    <cellStyle name="Calculation 2 2 2 29 4" xfId="37748"/>
    <cellStyle name="Calculation 2 2 2 29 5" xfId="42400"/>
    <cellStyle name="Calculation 2 2 2 29 6" xfId="49128"/>
    <cellStyle name="Calculation 2 2 2 3" xfId="783"/>
    <cellStyle name="Calculation 2 2 2 3 2" xfId="8606"/>
    <cellStyle name="Calculation 2 2 2 3 3" xfId="16034"/>
    <cellStyle name="Calculation 2 2 2 3 4" xfId="24993"/>
    <cellStyle name="Calculation 2 2 2 3 5" xfId="33343"/>
    <cellStyle name="Calculation 2 2 2 3 6" xfId="36872"/>
    <cellStyle name="Calculation 2 2 2 3 7" xfId="50783"/>
    <cellStyle name="Calculation 2 2 2 30" xfId="4322"/>
    <cellStyle name="Calculation 2 2 2 30 2" xfId="12039"/>
    <cellStyle name="Calculation 2 2 2 30 3" xfId="21032"/>
    <cellStyle name="Calculation 2 2 2 30 4" xfId="29219"/>
    <cellStyle name="Calculation 2 2 2 30 5" xfId="38590"/>
    <cellStyle name="Calculation 2 2 2 30 6" xfId="42884"/>
    <cellStyle name="Calculation 2 2 2 30 7" xfId="49827"/>
    <cellStyle name="Calculation 2 2 2 31" xfId="4445"/>
    <cellStyle name="Calculation 2 2 2 31 2" xfId="12162"/>
    <cellStyle name="Calculation 2 2 2 31 3" xfId="21155"/>
    <cellStyle name="Calculation 2 2 2 31 4" xfId="29342"/>
    <cellStyle name="Calculation 2 2 2 31 5" xfId="38708"/>
    <cellStyle name="Calculation 2 2 2 31 6" xfId="43007"/>
    <cellStyle name="Calculation 2 2 2 31 7" xfId="50187"/>
    <cellStyle name="Calculation 2 2 2 32" xfId="4559"/>
    <cellStyle name="Calculation 2 2 2 32 2" xfId="12276"/>
    <cellStyle name="Calculation 2 2 2 32 3" xfId="21269"/>
    <cellStyle name="Calculation 2 2 2 32 4" xfId="29456"/>
    <cellStyle name="Calculation 2 2 2 32 5" xfId="38817"/>
    <cellStyle name="Calculation 2 2 2 32 6" xfId="43121"/>
    <cellStyle name="Calculation 2 2 2 32 7" xfId="53205"/>
    <cellStyle name="Calculation 2 2 2 33" xfId="4672"/>
    <cellStyle name="Calculation 2 2 2 33 2" xfId="12389"/>
    <cellStyle name="Calculation 2 2 2 33 3" xfId="21382"/>
    <cellStyle name="Calculation 2 2 2 33 4" xfId="29569"/>
    <cellStyle name="Calculation 2 2 2 33 5" xfId="38926"/>
    <cellStyle name="Calculation 2 2 2 33 6" xfId="43234"/>
    <cellStyle name="Calculation 2 2 2 33 7" xfId="49204"/>
    <cellStyle name="Calculation 2 2 2 34" xfId="4783"/>
    <cellStyle name="Calculation 2 2 2 34 2" xfId="12500"/>
    <cellStyle name="Calculation 2 2 2 34 3" xfId="21493"/>
    <cellStyle name="Calculation 2 2 2 34 4" xfId="29680"/>
    <cellStyle name="Calculation 2 2 2 34 5" xfId="39034"/>
    <cellStyle name="Calculation 2 2 2 34 6" xfId="43345"/>
    <cellStyle name="Calculation 2 2 2 34 7" xfId="52915"/>
    <cellStyle name="Calculation 2 2 2 35" xfId="4892"/>
    <cellStyle name="Calculation 2 2 2 35 2" xfId="12609"/>
    <cellStyle name="Calculation 2 2 2 35 3" xfId="21602"/>
    <cellStyle name="Calculation 2 2 2 35 4" xfId="29789"/>
    <cellStyle name="Calculation 2 2 2 35 5" xfId="39138"/>
    <cellStyle name="Calculation 2 2 2 35 6" xfId="43454"/>
    <cellStyle name="Calculation 2 2 2 35 7" xfId="49139"/>
    <cellStyle name="Calculation 2 2 2 36" xfId="5003"/>
    <cellStyle name="Calculation 2 2 2 36 2" xfId="12720"/>
    <cellStyle name="Calculation 2 2 2 36 3" xfId="21713"/>
    <cellStyle name="Calculation 2 2 2 36 4" xfId="29900"/>
    <cellStyle name="Calculation 2 2 2 36 5" xfId="39246"/>
    <cellStyle name="Calculation 2 2 2 36 6" xfId="43565"/>
    <cellStyle name="Calculation 2 2 2 36 7" xfId="53092"/>
    <cellStyle name="Calculation 2 2 2 37" xfId="5382"/>
    <cellStyle name="Calculation 2 2 2 37 2" xfId="13099"/>
    <cellStyle name="Calculation 2 2 2 37 3" xfId="22092"/>
    <cellStyle name="Calculation 2 2 2 37 4" xfId="30279"/>
    <cellStyle name="Calculation 2 2 2 37 5" xfId="39610"/>
    <cellStyle name="Calculation 2 2 2 37 6" xfId="43944"/>
    <cellStyle name="Calculation 2 2 2 37 7" xfId="52650"/>
    <cellStyle name="Calculation 2 2 2 38" xfId="5502"/>
    <cellStyle name="Calculation 2 2 2 38 2" xfId="13219"/>
    <cellStyle name="Calculation 2 2 2 38 3" xfId="22212"/>
    <cellStyle name="Calculation 2 2 2 38 4" xfId="30399"/>
    <cellStyle name="Calculation 2 2 2 38 5" xfId="39724"/>
    <cellStyle name="Calculation 2 2 2 38 6" xfId="44064"/>
    <cellStyle name="Calculation 2 2 2 38 7" xfId="47843"/>
    <cellStyle name="Calculation 2 2 2 39" xfId="5626"/>
    <cellStyle name="Calculation 2 2 2 39 2" xfId="13343"/>
    <cellStyle name="Calculation 2 2 2 39 3" xfId="22336"/>
    <cellStyle name="Calculation 2 2 2 39 4" xfId="30523"/>
    <cellStyle name="Calculation 2 2 2 39 5" xfId="39844"/>
    <cellStyle name="Calculation 2 2 2 39 6" xfId="44188"/>
    <cellStyle name="Calculation 2 2 2 39 7" xfId="46830"/>
    <cellStyle name="Calculation 2 2 2 4" xfId="894"/>
    <cellStyle name="Calculation 2 2 2 4 2" xfId="8717"/>
    <cellStyle name="Calculation 2 2 2 4 3" xfId="16145"/>
    <cellStyle name="Calculation 2 2 2 4 4" xfId="26577"/>
    <cellStyle name="Calculation 2 2 2 4 5" xfId="35397"/>
    <cellStyle name="Calculation 2 2 2 4 6" xfId="36607"/>
    <cellStyle name="Calculation 2 2 2 4 7" xfId="54236"/>
    <cellStyle name="Calculation 2 2 2 40" xfId="5742"/>
    <cellStyle name="Calculation 2 2 2 40 2" xfId="13459"/>
    <cellStyle name="Calculation 2 2 2 40 3" xfId="22452"/>
    <cellStyle name="Calculation 2 2 2 40 4" xfId="30639"/>
    <cellStyle name="Calculation 2 2 2 40 5" xfId="39956"/>
    <cellStyle name="Calculation 2 2 2 40 6" xfId="44304"/>
    <cellStyle name="Calculation 2 2 2 40 7" xfId="51743"/>
    <cellStyle name="Calculation 2 2 2 41" xfId="5858"/>
    <cellStyle name="Calculation 2 2 2 41 2" xfId="13575"/>
    <cellStyle name="Calculation 2 2 2 41 3" xfId="22568"/>
    <cellStyle name="Calculation 2 2 2 41 4" xfId="30755"/>
    <cellStyle name="Calculation 2 2 2 41 5" xfId="40069"/>
    <cellStyle name="Calculation 2 2 2 41 6" xfId="44420"/>
    <cellStyle name="Calculation 2 2 2 41 7" xfId="53111"/>
    <cellStyle name="Calculation 2 2 2 42" xfId="5987"/>
    <cellStyle name="Calculation 2 2 2 42 2" xfId="13704"/>
    <cellStyle name="Calculation 2 2 2 42 3" xfId="22697"/>
    <cellStyle name="Calculation 2 2 2 42 4" xfId="30884"/>
    <cellStyle name="Calculation 2 2 2 42 5" xfId="40193"/>
    <cellStyle name="Calculation 2 2 2 42 6" xfId="44549"/>
    <cellStyle name="Calculation 2 2 2 42 7" xfId="51577"/>
    <cellStyle name="Calculation 2 2 2 43" xfId="5087"/>
    <cellStyle name="Calculation 2 2 2 43 2" xfId="12804"/>
    <cellStyle name="Calculation 2 2 2 43 3" xfId="21797"/>
    <cellStyle name="Calculation 2 2 2 43 4" xfId="29984"/>
    <cellStyle name="Calculation 2 2 2 43 5" xfId="39326"/>
    <cellStyle name="Calculation 2 2 2 43 6" xfId="43649"/>
    <cellStyle name="Calculation 2 2 2 43 7" xfId="51608"/>
    <cellStyle name="Calculation 2 2 2 44" xfId="6243"/>
    <cellStyle name="Calculation 2 2 2 44 2" xfId="13960"/>
    <cellStyle name="Calculation 2 2 2 44 3" xfId="22953"/>
    <cellStyle name="Calculation 2 2 2 44 4" xfId="31140"/>
    <cellStyle name="Calculation 2 2 2 44 5" xfId="40441"/>
    <cellStyle name="Calculation 2 2 2 44 6" xfId="44805"/>
    <cellStyle name="Calculation 2 2 2 44 7" xfId="50382"/>
    <cellStyle name="Calculation 2 2 2 45" xfId="6359"/>
    <cellStyle name="Calculation 2 2 2 45 2" xfId="14076"/>
    <cellStyle name="Calculation 2 2 2 45 3" xfId="23069"/>
    <cellStyle name="Calculation 2 2 2 45 4" xfId="31256"/>
    <cellStyle name="Calculation 2 2 2 45 5" xfId="40554"/>
    <cellStyle name="Calculation 2 2 2 45 6" xfId="44921"/>
    <cellStyle name="Calculation 2 2 2 45 7" xfId="53481"/>
    <cellStyle name="Calculation 2 2 2 46" xfId="6470"/>
    <cellStyle name="Calculation 2 2 2 46 2" xfId="14187"/>
    <cellStyle name="Calculation 2 2 2 46 3" xfId="23180"/>
    <cellStyle name="Calculation 2 2 2 46 4" xfId="31367"/>
    <cellStyle name="Calculation 2 2 2 46 5" xfId="40661"/>
    <cellStyle name="Calculation 2 2 2 46 6" xfId="45032"/>
    <cellStyle name="Calculation 2 2 2 46 7" xfId="53655"/>
    <cellStyle name="Calculation 2 2 2 47" xfId="6553"/>
    <cellStyle name="Calculation 2 2 2 47 2" xfId="14270"/>
    <cellStyle name="Calculation 2 2 2 47 3" xfId="23263"/>
    <cellStyle name="Calculation 2 2 2 47 4" xfId="31450"/>
    <cellStyle name="Calculation 2 2 2 47 5" xfId="40739"/>
    <cellStyle name="Calculation 2 2 2 47 6" xfId="45115"/>
    <cellStyle name="Calculation 2 2 2 47 7" xfId="51806"/>
    <cellStyle name="Calculation 2 2 2 48" xfId="6616"/>
    <cellStyle name="Calculation 2 2 2 48 2" xfId="14333"/>
    <cellStyle name="Calculation 2 2 2 48 3" xfId="23326"/>
    <cellStyle name="Calculation 2 2 2 48 4" xfId="31513"/>
    <cellStyle name="Calculation 2 2 2 48 5" xfId="40800"/>
    <cellStyle name="Calculation 2 2 2 48 6" xfId="45178"/>
    <cellStyle name="Calculation 2 2 2 48 7" xfId="48653"/>
    <cellStyle name="Calculation 2 2 2 49" xfId="6728"/>
    <cellStyle name="Calculation 2 2 2 49 2" xfId="14445"/>
    <cellStyle name="Calculation 2 2 2 49 3" xfId="23438"/>
    <cellStyle name="Calculation 2 2 2 49 4" xfId="31625"/>
    <cellStyle name="Calculation 2 2 2 49 5" xfId="40906"/>
    <cellStyle name="Calculation 2 2 2 49 6" xfId="45290"/>
    <cellStyle name="Calculation 2 2 2 49 7" xfId="51488"/>
    <cellStyle name="Calculation 2 2 2 5" xfId="1359"/>
    <cellStyle name="Calculation 2 2 2 5 2" xfId="9182"/>
    <cellStyle name="Calculation 2 2 2 5 3" xfId="16610"/>
    <cellStyle name="Calculation 2 2 2 5 4" xfId="26254"/>
    <cellStyle name="Calculation 2 2 2 5 5" xfId="34952"/>
    <cellStyle name="Calculation 2 2 2 5 6" xfId="40266"/>
    <cellStyle name="Calculation 2 2 2 5 7" xfId="53553"/>
    <cellStyle name="Calculation 2 2 2 50" xfId="6843"/>
    <cellStyle name="Calculation 2 2 2 50 2" xfId="14560"/>
    <cellStyle name="Calculation 2 2 2 50 3" xfId="23553"/>
    <cellStyle name="Calculation 2 2 2 50 4" xfId="31740"/>
    <cellStyle name="Calculation 2 2 2 50 5" xfId="41014"/>
    <cellStyle name="Calculation 2 2 2 50 6" xfId="45405"/>
    <cellStyle name="Calculation 2 2 2 50 7" xfId="50068"/>
    <cellStyle name="Calculation 2 2 2 51" xfId="6956"/>
    <cellStyle name="Calculation 2 2 2 51 2" xfId="14673"/>
    <cellStyle name="Calculation 2 2 2 51 3" xfId="23666"/>
    <cellStyle name="Calculation 2 2 2 51 4" xfId="31853"/>
    <cellStyle name="Calculation 2 2 2 51 5" xfId="41122"/>
    <cellStyle name="Calculation 2 2 2 51 6" xfId="45518"/>
    <cellStyle name="Calculation 2 2 2 51 7" xfId="46782"/>
    <cellStyle name="Calculation 2 2 2 52" xfId="7067"/>
    <cellStyle name="Calculation 2 2 2 52 2" xfId="14784"/>
    <cellStyle name="Calculation 2 2 2 52 3" xfId="23777"/>
    <cellStyle name="Calculation 2 2 2 52 4" xfId="31964"/>
    <cellStyle name="Calculation 2 2 2 52 5" xfId="41227"/>
    <cellStyle name="Calculation 2 2 2 52 6" xfId="45629"/>
    <cellStyle name="Calculation 2 2 2 52 7" xfId="52105"/>
    <cellStyle name="Calculation 2 2 2 53" xfId="7339"/>
    <cellStyle name="Calculation 2 2 2 53 2" xfId="15056"/>
    <cellStyle name="Calculation 2 2 2 53 3" xfId="24049"/>
    <cellStyle name="Calculation 2 2 2 53 4" xfId="32236"/>
    <cellStyle name="Calculation 2 2 2 53 5" xfId="41492"/>
    <cellStyle name="Calculation 2 2 2 53 6" xfId="45901"/>
    <cellStyle name="Calculation 2 2 2 53 7" xfId="52028"/>
    <cellStyle name="Calculation 2 2 2 54" xfId="7217"/>
    <cellStyle name="Calculation 2 2 2 54 2" xfId="14934"/>
    <cellStyle name="Calculation 2 2 2 54 3" xfId="23927"/>
    <cellStyle name="Calculation 2 2 2 54 4" xfId="32114"/>
    <cellStyle name="Calculation 2 2 2 54 5" xfId="41372"/>
    <cellStyle name="Calculation 2 2 2 54 6" xfId="45779"/>
    <cellStyle name="Calculation 2 2 2 54 7" xfId="48804"/>
    <cellStyle name="Calculation 2 2 2 55" xfId="7464"/>
    <cellStyle name="Calculation 2 2 2 55 2" xfId="15181"/>
    <cellStyle name="Calculation 2 2 2 55 3" xfId="24174"/>
    <cellStyle name="Calculation 2 2 2 55 4" xfId="32361"/>
    <cellStyle name="Calculation 2 2 2 55 5" xfId="41610"/>
    <cellStyle name="Calculation 2 2 2 55 6" xfId="46026"/>
    <cellStyle name="Calculation 2 2 2 55 7" xfId="53371"/>
    <cellStyle name="Calculation 2 2 2 56" xfId="7585"/>
    <cellStyle name="Calculation 2 2 2 56 2" xfId="15302"/>
    <cellStyle name="Calculation 2 2 2 56 3" xfId="24295"/>
    <cellStyle name="Calculation 2 2 2 56 4" xfId="32482"/>
    <cellStyle name="Calculation 2 2 2 56 5" xfId="41725"/>
    <cellStyle name="Calculation 2 2 2 56 6" xfId="46147"/>
    <cellStyle name="Calculation 2 2 2 56 7" xfId="48323"/>
    <cellStyle name="Calculation 2 2 2 57" xfId="7861"/>
    <cellStyle name="Calculation 2 2 2 57 2" xfId="15578"/>
    <cellStyle name="Calculation 2 2 2 57 3" xfId="24565"/>
    <cellStyle name="Calculation 2 2 2 57 4" xfId="32758"/>
    <cellStyle name="Calculation 2 2 2 57 5" xfId="41990"/>
    <cellStyle name="Calculation 2 2 2 57 6" xfId="46423"/>
    <cellStyle name="Calculation 2 2 2 57 7" xfId="49183"/>
    <cellStyle name="Calculation 2 2 2 58" xfId="7993"/>
    <cellStyle name="Calculation 2 2 2 58 2" xfId="15710"/>
    <cellStyle name="Calculation 2 2 2 58 3" xfId="24695"/>
    <cellStyle name="Calculation 2 2 2 58 4" xfId="32890"/>
    <cellStyle name="Calculation 2 2 2 58 5" xfId="42116"/>
    <cellStyle name="Calculation 2 2 2 58 6" xfId="46555"/>
    <cellStyle name="Calculation 2 2 2 58 7" xfId="49997"/>
    <cellStyle name="Calculation 2 2 2 59" xfId="8073"/>
    <cellStyle name="Calculation 2 2 2 59 2" xfId="15790"/>
    <cellStyle name="Calculation 2 2 2 59 3" xfId="24774"/>
    <cellStyle name="Calculation 2 2 2 59 4" xfId="32970"/>
    <cellStyle name="Calculation 2 2 2 59 5" xfId="42192"/>
    <cellStyle name="Calculation 2 2 2 59 6" xfId="46635"/>
    <cellStyle name="Calculation 2 2 2 59 7" xfId="48473"/>
    <cellStyle name="Calculation 2 2 2 6" xfId="1482"/>
    <cellStyle name="Calculation 2 2 2 6 2" xfId="9305"/>
    <cellStyle name="Calculation 2 2 2 6 3" xfId="16733"/>
    <cellStyle name="Calculation 2 2 2 6 4" xfId="26262"/>
    <cellStyle name="Calculation 2 2 2 6 5" xfId="34960"/>
    <cellStyle name="Calculation 2 2 2 6 6" xfId="36966"/>
    <cellStyle name="Calculation 2 2 2 6 7" xfId="53569"/>
    <cellStyle name="Calculation 2 2 2 60" xfId="8137"/>
    <cellStyle name="Calculation 2 2 2 60 2" xfId="15854"/>
    <cellStyle name="Calculation 2 2 2 60 3" xfId="33034"/>
    <cellStyle name="Calculation 2 2 2 60 4" xfId="42254"/>
    <cellStyle name="Calculation 2 2 2 60 5" xfId="46699"/>
    <cellStyle name="Calculation 2 2 2 60 6" xfId="49425"/>
    <cellStyle name="Calculation 2 2 2 61" xfId="20164"/>
    <cellStyle name="Calculation 2 2 2 62" xfId="27051"/>
    <cellStyle name="Calculation 2 2 2 63" xfId="36624"/>
    <cellStyle name="Calculation 2 2 2 64" xfId="48301"/>
    <cellStyle name="Calculation 2 2 2 7" xfId="1613"/>
    <cellStyle name="Calculation 2 2 2 7 2" xfId="9436"/>
    <cellStyle name="Calculation 2 2 2 7 3" xfId="16864"/>
    <cellStyle name="Calculation 2 2 2 7 4" xfId="25397"/>
    <cellStyle name="Calculation 2 2 2 7 5" xfId="33852"/>
    <cellStyle name="Calculation 2 2 2 7 6" xfId="37196"/>
    <cellStyle name="Calculation 2 2 2 7 7" xfId="51646"/>
    <cellStyle name="Calculation 2 2 2 8" xfId="1719"/>
    <cellStyle name="Calculation 2 2 2 8 2" xfId="9542"/>
    <cellStyle name="Calculation 2 2 2 8 3" xfId="16970"/>
    <cellStyle name="Calculation 2 2 2 8 4" xfId="25504"/>
    <cellStyle name="Calculation 2 2 2 8 5" xfId="33982"/>
    <cellStyle name="Calculation 2 2 2 8 6" xfId="41870"/>
    <cellStyle name="Calculation 2 2 2 8 7" xfId="51888"/>
    <cellStyle name="Calculation 2 2 2 9" xfId="1853"/>
    <cellStyle name="Calculation 2 2 2 9 2" xfId="9676"/>
    <cellStyle name="Calculation 2 2 2 9 3" xfId="17104"/>
    <cellStyle name="Calculation 2 2 2 9 4" xfId="25750"/>
    <cellStyle name="Calculation 2 2 2 9 5" xfId="34303"/>
    <cellStyle name="Calculation 2 2 2 9 6" xfId="41392"/>
    <cellStyle name="Calculation 2 2 2 9 7" xfId="52437"/>
    <cellStyle name="Calculation 2 2 20" xfId="2151"/>
    <cellStyle name="Calculation 2 2 20 2" xfId="9974"/>
    <cellStyle name="Calculation 2 2 20 3" xfId="17402"/>
    <cellStyle name="Calculation 2 2 20 4" xfId="19046"/>
    <cellStyle name="Calculation 2 2 20 5" xfId="26922"/>
    <cellStyle name="Calculation 2 2 20 6" xfId="41705"/>
    <cellStyle name="Calculation 2 2 20 7" xfId="49121"/>
    <cellStyle name="Calculation 2 2 21" xfId="1801"/>
    <cellStyle name="Calculation 2 2 21 2" xfId="9624"/>
    <cellStyle name="Calculation 2 2 21 3" xfId="17052"/>
    <cellStyle name="Calculation 2 2 21 4" xfId="19051"/>
    <cellStyle name="Calculation 2 2 21 5" xfId="33163"/>
    <cellStyle name="Calculation 2 2 21 6" xfId="40348"/>
    <cellStyle name="Calculation 2 2 21 7" xfId="50468"/>
    <cellStyle name="Calculation 2 2 22" xfId="2396"/>
    <cellStyle name="Calculation 2 2 22 2" xfId="10219"/>
    <cellStyle name="Calculation 2 2 22 3" xfId="17647"/>
    <cellStyle name="Calculation 2 2 22 4" xfId="26393"/>
    <cellStyle name="Calculation 2 2 22 5" xfId="35145"/>
    <cellStyle name="Calculation 2 2 22 6" xfId="39716"/>
    <cellStyle name="Calculation 2 2 22 7" xfId="53842"/>
    <cellStyle name="Calculation 2 2 23" xfId="2433"/>
    <cellStyle name="Calculation 2 2 23 2" xfId="10256"/>
    <cellStyle name="Calculation 2 2 23 3" xfId="17684"/>
    <cellStyle name="Calculation 2 2 23 4" xfId="19101"/>
    <cellStyle name="Calculation 2 2 23 5" xfId="27344"/>
    <cellStyle name="Calculation 2 2 23 6" xfId="41480"/>
    <cellStyle name="Calculation 2 2 23 7" xfId="49916"/>
    <cellStyle name="Calculation 2 2 24" xfId="2353"/>
    <cellStyle name="Calculation 2 2 24 2" xfId="10176"/>
    <cellStyle name="Calculation 2 2 24 3" xfId="17604"/>
    <cellStyle name="Calculation 2 2 24 4" xfId="25005"/>
    <cellStyle name="Calculation 2 2 24 5" xfId="33357"/>
    <cellStyle name="Calculation 2 2 24 6" xfId="37575"/>
    <cellStyle name="Calculation 2 2 24 7" xfId="50813"/>
    <cellStyle name="Calculation 2 2 25" xfId="2370"/>
    <cellStyle name="Calculation 2 2 25 2" xfId="10193"/>
    <cellStyle name="Calculation 2 2 25 3" xfId="17621"/>
    <cellStyle name="Calculation 2 2 25 4" xfId="19845"/>
    <cellStyle name="Calculation 2 2 25 5" xfId="26942"/>
    <cellStyle name="Calculation 2 2 25 6" xfId="41875"/>
    <cellStyle name="Calculation 2 2 25 7" xfId="49078"/>
    <cellStyle name="Calculation 2 2 26" xfId="3100"/>
    <cellStyle name="Calculation 2 2 26 2" xfId="10905"/>
    <cellStyle name="Calculation 2 2 26 3" xfId="18286"/>
    <cellStyle name="Calculation 2 2 26 4" xfId="20656"/>
    <cellStyle name="Calculation 2 2 26 5" xfId="27717"/>
    <cellStyle name="Calculation 2 2 26 6" xfId="41937"/>
    <cellStyle name="Calculation 2 2 26 7" xfId="50013"/>
    <cellStyle name="Calculation 2 2 27" xfId="3094"/>
    <cellStyle name="Calculation 2 2 27 2" xfId="10899"/>
    <cellStyle name="Calculation 2 2 27 3" xfId="18281"/>
    <cellStyle name="Calculation 2 2 27 4" xfId="24900"/>
    <cellStyle name="Calculation 2 2 27 5" xfId="33222"/>
    <cellStyle name="Calculation 2 2 27 6" xfId="37298"/>
    <cellStyle name="Calculation 2 2 27 7" xfId="50571"/>
    <cellStyle name="Calculation 2 2 28" xfId="3352"/>
    <cellStyle name="Calculation 2 2 28 2" xfId="11145"/>
    <cellStyle name="Calculation 2 2 28 3" xfId="18471"/>
    <cellStyle name="Calculation 2 2 28 4" xfId="26597"/>
    <cellStyle name="Calculation 2 2 28 5" xfId="35424"/>
    <cellStyle name="Calculation 2 2 28 6" xfId="41149"/>
    <cellStyle name="Calculation 2 2 28 7" xfId="54286"/>
    <cellStyle name="Calculation 2 2 29" xfId="3192"/>
    <cellStyle name="Calculation 2 2 29 2" xfId="10992"/>
    <cellStyle name="Calculation 2 2 29 3" xfId="18341"/>
    <cellStyle name="Calculation 2 2 29 4" xfId="19988"/>
    <cellStyle name="Calculation 2 2 29 5" xfId="27517"/>
    <cellStyle name="Calculation 2 2 29 6" xfId="37001"/>
    <cellStyle name="Calculation 2 2 29 7" xfId="49441"/>
    <cellStyle name="Calculation 2 2 3" xfId="477"/>
    <cellStyle name="Calculation 2 2 3 10" xfId="1923"/>
    <cellStyle name="Calculation 2 2 3 10 2" xfId="9746"/>
    <cellStyle name="Calculation 2 2 3 10 3" xfId="17174"/>
    <cellStyle name="Calculation 2 2 3 10 4" xfId="26432"/>
    <cellStyle name="Calculation 2 2 3 10 5" xfId="35201"/>
    <cellStyle name="Calculation 2 2 3 10 6" xfId="37004"/>
    <cellStyle name="Calculation 2 2 3 10 7" xfId="53925"/>
    <cellStyle name="Calculation 2 2 3 11" xfId="2041"/>
    <cellStyle name="Calculation 2 2 3 11 2" xfId="9864"/>
    <cellStyle name="Calculation 2 2 3 11 3" xfId="17292"/>
    <cellStyle name="Calculation 2 2 3 11 4" xfId="26628"/>
    <cellStyle name="Calculation 2 2 3 11 5" xfId="35463"/>
    <cellStyle name="Calculation 2 2 3 11 6" xfId="38124"/>
    <cellStyle name="Calculation 2 2 3 11 7" xfId="54347"/>
    <cellStyle name="Calculation 2 2 3 12" xfId="2154"/>
    <cellStyle name="Calculation 2 2 3 12 2" xfId="9977"/>
    <cellStyle name="Calculation 2 2 3 12 3" xfId="17405"/>
    <cellStyle name="Calculation 2 2 3 12 4" xfId="19498"/>
    <cellStyle name="Calculation 2 2 3 12 5" xfId="27653"/>
    <cellStyle name="Calculation 2 2 3 12 6" xfId="41455"/>
    <cellStyle name="Calculation 2 2 3 12 7" xfId="48836"/>
    <cellStyle name="Calculation 2 2 3 13" xfId="1800"/>
    <cellStyle name="Calculation 2 2 3 13 2" xfId="9623"/>
    <cellStyle name="Calculation 2 2 3 13 3" xfId="17051"/>
    <cellStyle name="Calculation 2 2 3 13 4" xfId="24891"/>
    <cellStyle name="Calculation 2 2 3 13 5" xfId="33207"/>
    <cellStyle name="Calculation 2 2 3 13 6" xfId="40476"/>
    <cellStyle name="Calculation 2 2 3 13 7" xfId="50549"/>
    <cellStyle name="Calculation 2 2 3 14" xfId="973"/>
    <cellStyle name="Calculation 2 2 3 14 2" xfId="8796"/>
    <cellStyle name="Calculation 2 2 3 14 3" xfId="16224"/>
    <cellStyle name="Calculation 2 2 3 14 4" xfId="26043"/>
    <cellStyle name="Calculation 2 2 3 14 5" xfId="34683"/>
    <cellStyle name="Calculation 2 2 3 14 6" xfId="37408"/>
    <cellStyle name="Calculation 2 2 3 14 7" xfId="53097"/>
    <cellStyle name="Calculation 2 2 3 15" xfId="2452"/>
    <cellStyle name="Calculation 2 2 3 15 2" xfId="10275"/>
    <cellStyle name="Calculation 2 2 3 15 3" xfId="17703"/>
    <cellStyle name="Calculation 2 2 3 15 4" xfId="19233"/>
    <cellStyle name="Calculation 2 2 3 15 5" xfId="27185"/>
    <cellStyle name="Calculation 2 2 3 15 6" xfId="40796"/>
    <cellStyle name="Calculation 2 2 3 15 7" xfId="47883"/>
    <cellStyle name="Calculation 2 2 3 16" xfId="2565"/>
    <cellStyle name="Calculation 2 2 3 16 2" xfId="10388"/>
    <cellStyle name="Calculation 2 2 3 16 3" xfId="17816"/>
    <cellStyle name="Calculation 2 2 3 16 4" xfId="25858"/>
    <cellStyle name="Calculation 2 2 3 16 5" xfId="34446"/>
    <cellStyle name="Calculation 2 2 3 16 6" xfId="38115"/>
    <cellStyle name="Calculation 2 2 3 16 7" xfId="52694"/>
    <cellStyle name="Calculation 2 2 3 17" xfId="1130"/>
    <cellStyle name="Calculation 2 2 3 17 2" xfId="8953"/>
    <cellStyle name="Calculation 2 2 3 17 3" xfId="16381"/>
    <cellStyle name="Calculation 2 2 3 17 4" xfId="25119"/>
    <cellStyle name="Calculation 2 2 3 17 5" xfId="33492"/>
    <cellStyle name="Calculation 2 2 3 17 6" xfId="41337"/>
    <cellStyle name="Calculation 2 2 3 17 7" xfId="51060"/>
    <cellStyle name="Calculation 2 2 3 18" xfId="1604"/>
    <cellStyle name="Calculation 2 2 3 18 2" xfId="9427"/>
    <cellStyle name="Calculation 2 2 3 18 3" xfId="16855"/>
    <cellStyle name="Calculation 2 2 3 18 4" xfId="19250"/>
    <cellStyle name="Calculation 2 2 3 18 5" xfId="28852"/>
    <cellStyle name="Calculation 2 2 3 18 6" xfId="37583"/>
    <cellStyle name="Calculation 2 2 3 18 7" xfId="48269"/>
    <cellStyle name="Calculation 2 2 3 19" xfId="2759"/>
    <cellStyle name="Calculation 2 2 3 19 2" xfId="10582"/>
    <cellStyle name="Calculation 2 2 3 19 3" xfId="18010"/>
    <cellStyle name="Calculation 2 2 3 19 4" xfId="26293"/>
    <cellStyle name="Calculation 2 2 3 19 5" xfId="35009"/>
    <cellStyle name="Calculation 2 2 3 19 6" xfId="40686"/>
    <cellStyle name="Calculation 2 2 3 19 7" xfId="53635"/>
    <cellStyle name="Calculation 2 2 3 2" xfId="628"/>
    <cellStyle name="Calculation 2 2 3 2 2" xfId="8451"/>
    <cellStyle name="Calculation 2 2 3 2 3" xfId="8295"/>
    <cellStyle name="Calculation 2 2 3 2 4" xfId="26667"/>
    <cellStyle name="Calculation 2 2 3 2 5" xfId="35514"/>
    <cellStyle name="Calculation 2 2 3 2 6" xfId="37045"/>
    <cellStyle name="Calculation 2 2 3 2 7" xfId="54435"/>
    <cellStyle name="Calculation 2 2 3 20" xfId="2866"/>
    <cellStyle name="Calculation 2 2 3 20 2" xfId="10689"/>
    <cellStyle name="Calculation 2 2 3 20 3" xfId="18117"/>
    <cellStyle name="Calculation 2 2 3 20 4" xfId="25269"/>
    <cellStyle name="Calculation 2 2 3 20 5" xfId="33681"/>
    <cellStyle name="Calculation 2 2 3 20 6" xfId="37336"/>
    <cellStyle name="Calculation 2 2 3 20 7" xfId="51376"/>
    <cellStyle name="Calculation 2 2 3 21" xfId="3242"/>
    <cellStyle name="Calculation 2 2 3 21 2" xfId="11035"/>
    <cellStyle name="Calculation 2 2 3 21 3" xfId="18364"/>
    <cellStyle name="Calculation 2 2 3 21 4" xfId="24992"/>
    <cellStyle name="Calculation 2 2 3 21 5" xfId="33342"/>
    <cellStyle name="Calculation 2 2 3 21 6" xfId="37578"/>
    <cellStyle name="Calculation 2 2 3 21 7" xfId="50782"/>
    <cellStyle name="Calculation 2 2 3 22" xfId="3362"/>
    <cellStyle name="Calculation 2 2 3 22 2" xfId="11153"/>
    <cellStyle name="Calculation 2 2 3 22 3" xfId="18475"/>
    <cellStyle name="Calculation 2 2 3 22 4" xfId="26143"/>
    <cellStyle name="Calculation 2 2 3 22 5" xfId="34810"/>
    <cellStyle name="Calculation 2 2 3 22 6" xfId="40308"/>
    <cellStyle name="Calculation 2 2 3 22 7" xfId="53310"/>
    <cellStyle name="Calculation 2 2 3 23" xfId="3513"/>
    <cellStyle name="Calculation 2 2 3 23 2" xfId="11304"/>
    <cellStyle name="Calculation 2 2 3 23 3" xfId="18601"/>
    <cellStyle name="Calculation 2 2 3 23 4" xfId="25519"/>
    <cellStyle name="Calculation 2 2 3 23 5" xfId="34001"/>
    <cellStyle name="Calculation 2 2 3 23 6" xfId="41166"/>
    <cellStyle name="Calculation 2 2 3 23 7" xfId="51922"/>
    <cellStyle name="Calculation 2 2 3 24" xfId="3632"/>
    <cellStyle name="Calculation 2 2 3 24 2" xfId="11417"/>
    <cellStyle name="Calculation 2 2 3 24 3" xfId="18690"/>
    <cellStyle name="Calculation 2 2 3 24 4" xfId="19438"/>
    <cellStyle name="Calculation 2 2 3 24 5" xfId="26823"/>
    <cellStyle name="Calculation 2 2 3 24 6" xfId="36947"/>
    <cellStyle name="Calculation 2 2 3 24 7" xfId="49756"/>
    <cellStyle name="Calculation 2 2 3 25" xfId="3763"/>
    <cellStyle name="Calculation 2 2 3 25 2" xfId="11545"/>
    <cellStyle name="Calculation 2 2 3 25 3" xfId="18802"/>
    <cellStyle name="Calculation 2 2 3 25 4" xfId="25165"/>
    <cellStyle name="Calculation 2 2 3 25 5" xfId="33546"/>
    <cellStyle name="Calculation 2 2 3 25 6" xfId="37988"/>
    <cellStyle name="Calculation 2 2 3 25 7" xfId="51153"/>
    <cellStyle name="Calculation 2 2 3 26" xfId="3880"/>
    <cellStyle name="Calculation 2 2 3 26 2" xfId="11660"/>
    <cellStyle name="Calculation 2 2 3 26 3" xfId="18911"/>
    <cellStyle name="Calculation 2 2 3 26 4" xfId="25946"/>
    <cellStyle name="Calculation 2 2 3 26 5" xfId="34551"/>
    <cellStyle name="Calculation 2 2 3 26 6" xfId="36746"/>
    <cellStyle name="Calculation 2 2 3 26 7" xfId="52883"/>
    <cellStyle name="Calculation 2 2 3 27" xfId="3049"/>
    <cellStyle name="Calculation 2 2 3 27 2" xfId="10860"/>
    <cellStyle name="Calculation 2 2 3 27 3" xfId="20215"/>
    <cellStyle name="Calculation 2 2 3 27 4" xfId="28307"/>
    <cellStyle name="Calculation 2 2 3 27 5" xfId="37687"/>
    <cellStyle name="Calculation 2 2 3 27 6" xfId="42372"/>
    <cellStyle name="Calculation 2 2 3 27 7" xfId="48983"/>
    <cellStyle name="Calculation 2 2 3 28" xfId="4077"/>
    <cellStyle name="Calculation 2 2 3 28 2" xfId="11837"/>
    <cellStyle name="Calculation 2 2 3 28 3" xfId="20787"/>
    <cellStyle name="Calculation 2 2 3 28 4" xfId="28974"/>
    <cellStyle name="Calculation 2 2 3 28 5" xfId="38353"/>
    <cellStyle name="Calculation 2 2 3 28 6" xfId="42639"/>
    <cellStyle name="Calculation 2 2 3 28 7" xfId="48908"/>
    <cellStyle name="Calculation 2 2 3 29" xfId="3008"/>
    <cellStyle name="Calculation 2 2 3 29 2" xfId="20182"/>
    <cellStyle name="Calculation 2 2 3 29 3" xfId="28272"/>
    <cellStyle name="Calculation 2 2 3 29 4" xfId="37653"/>
    <cellStyle name="Calculation 2 2 3 29 5" xfId="42347"/>
    <cellStyle name="Calculation 2 2 3 29 6" xfId="47589"/>
    <cellStyle name="Calculation 2 2 3 3" xfId="735"/>
    <cellStyle name="Calculation 2 2 3 3 2" xfId="8558"/>
    <cellStyle name="Calculation 2 2 3 3 3" xfId="15986"/>
    <cellStyle name="Calculation 2 2 3 3 4" xfId="20425"/>
    <cellStyle name="Calculation 2 2 3 3 5" xfId="26985"/>
    <cellStyle name="Calculation 2 2 3 3 6" xfId="37037"/>
    <cellStyle name="Calculation 2 2 3 3 7" xfId="48915"/>
    <cellStyle name="Calculation 2 2 3 30" xfId="4274"/>
    <cellStyle name="Calculation 2 2 3 30 2" xfId="11991"/>
    <cellStyle name="Calculation 2 2 3 30 3" xfId="20984"/>
    <cellStyle name="Calculation 2 2 3 30 4" xfId="29171"/>
    <cellStyle name="Calculation 2 2 3 30 5" xfId="38544"/>
    <cellStyle name="Calculation 2 2 3 30 6" xfId="42836"/>
    <cellStyle name="Calculation 2 2 3 30 7" xfId="50994"/>
    <cellStyle name="Calculation 2 2 3 31" xfId="4397"/>
    <cellStyle name="Calculation 2 2 3 31 2" xfId="12114"/>
    <cellStyle name="Calculation 2 2 3 31 3" xfId="21107"/>
    <cellStyle name="Calculation 2 2 3 31 4" xfId="29294"/>
    <cellStyle name="Calculation 2 2 3 31 5" xfId="38664"/>
    <cellStyle name="Calculation 2 2 3 31 6" xfId="42959"/>
    <cellStyle name="Calculation 2 2 3 31 7" xfId="48648"/>
    <cellStyle name="Calculation 2 2 3 32" xfId="4511"/>
    <cellStyle name="Calculation 2 2 3 32 2" xfId="12228"/>
    <cellStyle name="Calculation 2 2 3 32 3" xfId="21221"/>
    <cellStyle name="Calculation 2 2 3 32 4" xfId="29408"/>
    <cellStyle name="Calculation 2 2 3 32 5" xfId="38772"/>
    <cellStyle name="Calculation 2 2 3 32 6" xfId="43073"/>
    <cellStyle name="Calculation 2 2 3 32 7" xfId="49874"/>
    <cellStyle name="Calculation 2 2 3 33" xfId="4624"/>
    <cellStyle name="Calculation 2 2 3 33 2" xfId="12341"/>
    <cellStyle name="Calculation 2 2 3 33 3" xfId="21334"/>
    <cellStyle name="Calculation 2 2 3 33 4" xfId="29521"/>
    <cellStyle name="Calculation 2 2 3 33 5" xfId="38880"/>
    <cellStyle name="Calculation 2 2 3 33 6" xfId="43186"/>
    <cellStyle name="Calculation 2 2 3 33 7" xfId="48134"/>
    <cellStyle name="Calculation 2 2 3 34" xfId="4736"/>
    <cellStyle name="Calculation 2 2 3 34 2" xfId="12453"/>
    <cellStyle name="Calculation 2 2 3 34 3" xfId="21446"/>
    <cellStyle name="Calculation 2 2 3 34 4" xfId="29633"/>
    <cellStyle name="Calculation 2 2 3 34 5" xfId="38988"/>
    <cellStyle name="Calculation 2 2 3 34 6" xfId="43298"/>
    <cellStyle name="Calculation 2 2 3 34 7" xfId="50175"/>
    <cellStyle name="Calculation 2 2 3 35" xfId="4844"/>
    <cellStyle name="Calculation 2 2 3 35 2" xfId="12561"/>
    <cellStyle name="Calculation 2 2 3 35 3" xfId="21554"/>
    <cellStyle name="Calculation 2 2 3 35 4" xfId="29741"/>
    <cellStyle name="Calculation 2 2 3 35 5" xfId="39092"/>
    <cellStyle name="Calculation 2 2 3 35 6" xfId="43406"/>
    <cellStyle name="Calculation 2 2 3 35 7" xfId="54198"/>
    <cellStyle name="Calculation 2 2 3 36" xfId="4956"/>
    <cellStyle name="Calculation 2 2 3 36 2" xfId="12673"/>
    <cellStyle name="Calculation 2 2 3 36 3" xfId="21666"/>
    <cellStyle name="Calculation 2 2 3 36 4" xfId="29853"/>
    <cellStyle name="Calculation 2 2 3 36 5" xfId="39200"/>
    <cellStyle name="Calculation 2 2 3 36 6" xfId="43518"/>
    <cellStyle name="Calculation 2 2 3 36 7" xfId="51553"/>
    <cellStyle name="Calculation 2 2 3 37" xfId="5145"/>
    <cellStyle name="Calculation 2 2 3 37 2" xfId="12862"/>
    <cellStyle name="Calculation 2 2 3 37 3" xfId="21855"/>
    <cellStyle name="Calculation 2 2 3 37 4" xfId="30042"/>
    <cellStyle name="Calculation 2 2 3 37 5" xfId="39381"/>
    <cellStyle name="Calculation 2 2 3 37 6" xfId="43707"/>
    <cellStyle name="Calculation 2 2 3 37 7" xfId="54030"/>
    <cellStyle name="Calculation 2 2 3 38" xfId="5454"/>
    <cellStyle name="Calculation 2 2 3 38 2" xfId="13171"/>
    <cellStyle name="Calculation 2 2 3 38 3" xfId="22164"/>
    <cellStyle name="Calculation 2 2 3 38 4" xfId="30351"/>
    <cellStyle name="Calculation 2 2 3 38 5" xfId="39679"/>
    <cellStyle name="Calculation 2 2 3 38 6" xfId="44016"/>
    <cellStyle name="Calculation 2 2 3 38 7" xfId="52792"/>
    <cellStyle name="Calculation 2 2 3 39" xfId="5579"/>
    <cellStyle name="Calculation 2 2 3 39 2" xfId="13296"/>
    <cellStyle name="Calculation 2 2 3 39 3" xfId="22289"/>
    <cellStyle name="Calculation 2 2 3 39 4" xfId="30476"/>
    <cellStyle name="Calculation 2 2 3 39 5" xfId="39798"/>
    <cellStyle name="Calculation 2 2 3 39 6" xfId="44141"/>
    <cellStyle name="Calculation 2 2 3 39 7" xfId="47141"/>
    <cellStyle name="Calculation 2 2 3 4" xfId="847"/>
    <cellStyle name="Calculation 2 2 3 4 2" xfId="8670"/>
    <cellStyle name="Calculation 2 2 3 4 3" xfId="16098"/>
    <cellStyle name="Calculation 2 2 3 4 4" xfId="24943"/>
    <cellStyle name="Calculation 2 2 3 4 5" xfId="33279"/>
    <cellStyle name="Calculation 2 2 3 4 6" xfId="37020"/>
    <cellStyle name="Calculation 2 2 3 4 7" xfId="50665"/>
    <cellStyle name="Calculation 2 2 3 40" xfId="5694"/>
    <cellStyle name="Calculation 2 2 3 40 2" xfId="13411"/>
    <cellStyle name="Calculation 2 2 3 40 3" xfId="22404"/>
    <cellStyle name="Calculation 2 2 3 40 4" xfId="30591"/>
    <cellStyle name="Calculation 2 2 3 40 5" xfId="39909"/>
    <cellStyle name="Calculation 2 2 3 40 6" xfId="44256"/>
    <cellStyle name="Calculation 2 2 3 40 7" xfId="47074"/>
    <cellStyle name="Calculation 2 2 3 41" xfId="5811"/>
    <cellStyle name="Calculation 2 2 3 41 2" xfId="13528"/>
    <cellStyle name="Calculation 2 2 3 41 3" xfId="22521"/>
    <cellStyle name="Calculation 2 2 3 41 4" xfId="30708"/>
    <cellStyle name="Calculation 2 2 3 41 5" xfId="40023"/>
    <cellStyle name="Calculation 2 2 3 41 6" xfId="44373"/>
    <cellStyle name="Calculation 2 2 3 41 7" xfId="51443"/>
    <cellStyle name="Calculation 2 2 3 42" xfId="5939"/>
    <cellStyle name="Calculation 2 2 3 42 2" xfId="13656"/>
    <cellStyle name="Calculation 2 2 3 42 3" xfId="22649"/>
    <cellStyle name="Calculation 2 2 3 42 4" xfId="30836"/>
    <cellStyle name="Calculation 2 2 3 42 5" xfId="40147"/>
    <cellStyle name="Calculation 2 2 3 42 6" xfId="44501"/>
    <cellStyle name="Calculation 2 2 3 42 7" xfId="51778"/>
    <cellStyle name="Calculation 2 2 3 43" xfId="6110"/>
    <cellStyle name="Calculation 2 2 3 43 2" xfId="13827"/>
    <cellStyle name="Calculation 2 2 3 43 3" xfId="22820"/>
    <cellStyle name="Calculation 2 2 3 43 4" xfId="31007"/>
    <cellStyle name="Calculation 2 2 3 43 5" xfId="40309"/>
    <cellStyle name="Calculation 2 2 3 43 6" xfId="44672"/>
    <cellStyle name="Calculation 2 2 3 43 7" xfId="49437"/>
    <cellStyle name="Calculation 2 2 3 44" xfId="6195"/>
    <cellStyle name="Calculation 2 2 3 44 2" xfId="13912"/>
    <cellStyle name="Calculation 2 2 3 44 3" xfId="22905"/>
    <cellStyle name="Calculation 2 2 3 44 4" xfId="31092"/>
    <cellStyle name="Calculation 2 2 3 44 5" xfId="40393"/>
    <cellStyle name="Calculation 2 2 3 44 6" xfId="44757"/>
    <cellStyle name="Calculation 2 2 3 44 7" xfId="48979"/>
    <cellStyle name="Calculation 2 2 3 45" xfId="6312"/>
    <cellStyle name="Calculation 2 2 3 45 2" xfId="14029"/>
    <cellStyle name="Calculation 2 2 3 45 3" xfId="23022"/>
    <cellStyle name="Calculation 2 2 3 45 4" xfId="31209"/>
    <cellStyle name="Calculation 2 2 3 45 5" xfId="40509"/>
    <cellStyle name="Calculation 2 2 3 45 6" xfId="44874"/>
    <cellStyle name="Calculation 2 2 3 45 7" xfId="52250"/>
    <cellStyle name="Calculation 2 2 3 46" xfId="6422"/>
    <cellStyle name="Calculation 2 2 3 46 2" xfId="14139"/>
    <cellStyle name="Calculation 2 2 3 46 3" xfId="23132"/>
    <cellStyle name="Calculation 2 2 3 46 4" xfId="31319"/>
    <cellStyle name="Calculation 2 2 3 46 5" xfId="40614"/>
    <cellStyle name="Calculation 2 2 3 46 6" xfId="44984"/>
    <cellStyle name="Calculation 2 2 3 46 7" xfId="53323"/>
    <cellStyle name="Calculation 2 2 3 47" xfId="5253"/>
    <cellStyle name="Calculation 2 2 3 47 2" xfId="12970"/>
    <cellStyle name="Calculation 2 2 3 47 3" xfId="21963"/>
    <cellStyle name="Calculation 2 2 3 47 4" xfId="30150"/>
    <cellStyle name="Calculation 2 2 3 47 5" xfId="39485"/>
    <cellStyle name="Calculation 2 2 3 47 6" xfId="43815"/>
    <cellStyle name="Calculation 2 2 3 47 7" xfId="49696"/>
    <cellStyle name="Calculation 2 2 3 48" xfId="6569"/>
    <cellStyle name="Calculation 2 2 3 48 2" xfId="14286"/>
    <cellStyle name="Calculation 2 2 3 48 3" xfId="23279"/>
    <cellStyle name="Calculation 2 2 3 48 4" xfId="31466"/>
    <cellStyle name="Calculation 2 2 3 48 5" xfId="40754"/>
    <cellStyle name="Calculation 2 2 3 48 6" xfId="45131"/>
    <cellStyle name="Calculation 2 2 3 48 7" xfId="53552"/>
    <cellStyle name="Calculation 2 2 3 49" xfId="6680"/>
    <cellStyle name="Calculation 2 2 3 49 2" xfId="14397"/>
    <cellStyle name="Calculation 2 2 3 49 3" xfId="23390"/>
    <cellStyle name="Calculation 2 2 3 49 4" xfId="31577"/>
    <cellStyle name="Calculation 2 2 3 49 5" xfId="40861"/>
    <cellStyle name="Calculation 2 2 3 49 6" xfId="45242"/>
    <cellStyle name="Calculation 2 2 3 49 7" xfId="49288"/>
    <cellStyle name="Calculation 2 2 3 5" xfId="1311"/>
    <cellStyle name="Calculation 2 2 3 5 2" xfId="9134"/>
    <cellStyle name="Calculation 2 2 3 5 3" xfId="16562"/>
    <cellStyle name="Calculation 2 2 3 5 4" xfId="25769"/>
    <cellStyle name="Calculation 2 2 3 5 5" xfId="34328"/>
    <cellStyle name="Calculation 2 2 3 5 6" xfId="37086"/>
    <cellStyle name="Calculation 2 2 3 5 7" xfId="52487"/>
    <cellStyle name="Calculation 2 2 3 50" xfId="6795"/>
    <cellStyle name="Calculation 2 2 3 50 2" xfId="14512"/>
    <cellStyle name="Calculation 2 2 3 50 3" xfId="23505"/>
    <cellStyle name="Calculation 2 2 3 50 4" xfId="31692"/>
    <cellStyle name="Calculation 2 2 3 50 5" xfId="40970"/>
    <cellStyle name="Calculation 2 2 3 50 6" xfId="45357"/>
    <cellStyle name="Calculation 2 2 3 50 7" xfId="52094"/>
    <cellStyle name="Calculation 2 2 3 51" xfId="6908"/>
    <cellStyle name="Calculation 2 2 3 51 2" xfId="14625"/>
    <cellStyle name="Calculation 2 2 3 51 3" xfId="23618"/>
    <cellStyle name="Calculation 2 2 3 51 4" xfId="31805"/>
    <cellStyle name="Calculation 2 2 3 51 5" xfId="41077"/>
    <cellStyle name="Calculation 2 2 3 51 6" xfId="45470"/>
    <cellStyle name="Calculation 2 2 3 51 7" xfId="47044"/>
    <cellStyle name="Calculation 2 2 3 52" xfId="7020"/>
    <cellStyle name="Calculation 2 2 3 52 2" xfId="14737"/>
    <cellStyle name="Calculation 2 2 3 52 3" xfId="23730"/>
    <cellStyle name="Calculation 2 2 3 52 4" xfId="31917"/>
    <cellStyle name="Calculation 2 2 3 52 5" xfId="41184"/>
    <cellStyle name="Calculation 2 2 3 52 6" xfId="45582"/>
    <cellStyle name="Calculation 2 2 3 52 7" xfId="47208"/>
    <cellStyle name="Calculation 2 2 3 53" xfId="7313"/>
    <cellStyle name="Calculation 2 2 3 53 2" xfId="15030"/>
    <cellStyle name="Calculation 2 2 3 53 3" xfId="24023"/>
    <cellStyle name="Calculation 2 2 3 53 4" xfId="32210"/>
    <cellStyle name="Calculation 2 2 3 53 5" xfId="41466"/>
    <cellStyle name="Calculation 2 2 3 53 6" xfId="45875"/>
    <cellStyle name="Calculation 2 2 3 53 7" xfId="47986"/>
    <cellStyle name="Calculation 2 2 3 54" xfId="7333"/>
    <cellStyle name="Calculation 2 2 3 54 2" xfId="15050"/>
    <cellStyle name="Calculation 2 2 3 54 3" xfId="24043"/>
    <cellStyle name="Calculation 2 2 3 54 4" xfId="32230"/>
    <cellStyle name="Calculation 2 2 3 54 5" xfId="41486"/>
    <cellStyle name="Calculation 2 2 3 54 6" xfId="45895"/>
    <cellStyle name="Calculation 2 2 3 54 7" xfId="52606"/>
    <cellStyle name="Calculation 2 2 3 55" xfId="7417"/>
    <cellStyle name="Calculation 2 2 3 55 2" xfId="15134"/>
    <cellStyle name="Calculation 2 2 3 55 3" xfId="24127"/>
    <cellStyle name="Calculation 2 2 3 55 4" xfId="32314"/>
    <cellStyle name="Calculation 2 2 3 55 5" xfId="41566"/>
    <cellStyle name="Calculation 2 2 3 55 6" xfId="45979"/>
    <cellStyle name="Calculation 2 2 3 55 7" xfId="50875"/>
    <cellStyle name="Calculation 2 2 3 56" xfId="7538"/>
    <cellStyle name="Calculation 2 2 3 56 2" xfId="15255"/>
    <cellStyle name="Calculation 2 2 3 56 3" xfId="24248"/>
    <cellStyle name="Calculation 2 2 3 56 4" xfId="32435"/>
    <cellStyle name="Calculation 2 2 3 56 5" xfId="41681"/>
    <cellStyle name="Calculation 2 2 3 56 6" xfId="46100"/>
    <cellStyle name="Calculation 2 2 3 56 7" xfId="53025"/>
    <cellStyle name="Calculation 2 2 3 57" xfId="7814"/>
    <cellStyle name="Calculation 2 2 3 57 2" xfId="15531"/>
    <cellStyle name="Calculation 2 2 3 57 3" xfId="24518"/>
    <cellStyle name="Calculation 2 2 3 57 4" xfId="32711"/>
    <cellStyle name="Calculation 2 2 3 57 5" xfId="41946"/>
    <cellStyle name="Calculation 2 2 3 57 6" xfId="46376"/>
    <cellStyle name="Calculation 2 2 3 57 7" xfId="54361"/>
    <cellStyle name="Calculation 2 2 3 58" xfId="7978"/>
    <cellStyle name="Calculation 2 2 3 58 2" xfId="15695"/>
    <cellStyle name="Calculation 2 2 3 58 3" xfId="24680"/>
    <cellStyle name="Calculation 2 2 3 58 4" xfId="32875"/>
    <cellStyle name="Calculation 2 2 3 58 5" xfId="42101"/>
    <cellStyle name="Calculation 2 2 3 58 6" xfId="46540"/>
    <cellStyle name="Calculation 2 2 3 58 7" xfId="51504"/>
    <cellStyle name="Calculation 2 2 3 59" xfId="7924"/>
    <cellStyle name="Calculation 2 2 3 59 2" xfId="15641"/>
    <cellStyle name="Calculation 2 2 3 59 3" xfId="24628"/>
    <cellStyle name="Calculation 2 2 3 59 4" xfId="32821"/>
    <cellStyle name="Calculation 2 2 3 59 5" xfId="42052"/>
    <cellStyle name="Calculation 2 2 3 59 6" xfId="46486"/>
    <cellStyle name="Calculation 2 2 3 59 7" xfId="49910"/>
    <cellStyle name="Calculation 2 2 3 6" xfId="1434"/>
    <cellStyle name="Calculation 2 2 3 6 2" xfId="9257"/>
    <cellStyle name="Calculation 2 2 3 6 3" xfId="16685"/>
    <cellStyle name="Calculation 2 2 3 6 4" xfId="19455"/>
    <cellStyle name="Calculation 2 2 3 6 5" xfId="27584"/>
    <cellStyle name="Calculation 2 2 3 6 6" xfId="40041"/>
    <cellStyle name="Calculation 2 2 3 6 7" xfId="47649"/>
    <cellStyle name="Calculation 2 2 3 60" xfId="8090"/>
    <cellStyle name="Calculation 2 2 3 60 2" xfId="15807"/>
    <cellStyle name="Calculation 2 2 3 60 3" xfId="32987"/>
    <cellStyle name="Calculation 2 2 3 60 4" xfId="42209"/>
    <cellStyle name="Calculation 2 2 3 60 5" xfId="46652"/>
    <cellStyle name="Calculation 2 2 3 60 6" xfId="48295"/>
    <cellStyle name="Calculation 2 2 3 61" xfId="26546"/>
    <cellStyle name="Calculation 2 2 3 62" xfId="35354"/>
    <cellStyle name="Calculation 2 2 3 63" xfId="37197"/>
    <cellStyle name="Calculation 2 2 3 64" xfId="54172"/>
    <cellStyle name="Calculation 2 2 3 7" xfId="1034"/>
    <cellStyle name="Calculation 2 2 3 7 2" xfId="8857"/>
    <cellStyle name="Calculation 2 2 3 7 3" xfId="16285"/>
    <cellStyle name="Calculation 2 2 3 7 4" xfId="26539"/>
    <cellStyle name="Calculation 2 2 3 7 5" xfId="35343"/>
    <cellStyle name="Calculation 2 2 3 7 6" xfId="37040"/>
    <cellStyle name="Calculation 2 2 3 7 7" xfId="54158"/>
    <cellStyle name="Calculation 2 2 3 8" xfId="1671"/>
    <cellStyle name="Calculation 2 2 3 8 2" xfId="9494"/>
    <cellStyle name="Calculation 2 2 3 8 3" xfId="16922"/>
    <cellStyle name="Calculation 2 2 3 8 4" xfId="20102"/>
    <cellStyle name="Calculation 2 2 3 8 5" xfId="28499"/>
    <cellStyle name="Calculation 2 2 3 8 6" xfId="38179"/>
    <cellStyle name="Calculation 2 2 3 8 7" xfId="49301"/>
    <cellStyle name="Calculation 2 2 3 9" xfId="1805"/>
    <cellStyle name="Calculation 2 2 3 9 2" xfId="9628"/>
    <cellStyle name="Calculation 2 2 3 9 3" xfId="17056"/>
    <cellStyle name="Calculation 2 2 3 9 4" xfId="19721"/>
    <cellStyle name="Calculation 2 2 3 9 5" xfId="27866"/>
    <cellStyle name="Calculation 2 2 3 9 6" xfId="39991"/>
    <cellStyle name="Calculation 2 2 3 9 7" xfId="49979"/>
    <cellStyle name="Calculation 2 2 30" xfId="3063"/>
    <cellStyle name="Calculation 2 2 30 2" xfId="10871"/>
    <cellStyle name="Calculation 2 2 30 3" xfId="18266"/>
    <cellStyle name="Calculation 2 2 30 4" xfId="26283"/>
    <cellStyle name="Calculation 2 2 30 5" xfId="34992"/>
    <cellStyle name="Calculation 2 2 30 6" xfId="40053"/>
    <cellStyle name="Calculation 2 2 30 7" xfId="53613"/>
    <cellStyle name="Calculation 2 2 31" xfId="3471"/>
    <cellStyle name="Calculation 2 2 31 2" xfId="11262"/>
    <cellStyle name="Calculation 2 2 31 3" xfId="18581"/>
    <cellStyle name="Calculation 2 2 31 4" xfId="20389"/>
    <cellStyle name="Calculation 2 2 31 5" xfId="28058"/>
    <cellStyle name="Calculation 2 2 31 6" xfId="37152"/>
    <cellStyle name="Calculation 2 2 31 7" xfId="49568"/>
    <cellStyle name="Calculation 2 2 32" xfId="3159"/>
    <cellStyle name="Calculation 2 2 32 2" xfId="10961"/>
    <cellStyle name="Calculation 2 2 32 3" xfId="20293"/>
    <cellStyle name="Calculation 2 2 32 4" xfId="28383"/>
    <cellStyle name="Calculation 2 2 32 5" xfId="37771"/>
    <cellStyle name="Calculation 2 2 32 6" xfId="42412"/>
    <cellStyle name="Calculation 2 2 32 7" xfId="52626"/>
    <cellStyle name="Calculation 2 2 33" xfId="3998"/>
    <cellStyle name="Calculation 2 2 33 2" xfId="11777"/>
    <cellStyle name="Calculation 2 2 33 3" xfId="20708"/>
    <cellStyle name="Calculation 2 2 33 4" xfId="28895"/>
    <cellStyle name="Calculation 2 2 33 5" xfId="38278"/>
    <cellStyle name="Calculation 2 2 33 6" xfId="42560"/>
    <cellStyle name="Calculation 2 2 33 7" xfId="47900"/>
    <cellStyle name="Calculation 2 2 34" xfId="4222"/>
    <cellStyle name="Calculation 2 2 34 2" xfId="20932"/>
    <cellStyle name="Calculation 2 2 34 3" xfId="29119"/>
    <cellStyle name="Calculation 2 2 34 4" xfId="38494"/>
    <cellStyle name="Calculation 2 2 34 5" xfId="42784"/>
    <cellStyle name="Calculation 2 2 34 6" xfId="47723"/>
    <cellStyle name="Calculation 2 2 35" xfId="4150"/>
    <cellStyle name="Calculation 2 2 35 2" xfId="11909"/>
    <cellStyle name="Calculation 2 2 35 3" xfId="20860"/>
    <cellStyle name="Calculation 2 2 35 4" xfId="29047"/>
    <cellStyle name="Calculation 2 2 35 5" xfId="38423"/>
    <cellStyle name="Calculation 2 2 35 6" xfId="42712"/>
    <cellStyle name="Calculation 2 2 35 7" xfId="48807"/>
    <cellStyle name="Calculation 2 2 36" xfId="4377"/>
    <cellStyle name="Calculation 2 2 36 2" xfId="12094"/>
    <cellStyle name="Calculation 2 2 36 3" xfId="21087"/>
    <cellStyle name="Calculation 2 2 36 4" xfId="29274"/>
    <cellStyle name="Calculation 2 2 36 5" xfId="38644"/>
    <cellStyle name="Calculation 2 2 36 6" xfId="42939"/>
    <cellStyle name="Calculation 2 2 36 7" xfId="50692"/>
    <cellStyle name="Calculation 2 2 37" xfId="3538"/>
    <cellStyle name="Calculation 2 2 37 2" xfId="11327"/>
    <cellStyle name="Calculation 2 2 37 3" xfId="20503"/>
    <cellStyle name="Calculation 2 2 37 4" xfId="28631"/>
    <cellStyle name="Calculation 2 2 37 5" xfId="38007"/>
    <cellStyle name="Calculation 2 2 37 6" xfId="42498"/>
    <cellStyle name="Calculation 2 2 37 7" xfId="50428"/>
    <cellStyle name="Calculation 2 2 38" xfId="4194"/>
    <cellStyle name="Calculation 2 2 38 2" xfId="11949"/>
    <cellStyle name="Calculation 2 2 38 3" xfId="20904"/>
    <cellStyle name="Calculation 2 2 38 4" xfId="29091"/>
    <cellStyle name="Calculation 2 2 38 5" xfId="38467"/>
    <cellStyle name="Calculation 2 2 38 6" xfId="42756"/>
    <cellStyle name="Calculation 2 2 38 7" xfId="52001"/>
    <cellStyle name="Calculation 2 2 39" xfId="4051"/>
    <cellStyle name="Calculation 2 2 39 2" xfId="11817"/>
    <cellStyle name="Calculation 2 2 39 3" xfId="20761"/>
    <cellStyle name="Calculation 2 2 39 4" xfId="28948"/>
    <cellStyle name="Calculation 2 2 39 5" xfId="38327"/>
    <cellStyle name="Calculation 2 2 39 6" xfId="42613"/>
    <cellStyle name="Calculation 2 2 39 7" xfId="51459"/>
    <cellStyle name="Calculation 2 2 4" xfId="519"/>
    <cellStyle name="Calculation 2 2 4 10" xfId="1965"/>
    <cellStyle name="Calculation 2 2 4 10 2" xfId="9788"/>
    <cellStyle name="Calculation 2 2 4 10 3" xfId="17216"/>
    <cellStyle name="Calculation 2 2 4 10 4" xfId="19094"/>
    <cellStyle name="Calculation 2 2 4 10 5" xfId="28444"/>
    <cellStyle name="Calculation 2 2 4 10 6" xfId="37798"/>
    <cellStyle name="Calculation 2 2 4 10 7" xfId="49367"/>
    <cellStyle name="Calculation 2 2 4 11" xfId="2083"/>
    <cellStyle name="Calculation 2 2 4 11 2" xfId="9906"/>
    <cellStyle name="Calculation 2 2 4 11 3" xfId="17334"/>
    <cellStyle name="Calculation 2 2 4 11 4" xfId="19600"/>
    <cellStyle name="Calculation 2 2 4 11 5" xfId="27757"/>
    <cellStyle name="Calculation 2 2 4 11 6" xfId="41168"/>
    <cellStyle name="Calculation 2 2 4 11 7" xfId="47440"/>
    <cellStyle name="Calculation 2 2 4 12" xfId="2196"/>
    <cellStyle name="Calculation 2 2 4 12 2" xfId="10019"/>
    <cellStyle name="Calculation 2 2 4 12 3" xfId="17447"/>
    <cellStyle name="Calculation 2 2 4 12 4" xfId="25970"/>
    <cellStyle name="Calculation 2 2 4 12 5" xfId="34587"/>
    <cellStyle name="Calculation 2 2 4 12 6" xfId="37305"/>
    <cellStyle name="Calculation 2 2 4 12 7" xfId="52939"/>
    <cellStyle name="Calculation 2 2 4 13" xfId="2029"/>
    <cellStyle name="Calculation 2 2 4 13 2" xfId="9852"/>
    <cellStyle name="Calculation 2 2 4 13 3" xfId="17280"/>
    <cellStyle name="Calculation 2 2 4 13 4" xfId="19350"/>
    <cellStyle name="Calculation 2 2 4 13 5" xfId="27853"/>
    <cellStyle name="Calculation 2 2 4 13 6" xfId="39180"/>
    <cellStyle name="Calculation 2 2 4 13 7" xfId="48966"/>
    <cellStyle name="Calculation 2 2 4 14" xfId="1064"/>
    <cellStyle name="Calculation 2 2 4 14 2" xfId="8887"/>
    <cellStyle name="Calculation 2 2 4 14 3" xfId="16315"/>
    <cellStyle name="Calculation 2 2 4 14 4" xfId="19282"/>
    <cellStyle name="Calculation 2 2 4 14 5" xfId="28727"/>
    <cellStyle name="Calculation 2 2 4 14 6" xfId="37296"/>
    <cellStyle name="Calculation 2 2 4 14 7" xfId="47473"/>
    <cellStyle name="Calculation 2 2 4 15" xfId="2494"/>
    <cellStyle name="Calculation 2 2 4 15 2" xfId="10317"/>
    <cellStyle name="Calculation 2 2 4 15 3" xfId="17745"/>
    <cellStyle name="Calculation 2 2 4 15 4" xfId="24799"/>
    <cellStyle name="Calculation 2 2 4 15 5" xfId="26994"/>
    <cellStyle name="Calculation 2 2 4 15 6" xfId="37211"/>
    <cellStyle name="Calculation 2 2 4 15 7" xfId="47517"/>
    <cellStyle name="Calculation 2 2 4 16" xfId="2607"/>
    <cellStyle name="Calculation 2 2 4 16 2" xfId="10430"/>
    <cellStyle name="Calculation 2 2 4 16 3" xfId="17858"/>
    <cellStyle name="Calculation 2 2 4 16 4" xfId="19879"/>
    <cellStyle name="Calculation 2 2 4 16 5" xfId="28083"/>
    <cellStyle name="Calculation 2 2 4 16 6" xfId="41178"/>
    <cellStyle name="Calculation 2 2 4 16 7" xfId="48428"/>
    <cellStyle name="Calculation 2 2 4 17" xfId="2379"/>
    <cellStyle name="Calculation 2 2 4 17 2" xfId="10202"/>
    <cellStyle name="Calculation 2 2 4 17 3" xfId="17630"/>
    <cellStyle name="Calculation 2 2 4 17 4" xfId="25106"/>
    <cellStyle name="Calculation 2 2 4 17 5" xfId="33476"/>
    <cellStyle name="Calculation 2 2 4 17 6" xfId="41220"/>
    <cellStyle name="Calculation 2 2 4 17 7" xfId="51033"/>
    <cellStyle name="Calculation 2 2 4 18" xfId="1553"/>
    <cellStyle name="Calculation 2 2 4 18 2" xfId="9376"/>
    <cellStyle name="Calculation 2 2 4 18 3" xfId="16804"/>
    <cellStyle name="Calculation 2 2 4 18 4" xfId="26671"/>
    <cellStyle name="Calculation 2 2 4 18 5" xfId="35518"/>
    <cellStyle name="Calculation 2 2 4 18 6" xfId="37629"/>
    <cellStyle name="Calculation 2 2 4 18 7" xfId="54440"/>
    <cellStyle name="Calculation 2 2 4 19" xfId="2800"/>
    <cellStyle name="Calculation 2 2 4 19 2" xfId="10623"/>
    <cellStyle name="Calculation 2 2 4 19 3" xfId="18051"/>
    <cellStyle name="Calculation 2 2 4 19 4" xfId="19418"/>
    <cellStyle name="Calculation 2 2 4 19 5" xfId="28558"/>
    <cellStyle name="Calculation 2 2 4 19 6" xfId="37105"/>
    <cellStyle name="Calculation 2 2 4 19 7" xfId="47475"/>
    <cellStyle name="Calculation 2 2 4 2" xfId="669"/>
    <cellStyle name="Calculation 2 2 4 2 2" xfId="8492"/>
    <cellStyle name="Calculation 2 2 4 2 3" xfId="8256"/>
    <cellStyle name="Calculation 2 2 4 2 4" xfId="19141"/>
    <cellStyle name="Calculation 2 2 4 2 5" xfId="26732"/>
    <cellStyle name="Calculation 2 2 4 2 6" xfId="37532"/>
    <cellStyle name="Calculation 2 2 4 2 7" xfId="49779"/>
    <cellStyle name="Calculation 2 2 4 20" xfId="2907"/>
    <cellStyle name="Calculation 2 2 4 20 2" xfId="10730"/>
    <cellStyle name="Calculation 2 2 4 20 3" xfId="18158"/>
    <cellStyle name="Calculation 2 2 4 20 4" xfId="20370"/>
    <cellStyle name="Calculation 2 2 4 20 5" xfId="28742"/>
    <cellStyle name="Calculation 2 2 4 20 6" xfId="36253"/>
    <cellStyle name="Calculation 2 2 4 20 7" xfId="48418"/>
    <cellStyle name="Calculation 2 2 4 21" xfId="3283"/>
    <cellStyle name="Calculation 2 2 4 21 2" xfId="11076"/>
    <cellStyle name="Calculation 2 2 4 21 3" xfId="18405"/>
    <cellStyle name="Calculation 2 2 4 21 4" xfId="26004"/>
    <cellStyle name="Calculation 2 2 4 21 5" xfId="34630"/>
    <cellStyle name="Calculation 2 2 4 21 6" xfId="36780"/>
    <cellStyle name="Calculation 2 2 4 21 7" xfId="53010"/>
    <cellStyle name="Calculation 2 2 4 22" xfId="3403"/>
    <cellStyle name="Calculation 2 2 4 22 2" xfId="11194"/>
    <cellStyle name="Calculation 2 2 4 22 3" xfId="18516"/>
    <cellStyle name="Calculation 2 2 4 22 4" xfId="24841"/>
    <cellStyle name="Calculation 2 2 4 22 5" xfId="26807"/>
    <cellStyle name="Calculation 2 2 4 22 6" xfId="37765"/>
    <cellStyle name="Calculation 2 2 4 22 7" xfId="49208"/>
    <cellStyle name="Calculation 2 2 4 23" xfId="3020"/>
    <cellStyle name="Calculation 2 2 4 23 2" xfId="10835"/>
    <cellStyle name="Calculation 2 2 4 23 3" xfId="18248"/>
    <cellStyle name="Calculation 2 2 4 23 4" xfId="24932"/>
    <cellStyle name="Calculation 2 2 4 23 5" xfId="33267"/>
    <cellStyle name="Calculation 2 2 4 23 6" xfId="38060"/>
    <cellStyle name="Calculation 2 2 4 23 7" xfId="50649"/>
    <cellStyle name="Calculation 2 2 4 24" xfId="3674"/>
    <cellStyle name="Calculation 2 2 4 24 2" xfId="11459"/>
    <cellStyle name="Calculation 2 2 4 24 3" xfId="18732"/>
    <cellStyle name="Calculation 2 2 4 24 4" xfId="25238"/>
    <cellStyle name="Calculation 2 2 4 24 5" xfId="33642"/>
    <cellStyle name="Calculation 2 2 4 24 6" xfId="38231"/>
    <cellStyle name="Calculation 2 2 4 24 7" xfId="51304"/>
    <cellStyle name="Calculation 2 2 4 25" xfId="3804"/>
    <cellStyle name="Calculation 2 2 4 25 2" xfId="11586"/>
    <cellStyle name="Calculation 2 2 4 25 3" xfId="18843"/>
    <cellStyle name="Calculation 2 2 4 25 4" xfId="26205"/>
    <cellStyle name="Calculation 2 2 4 25 5" xfId="34887"/>
    <cellStyle name="Calculation 2 2 4 25 6" xfId="40974"/>
    <cellStyle name="Calculation 2 2 4 25 7" xfId="53438"/>
    <cellStyle name="Calculation 2 2 4 26" xfId="3922"/>
    <cellStyle name="Calculation 2 2 4 26 2" xfId="11702"/>
    <cellStyle name="Calculation 2 2 4 26 3" xfId="18952"/>
    <cellStyle name="Calculation 2 2 4 26 4" xfId="19288"/>
    <cellStyle name="Calculation 2 2 4 26 5" xfId="27236"/>
    <cellStyle name="Calculation 2 2 4 26 6" xfId="37129"/>
    <cellStyle name="Calculation 2 2 4 26 7" xfId="47262"/>
    <cellStyle name="Calculation 2 2 4 27" xfId="3036"/>
    <cellStyle name="Calculation 2 2 4 27 2" xfId="10849"/>
    <cellStyle name="Calculation 2 2 4 27 3" xfId="20202"/>
    <cellStyle name="Calculation 2 2 4 27 4" xfId="28294"/>
    <cellStyle name="Calculation 2 2 4 27 5" xfId="37674"/>
    <cellStyle name="Calculation 2 2 4 27 6" xfId="42360"/>
    <cellStyle name="Calculation 2 2 4 27 7" xfId="49002"/>
    <cellStyle name="Calculation 2 2 4 28" xfId="4119"/>
    <cellStyle name="Calculation 2 2 4 28 2" xfId="11878"/>
    <cellStyle name="Calculation 2 2 4 28 3" xfId="20829"/>
    <cellStyle name="Calculation 2 2 4 28 4" xfId="29016"/>
    <cellStyle name="Calculation 2 2 4 28 5" xfId="38393"/>
    <cellStyle name="Calculation 2 2 4 28 6" xfId="42681"/>
    <cellStyle name="Calculation 2 2 4 28 7" xfId="52049"/>
    <cellStyle name="Calculation 2 2 4 29" xfId="4046"/>
    <cellStyle name="Calculation 2 2 4 29 2" xfId="20756"/>
    <cellStyle name="Calculation 2 2 4 29 3" xfId="28943"/>
    <cellStyle name="Calculation 2 2 4 29 4" xfId="38322"/>
    <cellStyle name="Calculation 2 2 4 29 5" xfId="42608"/>
    <cellStyle name="Calculation 2 2 4 29 6" xfId="52149"/>
    <cellStyle name="Calculation 2 2 4 3" xfId="777"/>
    <cellStyle name="Calculation 2 2 4 3 2" xfId="8600"/>
    <cellStyle name="Calculation 2 2 4 3 3" xfId="16028"/>
    <cellStyle name="Calculation 2 2 4 3 4" xfId="25252"/>
    <cellStyle name="Calculation 2 2 4 3 5" xfId="33658"/>
    <cellStyle name="Calculation 2 2 4 3 6" xfId="36402"/>
    <cellStyle name="Calculation 2 2 4 3 7" xfId="51332"/>
    <cellStyle name="Calculation 2 2 4 30" xfId="4316"/>
    <cellStyle name="Calculation 2 2 4 30 2" xfId="12033"/>
    <cellStyle name="Calculation 2 2 4 30 3" xfId="21026"/>
    <cellStyle name="Calculation 2 2 4 30 4" xfId="29213"/>
    <cellStyle name="Calculation 2 2 4 30 5" xfId="38584"/>
    <cellStyle name="Calculation 2 2 4 30 6" xfId="42878"/>
    <cellStyle name="Calculation 2 2 4 30 7" xfId="48957"/>
    <cellStyle name="Calculation 2 2 4 31" xfId="4439"/>
    <cellStyle name="Calculation 2 2 4 31 2" xfId="12156"/>
    <cellStyle name="Calculation 2 2 4 31 3" xfId="21149"/>
    <cellStyle name="Calculation 2 2 4 31 4" xfId="29336"/>
    <cellStyle name="Calculation 2 2 4 31 5" xfId="38702"/>
    <cellStyle name="Calculation 2 2 4 31 6" xfId="43001"/>
    <cellStyle name="Calculation 2 2 4 31 7" xfId="47546"/>
    <cellStyle name="Calculation 2 2 4 32" xfId="4553"/>
    <cellStyle name="Calculation 2 2 4 32 2" xfId="12270"/>
    <cellStyle name="Calculation 2 2 4 32 3" xfId="21263"/>
    <cellStyle name="Calculation 2 2 4 32 4" xfId="29450"/>
    <cellStyle name="Calculation 2 2 4 32 5" xfId="38811"/>
    <cellStyle name="Calculation 2 2 4 32 6" xfId="43115"/>
    <cellStyle name="Calculation 2 2 4 32 7" xfId="53898"/>
    <cellStyle name="Calculation 2 2 4 33" xfId="4666"/>
    <cellStyle name="Calculation 2 2 4 33 2" xfId="12383"/>
    <cellStyle name="Calculation 2 2 4 33 3" xfId="21376"/>
    <cellStyle name="Calculation 2 2 4 33 4" xfId="29563"/>
    <cellStyle name="Calculation 2 2 4 33 5" xfId="38920"/>
    <cellStyle name="Calculation 2 2 4 33 6" xfId="43228"/>
    <cellStyle name="Calculation 2 2 4 33 7" xfId="49854"/>
    <cellStyle name="Calculation 2 2 4 34" xfId="4777"/>
    <cellStyle name="Calculation 2 2 4 34 2" xfId="12494"/>
    <cellStyle name="Calculation 2 2 4 34 3" xfId="21487"/>
    <cellStyle name="Calculation 2 2 4 34 4" xfId="29674"/>
    <cellStyle name="Calculation 2 2 4 34 5" xfId="39028"/>
    <cellStyle name="Calculation 2 2 4 34 6" xfId="43339"/>
    <cellStyle name="Calculation 2 2 4 34 7" xfId="53370"/>
    <cellStyle name="Calculation 2 2 4 35" xfId="4886"/>
    <cellStyle name="Calculation 2 2 4 35 2" xfId="12603"/>
    <cellStyle name="Calculation 2 2 4 35 3" xfId="21596"/>
    <cellStyle name="Calculation 2 2 4 35 4" xfId="29783"/>
    <cellStyle name="Calculation 2 2 4 35 5" xfId="39132"/>
    <cellStyle name="Calculation 2 2 4 35 6" xfId="43448"/>
    <cellStyle name="Calculation 2 2 4 35 7" xfId="49530"/>
    <cellStyle name="Calculation 2 2 4 36" xfId="4997"/>
    <cellStyle name="Calculation 2 2 4 36 2" xfId="12714"/>
    <cellStyle name="Calculation 2 2 4 36 3" xfId="21707"/>
    <cellStyle name="Calculation 2 2 4 36 4" xfId="29894"/>
    <cellStyle name="Calculation 2 2 4 36 5" xfId="39240"/>
    <cellStyle name="Calculation 2 2 4 36 6" xfId="43559"/>
    <cellStyle name="Calculation 2 2 4 36 7" xfId="53778"/>
    <cellStyle name="Calculation 2 2 4 37" xfId="5376"/>
    <cellStyle name="Calculation 2 2 4 37 2" xfId="13093"/>
    <cellStyle name="Calculation 2 2 4 37 3" xfId="22086"/>
    <cellStyle name="Calculation 2 2 4 37 4" xfId="30273"/>
    <cellStyle name="Calculation 2 2 4 37 5" xfId="39604"/>
    <cellStyle name="Calculation 2 2 4 37 6" xfId="43938"/>
    <cellStyle name="Calculation 2 2 4 37 7" xfId="53106"/>
    <cellStyle name="Calculation 2 2 4 38" xfId="5496"/>
    <cellStyle name="Calculation 2 2 4 38 2" xfId="13213"/>
    <cellStyle name="Calculation 2 2 4 38 3" xfId="22206"/>
    <cellStyle name="Calculation 2 2 4 38 4" xfId="30393"/>
    <cellStyle name="Calculation 2 2 4 38 5" xfId="39718"/>
    <cellStyle name="Calculation 2 2 4 38 6" xfId="44058"/>
    <cellStyle name="Calculation 2 2 4 38 7" xfId="47788"/>
    <cellStyle name="Calculation 2 2 4 39" xfId="5620"/>
    <cellStyle name="Calculation 2 2 4 39 2" xfId="13337"/>
    <cellStyle name="Calculation 2 2 4 39 3" xfId="22330"/>
    <cellStyle name="Calculation 2 2 4 39 4" xfId="30517"/>
    <cellStyle name="Calculation 2 2 4 39 5" xfId="39838"/>
    <cellStyle name="Calculation 2 2 4 39 6" xfId="44182"/>
    <cellStyle name="Calculation 2 2 4 39 7" xfId="47116"/>
    <cellStyle name="Calculation 2 2 4 4" xfId="888"/>
    <cellStyle name="Calculation 2 2 4 4 2" xfId="8711"/>
    <cellStyle name="Calculation 2 2 4 4 3" xfId="16139"/>
    <cellStyle name="Calculation 2 2 4 4 4" xfId="19570"/>
    <cellStyle name="Calculation 2 2 4 4 5" xfId="27170"/>
    <cellStyle name="Calculation 2 2 4 4 6" xfId="37551"/>
    <cellStyle name="Calculation 2 2 4 4 7" xfId="48440"/>
    <cellStyle name="Calculation 2 2 4 40" xfId="5736"/>
    <cellStyle name="Calculation 2 2 4 40 2" xfId="13453"/>
    <cellStyle name="Calculation 2 2 4 40 3" xfId="22446"/>
    <cellStyle name="Calculation 2 2 4 40 4" xfId="30633"/>
    <cellStyle name="Calculation 2 2 4 40 5" xfId="39950"/>
    <cellStyle name="Calculation 2 2 4 40 6" xfId="44298"/>
    <cellStyle name="Calculation 2 2 4 40 7" xfId="53128"/>
    <cellStyle name="Calculation 2 2 4 41" xfId="5852"/>
    <cellStyle name="Calculation 2 2 4 41 2" xfId="13569"/>
    <cellStyle name="Calculation 2 2 4 41 3" xfId="22562"/>
    <cellStyle name="Calculation 2 2 4 41 4" xfId="30749"/>
    <cellStyle name="Calculation 2 2 4 41 5" xfId="40063"/>
    <cellStyle name="Calculation 2 2 4 41 6" xfId="44414"/>
    <cellStyle name="Calculation 2 2 4 41 7" xfId="53703"/>
    <cellStyle name="Calculation 2 2 4 42" xfId="5981"/>
    <cellStyle name="Calculation 2 2 4 42 2" xfId="13698"/>
    <cellStyle name="Calculation 2 2 4 42 3" xfId="22691"/>
    <cellStyle name="Calculation 2 2 4 42 4" xfId="30878"/>
    <cellStyle name="Calculation 2 2 4 42 5" xfId="40187"/>
    <cellStyle name="Calculation 2 2 4 42 6" xfId="44543"/>
    <cellStyle name="Calculation 2 2 4 42 7" xfId="53512"/>
    <cellStyle name="Calculation 2 2 4 43" xfId="5215"/>
    <cellStyle name="Calculation 2 2 4 43 2" xfId="12932"/>
    <cellStyle name="Calculation 2 2 4 43 3" xfId="21925"/>
    <cellStyle name="Calculation 2 2 4 43 4" xfId="30112"/>
    <cellStyle name="Calculation 2 2 4 43 5" xfId="39447"/>
    <cellStyle name="Calculation 2 2 4 43 6" xfId="43777"/>
    <cellStyle name="Calculation 2 2 4 43 7" xfId="48356"/>
    <cellStyle name="Calculation 2 2 4 44" xfId="6237"/>
    <cellStyle name="Calculation 2 2 4 44 2" xfId="13954"/>
    <cellStyle name="Calculation 2 2 4 44 3" xfId="22947"/>
    <cellStyle name="Calculation 2 2 4 44 4" xfId="31134"/>
    <cellStyle name="Calculation 2 2 4 44 5" xfId="40435"/>
    <cellStyle name="Calculation 2 2 4 44 6" xfId="44799"/>
    <cellStyle name="Calculation 2 2 4 44 7" xfId="50865"/>
    <cellStyle name="Calculation 2 2 4 45" xfId="6353"/>
    <cellStyle name="Calculation 2 2 4 45 2" xfId="14070"/>
    <cellStyle name="Calculation 2 2 4 45 3" xfId="23063"/>
    <cellStyle name="Calculation 2 2 4 45 4" xfId="31250"/>
    <cellStyle name="Calculation 2 2 4 45 5" xfId="40548"/>
    <cellStyle name="Calculation 2 2 4 45 6" xfId="44915"/>
    <cellStyle name="Calculation 2 2 4 45 7" xfId="54351"/>
    <cellStyle name="Calculation 2 2 4 46" xfId="6464"/>
    <cellStyle name="Calculation 2 2 4 46 2" xfId="14181"/>
    <cellStyle name="Calculation 2 2 4 46 3" xfId="23174"/>
    <cellStyle name="Calculation 2 2 4 46 4" xfId="31361"/>
    <cellStyle name="Calculation 2 2 4 46 5" xfId="40655"/>
    <cellStyle name="Calculation 2 2 4 46 6" xfId="45026"/>
    <cellStyle name="Calculation 2 2 4 46 7" xfId="47982"/>
    <cellStyle name="Calculation 2 2 4 47" xfId="6299"/>
    <cellStyle name="Calculation 2 2 4 47 2" xfId="14016"/>
    <cellStyle name="Calculation 2 2 4 47 3" xfId="23009"/>
    <cellStyle name="Calculation 2 2 4 47 4" xfId="31196"/>
    <cellStyle name="Calculation 2 2 4 47 5" xfId="40496"/>
    <cellStyle name="Calculation 2 2 4 47 6" xfId="44861"/>
    <cellStyle name="Calculation 2 2 4 47 7" xfId="53493"/>
    <cellStyle name="Calculation 2 2 4 48" xfId="6610"/>
    <cellStyle name="Calculation 2 2 4 48 2" xfId="14327"/>
    <cellStyle name="Calculation 2 2 4 48 3" xfId="23320"/>
    <cellStyle name="Calculation 2 2 4 48 4" xfId="31507"/>
    <cellStyle name="Calculation 2 2 4 48 5" xfId="40794"/>
    <cellStyle name="Calculation 2 2 4 48 6" xfId="45172"/>
    <cellStyle name="Calculation 2 2 4 48 7" xfId="49260"/>
    <cellStyle name="Calculation 2 2 4 49" xfId="6722"/>
    <cellStyle name="Calculation 2 2 4 49 2" xfId="14439"/>
    <cellStyle name="Calculation 2 2 4 49 3" xfId="23432"/>
    <cellStyle name="Calculation 2 2 4 49 4" xfId="31619"/>
    <cellStyle name="Calculation 2 2 4 49 5" xfId="40900"/>
    <cellStyle name="Calculation 2 2 4 49 6" xfId="45284"/>
    <cellStyle name="Calculation 2 2 4 49 7" xfId="52289"/>
    <cellStyle name="Calculation 2 2 4 5" xfId="1353"/>
    <cellStyle name="Calculation 2 2 4 5 2" xfId="9176"/>
    <cellStyle name="Calculation 2 2 4 5 3" xfId="16604"/>
    <cellStyle name="Calculation 2 2 4 5 4" xfId="26618"/>
    <cellStyle name="Calculation 2 2 4 5 5" xfId="35450"/>
    <cellStyle name="Calculation 2 2 4 5 6" xfId="36748"/>
    <cellStyle name="Calculation 2 2 4 5 7" xfId="54327"/>
    <cellStyle name="Calculation 2 2 4 50" xfId="6837"/>
    <cellStyle name="Calculation 2 2 4 50 2" xfId="14554"/>
    <cellStyle name="Calculation 2 2 4 50 3" xfId="23547"/>
    <cellStyle name="Calculation 2 2 4 50 4" xfId="31734"/>
    <cellStyle name="Calculation 2 2 4 50 5" xfId="41008"/>
    <cellStyle name="Calculation 2 2 4 50 6" xfId="45399"/>
    <cellStyle name="Calculation 2 2 4 50 7" xfId="47833"/>
    <cellStyle name="Calculation 2 2 4 51" xfId="6950"/>
    <cellStyle name="Calculation 2 2 4 51 2" xfId="14667"/>
    <cellStyle name="Calculation 2 2 4 51 3" xfId="23660"/>
    <cellStyle name="Calculation 2 2 4 51 4" xfId="31847"/>
    <cellStyle name="Calculation 2 2 4 51 5" xfId="41116"/>
    <cellStyle name="Calculation 2 2 4 51 6" xfId="45512"/>
    <cellStyle name="Calculation 2 2 4 51 7" xfId="47028"/>
    <cellStyle name="Calculation 2 2 4 52" xfId="7061"/>
    <cellStyle name="Calculation 2 2 4 52 2" xfId="14778"/>
    <cellStyle name="Calculation 2 2 4 52 3" xfId="23771"/>
    <cellStyle name="Calculation 2 2 4 52 4" xfId="31958"/>
    <cellStyle name="Calculation 2 2 4 52 5" xfId="41221"/>
    <cellStyle name="Calculation 2 2 4 52 6" xfId="45623"/>
    <cellStyle name="Calculation 2 2 4 52 7" xfId="52688"/>
    <cellStyle name="Calculation 2 2 4 53" xfId="7195"/>
    <cellStyle name="Calculation 2 2 4 53 2" xfId="14912"/>
    <cellStyle name="Calculation 2 2 4 53 3" xfId="23905"/>
    <cellStyle name="Calculation 2 2 4 53 4" xfId="32092"/>
    <cellStyle name="Calculation 2 2 4 53 5" xfId="41352"/>
    <cellStyle name="Calculation 2 2 4 53 6" xfId="45757"/>
    <cellStyle name="Calculation 2 2 4 53 7" xfId="51164"/>
    <cellStyle name="Calculation 2 2 4 54" xfId="7396"/>
    <cellStyle name="Calculation 2 2 4 54 2" xfId="15113"/>
    <cellStyle name="Calculation 2 2 4 54 3" xfId="24106"/>
    <cellStyle name="Calculation 2 2 4 54 4" xfId="32293"/>
    <cellStyle name="Calculation 2 2 4 54 5" xfId="41545"/>
    <cellStyle name="Calculation 2 2 4 54 6" xfId="45958"/>
    <cellStyle name="Calculation 2 2 4 54 7" xfId="48065"/>
    <cellStyle name="Calculation 2 2 4 55" xfId="7458"/>
    <cellStyle name="Calculation 2 2 4 55 2" xfId="15175"/>
    <cellStyle name="Calculation 2 2 4 55 3" xfId="24168"/>
    <cellStyle name="Calculation 2 2 4 55 4" xfId="32355"/>
    <cellStyle name="Calculation 2 2 4 55 5" xfId="41604"/>
    <cellStyle name="Calculation 2 2 4 55 6" xfId="46020"/>
    <cellStyle name="Calculation 2 2 4 55 7" xfId="54223"/>
    <cellStyle name="Calculation 2 2 4 56" xfId="7579"/>
    <cellStyle name="Calculation 2 2 4 56 2" xfId="15296"/>
    <cellStyle name="Calculation 2 2 4 56 3" xfId="24289"/>
    <cellStyle name="Calculation 2 2 4 56 4" xfId="32476"/>
    <cellStyle name="Calculation 2 2 4 56 5" xfId="41719"/>
    <cellStyle name="Calculation 2 2 4 56 6" xfId="46141"/>
    <cellStyle name="Calculation 2 2 4 56 7" xfId="48632"/>
    <cellStyle name="Calculation 2 2 4 57" xfId="7855"/>
    <cellStyle name="Calculation 2 2 4 57 2" xfId="15572"/>
    <cellStyle name="Calculation 2 2 4 57 3" xfId="24559"/>
    <cellStyle name="Calculation 2 2 4 57 4" xfId="32752"/>
    <cellStyle name="Calculation 2 2 4 57 5" xfId="41984"/>
    <cellStyle name="Calculation 2 2 4 57 6" xfId="46417"/>
    <cellStyle name="Calculation 2 2 4 57 7" xfId="49572"/>
    <cellStyle name="Calculation 2 2 4 58" xfId="7958"/>
    <cellStyle name="Calculation 2 2 4 58 2" xfId="15675"/>
    <cellStyle name="Calculation 2 2 4 58 3" xfId="24661"/>
    <cellStyle name="Calculation 2 2 4 58 4" xfId="32855"/>
    <cellStyle name="Calculation 2 2 4 58 5" xfId="42083"/>
    <cellStyle name="Calculation 2 2 4 58 6" xfId="46520"/>
    <cellStyle name="Calculation 2 2 4 58 7" xfId="53751"/>
    <cellStyle name="Calculation 2 2 4 59" xfId="8081"/>
    <cellStyle name="Calculation 2 2 4 59 2" xfId="15798"/>
    <cellStyle name="Calculation 2 2 4 59 3" xfId="24782"/>
    <cellStyle name="Calculation 2 2 4 59 4" xfId="32978"/>
    <cellStyle name="Calculation 2 2 4 59 5" xfId="42200"/>
    <cellStyle name="Calculation 2 2 4 59 6" xfId="46643"/>
    <cellStyle name="Calculation 2 2 4 59 7" xfId="49710"/>
    <cellStyle name="Calculation 2 2 4 6" xfId="1476"/>
    <cellStyle name="Calculation 2 2 4 6 2" xfId="9299"/>
    <cellStyle name="Calculation 2 2 4 6 3" xfId="16727"/>
    <cellStyle name="Calculation 2 2 4 6 4" xfId="26461"/>
    <cellStyle name="Calculation 2 2 4 6 5" xfId="35240"/>
    <cellStyle name="Calculation 2 2 4 6 6" xfId="39634"/>
    <cellStyle name="Calculation 2 2 4 6 7" xfId="53994"/>
    <cellStyle name="Calculation 2 2 4 60" xfId="8131"/>
    <cellStyle name="Calculation 2 2 4 60 2" xfId="15848"/>
    <cellStyle name="Calculation 2 2 4 60 3" xfId="33028"/>
    <cellStyle name="Calculation 2 2 4 60 4" xfId="42248"/>
    <cellStyle name="Calculation 2 2 4 60 5" xfId="46693"/>
    <cellStyle name="Calculation 2 2 4 60 6" xfId="50257"/>
    <cellStyle name="Calculation 2 2 4 61" xfId="20695"/>
    <cellStyle name="Calculation 2 2 4 62" xfId="27658"/>
    <cellStyle name="Calculation 2 2 4 63" xfId="36921"/>
    <cellStyle name="Calculation 2 2 4 64" xfId="49402"/>
    <cellStyle name="Calculation 2 2 4 7" xfId="1266"/>
    <cellStyle name="Calculation 2 2 4 7 2" xfId="9089"/>
    <cellStyle name="Calculation 2 2 4 7 3" xfId="16517"/>
    <cellStyle name="Calculation 2 2 4 7 4" xfId="19272"/>
    <cellStyle name="Calculation 2 2 4 7 5" xfId="28516"/>
    <cellStyle name="Calculation 2 2 4 7 6" xfId="40897"/>
    <cellStyle name="Calculation 2 2 4 7 7" xfId="46787"/>
    <cellStyle name="Calculation 2 2 4 8" xfId="1713"/>
    <cellStyle name="Calculation 2 2 4 8 2" xfId="9536"/>
    <cellStyle name="Calculation 2 2 4 8 3" xfId="16964"/>
    <cellStyle name="Calculation 2 2 4 8 4" xfId="25758"/>
    <cellStyle name="Calculation 2 2 4 8 5" xfId="34313"/>
    <cellStyle name="Calculation 2 2 4 8 6" xfId="36377"/>
    <cellStyle name="Calculation 2 2 4 8 7" xfId="52456"/>
    <cellStyle name="Calculation 2 2 4 9" xfId="1847"/>
    <cellStyle name="Calculation 2 2 4 9 2" xfId="9670"/>
    <cellStyle name="Calculation 2 2 4 9 3" xfId="17098"/>
    <cellStyle name="Calculation 2 2 4 9 4" xfId="26014"/>
    <cellStyle name="Calculation 2 2 4 9 5" xfId="34643"/>
    <cellStyle name="Calculation 2 2 4 9 6" xfId="41830"/>
    <cellStyle name="Calculation 2 2 4 9 7" xfId="53031"/>
    <cellStyle name="Calculation 2 2 40" xfId="4260"/>
    <cellStyle name="Calculation 2 2 40 2" xfId="11979"/>
    <cellStyle name="Calculation 2 2 40 3" xfId="20970"/>
    <cellStyle name="Calculation 2 2 40 4" xfId="29157"/>
    <cellStyle name="Calculation 2 2 40 5" xfId="38530"/>
    <cellStyle name="Calculation 2 2 40 6" xfId="42822"/>
    <cellStyle name="Calculation 2 2 40 7" xfId="51704"/>
    <cellStyle name="Calculation 2 2 41" xfId="4075"/>
    <cellStyle name="Calculation 2 2 41 2" xfId="11835"/>
    <cellStyle name="Calculation 2 2 41 3" xfId="20785"/>
    <cellStyle name="Calculation 2 2 41 4" xfId="28972"/>
    <cellStyle name="Calculation 2 2 41 5" xfId="38351"/>
    <cellStyle name="Calculation 2 2 41 6" xfId="42637"/>
    <cellStyle name="Calculation 2 2 41 7" xfId="47958"/>
    <cellStyle name="Calculation 2 2 42" xfId="5090"/>
    <cellStyle name="Calculation 2 2 42 2" xfId="12807"/>
    <cellStyle name="Calculation 2 2 42 3" xfId="21800"/>
    <cellStyle name="Calculation 2 2 42 4" xfId="29987"/>
    <cellStyle name="Calculation 2 2 42 5" xfId="39329"/>
    <cellStyle name="Calculation 2 2 42 6" xfId="43652"/>
    <cellStyle name="Calculation 2 2 42 7" xfId="51292"/>
    <cellStyle name="Calculation 2 2 43" xfId="5227"/>
    <cellStyle name="Calculation 2 2 43 2" xfId="12944"/>
    <cellStyle name="Calculation 2 2 43 3" xfId="21937"/>
    <cellStyle name="Calculation 2 2 43 4" xfId="30124"/>
    <cellStyle name="Calculation 2 2 43 5" xfId="39459"/>
    <cellStyle name="Calculation 2 2 43 6" xfId="43789"/>
    <cellStyle name="Calculation 2 2 43 7" xfId="53405"/>
    <cellStyle name="Calculation 2 2 44" xfId="5248"/>
    <cellStyle name="Calculation 2 2 44 2" xfId="12965"/>
    <cellStyle name="Calculation 2 2 44 3" xfId="21958"/>
    <cellStyle name="Calculation 2 2 44 4" xfId="30145"/>
    <cellStyle name="Calculation 2 2 44 5" xfId="39480"/>
    <cellStyle name="Calculation 2 2 44 6" xfId="43810"/>
    <cellStyle name="Calculation 2 2 44 7" xfId="51259"/>
    <cellStyle name="Calculation 2 2 45" xfId="5320"/>
    <cellStyle name="Calculation 2 2 45 2" xfId="13037"/>
    <cellStyle name="Calculation 2 2 45 3" xfId="22030"/>
    <cellStyle name="Calculation 2 2 45 4" xfId="30217"/>
    <cellStyle name="Calculation 2 2 45 5" xfId="39551"/>
    <cellStyle name="Calculation 2 2 45 6" xfId="43882"/>
    <cellStyle name="Calculation 2 2 45 7" xfId="51366"/>
    <cellStyle name="Calculation 2 2 46" xfId="5281"/>
    <cellStyle name="Calculation 2 2 46 2" xfId="12998"/>
    <cellStyle name="Calculation 2 2 46 3" xfId="21991"/>
    <cellStyle name="Calculation 2 2 46 4" xfId="30178"/>
    <cellStyle name="Calculation 2 2 46 5" xfId="39512"/>
    <cellStyle name="Calculation 2 2 46 6" xfId="43843"/>
    <cellStyle name="Calculation 2 2 46 7" xfId="51657"/>
    <cellStyle name="Calculation 2 2 47" xfId="5357"/>
    <cellStyle name="Calculation 2 2 47 2" xfId="13074"/>
    <cellStyle name="Calculation 2 2 47 3" xfId="22067"/>
    <cellStyle name="Calculation 2 2 47 4" xfId="30254"/>
    <cellStyle name="Calculation 2 2 47 5" xfId="39586"/>
    <cellStyle name="Calculation 2 2 47 6" xfId="43919"/>
    <cellStyle name="Calculation 2 2 47 7" xfId="49722"/>
    <cellStyle name="Calculation 2 2 48" xfId="5361"/>
    <cellStyle name="Calculation 2 2 48 2" xfId="13078"/>
    <cellStyle name="Calculation 2 2 48 3" xfId="22071"/>
    <cellStyle name="Calculation 2 2 48 4" xfId="30258"/>
    <cellStyle name="Calculation 2 2 48 5" xfId="39590"/>
    <cellStyle name="Calculation 2 2 48 6" xfId="43923"/>
    <cellStyle name="Calculation 2 2 48 7" xfId="48372"/>
    <cellStyle name="Calculation 2 2 49" xfId="5935"/>
    <cellStyle name="Calculation 2 2 49 2" xfId="13652"/>
    <cellStyle name="Calculation 2 2 49 3" xfId="22645"/>
    <cellStyle name="Calculation 2 2 49 4" xfId="30832"/>
    <cellStyle name="Calculation 2 2 49 5" xfId="40143"/>
    <cellStyle name="Calculation 2 2 49 6" xfId="44497"/>
    <cellStyle name="Calculation 2 2 49 7" xfId="53282"/>
    <cellStyle name="Calculation 2 2 5" xfId="546"/>
    <cellStyle name="Calculation 2 2 5 10" xfId="1992"/>
    <cellStyle name="Calculation 2 2 5 10 2" xfId="9815"/>
    <cellStyle name="Calculation 2 2 5 10 3" xfId="17243"/>
    <cellStyle name="Calculation 2 2 5 10 4" xfId="26021"/>
    <cellStyle name="Calculation 2 2 5 10 5" xfId="34651"/>
    <cellStyle name="Calculation 2 2 5 10 6" xfId="39577"/>
    <cellStyle name="Calculation 2 2 5 10 7" xfId="53044"/>
    <cellStyle name="Calculation 2 2 5 11" xfId="2110"/>
    <cellStyle name="Calculation 2 2 5 11 2" xfId="9933"/>
    <cellStyle name="Calculation 2 2 5 11 3" xfId="17361"/>
    <cellStyle name="Calculation 2 2 5 11 4" xfId="26200"/>
    <cellStyle name="Calculation 2 2 5 11 5" xfId="34882"/>
    <cellStyle name="Calculation 2 2 5 11 6" xfId="38446"/>
    <cellStyle name="Calculation 2 2 5 11 7" xfId="53432"/>
    <cellStyle name="Calculation 2 2 5 12" xfId="2223"/>
    <cellStyle name="Calculation 2 2 5 12 2" xfId="10046"/>
    <cellStyle name="Calculation 2 2 5 12 3" xfId="17474"/>
    <cellStyle name="Calculation 2 2 5 12 4" xfId="19199"/>
    <cellStyle name="Calculation 2 2 5 12 5" xfId="27504"/>
    <cellStyle name="Calculation 2 2 5 12 6" xfId="41993"/>
    <cellStyle name="Calculation 2 2 5 12 7" xfId="49943"/>
    <cellStyle name="Calculation 2 2 5 13" xfId="1964"/>
    <cellStyle name="Calculation 2 2 5 13 2" xfId="9787"/>
    <cellStyle name="Calculation 2 2 5 13 3" xfId="17215"/>
    <cellStyle name="Calculation 2 2 5 13 4" xfId="19253"/>
    <cellStyle name="Calculation 2 2 5 13 5" xfId="28048"/>
    <cellStyle name="Calculation 2 2 5 13 6" xfId="38368"/>
    <cellStyle name="Calculation 2 2 5 13 7" xfId="49420"/>
    <cellStyle name="Calculation 2 2 5 14" xfId="1284"/>
    <cellStyle name="Calculation 2 2 5 14 2" xfId="9107"/>
    <cellStyle name="Calculation 2 2 5 14 3" xfId="16535"/>
    <cellStyle name="Calculation 2 2 5 14 4" xfId="19533"/>
    <cellStyle name="Calculation 2 2 5 14 5" xfId="27571"/>
    <cellStyle name="Calculation 2 2 5 14 6" xfId="39026"/>
    <cellStyle name="Calculation 2 2 5 14 7" xfId="46777"/>
    <cellStyle name="Calculation 2 2 5 15" xfId="2521"/>
    <cellStyle name="Calculation 2 2 5 15 2" xfId="10344"/>
    <cellStyle name="Calculation 2 2 5 15 3" xfId="17772"/>
    <cellStyle name="Calculation 2 2 5 15 4" xfId="19080"/>
    <cellStyle name="Calculation 2 2 5 15 5" xfId="28672"/>
    <cellStyle name="Calculation 2 2 5 15 6" xfId="36973"/>
    <cellStyle name="Calculation 2 2 5 15 7" xfId="48104"/>
    <cellStyle name="Calculation 2 2 5 16" xfId="2634"/>
    <cellStyle name="Calculation 2 2 5 16 2" xfId="10457"/>
    <cellStyle name="Calculation 2 2 5 16 3" xfId="17885"/>
    <cellStyle name="Calculation 2 2 5 16 4" xfId="25613"/>
    <cellStyle name="Calculation 2 2 5 16 5" xfId="34127"/>
    <cellStyle name="Calculation 2 2 5 16 6" xfId="38456"/>
    <cellStyle name="Calculation 2 2 5 16 7" xfId="52123"/>
    <cellStyle name="Calculation 2 2 5 17" xfId="1188"/>
    <cellStyle name="Calculation 2 2 5 17 2" xfId="9011"/>
    <cellStyle name="Calculation 2 2 5 17 3" xfId="16439"/>
    <cellStyle name="Calculation 2 2 5 17 4" xfId="25434"/>
    <cellStyle name="Calculation 2 2 5 17 5" xfId="33894"/>
    <cellStyle name="Calculation 2 2 5 17 6" xfId="36848"/>
    <cellStyle name="Calculation 2 2 5 17 7" xfId="51721"/>
    <cellStyle name="Calculation 2 2 5 18" xfId="2726"/>
    <cellStyle name="Calculation 2 2 5 18 2" xfId="10549"/>
    <cellStyle name="Calculation 2 2 5 18 3" xfId="17977"/>
    <cellStyle name="Calculation 2 2 5 18 4" xfId="19429"/>
    <cellStyle name="Calculation 2 2 5 18 5" xfId="28463"/>
    <cellStyle name="Calculation 2 2 5 18 6" xfId="37125"/>
    <cellStyle name="Calculation 2 2 5 18 7" xfId="47400"/>
    <cellStyle name="Calculation 2 2 5 19" xfId="2827"/>
    <cellStyle name="Calculation 2 2 5 19 2" xfId="10650"/>
    <cellStyle name="Calculation 2 2 5 19 3" xfId="18078"/>
    <cellStyle name="Calculation 2 2 5 19 4" xfId="25475"/>
    <cellStyle name="Calculation 2 2 5 19 5" xfId="33949"/>
    <cellStyle name="Calculation 2 2 5 19 6" xfId="41027"/>
    <cellStyle name="Calculation 2 2 5 19 7" xfId="51829"/>
    <cellStyle name="Calculation 2 2 5 2" xfId="696"/>
    <cellStyle name="Calculation 2 2 5 2 2" xfId="8519"/>
    <cellStyle name="Calculation 2 2 5 2 3" xfId="15947"/>
    <cellStyle name="Calculation 2 2 5 2 4" xfId="26275"/>
    <cellStyle name="Calculation 2 2 5 2 5" xfId="34979"/>
    <cellStyle name="Calculation 2 2 5 2 6" xfId="37590"/>
    <cellStyle name="Calculation 2 2 5 2 7" xfId="53593"/>
    <cellStyle name="Calculation 2 2 5 20" xfId="2934"/>
    <cellStyle name="Calculation 2 2 5 20 2" xfId="10757"/>
    <cellStyle name="Calculation 2 2 5 20 3" xfId="18185"/>
    <cellStyle name="Calculation 2 2 5 20 4" xfId="25608"/>
    <cellStyle name="Calculation 2 2 5 20 5" xfId="34120"/>
    <cellStyle name="Calculation 2 2 5 20 6" xfId="39571"/>
    <cellStyle name="Calculation 2 2 5 20 7" xfId="52114"/>
    <cellStyle name="Calculation 2 2 5 21" xfId="3310"/>
    <cellStyle name="Calculation 2 2 5 21 2" xfId="11103"/>
    <cellStyle name="Calculation 2 2 5 21 3" xfId="18432"/>
    <cellStyle name="Calculation 2 2 5 21 4" xfId="19270"/>
    <cellStyle name="Calculation 2 2 5 21 5" xfId="26770"/>
    <cellStyle name="Calculation 2 2 5 21 6" xfId="38108"/>
    <cellStyle name="Calculation 2 2 5 21 7" xfId="50364"/>
    <cellStyle name="Calculation 2 2 5 22" xfId="3430"/>
    <cellStyle name="Calculation 2 2 5 22 2" xfId="11221"/>
    <cellStyle name="Calculation 2 2 5 22 3" xfId="18543"/>
    <cellStyle name="Calculation 2 2 5 22 4" xfId="26453"/>
    <cellStyle name="Calculation 2 2 5 22 5" xfId="35230"/>
    <cellStyle name="Calculation 2 2 5 22 6" xfId="39338"/>
    <cellStyle name="Calculation 2 2 5 22 7" xfId="53972"/>
    <cellStyle name="Calculation 2 2 5 23" xfId="3589"/>
    <cellStyle name="Calculation 2 2 5 23 2" xfId="11375"/>
    <cellStyle name="Calculation 2 2 5 23 3" xfId="18650"/>
    <cellStyle name="Calculation 2 2 5 23 4" xfId="25838"/>
    <cellStyle name="Calculation 2 2 5 23 5" xfId="34424"/>
    <cellStyle name="Calculation 2 2 5 23 6" xfId="39916"/>
    <cellStyle name="Calculation 2 2 5 23 7" xfId="52654"/>
    <cellStyle name="Calculation 2 2 5 24" xfId="3701"/>
    <cellStyle name="Calculation 2 2 5 24 2" xfId="11486"/>
    <cellStyle name="Calculation 2 2 5 24 3" xfId="18759"/>
    <cellStyle name="Calculation 2 2 5 24 4" xfId="19717"/>
    <cellStyle name="Calculation 2 2 5 24 5" xfId="27398"/>
    <cellStyle name="Calculation 2 2 5 24 6" xfId="38205"/>
    <cellStyle name="Calculation 2 2 5 24 7" xfId="48636"/>
    <cellStyle name="Calculation 2 2 5 25" xfId="3831"/>
    <cellStyle name="Calculation 2 2 5 25 2" xfId="11613"/>
    <cellStyle name="Calculation 2 2 5 25 3" xfId="18870"/>
    <cellStyle name="Calculation 2 2 5 25 4" xfId="19654"/>
    <cellStyle name="Calculation 2 2 5 25 5" xfId="28527"/>
    <cellStyle name="Calculation 2 2 5 25 6" xfId="38254"/>
    <cellStyle name="Calculation 2 2 5 25 7" xfId="47503"/>
    <cellStyle name="Calculation 2 2 5 26" xfId="3949"/>
    <cellStyle name="Calculation 2 2 5 26 2" xfId="11729"/>
    <cellStyle name="Calculation 2 2 5 26 3" xfId="18979"/>
    <cellStyle name="Calculation 2 2 5 26 4" xfId="26496"/>
    <cellStyle name="Calculation 2 2 5 26 5" xfId="35290"/>
    <cellStyle name="Calculation 2 2 5 26 6" xfId="41097"/>
    <cellStyle name="Calculation 2 2 5 26 7" xfId="54074"/>
    <cellStyle name="Calculation 2 2 5 27" xfId="3167"/>
    <cellStyle name="Calculation 2 2 5 27 2" xfId="10968"/>
    <cellStyle name="Calculation 2 2 5 27 3" xfId="20300"/>
    <cellStyle name="Calculation 2 2 5 27 4" xfId="28390"/>
    <cellStyle name="Calculation 2 2 5 27 5" xfId="37778"/>
    <cellStyle name="Calculation 2 2 5 27 6" xfId="42417"/>
    <cellStyle name="Calculation 2 2 5 27 7" xfId="52217"/>
    <cellStyle name="Calculation 2 2 5 28" xfId="4146"/>
    <cellStyle name="Calculation 2 2 5 28 2" xfId="11905"/>
    <cellStyle name="Calculation 2 2 5 28 3" xfId="20856"/>
    <cellStyle name="Calculation 2 2 5 28 4" xfId="29043"/>
    <cellStyle name="Calculation 2 2 5 28 5" xfId="38419"/>
    <cellStyle name="Calculation 2 2 5 28 6" xfId="42708"/>
    <cellStyle name="Calculation 2 2 5 28 7" xfId="49197"/>
    <cellStyle name="Calculation 2 2 5 29" xfId="4203"/>
    <cellStyle name="Calculation 2 2 5 29 2" xfId="20913"/>
    <cellStyle name="Calculation 2 2 5 29 3" xfId="29100"/>
    <cellStyle name="Calculation 2 2 5 29 4" xfId="38476"/>
    <cellStyle name="Calculation 2 2 5 29 5" xfId="42765"/>
    <cellStyle name="Calculation 2 2 5 29 6" xfId="50790"/>
    <cellStyle name="Calculation 2 2 5 3" xfId="804"/>
    <cellStyle name="Calculation 2 2 5 3 2" xfId="8627"/>
    <cellStyle name="Calculation 2 2 5 3 3" xfId="16055"/>
    <cellStyle name="Calculation 2 2 5 3 4" xfId="19088"/>
    <cellStyle name="Calculation 2 2 5 3 5" xfId="26961"/>
    <cellStyle name="Calculation 2 2 5 3 6" xfId="36528"/>
    <cellStyle name="Calculation 2 2 5 3 7" xfId="47299"/>
    <cellStyle name="Calculation 2 2 5 30" xfId="4343"/>
    <cellStyle name="Calculation 2 2 5 30 2" xfId="12060"/>
    <cellStyle name="Calculation 2 2 5 30 3" xfId="21053"/>
    <cellStyle name="Calculation 2 2 5 30 4" xfId="29240"/>
    <cellStyle name="Calculation 2 2 5 30 5" xfId="38610"/>
    <cellStyle name="Calculation 2 2 5 30 6" xfId="42905"/>
    <cellStyle name="Calculation 2 2 5 30 7" xfId="48184"/>
    <cellStyle name="Calculation 2 2 5 31" xfId="4466"/>
    <cellStyle name="Calculation 2 2 5 31 2" xfId="12183"/>
    <cellStyle name="Calculation 2 2 5 31 3" xfId="21176"/>
    <cellStyle name="Calculation 2 2 5 31 4" xfId="29363"/>
    <cellStyle name="Calculation 2 2 5 31 5" xfId="38728"/>
    <cellStyle name="Calculation 2 2 5 31 6" xfId="43028"/>
    <cellStyle name="Calculation 2 2 5 31 7" xfId="54384"/>
    <cellStyle name="Calculation 2 2 5 32" xfId="4580"/>
    <cellStyle name="Calculation 2 2 5 32 2" xfId="12297"/>
    <cellStyle name="Calculation 2 2 5 32 3" xfId="21290"/>
    <cellStyle name="Calculation 2 2 5 32 4" xfId="29477"/>
    <cellStyle name="Calculation 2 2 5 32 5" xfId="38837"/>
    <cellStyle name="Calculation 2 2 5 32 6" xfId="43142"/>
    <cellStyle name="Calculation 2 2 5 32 7" xfId="51053"/>
    <cellStyle name="Calculation 2 2 5 33" xfId="4693"/>
    <cellStyle name="Calculation 2 2 5 33 2" xfId="12410"/>
    <cellStyle name="Calculation 2 2 5 33 3" xfId="21403"/>
    <cellStyle name="Calculation 2 2 5 33 4" xfId="29590"/>
    <cellStyle name="Calculation 2 2 5 33 5" xfId="38946"/>
    <cellStyle name="Calculation 2 2 5 33 6" xfId="43255"/>
    <cellStyle name="Calculation 2 2 5 33 7" xfId="54475"/>
    <cellStyle name="Calculation 2 2 5 34" xfId="4804"/>
    <cellStyle name="Calculation 2 2 5 34 2" xfId="12521"/>
    <cellStyle name="Calculation 2 2 5 34 3" xfId="21514"/>
    <cellStyle name="Calculation 2 2 5 34 4" xfId="29701"/>
    <cellStyle name="Calculation 2 2 5 34 5" xfId="39054"/>
    <cellStyle name="Calculation 2 2 5 34 6" xfId="43366"/>
    <cellStyle name="Calculation 2 2 5 34 7" xfId="50705"/>
    <cellStyle name="Calculation 2 2 5 35" xfId="4913"/>
    <cellStyle name="Calculation 2 2 5 35 2" xfId="12630"/>
    <cellStyle name="Calculation 2 2 5 35 3" xfId="21623"/>
    <cellStyle name="Calculation 2 2 5 35 4" xfId="29810"/>
    <cellStyle name="Calculation 2 2 5 35 5" xfId="39158"/>
    <cellStyle name="Calculation 2 2 5 35 6" xfId="43475"/>
    <cellStyle name="Calculation 2 2 5 35 7" xfId="51589"/>
    <cellStyle name="Calculation 2 2 5 36" xfId="5024"/>
    <cellStyle name="Calculation 2 2 5 36 2" xfId="12741"/>
    <cellStyle name="Calculation 2 2 5 36 3" xfId="21734"/>
    <cellStyle name="Calculation 2 2 5 36 4" xfId="29921"/>
    <cellStyle name="Calculation 2 2 5 36 5" xfId="39266"/>
    <cellStyle name="Calculation 2 2 5 36 6" xfId="43586"/>
    <cellStyle name="Calculation 2 2 5 36 7" xfId="50940"/>
    <cellStyle name="Calculation 2 2 5 37" xfId="5403"/>
    <cellStyle name="Calculation 2 2 5 37 2" xfId="13120"/>
    <cellStyle name="Calculation 2 2 5 37 3" xfId="22113"/>
    <cellStyle name="Calculation 2 2 5 37 4" xfId="30300"/>
    <cellStyle name="Calculation 2 2 5 37 5" xfId="39630"/>
    <cellStyle name="Calculation 2 2 5 37 6" xfId="43965"/>
    <cellStyle name="Calculation 2 2 5 37 7" xfId="50467"/>
    <cellStyle name="Calculation 2 2 5 38" xfId="5523"/>
    <cellStyle name="Calculation 2 2 5 38 2" xfId="13240"/>
    <cellStyle name="Calculation 2 2 5 38 3" xfId="22233"/>
    <cellStyle name="Calculation 2 2 5 38 4" xfId="30420"/>
    <cellStyle name="Calculation 2 2 5 38 5" xfId="39744"/>
    <cellStyle name="Calculation 2 2 5 38 6" xfId="44085"/>
    <cellStyle name="Calculation 2 2 5 38 7" xfId="47967"/>
    <cellStyle name="Calculation 2 2 5 39" xfId="5647"/>
    <cellStyle name="Calculation 2 2 5 39 2" xfId="13364"/>
    <cellStyle name="Calculation 2 2 5 39 3" xfId="22357"/>
    <cellStyle name="Calculation 2 2 5 39 4" xfId="30544"/>
    <cellStyle name="Calculation 2 2 5 39 5" xfId="39864"/>
    <cellStyle name="Calculation 2 2 5 39 6" xfId="44209"/>
    <cellStyle name="Calculation 2 2 5 39 7" xfId="47107"/>
    <cellStyle name="Calculation 2 2 5 4" xfId="915"/>
    <cellStyle name="Calculation 2 2 5 4 2" xfId="8738"/>
    <cellStyle name="Calculation 2 2 5 4 3" xfId="16166"/>
    <cellStyle name="Calculation 2 2 5 4 4" xfId="25566"/>
    <cellStyle name="Calculation 2 2 5 4 5" xfId="34066"/>
    <cellStyle name="Calculation 2 2 5 4 6" xfId="37258"/>
    <cellStyle name="Calculation 2 2 5 4 7" xfId="52017"/>
    <cellStyle name="Calculation 2 2 5 40" xfId="5763"/>
    <cellStyle name="Calculation 2 2 5 40 2" xfId="13480"/>
    <cellStyle name="Calculation 2 2 5 40 3" xfId="22473"/>
    <cellStyle name="Calculation 2 2 5 40 4" xfId="30660"/>
    <cellStyle name="Calculation 2 2 5 40 5" xfId="39976"/>
    <cellStyle name="Calculation 2 2 5 40 6" xfId="44325"/>
    <cellStyle name="Calculation 2 2 5 40 7" xfId="50254"/>
    <cellStyle name="Calculation 2 2 5 41" xfId="5879"/>
    <cellStyle name="Calculation 2 2 5 41 2" xfId="13596"/>
    <cellStyle name="Calculation 2 2 5 41 3" xfId="22589"/>
    <cellStyle name="Calculation 2 2 5 41 4" xfId="30776"/>
    <cellStyle name="Calculation 2 2 5 41 5" xfId="40089"/>
    <cellStyle name="Calculation 2 2 5 41 6" xfId="44441"/>
    <cellStyle name="Calculation 2 2 5 41 7" xfId="47490"/>
    <cellStyle name="Calculation 2 2 5 42" xfId="6008"/>
    <cellStyle name="Calculation 2 2 5 42 2" xfId="13725"/>
    <cellStyle name="Calculation 2 2 5 42 3" xfId="22718"/>
    <cellStyle name="Calculation 2 2 5 42 4" xfId="30905"/>
    <cellStyle name="Calculation 2 2 5 42 5" xfId="40213"/>
    <cellStyle name="Calculation 2 2 5 42 6" xfId="44570"/>
    <cellStyle name="Calculation 2 2 5 42 7" xfId="53078"/>
    <cellStyle name="Calculation 2 2 5 43" xfId="6135"/>
    <cellStyle name="Calculation 2 2 5 43 2" xfId="13852"/>
    <cellStyle name="Calculation 2 2 5 43 3" xfId="22845"/>
    <cellStyle name="Calculation 2 2 5 43 4" xfId="31032"/>
    <cellStyle name="Calculation 2 2 5 43 5" xfId="40333"/>
    <cellStyle name="Calculation 2 2 5 43 6" xfId="44697"/>
    <cellStyle name="Calculation 2 2 5 43 7" xfId="48124"/>
    <cellStyle name="Calculation 2 2 5 44" xfId="6264"/>
    <cellStyle name="Calculation 2 2 5 44 2" xfId="13981"/>
    <cellStyle name="Calculation 2 2 5 44 3" xfId="22974"/>
    <cellStyle name="Calculation 2 2 5 44 4" xfId="31161"/>
    <cellStyle name="Calculation 2 2 5 44 5" xfId="40461"/>
    <cellStyle name="Calculation 2 2 5 44 6" xfId="44826"/>
    <cellStyle name="Calculation 2 2 5 44 7" xfId="48467"/>
    <cellStyle name="Calculation 2 2 5 45" xfId="6380"/>
    <cellStyle name="Calculation 2 2 5 45 2" xfId="14097"/>
    <cellStyle name="Calculation 2 2 5 45 3" xfId="23090"/>
    <cellStyle name="Calculation 2 2 5 45 4" xfId="31277"/>
    <cellStyle name="Calculation 2 2 5 45 5" xfId="40574"/>
    <cellStyle name="Calculation 2 2 5 45 6" xfId="44942"/>
    <cellStyle name="Calculation 2 2 5 45 7" xfId="51232"/>
    <cellStyle name="Calculation 2 2 5 46" xfId="6491"/>
    <cellStyle name="Calculation 2 2 5 46 2" xfId="14208"/>
    <cellStyle name="Calculation 2 2 5 46 3" xfId="23201"/>
    <cellStyle name="Calculation 2 2 5 46 4" xfId="31388"/>
    <cellStyle name="Calculation 2 2 5 46 5" xfId="40681"/>
    <cellStyle name="Calculation 2 2 5 46 6" xfId="45053"/>
    <cellStyle name="Calculation 2 2 5 46 7" xfId="54407"/>
    <cellStyle name="Calculation 2 2 5 47" xfId="6294"/>
    <cellStyle name="Calculation 2 2 5 47 2" xfId="14011"/>
    <cellStyle name="Calculation 2 2 5 47 3" xfId="23004"/>
    <cellStyle name="Calculation 2 2 5 47 4" xfId="31191"/>
    <cellStyle name="Calculation 2 2 5 47 5" xfId="40491"/>
    <cellStyle name="Calculation 2 2 5 47 6" xfId="44856"/>
    <cellStyle name="Calculation 2 2 5 47 7" xfId="54244"/>
    <cellStyle name="Calculation 2 2 5 48" xfId="6637"/>
    <cellStyle name="Calculation 2 2 5 48 2" xfId="14354"/>
    <cellStyle name="Calculation 2 2 5 48 3" xfId="23347"/>
    <cellStyle name="Calculation 2 2 5 48 4" xfId="31534"/>
    <cellStyle name="Calculation 2 2 5 48 5" xfId="40820"/>
    <cellStyle name="Calculation 2 2 5 48 6" xfId="45199"/>
    <cellStyle name="Calculation 2 2 5 48 7" xfId="53863"/>
    <cellStyle name="Calculation 2 2 5 49" xfId="6749"/>
    <cellStyle name="Calculation 2 2 5 49 2" xfId="14466"/>
    <cellStyle name="Calculation 2 2 5 49 3" xfId="23459"/>
    <cellStyle name="Calculation 2 2 5 49 4" xfId="31646"/>
    <cellStyle name="Calculation 2 2 5 49 5" xfId="40926"/>
    <cellStyle name="Calculation 2 2 5 49 6" xfId="45311"/>
    <cellStyle name="Calculation 2 2 5 49 7" xfId="49089"/>
    <cellStyle name="Calculation 2 2 5 5" xfId="1380"/>
    <cellStyle name="Calculation 2 2 5 5 2" xfId="9203"/>
    <cellStyle name="Calculation 2 2 5 5 3" xfId="16631"/>
    <cellStyle name="Calculation 2 2 5 5 4" xfId="25244"/>
    <cellStyle name="Calculation 2 2 5 5 5" xfId="33649"/>
    <cellStyle name="Calculation 2 2 5 5 6" xfId="38078"/>
    <cellStyle name="Calculation 2 2 5 5 7" xfId="51318"/>
    <cellStyle name="Calculation 2 2 5 50" xfId="6864"/>
    <cellStyle name="Calculation 2 2 5 50 2" xfId="14581"/>
    <cellStyle name="Calculation 2 2 5 50 3" xfId="23574"/>
    <cellStyle name="Calculation 2 2 5 50 4" xfId="31761"/>
    <cellStyle name="Calculation 2 2 5 50 5" xfId="41034"/>
    <cellStyle name="Calculation 2 2 5 50 6" xfId="45426"/>
    <cellStyle name="Calculation 2 2 5 50 7" xfId="46890"/>
    <cellStyle name="Calculation 2 2 5 51" xfId="6977"/>
    <cellStyle name="Calculation 2 2 5 51 2" xfId="14694"/>
    <cellStyle name="Calculation 2 2 5 51 3" xfId="23687"/>
    <cellStyle name="Calculation 2 2 5 51 4" xfId="31874"/>
    <cellStyle name="Calculation 2 2 5 51 5" xfId="41142"/>
    <cellStyle name="Calculation 2 2 5 51 6" xfId="45539"/>
    <cellStyle name="Calculation 2 2 5 51 7" xfId="46776"/>
    <cellStyle name="Calculation 2 2 5 52" xfId="7088"/>
    <cellStyle name="Calculation 2 2 5 52 2" xfId="14805"/>
    <cellStyle name="Calculation 2 2 5 52 3" xfId="23798"/>
    <cellStyle name="Calculation 2 2 5 52 4" xfId="31985"/>
    <cellStyle name="Calculation 2 2 5 52 5" xfId="41247"/>
    <cellStyle name="Calculation 2 2 5 52 6" xfId="45650"/>
    <cellStyle name="Calculation 2 2 5 52 7" xfId="47421"/>
    <cellStyle name="Calculation 2 2 5 53" xfId="7177"/>
    <cellStyle name="Calculation 2 2 5 53 2" xfId="14894"/>
    <cellStyle name="Calculation 2 2 5 53 3" xfId="23887"/>
    <cellStyle name="Calculation 2 2 5 53 4" xfId="32074"/>
    <cellStyle name="Calculation 2 2 5 53 5" xfId="41335"/>
    <cellStyle name="Calculation 2 2 5 53 6" xfId="45739"/>
    <cellStyle name="Calculation 2 2 5 53 7" xfId="48024"/>
    <cellStyle name="Calculation 2 2 5 54" xfId="7282"/>
    <cellStyle name="Calculation 2 2 5 54 2" xfId="14999"/>
    <cellStyle name="Calculation 2 2 5 54 3" xfId="23992"/>
    <cellStyle name="Calculation 2 2 5 54 4" xfId="32179"/>
    <cellStyle name="Calculation 2 2 5 54 5" xfId="41435"/>
    <cellStyle name="Calculation 2 2 5 54 6" xfId="45844"/>
    <cellStyle name="Calculation 2 2 5 54 7" xfId="50552"/>
    <cellStyle name="Calculation 2 2 5 55" xfId="7485"/>
    <cellStyle name="Calculation 2 2 5 55 2" xfId="15202"/>
    <cellStyle name="Calculation 2 2 5 55 3" xfId="24195"/>
    <cellStyle name="Calculation 2 2 5 55 4" xfId="32382"/>
    <cellStyle name="Calculation 2 2 5 55 5" xfId="41630"/>
    <cellStyle name="Calculation 2 2 5 55 6" xfId="46047"/>
    <cellStyle name="Calculation 2 2 5 55 7" xfId="51116"/>
    <cellStyle name="Calculation 2 2 5 56" xfId="7606"/>
    <cellStyle name="Calculation 2 2 5 56 2" xfId="15323"/>
    <cellStyle name="Calculation 2 2 5 56 3" xfId="24316"/>
    <cellStyle name="Calculation 2 2 5 56 4" xfId="32503"/>
    <cellStyle name="Calculation 2 2 5 56 5" xfId="41745"/>
    <cellStyle name="Calculation 2 2 5 56 6" xfId="46168"/>
    <cellStyle name="Calculation 2 2 5 56 7" xfId="46987"/>
    <cellStyle name="Calculation 2 2 5 57" xfId="7882"/>
    <cellStyle name="Calculation 2 2 5 57 2" xfId="15599"/>
    <cellStyle name="Calculation 2 2 5 57 3" xfId="24586"/>
    <cellStyle name="Calculation 2 2 5 57 4" xfId="32779"/>
    <cellStyle name="Calculation 2 2 5 57 5" xfId="42010"/>
    <cellStyle name="Calculation 2 2 5 57 6" xfId="46444"/>
    <cellStyle name="Calculation 2 2 5 57 7" xfId="48190"/>
    <cellStyle name="Calculation 2 2 5 58" xfId="8010"/>
    <cellStyle name="Calculation 2 2 5 58 2" xfId="15727"/>
    <cellStyle name="Calculation 2 2 5 58 3" xfId="24712"/>
    <cellStyle name="Calculation 2 2 5 58 4" xfId="32907"/>
    <cellStyle name="Calculation 2 2 5 58 5" xfId="42133"/>
    <cellStyle name="Calculation 2 2 5 58 6" xfId="46572"/>
    <cellStyle name="Calculation 2 2 5 58 7" xfId="50124"/>
    <cellStyle name="Calculation 2 2 5 59" xfId="7779"/>
    <cellStyle name="Calculation 2 2 5 59 2" xfId="15496"/>
    <cellStyle name="Calculation 2 2 5 59 3" xfId="24485"/>
    <cellStyle name="Calculation 2 2 5 59 4" xfId="32676"/>
    <cellStyle name="Calculation 2 2 5 59 5" xfId="41911"/>
    <cellStyle name="Calculation 2 2 5 59 6" xfId="46341"/>
    <cellStyle name="Calculation 2 2 5 59 7" xfId="47877"/>
    <cellStyle name="Calculation 2 2 5 6" xfId="1503"/>
    <cellStyle name="Calculation 2 2 5 6 2" xfId="9326"/>
    <cellStyle name="Calculation 2 2 5 6 3" xfId="16754"/>
    <cellStyle name="Calculation 2 2 5 6 4" xfId="25228"/>
    <cellStyle name="Calculation 2 2 5 6 5" xfId="33632"/>
    <cellStyle name="Calculation 2 2 5 6 6" xfId="40462"/>
    <cellStyle name="Calculation 2 2 5 6 7" xfId="51286"/>
    <cellStyle name="Calculation 2 2 5 60" xfId="8158"/>
    <cellStyle name="Calculation 2 2 5 60 2" xfId="15875"/>
    <cellStyle name="Calculation 2 2 5 60 3" xfId="33055"/>
    <cellStyle name="Calculation 2 2 5 60 4" xfId="42274"/>
    <cellStyle name="Calculation 2 2 5 60 5" xfId="46720"/>
    <cellStyle name="Calculation 2 2 5 60 6" xfId="46997"/>
    <cellStyle name="Calculation 2 2 5 61" xfId="26594"/>
    <cellStyle name="Calculation 2 2 5 62" xfId="35420"/>
    <cellStyle name="Calculation 2 2 5 63" xfId="36268"/>
    <cellStyle name="Calculation 2 2 5 64" xfId="54275"/>
    <cellStyle name="Calculation 2 2 5 7" xfId="1094"/>
    <cellStyle name="Calculation 2 2 5 7 2" xfId="8917"/>
    <cellStyle name="Calculation 2 2 5 7 3" xfId="16345"/>
    <cellStyle name="Calculation 2 2 5 7 4" xfId="19750"/>
    <cellStyle name="Calculation 2 2 5 7 5" xfId="26794"/>
    <cellStyle name="Calculation 2 2 5 7 6" xfId="37092"/>
    <cellStyle name="Calculation 2 2 5 7 7" xfId="50323"/>
    <cellStyle name="Calculation 2 2 5 8" xfId="1740"/>
    <cellStyle name="Calculation 2 2 5 8 2" xfId="9563"/>
    <cellStyle name="Calculation 2 2 5 8 3" xfId="16991"/>
    <cellStyle name="Calculation 2 2 5 8 4" xfId="19312"/>
    <cellStyle name="Calculation 2 2 5 8 5" xfId="27907"/>
    <cellStyle name="Calculation 2 2 5 8 6" xfId="40208"/>
    <cellStyle name="Calculation 2 2 5 8 7" xfId="47973"/>
    <cellStyle name="Calculation 2 2 5 9" xfId="1874"/>
    <cellStyle name="Calculation 2 2 5 9 2" xfId="9697"/>
    <cellStyle name="Calculation 2 2 5 9 3" xfId="17125"/>
    <cellStyle name="Calculation 2 2 5 9 4" xfId="20422"/>
    <cellStyle name="Calculation 2 2 5 9 5" xfId="28078"/>
    <cellStyle name="Calculation 2 2 5 9 6" xfId="39120"/>
    <cellStyle name="Calculation 2 2 5 9 7" xfId="49592"/>
    <cellStyle name="Calculation 2 2 50" xfId="5229"/>
    <cellStyle name="Calculation 2 2 50 2" xfId="12946"/>
    <cellStyle name="Calculation 2 2 50 3" xfId="21939"/>
    <cellStyle name="Calculation 2 2 50 4" xfId="30126"/>
    <cellStyle name="Calculation 2 2 50 5" xfId="39461"/>
    <cellStyle name="Calculation 2 2 50 6" xfId="43791"/>
    <cellStyle name="Calculation 2 2 50 7" xfId="53197"/>
    <cellStyle name="Calculation 2 2 51" xfId="6193"/>
    <cellStyle name="Calculation 2 2 51 2" xfId="13910"/>
    <cellStyle name="Calculation 2 2 51 3" xfId="22903"/>
    <cellStyle name="Calculation 2 2 51 4" xfId="31090"/>
    <cellStyle name="Calculation 2 2 51 5" xfId="40391"/>
    <cellStyle name="Calculation 2 2 51 6" xfId="44755"/>
    <cellStyle name="Calculation 2 2 51 7" xfId="49758"/>
    <cellStyle name="Calculation 2 2 52" xfId="5338"/>
    <cellStyle name="Calculation 2 2 52 2" xfId="13055"/>
    <cellStyle name="Calculation 2 2 52 3" xfId="22048"/>
    <cellStyle name="Calculation 2 2 52 4" xfId="30235"/>
    <cellStyle name="Calculation 2 2 52 5" xfId="39567"/>
    <cellStyle name="Calculation 2 2 52 6" xfId="43900"/>
    <cellStyle name="Calculation 2 2 52 7" xfId="47372"/>
    <cellStyle name="Calculation 2 2 53" xfId="5934"/>
    <cellStyle name="Calculation 2 2 53 2" xfId="13651"/>
    <cellStyle name="Calculation 2 2 53 3" xfId="22644"/>
    <cellStyle name="Calculation 2 2 53 4" xfId="30831"/>
    <cellStyle name="Calculation 2 2 53 5" xfId="40142"/>
    <cellStyle name="Calculation 2 2 53 6" xfId="44496"/>
    <cellStyle name="Calculation 2 2 53 7" xfId="53387"/>
    <cellStyle name="Calculation 2 2 54" xfId="6113"/>
    <cellStyle name="Calculation 2 2 54 2" xfId="13830"/>
    <cellStyle name="Calculation 2 2 54 3" xfId="22823"/>
    <cellStyle name="Calculation 2 2 54 4" xfId="31010"/>
    <cellStyle name="Calculation 2 2 54 5" xfId="40312"/>
    <cellStyle name="Calculation 2 2 54 6" xfId="44675"/>
    <cellStyle name="Calculation 2 2 54 7" xfId="49252"/>
    <cellStyle name="Calculation 2 2 55" xfId="5071"/>
    <cellStyle name="Calculation 2 2 55 2" xfId="12788"/>
    <cellStyle name="Calculation 2 2 55 3" xfId="21781"/>
    <cellStyle name="Calculation 2 2 55 4" xfId="29968"/>
    <cellStyle name="Calculation 2 2 55 5" xfId="39311"/>
    <cellStyle name="Calculation 2 2 55 6" xfId="43633"/>
    <cellStyle name="Calculation 2 2 55 7" xfId="53227"/>
    <cellStyle name="Calculation 2 2 56" xfId="5917"/>
    <cellStyle name="Calculation 2 2 56 2" xfId="13634"/>
    <cellStyle name="Calculation 2 2 56 3" xfId="22627"/>
    <cellStyle name="Calculation 2 2 56 4" xfId="30814"/>
    <cellStyle name="Calculation 2 2 56 5" xfId="40126"/>
    <cellStyle name="Calculation 2 2 56 6" xfId="44479"/>
    <cellStyle name="Calculation 2 2 56 7" xfId="54318"/>
    <cellStyle name="Calculation 2 2 57" xfId="6125"/>
    <cellStyle name="Calculation 2 2 57 2" xfId="13842"/>
    <cellStyle name="Calculation 2 2 57 3" xfId="22835"/>
    <cellStyle name="Calculation 2 2 57 4" xfId="31022"/>
    <cellStyle name="Calculation 2 2 57 5" xfId="40323"/>
    <cellStyle name="Calculation 2 2 57 6" xfId="44687"/>
    <cellStyle name="Calculation 2 2 57 7" xfId="50141"/>
    <cellStyle name="Calculation 2 2 58" xfId="7142"/>
    <cellStyle name="Calculation 2 2 58 2" xfId="14859"/>
    <cellStyle name="Calculation 2 2 58 3" xfId="23852"/>
    <cellStyle name="Calculation 2 2 58 4" xfId="32039"/>
    <cellStyle name="Calculation 2 2 58 5" xfId="41301"/>
    <cellStyle name="Calculation 2 2 58 6" xfId="45704"/>
    <cellStyle name="Calculation 2 2 58 7" xfId="50421"/>
    <cellStyle name="Calculation 2 2 59" xfId="7127"/>
    <cellStyle name="Calculation 2 2 59 2" xfId="14844"/>
    <cellStyle name="Calculation 2 2 59 3" xfId="23837"/>
    <cellStyle name="Calculation 2 2 59 4" xfId="32024"/>
    <cellStyle name="Calculation 2 2 59 5" xfId="41286"/>
    <cellStyle name="Calculation 2 2 59 6" xfId="45689"/>
    <cellStyle name="Calculation 2 2 59 7" xfId="52132"/>
    <cellStyle name="Calculation 2 2 6" xfId="576"/>
    <cellStyle name="Calculation 2 2 6 10" xfId="2022"/>
    <cellStyle name="Calculation 2 2 6 10 2" xfId="9845"/>
    <cellStyle name="Calculation 2 2 6 10 3" xfId="17273"/>
    <cellStyle name="Calculation 2 2 6 10 4" xfId="19303"/>
    <cellStyle name="Calculation 2 2 6 10 5" xfId="27946"/>
    <cellStyle name="Calculation 2 2 6 10 6" xfId="40114"/>
    <cellStyle name="Calculation 2 2 6 10 7" xfId="49544"/>
    <cellStyle name="Calculation 2 2 6 11" xfId="2138"/>
    <cellStyle name="Calculation 2 2 6 11 2" xfId="9961"/>
    <cellStyle name="Calculation 2 2 6 11 3" xfId="17389"/>
    <cellStyle name="Calculation 2 2 6 11 4" xfId="24895"/>
    <cellStyle name="Calculation 2 2 6 11 5" xfId="33211"/>
    <cellStyle name="Calculation 2 2 6 11 6" xfId="38189"/>
    <cellStyle name="Calculation 2 2 6 11 7" xfId="50556"/>
    <cellStyle name="Calculation 2 2 6 12" xfId="2252"/>
    <cellStyle name="Calculation 2 2 6 12 2" xfId="10075"/>
    <cellStyle name="Calculation 2 2 6 12 3" xfId="17503"/>
    <cellStyle name="Calculation 2 2 6 12 4" xfId="26525"/>
    <cellStyle name="Calculation 2 2 6 12 5" xfId="35325"/>
    <cellStyle name="Calculation 2 2 6 12 6" xfId="38711"/>
    <cellStyle name="Calculation 2 2 6 12 7" xfId="54132"/>
    <cellStyle name="Calculation 2 2 6 13" xfId="1583"/>
    <cellStyle name="Calculation 2 2 6 13 2" xfId="9406"/>
    <cellStyle name="Calculation 2 2 6 13 3" xfId="16834"/>
    <cellStyle name="Calculation 2 2 6 13 4" xfId="25180"/>
    <cellStyle name="Calculation 2 2 6 13 5" xfId="33563"/>
    <cellStyle name="Calculation 2 2 6 13 6" xfId="36511"/>
    <cellStyle name="Calculation 2 2 6 13 7" xfId="51181"/>
    <cellStyle name="Calculation 2 2 6 14" xfId="1025"/>
    <cellStyle name="Calculation 2 2 6 14 2" xfId="8848"/>
    <cellStyle name="Calculation 2 2 6 14 3" xfId="16276"/>
    <cellStyle name="Calculation 2 2 6 14 4" xfId="25262"/>
    <cellStyle name="Calculation 2 2 6 14 5" xfId="33670"/>
    <cellStyle name="Calculation 2 2 6 14 6" xfId="37345"/>
    <cellStyle name="Calculation 2 2 6 14 7" xfId="51357"/>
    <cellStyle name="Calculation 2 2 6 15" xfId="2550"/>
    <cellStyle name="Calculation 2 2 6 15 2" xfId="10373"/>
    <cellStyle name="Calculation 2 2 6 15 3" xfId="17801"/>
    <cellStyle name="Calculation 2 2 6 15 4" xfId="19258"/>
    <cellStyle name="Calculation 2 2 6 15 5" xfId="28182"/>
    <cellStyle name="Calculation 2 2 6 15 6" xfId="39753"/>
    <cellStyle name="Calculation 2 2 6 15 7" xfId="48188"/>
    <cellStyle name="Calculation 2 2 6 16" xfId="2664"/>
    <cellStyle name="Calculation 2 2 6 16 2" xfId="10487"/>
    <cellStyle name="Calculation 2 2 6 16 3" xfId="17915"/>
    <cellStyle name="Calculation 2 2 6 16 4" xfId="19537"/>
    <cellStyle name="Calculation 2 2 6 16 5" xfId="28226"/>
    <cellStyle name="Calculation 2 2 6 16 6" xfId="39082"/>
    <cellStyle name="Calculation 2 2 6 16 7" xfId="48697"/>
    <cellStyle name="Calculation 2 2 6 17" xfId="2334"/>
    <cellStyle name="Calculation 2 2 6 17 2" xfId="10157"/>
    <cellStyle name="Calculation 2 2 6 17 3" xfId="17585"/>
    <cellStyle name="Calculation 2 2 6 17 4" xfId="25982"/>
    <cellStyle name="Calculation 2 2 6 17 5" xfId="34604"/>
    <cellStyle name="Calculation 2 2 6 17 6" xfId="39375"/>
    <cellStyle name="Calculation 2 2 6 17 7" xfId="52966"/>
    <cellStyle name="Calculation 2 2 6 18" xfId="2424"/>
    <cellStyle name="Calculation 2 2 6 18 2" xfId="10247"/>
    <cellStyle name="Calculation 2 2 6 18 3" xfId="17675"/>
    <cellStyle name="Calculation 2 2 6 18 4" xfId="19828"/>
    <cellStyle name="Calculation 2 2 6 18 5" xfId="28252"/>
    <cellStyle name="Calculation 2 2 6 18 6" xfId="36596"/>
    <cellStyle name="Calculation 2 2 6 18 7" xfId="47538"/>
    <cellStyle name="Calculation 2 2 6 19" xfId="2854"/>
    <cellStyle name="Calculation 2 2 6 19 2" xfId="10677"/>
    <cellStyle name="Calculation 2 2 6 19 3" xfId="18105"/>
    <cellStyle name="Calculation 2 2 6 19 4" xfId="25882"/>
    <cellStyle name="Calculation 2 2 6 19 5" xfId="34477"/>
    <cellStyle name="Calculation 2 2 6 19 6" xfId="37752"/>
    <cellStyle name="Calculation 2 2 6 19 7" xfId="52756"/>
    <cellStyle name="Calculation 2 2 6 2" xfId="723"/>
    <cellStyle name="Calculation 2 2 6 2 2" xfId="8546"/>
    <cellStyle name="Calculation 2 2 6 2 3" xfId="15974"/>
    <cellStyle name="Calculation 2 2 6 2 4" xfId="20104"/>
    <cellStyle name="Calculation 2 2 6 2 5" xfId="26744"/>
    <cellStyle name="Calculation 2 2 6 2 6" xfId="36409"/>
    <cellStyle name="Calculation 2 2 6 2 7" xfId="49745"/>
    <cellStyle name="Calculation 2 2 6 20" xfId="2961"/>
    <cellStyle name="Calculation 2 2 6 20 2" xfId="10784"/>
    <cellStyle name="Calculation 2 2 6 20 3" xfId="18212"/>
    <cellStyle name="Calculation 2 2 6 20 4" xfId="19145"/>
    <cellStyle name="Calculation 2 2 6 20 5" xfId="27783"/>
    <cellStyle name="Calculation 2 2 6 20 6" xfId="37604"/>
    <cellStyle name="Calculation 2 2 6 20 7" xfId="49262"/>
    <cellStyle name="Calculation 2 2 6 21" xfId="3339"/>
    <cellStyle name="Calculation 2 2 6 21 2" xfId="11132"/>
    <cellStyle name="Calculation 2 2 6 21 3" xfId="18459"/>
    <cellStyle name="Calculation 2 2 6 21 4" xfId="26646"/>
    <cellStyle name="Calculation 2 2 6 21 5" xfId="35490"/>
    <cellStyle name="Calculation 2 2 6 21 6" xfId="36972"/>
    <cellStyle name="Calculation 2 2 6 21 7" xfId="54389"/>
    <cellStyle name="Calculation 2 2 6 22" xfId="3458"/>
    <cellStyle name="Calculation 2 2 6 22 2" xfId="11249"/>
    <cellStyle name="Calculation 2 2 6 22 3" xfId="18570"/>
    <cellStyle name="Calculation 2 2 6 22 4" xfId="25104"/>
    <cellStyle name="Calculation 2 2 6 22 5" xfId="33471"/>
    <cellStyle name="Calculation 2 2 6 22 6" xfId="38010"/>
    <cellStyle name="Calculation 2 2 6 22 7" xfId="51023"/>
    <cellStyle name="Calculation 2 2 6 23" xfId="3617"/>
    <cellStyle name="Calculation 2 2 6 23 2" xfId="11403"/>
    <cellStyle name="Calculation 2 2 6 23 3" xfId="18677"/>
    <cellStyle name="Calculation 2 2 6 23 4" xfId="19841"/>
    <cellStyle name="Calculation 2 2 6 23 5" xfId="28701"/>
    <cellStyle name="Calculation 2 2 6 23 6" xfId="37416"/>
    <cellStyle name="Calculation 2 2 6 23 7" xfId="49505"/>
    <cellStyle name="Calculation 2 2 6 24" xfId="3731"/>
    <cellStyle name="Calculation 2 2 6 24 2" xfId="11516"/>
    <cellStyle name="Calculation 2 2 6 24 3" xfId="18787"/>
    <cellStyle name="Calculation 2 2 6 24 4" xfId="26656"/>
    <cellStyle name="Calculation 2 2 6 24 5" xfId="35502"/>
    <cellStyle name="Calculation 2 2 6 24 6" xfId="40983"/>
    <cellStyle name="Calculation 2 2 6 24 7" xfId="54413"/>
    <cellStyle name="Calculation 2 2 6 25" xfId="3860"/>
    <cellStyle name="Calculation 2 2 6 25 2" xfId="11642"/>
    <cellStyle name="Calculation 2 2 6 25 3" xfId="18897"/>
    <cellStyle name="Calculation 2 2 6 25 4" xfId="24822"/>
    <cellStyle name="Calculation 2 2 6 25 5" xfId="27828"/>
    <cellStyle name="Calculation 2 2 6 25 6" xfId="37890"/>
    <cellStyle name="Calculation 2 2 6 25 7" xfId="48518"/>
    <cellStyle name="Calculation 2 2 6 26" xfId="3978"/>
    <cellStyle name="Calculation 2 2 6 26 2" xfId="11757"/>
    <cellStyle name="Calculation 2 2 6 26 3" xfId="19006"/>
    <cellStyle name="Calculation 2 2 6 26 4" xfId="25301"/>
    <cellStyle name="Calculation 2 2 6 26 5" xfId="33717"/>
    <cellStyle name="Calculation 2 2 6 26 6" xfId="38222"/>
    <cellStyle name="Calculation 2 2 6 26 7" xfId="51435"/>
    <cellStyle name="Calculation 2 2 6 27" xfId="3751"/>
    <cellStyle name="Calculation 2 2 6 27 2" xfId="11536"/>
    <cellStyle name="Calculation 2 2 6 27 3" xfId="20601"/>
    <cellStyle name="Calculation 2 2 6 27 4" xfId="28751"/>
    <cellStyle name="Calculation 2 2 6 27 5" xfId="38139"/>
    <cellStyle name="Calculation 2 2 6 27 6" xfId="42527"/>
    <cellStyle name="Calculation 2 2 6 27 7" xfId="52510"/>
    <cellStyle name="Calculation 2 2 6 28" xfId="4174"/>
    <cellStyle name="Calculation 2 2 6 28 2" xfId="11933"/>
    <cellStyle name="Calculation 2 2 6 28 3" xfId="20884"/>
    <cellStyle name="Calculation 2 2 6 28 4" xfId="29071"/>
    <cellStyle name="Calculation 2 2 6 28 5" xfId="38447"/>
    <cellStyle name="Calculation 2 2 6 28 6" xfId="42736"/>
    <cellStyle name="Calculation 2 2 6 28 7" xfId="53841"/>
    <cellStyle name="Calculation 2 2 6 29" xfId="4211"/>
    <cellStyle name="Calculation 2 2 6 29 2" xfId="20921"/>
    <cellStyle name="Calculation 2 2 6 29 3" xfId="29108"/>
    <cellStyle name="Calculation 2 2 6 29 4" xfId="38484"/>
    <cellStyle name="Calculation 2 2 6 29 5" xfId="42773"/>
    <cellStyle name="Calculation 2 2 6 29 6" xfId="50142"/>
    <cellStyle name="Calculation 2 2 6 3" xfId="832"/>
    <cellStyle name="Calculation 2 2 6 3 2" xfId="8655"/>
    <cellStyle name="Calculation 2 2 6 3 3" xfId="16083"/>
    <cellStyle name="Calculation 2 2 6 3 4" xfId="25691"/>
    <cellStyle name="Calculation 2 2 6 3 5" xfId="34230"/>
    <cellStyle name="Calculation 2 2 6 3 6" xfId="36609"/>
    <cellStyle name="Calculation 2 2 6 3 7" xfId="52299"/>
    <cellStyle name="Calculation 2 2 6 30" xfId="4373"/>
    <cellStyle name="Calculation 2 2 6 30 2" xfId="12090"/>
    <cellStyle name="Calculation 2 2 6 30 3" xfId="21083"/>
    <cellStyle name="Calculation 2 2 6 30 4" xfId="29270"/>
    <cellStyle name="Calculation 2 2 6 30 5" xfId="38640"/>
    <cellStyle name="Calculation 2 2 6 30 6" xfId="42935"/>
    <cellStyle name="Calculation 2 2 6 30 7" xfId="50995"/>
    <cellStyle name="Calculation 2 2 6 31" xfId="4494"/>
    <cellStyle name="Calculation 2 2 6 31 2" xfId="12211"/>
    <cellStyle name="Calculation 2 2 6 31 3" xfId="21204"/>
    <cellStyle name="Calculation 2 2 6 31 4" xfId="29391"/>
    <cellStyle name="Calculation 2 2 6 31 5" xfId="38755"/>
    <cellStyle name="Calculation 2 2 6 31 6" xfId="43056"/>
    <cellStyle name="Calculation 2 2 6 31 7" xfId="51494"/>
    <cellStyle name="Calculation 2 2 6 32" xfId="4608"/>
    <cellStyle name="Calculation 2 2 6 32 2" xfId="12325"/>
    <cellStyle name="Calculation 2 2 6 32 3" xfId="21318"/>
    <cellStyle name="Calculation 2 2 6 32 4" xfId="29505"/>
    <cellStyle name="Calculation 2 2 6 32 5" xfId="38864"/>
    <cellStyle name="Calculation 2 2 6 32 6" xfId="43170"/>
    <cellStyle name="Calculation 2 2 6 32 7" xfId="53085"/>
    <cellStyle name="Calculation 2 2 6 33" xfId="4721"/>
    <cellStyle name="Calculation 2 2 6 33 2" xfId="12438"/>
    <cellStyle name="Calculation 2 2 6 33 3" xfId="21431"/>
    <cellStyle name="Calculation 2 2 6 33 4" xfId="29618"/>
    <cellStyle name="Calculation 2 2 6 33 5" xfId="38973"/>
    <cellStyle name="Calculation 2 2 6 33 6" xfId="43283"/>
    <cellStyle name="Calculation 2 2 6 33 7" xfId="51887"/>
    <cellStyle name="Calculation 2 2 6 34" xfId="4831"/>
    <cellStyle name="Calculation 2 2 6 34 2" xfId="12548"/>
    <cellStyle name="Calculation 2 2 6 34 3" xfId="21541"/>
    <cellStyle name="Calculation 2 2 6 34 4" xfId="29728"/>
    <cellStyle name="Calculation 2 2 6 34 5" xfId="39079"/>
    <cellStyle name="Calculation 2 2 6 34 6" xfId="43393"/>
    <cellStyle name="Calculation 2 2 6 34 7" xfId="49055"/>
    <cellStyle name="Calculation 2 2 6 35" xfId="4941"/>
    <cellStyle name="Calculation 2 2 6 35 2" xfId="12658"/>
    <cellStyle name="Calculation 2 2 6 35 3" xfId="21651"/>
    <cellStyle name="Calculation 2 2 6 35 4" xfId="29838"/>
    <cellStyle name="Calculation 2 2 6 35 5" xfId="39185"/>
    <cellStyle name="Calculation 2 2 6 35 6" xfId="43503"/>
    <cellStyle name="Calculation 2 2 6 35 7" xfId="53071"/>
    <cellStyle name="Calculation 2 2 6 36" xfId="5051"/>
    <cellStyle name="Calculation 2 2 6 36 2" xfId="12768"/>
    <cellStyle name="Calculation 2 2 6 36 3" xfId="21761"/>
    <cellStyle name="Calculation 2 2 6 36 4" xfId="29948"/>
    <cellStyle name="Calculation 2 2 6 36 5" xfId="39291"/>
    <cellStyle name="Calculation 2 2 6 36 6" xfId="43613"/>
    <cellStyle name="Calculation 2 2 6 36 7" xfId="54324"/>
    <cellStyle name="Calculation 2 2 6 37" xfId="5431"/>
    <cellStyle name="Calculation 2 2 6 37 2" xfId="13148"/>
    <cellStyle name="Calculation 2 2 6 37 3" xfId="22141"/>
    <cellStyle name="Calculation 2 2 6 37 4" xfId="30328"/>
    <cellStyle name="Calculation 2 2 6 37 5" xfId="39657"/>
    <cellStyle name="Calculation 2 2 6 37 6" xfId="43993"/>
    <cellStyle name="Calculation 2 2 6 37 7" xfId="48003"/>
    <cellStyle name="Calculation 2 2 6 38" xfId="5551"/>
    <cellStyle name="Calculation 2 2 6 38 2" xfId="13268"/>
    <cellStyle name="Calculation 2 2 6 38 3" xfId="22261"/>
    <cellStyle name="Calculation 2 2 6 38 4" xfId="30448"/>
    <cellStyle name="Calculation 2 2 6 38 5" xfId="39771"/>
    <cellStyle name="Calculation 2 2 6 38 6" xfId="44113"/>
    <cellStyle name="Calculation 2 2 6 38 7" xfId="47166"/>
    <cellStyle name="Calculation 2 2 6 39" xfId="5676"/>
    <cellStyle name="Calculation 2 2 6 39 2" xfId="13393"/>
    <cellStyle name="Calculation 2 2 6 39 3" xfId="22386"/>
    <cellStyle name="Calculation 2 2 6 39 4" xfId="30573"/>
    <cellStyle name="Calculation 2 2 6 39 5" xfId="39891"/>
    <cellStyle name="Calculation 2 2 6 39 6" xfId="44238"/>
    <cellStyle name="Calculation 2 2 6 39 7" xfId="47088"/>
    <cellStyle name="Calculation 2 2 6 4" xfId="942"/>
    <cellStyle name="Calculation 2 2 6 4 2" xfId="8765"/>
    <cellStyle name="Calculation 2 2 6 4 3" xfId="16193"/>
    <cellStyle name="Calculation 2 2 6 4 4" xfId="19536"/>
    <cellStyle name="Calculation 2 2 6 4 5" xfId="28195"/>
    <cellStyle name="Calculation 2 2 6 4 6" xfId="37480"/>
    <cellStyle name="Calculation 2 2 6 4 7" xfId="47945"/>
    <cellStyle name="Calculation 2 2 6 40" xfId="5791"/>
    <cellStyle name="Calculation 2 2 6 40 2" xfId="13508"/>
    <cellStyle name="Calculation 2 2 6 40 3" xfId="22501"/>
    <cellStyle name="Calculation 2 2 6 40 4" xfId="30688"/>
    <cellStyle name="Calculation 2 2 6 40 5" xfId="40003"/>
    <cellStyle name="Calculation 2 2 6 40 6" xfId="44353"/>
    <cellStyle name="Calculation 2 2 6 40 7" xfId="53532"/>
    <cellStyle name="Calculation 2 2 6 41" xfId="5909"/>
    <cellStyle name="Calculation 2 2 6 41 2" xfId="13626"/>
    <cellStyle name="Calculation 2 2 6 41 3" xfId="22619"/>
    <cellStyle name="Calculation 2 2 6 41 4" xfId="30806"/>
    <cellStyle name="Calculation 2 2 6 41 5" xfId="40118"/>
    <cellStyle name="Calculation 2 2 6 41 6" xfId="44471"/>
    <cellStyle name="Calculation 2 2 6 41 7" xfId="51756"/>
    <cellStyle name="Calculation 2 2 6 42" xfId="6036"/>
    <cellStyle name="Calculation 2 2 6 42 2" xfId="13753"/>
    <cellStyle name="Calculation 2 2 6 42 3" xfId="22746"/>
    <cellStyle name="Calculation 2 2 6 42 4" xfId="30933"/>
    <cellStyle name="Calculation 2 2 6 42 5" xfId="40240"/>
    <cellStyle name="Calculation 2 2 6 42 6" xfId="44598"/>
    <cellStyle name="Calculation 2 2 6 42 7" xfId="50055"/>
    <cellStyle name="Calculation 2 2 6 43" xfId="6164"/>
    <cellStyle name="Calculation 2 2 6 43 2" xfId="13881"/>
    <cellStyle name="Calculation 2 2 6 43 3" xfId="22874"/>
    <cellStyle name="Calculation 2 2 6 43 4" xfId="31061"/>
    <cellStyle name="Calculation 2 2 6 43 5" xfId="40362"/>
    <cellStyle name="Calculation 2 2 6 43 6" xfId="44726"/>
    <cellStyle name="Calculation 2 2 6 43 7" xfId="51148"/>
    <cellStyle name="Calculation 2 2 6 44" xfId="6292"/>
    <cellStyle name="Calculation 2 2 6 44 2" xfId="14009"/>
    <cellStyle name="Calculation 2 2 6 44 3" xfId="23002"/>
    <cellStyle name="Calculation 2 2 6 44 4" xfId="31189"/>
    <cellStyle name="Calculation 2 2 6 44 5" xfId="40489"/>
    <cellStyle name="Calculation 2 2 6 44 6" xfId="44854"/>
    <cellStyle name="Calculation 2 2 6 44 7" xfId="54109"/>
    <cellStyle name="Calculation 2 2 6 45" xfId="6407"/>
    <cellStyle name="Calculation 2 2 6 45 2" xfId="14124"/>
    <cellStyle name="Calculation 2 2 6 45 3" xfId="23117"/>
    <cellStyle name="Calculation 2 2 6 45 4" xfId="31304"/>
    <cellStyle name="Calculation 2 2 6 45 5" xfId="40599"/>
    <cellStyle name="Calculation 2 2 6 45 6" xfId="44969"/>
    <cellStyle name="Calculation 2 2 6 45 7" xfId="54057"/>
    <cellStyle name="Calculation 2 2 6 46" xfId="6519"/>
    <cellStyle name="Calculation 2 2 6 46 2" xfId="14236"/>
    <cellStyle name="Calculation 2 2 6 46 3" xfId="23229"/>
    <cellStyle name="Calculation 2 2 6 46 4" xfId="31416"/>
    <cellStyle name="Calculation 2 2 6 46 5" xfId="40707"/>
    <cellStyle name="Calculation 2 2 6 46 6" xfId="45081"/>
    <cellStyle name="Calculation 2 2 6 46 7" xfId="49689"/>
    <cellStyle name="Calculation 2 2 6 47" xfId="6268"/>
    <cellStyle name="Calculation 2 2 6 47 2" xfId="13985"/>
    <cellStyle name="Calculation 2 2 6 47 3" xfId="22978"/>
    <cellStyle name="Calculation 2 2 6 47 4" xfId="31165"/>
    <cellStyle name="Calculation 2 2 6 47 5" xfId="40465"/>
    <cellStyle name="Calculation 2 2 6 47 6" xfId="44830"/>
    <cellStyle name="Calculation 2 2 6 47 7" xfId="47787"/>
    <cellStyle name="Calculation 2 2 6 48" xfId="6666"/>
    <cellStyle name="Calculation 2 2 6 48 2" xfId="14383"/>
    <cellStyle name="Calculation 2 2 6 48 3" xfId="23376"/>
    <cellStyle name="Calculation 2 2 6 48 4" xfId="31563"/>
    <cellStyle name="Calculation 2 2 6 48 5" xfId="40847"/>
    <cellStyle name="Calculation 2 2 6 48 6" xfId="45228"/>
    <cellStyle name="Calculation 2 2 6 48 7" xfId="50751"/>
    <cellStyle name="Calculation 2 2 6 49" xfId="6777"/>
    <cellStyle name="Calculation 2 2 6 49 2" xfId="14494"/>
    <cellStyle name="Calculation 2 2 6 49 3" xfId="23487"/>
    <cellStyle name="Calculation 2 2 6 49 4" xfId="31674"/>
    <cellStyle name="Calculation 2 2 6 49 5" xfId="40953"/>
    <cellStyle name="Calculation 2 2 6 49 6" xfId="45339"/>
    <cellStyle name="Calculation 2 2 6 49 7" xfId="53818"/>
    <cellStyle name="Calculation 2 2 6 5" xfId="1409"/>
    <cellStyle name="Calculation 2 2 6 5 2" xfId="9232"/>
    <cellStyle name="Calculation 2 2 6 5 3" xfId="16660"/>
    <cellStyle name="Calculation 2 2 6 5 4" xfId="19221"/>
    <cellStyle name="Calculation 2 2 6 5 5" xfId="27515"/>
    <cellStyle name="Calculation 2 2 6 5 6" xfId="36935"/>
    <cellStyle name="Calculation 2 2 6 5 7" xfId="48431"/>
    <cellStyle name="Calculation 2 2 6 50" xfId="6892"/>
    <cellStyle name="Calculation 2 2 6 50 2" xfId="14609"/>
    <cellStyle name="Calculation 2 2 6 50 3" xfId="23602"/>
    <cellStyle name="Calculation 2 2 6 50 4" xfId="31789"/>
    <cellStyle name="Calculation 2 2 6 50 5" xfId="41061"/>
    <cellStyle name="Calculation 2 2 6 50 6" xfId="45454"/>
    <cellStyle name="Calculation 2 2 6 50 7" xfId="47049"/>
    <cellStyle name="Calculation 2 2 6 51" xfId="7005"/>
    <cellStyle name="Calculation 2 2 6 51 2" xfId="14722"/>
    <cellStyle name="Calculation 2 2 6 51 3" xfId="23715"/>
    <cellStyle name="Calculation 2 2 6 51 4" xfId="31902"/>
    <cellStyle name="Calculation 2 2 6 51 5" xfId="41169"/>
    <cellStyle name="Calculation 2 2 6 51 6" xfId="45567"/>
    <cellStyle name="Calculation 2 2 6 51 7" xfId="46932"/>
    <cellStyle name="Calculation 2 2 6 52" xfId="7115"/>
    <cellStyle name="Calculation 2 2 6 52 2" xfId="14832"/>
    <cellStyle name="Calculation 2 2 6 52 3" xfId="23825"/>
    <cellStyle name="Calculation 2 2 6 52 4" xfId="32012"/>
    <cellStyle name="Calculation 2 2 6 52 5" xfId="41274"/>
    <cellStyle name="Calculation 2 2 6 52 6" xfId="45677"/>
    <cellStyle name="Calculation 2 2 6 52 7" xfId="48095"/>
    <cellStyle name="Calculation 2 2 6 53" xfId="7149"/>
    <cellStyle name="Calculation 2 2 6 53 2" xfId="14866"/>
    <cellStyle name="Calculation 2 2 6 53 3" xfId="23859"/>
    <cellStyle name="Calculation 2 2 6 53 4" xfId="32046"/>
    <cellStyle name="Calculation 2 2 6 53 5" xfId="41308"/>
    <cellStyle name="Calculation 2 2 6 53 6" xfId="45711"/>
    <cellStyle name="Calculation 2 2 6 53 7" xfId="49464"/>
    <cellStyle name="Calculation 2 2 6 54" xfId="7203"/>
    <cellStyle name="Calculation 2 2 6 54 2" xfId="14920"/>
    <cellStyle name="Calculation 2 2 6 54 3" xfId="23913"/>
    <cellStyle name="Calculation 2 2 6 54 4" xfId="32100"/>
    <cellStyle name="Calculation 2 2 6 54 5" xfId="41360"/>
    <cellStyle name="Calculation 2 2 6 54 6" xfId="45765"/>
    <cellStyle name="Calculation 2 2 6 54 7" xfId="50462"/>
    <cellStyle name="Calculation 2 2 6 55" xfId="7512"/>
    <cellStyle name="Calculation 2 2 6 55 2" xfId="15229"/>
    <cellStyle name="Calculation 2 2 6 55 3" xfId="24222"/>
    <cellStyle name="Calculation 2 2 6 55 4" xfId="32409"/>
    <cellStyle name="Calculation 2 2 6 55 5" xfId="41655"/>
    <cellStyle name="Calculation 2 2 6 55 6" xfId="46074"/>
    <cellStyle name="Calculation 2 2 6 55 7" xfId="49581"/>
    <cellStyle name="Calculation 2 2 6 56" xfId="7633"/>
    <cellStyle name="Calculation 2 2 6 56 2" xfId="15350"/>
    <cellStyle name="Calculation 2 2 6 56 3" xfId="24343"/>
    <cellStyle name="Calculation 2 2 6 56 4" xfId="32530"/>
    <cellStyle name="Calculation 2 2 6 56 5" xfId="41772"/>
    <cellStyle name="Calculation 2 2 6 56 6" xfId="46195"/>
    <cellStyle name="Calculation 2 2 6 56 7" xfId="47614"/>
    <cellStyle name="Calculation 2 2 6 57" xfId="7910"/>
    <cellStyle name="Calculation 2 2 6 57 2" xfId="15627"/>
    <cellStyle name="Calculation 2 2 6 57 3" xfId="24614"/>
    <cellStyle name="Calculation 2 2 6 57 4" xfId="32807"/>
    <cellStyle name="Calculation 2 2 6 57 5" xfId="42038"/>
    <cellStyle name="Calculation 2 2 6 57 6" xfId="46472"/>
    <cellStyle name="Calculation 2 2 6 57 7" xfId="51322"/>
    <cellStyle name="Calculation 2 2 6 58" xfId="8038"/>
    <cellStyle name="Calculation 2 2 6 58 2" xfId="15755"/>
    <cellStyle name="Calculation 2 2 6 58 3" xfId="24740"/>
    <cellStyle name="Calculation 2 2 6 58 4" xfId="32935"/>
    <cellStyle name="Calculation 2 2 6 58 5" xfId="42160"/>
    <cellStyle name="Calculation 2 2 6 58 6" xfId="46600"/>
    <cellStyle name="Calculation 2 2 6 58 7" xfId="52740"/>
    <cellStyle name="Calculation 2 2 6 59" xfId="7650"/>
    <cellStyle name="Calculation 2 2 6 59 2" xfId="15367"/>
    <cellStyle name="Calculation 2 2 6 59 3" xfId="24359"/>
    <cellStyle name="Calculation 2 2 6 59 4" xfId="32547"/>
    <cellStyle name="Calculation 2 2 6 59 5" xfId="41789"/>
    <cellStyle name="Calculation 2 2 6 59 6" xfId="46212"/>
    <cellStyle name="Calculation 2 2 6 59 7" xfId="50255"/>
    <cellStyle name="Calculation 2 2 6 6" xfId="1532"/>
    <cellStyle name="Calculation 2 2 6 6 2" xfId="9355"/>
    <cellStyle name="Calculation 2 2 6 6 3" xfId="16783"/>
    <cellStyle name="Calculation 2 2 6 6 4" xfId="26025"/>
    <cellStyle name="Calculation 2 2 6 6 5" xfId="34656"/>
    <cellStyle name="Calculation 2 2 6 6 6" xfId="36426"/>
    <cellStyle name="Calculation 2 2 6 6 7" xfId="53051"/>
    <cellStyle name="Calculation 2 2 6 60" xfId="8185"/>
    <cellStyle name="Calculation 2 2 6 60 2" xfId="15902"/>
    <cellStyle name="Calculation 2 2 6 60 3" xfId="33082"/>
    <cellStyle name="Calculation 2 2 6 60 4" xfId="42301"/>
    <cellStyle name="Calculation 2 2 6 60 5" xfId="46747"/>
    <cellStyle name="Calculation 2 2 6 60 6" xfId="46859"/>
    <cellStyle name="Calculation 2 2 6 61" xfId="25032"/>
    <cellStyle name="Calculation 2 2 6 62" xfId="33390"/>
    <cellStyle name="Calculation 2 2 6 63" xfId="37059"/>
    <cellStyle name="Calculation 2 2 6 64" xfId="50871"/>
    <cellStyle name="Calculation 2 2 6 7" xfId="1289"/>
    <cellStyle name="Calculation 2 2 6 7 2" xfId="9112"/>
    <cellStyle name="Calculation 2 2 6 7 3" xfId="16540"/>
    <cellStyle name="Calculation 2 2 6 7 4" xfId="19782"/>
    <cellStyle name="Calculation 2 2 6 7 5" xfId="27799"/>
    <cellStyle name="Calculation 2 2 6 7 6" xfId="38349"/>
    <cellStyle name="Calculation 2 2 6 7 7" xfId="48456"/>
    <cellStyle name="Calculation 2 2 6 8" xfId="1770"/>
    <cellStyle name="Calculation 2 2 6 8 2" xfId="9593"/>
    <cellStyle name="Calculation 2 2 6 8 3" xfId="17021"/>
    <cellStyle name="Calculation 2 2 6 8 4" xfId="26343"/>
    <cellStyle name="Calculation 2 2 6 8 5" xfId="35069"/>
    <cellStyle name="Calculation 2 2 6 8 6" xfId="37449"/>
    <cellStyle name="Calculation 2 2 6 8 7" xfId="53725"/>
    <cellStyle name="Calculation 2 2 6 9" xfId="1903"/>
    <cellStyle name="Calculation 2 2 6 9 2" xfId="9726"/>
    <cellStyle name="Calculation 2 2 6 9 3" xfId="17154"/>
    <cellStyle name="Calculation 2 2 6 9 4" xfId="24810"/>
    <cellStyle name="Calculation 2 2 6 9 5" xfId="26792"/>
    <cellStyle name="Calculation 2 2 6 9 6" xfId="36320"/>
    <cellStyle name="Calculation 2 2 6 9 7" xfId="50326"/>
    <cellStyle name="Calculation 2 2 60" xfId="7136"/>
    <cellStyle name="Calculation 2 2 60 2" xfId="14853"/>
    <cellStyle name="Calculation 2 2 60 3" xfId="23846"/>
    <cellStyle name="Calculation 2 2 60 4" xfId="32033"/>
    <cellStyle name="Calculation 2 2 60 5" xfId="41295"/>
    <cellStyle name="Calculation 2 2 60 6" xfId="45698"/>
    <cellStyle name="Calculation 2 2 60 7" xfId="50905"/>
    <cellStyle name="Calculation 2 2 61" xfId="7523"/>
    <cellStyle name="Calculation 2 2 61 2" xfId="15240"/>
    <cellStyle name="Calculation 2 2 61 3" xfId="24233"/>
    <cellStyle name="Calculation 2 2 61 4" xfId="32420"/>
    <cellStyle name="Calculation 2 2 61 5" xfId="41666"/>
    <cellStyle name="Calculation 2 2 61 6" xfId="46085"/>
    <cellStyle name="Calculation 2 2 61 7" xfId="48330"/>
    <cellStyle name="Calculation 2 2 62" xfId="7724"/>
    <cellStyle name="Calculation 2 2 62 2" xfId="15441"/>
    <cellStyle name="Calculation 2 2 62 3" xfId="24432"/>
    <cellStyle name="Calculation 2 2 62 4" xfId="32621"/>
    <cellStyle name="Calculation 2 2 62 5" xfId="41858"/>
    <cellStyle name="Calculation 2 2 62 6" xfId="46286"/>
    <cellStyle name="Calculation 2 2 62 7" xfId="48783"/>
    <cellStyle name="Calculation 2 2 63" xfId="7998"/>
    <cellStyle name="Calculation 2 2 63 2" xfId="15715"/>
    <cellStyle name="Calculation 2 2 63 3" xfId="24700"/>
    <cellStyle name="Calculation 2 2 63 4" xfId="32895"/>
    <cellStyle name="Calculation 2 2 63 5" xfId="42121"/>
    <cellStyle name="Calculation 2 2 63 6" xfId="46560"/>
    <cellStyle name="Calculation 2 2 63 7" xfId="48237"/>
    <cellStyle name="Calculation 2 2 64" xfId="7786"/>
    <cellStyle name="Calculation 2 2 64 2" xfId="15503"/>
    <cellStyle name="Calculation 2 2 64 3" xfId="24491"/>
    <cellStyle name="Calculation 2 2 64 4" xfId="32683"/>
    <cellStyle name="Calculation 2 2 64 5" xfId="41918"/>
    <cellStyle name="Calculation 2 2 64 6" xfId="46348"/>
    <cellStyle name="Calculation 2 2 64 7" xfId="48714"/>
    <cellStyle name="Calculation 2 2 65" xfId="7754"/>
    <cellStyle name="Calculation 2 2 65 2" xfId="15471"/>
    <cellStyle name="Calculation 2 2 65 3" xfId="32651"/>
    <cellStyle name="Calculation 2 2 65 4" xfId="41887"/>
    <cellStyle name="Calculation 2 2 65 5" xfId="46316"/>
    <cellStyle name="Calculation 2 2 65 6" xfId="52172"/>
    <cellStyle name="Calculation 2 2 66" xfId="24807"/>
    <cellStyle name="Calculation 2 2 67" xfId="27758"/>
    <cellStyle name="Calculation 2 2 68" xfId="36606"/>
    <cellStyle name="Calculation 2 2 69" xfId="47463"/>
    <cellStyle name="Calculation 2 2 7" xfId="592"/>
    <cellStyle name="Calculation 2 2 7 2" xfId="8415"/>
    <cellStyle name="Calculation 2 2 7 3" xfId="11980"/>
    <cellStyle name="Calculation 2 2 7 4" xfId="19151"/>
    <cellStyle name="Calculation 2 2 7 5" xfId="28805"/>
    <cellStyle name="Calculation 2 2 7 6" xfId="37313"/>
    <cellStyle name="Calculation 2 2 7 7" xfId="49247"/>
    <cellStyle name="Calculation 2 2 8" xfId="225"/>
    <cellStyle name="Calculation 2 2 8 2" xfId="8328"/>
    <cellStyle name="Calculation 2 2 8 3" xfId="8364"/>
    <cellStyle name="Calculation 2 2 8 4" xfId="19095"/>
    <cellStyle name="Calculation 2 2 8 5" xfId="27123"/>
    <cellStyle name="Calculation 2 2 8 6" xfId="36530"/>
    <cellStyle name="Calculation 2 2 8 7" xfId="49608"/>
    <cellStyle name="Calculation 2 2 9" xfId="216"/>
    <cellStyle name="Calculation 2 2 9 2" xfId="8320"/>
    <cellStyle name="Calculation 2 2 9 3" xfId="8240"/>
    <cellStyle name="Calculation 2 2 9 4" xfId="25078"/>
    <cellStyle name="Calculation 2 2 9 5" xfId="33439"/>
    <cellStyle name="Calculation 2 2 9 6" xfId="37307"/>
    <cellStyle name="Calculation 2 2 9 7" xfId="50967"/>
    <cellStyle name="Calculation 2 20" xfId="4047"/>
    <cellStyle name="Calculation 2 20 2" xfId="11815"/>
    <cellStyle name="Calculation 2 20 3" xfId="20757"/>
    <cellStyle name="Calculation 2 20 4" xfId="28944"/>
    <cellStyle name="Calculation 2 20 5" xfId="38323"/>
    <cellStyle name="Calculation 2 20 6" xfId="42609"/>
    <cellStyle name="Calculation 2 20 7" xfId="47668"/>
    <cellStyle name="Calculation 2 21" xfId="3494"/>
    <cellStyle name="Calculation 2 21 2" xfId="11285"/>
    <cellStyle name="Calculation 2 21 3" xfId="20478"/>
    <cellStyle name="Calculation 2 21 4" xfId="28600"/>
    <cellStyle name="Calculation 2 21 5" xfId="37974"/>
    <cellStyle name="Calculation 2 21 6" xfId="42484"/>
    <cellStyle name="Calculation 2 21 7" xfId="48569"/>
    <cellStyle name="Calculation 2 22" xfId="5274"/>
    <cellStyle name="Calculation 2 22 2" xfId="12991"/>
    <cellStyle name="Calculation 2 22 3" xfId="21984"/>
    <cellStyle name="Calculation 2 22 4" xfId="30171"/>
    <cellStyle name="Calculation 2 22 5" xfId="39505"/>
    <cellStyle name="Calculation 2 22 6" xfId="43836"/>
    <cellStyle name="Calculation 2 22 7" xfId="48702"/>
    <cellStyle name="Calculation 2 23" xfId="5212"/>
    <cellStyle name="Calculation 2 23 2" xfId="12929"/>
    <cellStyle name="Calculation 2 23 3" xfId="21922"/>
    <cellStyle name="Calculation 2 23 4" xfId="30109"/>
    <cellStyle name="Calculation 2 23 5" xfId="39444"/>
    <cellStyle name="Calculation 2 23 6" xfId="43774"/>
    <cellStyle name="Calculation 2 23 7" xfId="51796"/>
    <cellStyle name="Calculation 2 24" xfId="5303"/>
    <cellStyle name="Calculation 2 24 2" xfId="13020"/>
    <cellStyle name="Calculation 2 24 3" xfId="22013"/>
    <cellStyle name="Calculation 2 24 4" xfId="30200"/>
    <cellStyle name="Calculation 2 24 5" xfId="39534"/>
    <cellStyle name="Calculation 2 24 6" xfId="43865"/>
    <cellStyle name="Calculation 2 24 7" xfId="53093"/>
    <cellStyle name="Calculation 2 25" xfId="5691"/>
    <cellStyle name="Calculation 2 25 2" xfId="13408"/>
    <cellStyle name="Calculation 2 25 3" xfId="22401"/>
    <cellStyle name="Calculation 2 25 4" xfId="30588"/>
    <cellStyle name="Calculation 2 25 5" xfId="39906"/>
    <cellStyle name="Calculation 2 25 6" xfId="44253"/>
    <cellStyle name="Calculation 2 25 7" xfId="47076"/>
    <cellStyle name="Calculation 2 26" xfId="6055"/>
    <cellStyle name="Calculation 2 26 2" xfId="13772"/>
    <cellStyle name="Calculation 2 26 3" xfId="22765"/>
    <cellStyle name="Calculation 2 26 4" xfId="30952"/>
    <cellStyle name="Calculation 2 26 5" xfId="40259"/>
    <cellStyle name="Calculation 2 26 6" xfId="44617"/>
    <cellStyle name="Calculation 2 26 7" xfId="51676"/>
    <cellStyle name="Calculation 2 27" xfId="6642"/>
    <cellStyle name="Calculation 2 27 2" xfId="14359"/>
    <cellStyle name="Calculation 2 27 3" xfId="23352"/>
    <cellStyle name="Calculation 2 27 4" xfId="31539"/>
    <cellStyle name="Calculation 2 27 5" xfId="40825"/>
    <cellStyle name="Calculation 2 27 6" xfId="45204"/>
    <cellStyle name="Calculation 2 27 7" xfId="53285"/>
    <cellStyle name="Calculation 2 28" xfId="7208"/>
    <cellStyle name="Calculation 2 28 2" xfId="14925"/>
    <cellStyle name="Calculation 2 28 3" xfId="23918"/>
    <cellStyle name="Calculation 2 28 4" xfId="32105"/>
    <cellStyle name="Calculation 2 28 5" xfId="41365"/>
    <cellStyle name="Calculation 2 28 6" xfId="45770"/>
    <cellStyle name="Calculation 2 28 7" xfId="49860"/>
    <cellStyle name="Calculation 2 29" xfId="7291"/>
    <cellStyle name="Calculation 2 29 2" xfId="15008"/>
    <cellStyle name="Calculation 2 29 3" xfId="24001"/>
    <cellStyle name="Calculation 2 29 4" xfId="32188"/>
    <cellStyle name="Calculation 2 29 5" xfId="41444"/>
    <cellStyle name="Calculation 2 29 6" xfId="45853"/>
    <cellStyle name="Calculation 2 29 7" xfId="47769"/>
    <cellStyle name="Calculation 2 3" xfId="495"/>
    <cellStyle name="Calculation 2 3 10" xfId="1941"/>
    <cellStyle name="Calculation 2 3 10 2" xfId="9764"/>
    <cellStyle name="Calculation 2 3 10 3" xfId="17192"/>
    <cellStyle name="Calculation 2 3 10 4" xfId="20069"/>
    <cellStyle name="Calculation 2 3 10 5" xfId="28172"/>
    <cellStyle name="Calculation 2 3 10 6" xfId="36749"/>
    <cellStyle name="Calculation 2 3 10 7" xfId="47611"/>
    <cellStyle name="Calculation 2 3 11" xfId="2059"/>
    <cellStyle name="Calculation 2 3 11 2" xfId="9882"/>
    <cellStyle name="Calculation 2 3 11 3" xfId="17310"/>
    <cellStyle name="Calculation 2 3 11 4" xfId="25711"/>
    <cellStyle name="Calculation 2 3 11 5" xfId="34253"/>
    <cellStyle name="Calculation 2 3 11 6" xfId="39339"/>
    <cellStyle name="Calculation 2 3 11 7" xfId="52344"/>
    <cellStyle name="Calculation 2 3 12" xfId="2172"/>
    <cellStyle name="Calculation 2 3 12 2" xfId="9995"/>
    <cellStyle name="Calculation 2 3 12 3" xfId="17423"/>
    <cellStyle name="Calculation 2 3 12 4" xfId="26500"/>
    <cellStyle name="Calculation 2 3 12 5" xfId="35294"/>
    <cellStyle name="Calculation 2 3 12 6" xfId="39703"/>
    <cellStyle name="Calculation 2 3 12 7" xfId="54078"/>
    <cellStyle name="Calculation 2 3 13" xfId="1214"/>
    <cellStyle name="Calculation 2 3 13 2" xfId="9037"/>
    <cellStyle name="Calculation 2 3 13 3" xfId="16465"/>
    <cellStyle name="Calculation 2 3 13 4" xfId="20266"/>
    <cellStyle name="Calculation 2 3 13 5" xfId="27046"/>
    <cellStyle name="Calculation 2 3 13 6" xfId="39168"/>
    <cellStyle name="Calculation 2 3 13 7" xfId="47416"/>
    <cellStyle name="Calculation 2 3 14" xfId="1774"/>
    <cellStyle name="Calculation 2 3 14 2" xfId="9597"/>
    <cellStyle name="Calculation 2 3 14 3" xfId="17025"/>
    <cellStyle name="Calculation 2 3 14 4" xfId="26098"/>
    <cellStyle name="Calculation 2 3 14 5" xfId="34753"/>
    <cellStyle name="Calculation 2 3 14 6" xfId="37220"/>
    <cellStyle name="Calculation 2 3 14 7" xfId="53213"/>
    <cellStyle name="Calculation 2 3 15" xfId="2470"/>
    <cellStyle name="Calculation 2 3 15 2" xfId="10293"/>
    <cellStyle name="Calculation 2 3 15 3" xfId="17721"/>
    <cellStyle name="Calculation 2 3 15 4" xfId="26161"/>
    <cellStyle name="Calculation 2 3 15 5" xfId="34832"/>
    <cellStyle name="Calculation 2 3 15 6" xfId="38922"/>
    <cellStyle name="Calculation 2 3 15 7" xfId="53348"/>
    <cellStyle name="Calculation 2 3 16" xfId="2583"/>
    <cellStyle name="Calculation 2 3 16 2" xfId="10406"/>
    <cellStyle name="Calculation 2 3 16 3" xfId="17834"/>
    <cellStyle name="Calculation 2 3 16 4" xfId="20095"/>
    <cellStyle name="Calculation 2 3 16 5" xfId="27535"/>
    <cellStyle name="Calculation 2 3 16 6" xfId="40610"/>
    <cellStyle name="Calculation 2 3 16 7" xfId="47530"/>
    <cellStyle name="Calculation 2 3 17" xfId="2372"/>
    <cellStyle name="Calculation 2 3 17 2" xfId="10195"/>
    <cellStyle name="Calculation 2 3 17 3" xfId="17623"/>
    <cellStyle name="Calculation 2 3 17 4" xfId="19320"/>
    <cellStyle name="Calculation 2 3 17 5" xfId="27441"/>
    <cellStyle name="Calculation 2 3 17 6" xfId="41899"/>
    <cellStyle name="Calculation 2 3 17 7" xfId="47678"/>
    <cellStyle name="Calculation 2 3 18" xfId="1172"/>
    <cellStyle name="Calculation 2 3 18 2" xfId="8995"/>
    <cellStyle name="Calculation 2 3 18 3" xfId="16423"/>
    <cellStyle name="Calculation 2 3 18 4" xfId="26604"/>
    <cellStyle name="Calculation 2 3 18 5" xfId="35431"/>
    <cellStyle name="Calculation 2 3 18 6" xfId="36950"/>
    <cellStyle name="Calculation 2 3 18 7" xfId="54296"/>
    <cellStyle name="Calculation 2 3 19" xfId="2777"/>
    <cellStyle name="Calculation 2 3 19 2" xfId="10600"/>
    <cellStyle name="Calculation 2 3 19 3" xfId="18028"/>
    <cellStyle name="Calculation 2 3 19 4" xfId="25994"/>
    <cellStyle name="Calculation 2 3 19 5" xfId="34618"/>
    <cellStyle name="Calculation 2 3 19 6" xfId="38616"/>
    <cellStyle name="Calculation 2 3 19 7" xfId="52992"/>
    <cellStyle name="Calculation 2 3 2" xfId="646"/>
    <cellStyle name="Calculation 2 3 2 2" xfId="8469"/>
    <cellStyle name="Calculation 2 3 2 3" xfId="8277"/>
    <cellStyle name="Calculation 2 3 2 4" xfId="25839"/>
    <cellStyle name="Calculation 2 3 2 5" xfId="34426"/>
    <cellStyle name="Calculation 2 3 2 6" xfId="37464"/>
    <cellStyle name="Calculation 2 3 2 7" xfId="52657"/>
    <cellStyle name="Calculation 2 3 20" xfId="2884"/>
    <cellStyle name="Calculation 2 3 20 2" xfId="10707"/>
    <cellStyle name="Calculation 2 3 20 3" xfId="18135"/>
    <cellStyle name="Calculation 2 3 20 4" xfId="19467"/>
    <cellStyle name="Calculation 2 3 20 5" xfId="28070"/>
    <cellStyle name="Calculation 2 3 20 6" xfId="36655"/>
    <cellStyle name="Calculation 2 3 20 7" xfId="47382"/>
    <cellStyle name="Calculation 2 3 21" xfId="3260"/>
    <cellStyle name="Calculation 2 3 21 2" xfId="11053"/>
    <cellStyle name="Calculation 2 3 21 3" xfId="18382"/>
    <cellStyle name="Calculation 2 3 21 4" xfId="19585"/>
    <cellStyle name="Calculation 2 3 21 5" xfId="27965"/>
    <cellStyle name="Calculation 2 3 21 6" xfId="39497"/>
    <cellStyle name="Calculation 2 3 21 7" xfId="48964"/>
    <cellStyle name="Calculation 2 3 22" xfId="3380"/>
    <cellStyle name="Calculation 2 3 22 2" xfId="11171"/>
    <cellStyle name="Calculation 2 3 22 3" xfId="18493"/>
    <cellStyle name="Calculation 2 3 22 4" xfId="25319"/>
    <cellStyle name="Calculation 2 3 22 5" xfId="33748"/>
    <cellStyle name="Calculation 2 3 22 6" xfId="37774"/>
    <cellStyle name="Calculation 2 3 22 7" xfId="51478"/>
    <cellStyle name="Calculation 2 3 23" xfId="3129"/>
    <cellStyle name="Calculation 2 3 23 2" xfId="10934"/>
    <cellStyle name="Calculation 2 3 23 3" xfId="18312"/>
    <cellStyle name="Calculation 2 3 23 4" xfId="19736"/>
    <cellStyle name="Calculation 2 3 23 5" xfId="27280"/>
    <cellStyle name="Calculation 2 3 23 6" xfId="41578"/>
    <cellStyle name="Calculation 2 3 23 7" xfId="49634"/>
    <cellStyle name="Calculation 2 3 24" xfId="3650"/>
    <cellStyle name="Calculation 2 3 24 2" xfId="11435"/>
    <cellStyle name="Calculation 2 3 24 3" xfId="18708"/>
    <cellStyle name="Calculation 2 3 24 4" xfId="26382"/>
    <cellStyle name="Calculation 2 3 24 5" xfId="35129"/>
    <cellStyle name="Calculation 2 3 24 6" xfId="39475"/>
    <cellStyle name="Calculation 2 3 24 7" xfId="53819"/>
    <cellStyle name="Calculation 2 3 25" xfId="3781"/>
    <cellStyle name="Calculation 2 3 25 2" xfId="11563"/>
    <cellStyle name="Calculation 2 3 25 3" xfId="18820"/>
    <cellStyle name="Calculation 2 3 25 4" xfId="19589"/>
    <cellStyle name="Calculation 2 3 25 5" xfId="28456"/>
    <cellStyle name="Calculation 2 3 25 6" xfId="40899"/>
    <cellStyle name="Calculation 2 3 25 7" xfId="47944"/>
    <cellStyle name="Calculation 2 3 26" xfId="3898"/>
    <cellStyle name="Calculation 2 3 26 2" xfId="11678"/>
    <cellStyle name="Calculation 2 3 26 3" xfId="18929"/>
    <cellStyle name="Calculation 2 3 26 4" xfId="25028"/>
    <cellStyle name="Calculation 2 3 26 5" xfId="33384"/>
    <cellStyle name="Calculation 2 3 26 6" xfId="38781"/>
    <cellStyle name="Calculation 2 3 26 7" xfId="50860"/>
    <cellStyle name="Calculation 2 3 27" xfId="3017"/>
    <cellStyle name="Calculation 2 3 27 2" xfId="10833"/>
    <cellStyle name="Calculation 2 3 27 3" xfId="20189"/>
    <cellStyle name="Calculation 2 3 27 4" xfId="28280"/>
    <cellStyle name="Calculation 2 3 27 5" xfId="37661"/>
    <cellStyle name="Calculation 2 3 27 6" xfId="42354"/>
    <cellStyle name="Calculation 2 3 27 7" xfId="50837"/>
    <cellStyle name="Calculation 2 3 28" xfId="4095"/>
    <cellStyle name="Calculation 2 3 28 2" xfId="11855"/>
    <cellStyle name="Calculation 2 3 28 3" xfId="20805"/>
    <cellStyle name="Calculation 2 3 28 4" xfId="28992"/>
    <cellStyle name="Calculation 2 3 28 5" xfId="38370"/>
    <cellStyle name="Calculation 2 3 28 6" xfId="42657"/>
    <cellStyle name="Calculation 2 3 28 7" xfId="54148"/>
    <cellStyle name="Calculation 2 3 29" xfId="3178"/>
    <cellStyle name="Calculation 2 3 29 2" xfId="20306"/>
    <cellStyle name="Calculation 2 3 29 3" xfId="28398"/>
    <cellStyle name="Calculation 2 3 29 4" xfId="37785"/>
    <cellStyle name="Calculation 2 3 29 5" xfId="42421"/>
    <cellStyle name="Calculation 2 3 29 6" xfId="50880"/>
    <cellStyle name="Calculation 2 3 3" xfId="753"/>
    <cellStyle name="Calculation 2 3 3 2" xfId="8576"/>
    <cellStyle name="Calculation 2 3 3 3" xfId="16004"/>
    <cellStyle name="Calculation 2 3 3 4" xfId="26447"/>
    <cellStyle name="Calculation 2 3 3 5" xfId="35223"/>
    <cellStyle name="Calculation 2 3 3 6" xfId="37455"/>
    <cellStyle name="Calculation 2 3 3 7" xfId="53961"/>
    <cellStyle name="Calculation 2 3 30" xfId="4292"/>
    <cellStyle name="Calculation 2 3 30 2" xfId="12009"/>
    <cellStyle name="Calculation 2 3 30 3" xfId="21002"/>
    <cellStyle name="Calculation 2 3 30 4" xfId="29189"/>
    <cellStyle name="Calculation 2 3 30 5" xfId="38561"/>
    <cellStyle name="Calculation 2 3 30 6" xfId="42854"/>
    <cellStyle name="Calculation 2 3 30 7" xfId="49254"/>
    <cellStyle name="Calculation 2 3 31" xfId="4415"/>
    <cellStyle name="Calculation 2 3 31 2" xfId="12132"/>
    <cellStyle name="Calculation 2 3 31 3" xfId="21125"/>
    <cellStyle name="Calculation 2 3 31 4" xfId="29312"/>
    <cellStyle name="Calculation 2 3 31 5" xfId="38679"/>
    <cellStyle name="Calculation 2 3 31 6" xfId="42977"/>
    <cellStyle name="Calculation 2 3 31 7" xfId="53166"/>
    <cellStyle name="Calculation 2 3 32" xfId="4529"/>
    <cellStyle name="Calculation 2 3 32 2" xfId="12246"/>
    <cellStyle name="Calculation 2 3 32 3" xfId="21239"/>
    <cellStyle name="Calculation 2 3 32 4" xfId="29426"/>
    <cellStyle name="Calculation 2 3 32 5" xfId="38788"/>
    <cellStyle name="Calculation 2 3 32 6" xfId="43091"/>
    <cellStyle name="Calculation 2 3 32 7" xfId="53623"/>
    <cellStyle name="Calculation 2 3 33" xfId="4642"/>
    <cellStyle name="Calculation 2 3 33 2" xfId="12359"/>
    <cellStyle name="Calculation 2 3 33 3" xfId="21352"/>
    <cellStyle name="Calculation 2 3 33 4" xfId="29539"/>
    <cellStyle name="Calculation 2 3 33 5" xfId="38896"/>
    <cellStyle name="Calculation 2 3 33 6" xfId="43204"/>
    <cellStyle name="Calculation 2 3 33 7" xfId="52396"/>
    <cellStyle name="Calculation 2 3 34" xfId="4754"/>
    <cellStyle name="Calculation 2 3 34 2" xfId="12471"/>
    <cellStyle name="Calculation 2 3 34 3" xfId="21464"/>
    <cellStyle name="Calculation 2 3 34 4" xfId="29651"/>
    <cellStyle name="Calculation 2 3 34 5" xfId="39005"/>
    <cellStyle name="Calculation 2 3 34 6" xfId="43316"/>
    <cellStyle name="Calculation 2 3 34 7" xfId="50446"/>
    <cellStyle name="Calculation 2 3 35" xfId="4862"/>
    <cellStyle name="Calculation 2 3 35 2" xfId="12579"/>
    <cellStyle name="Calculation 2 3 35 3" xfId="21572"/>
    <cellStyle name="Calculation 2 3 35 4" xfId="29759"/>
    <cellStyle name="Calculation 2 3 35 5" xfId="39108"/>
    <cellStyle name="Calculation 2 3 35 6" xfId="43424"/>
    <cellStyle name="Calculation 2 3 35 7" xfId="52314"/>
    <cellStyle name="Calculation 2 3 36" xfId="4974"/>
    <cellStyle name="Calculation 2 3 36 2" xfId="12691"/>
    <cellStyle name="Calculation 2 3 36 3" xfId="21684"/>
    <cellStyle name="Calculation 2 3 36 4" xfId="29871"/>
    <cellStyle name="Calculation 2 3 36 5" xfId="39217"/>
    <cellStyle name="Calculation 2 3 36 6" xfId="43536"/>
    <cellStyle name="Calculation 2 3 36 7" xfId="49569"/>
    <cellStyle name="Calculation 2 3 37" xfId="5127"/>
    <cellStyle name="Calculation 2 3 37 2" xfId="12844"/>
    <cellStyle name="Calculation 2 3 37 3" xfId="21837"/>
    <cellStyle name="Calculation 2 3 37 4" xfId="30024"/>
    <cellStyle name="Calculation 2 3 37 5" xfId="39365"/>
    <cellStyle name="Calculation 2 3 37 6" xfId="43689"/>
    <cellStyle name="Calculation 2 3 37 7" xfId="50052"/>
    <cellStyle name="Calculation 2 3 38" xfId="5472"/>
    <cellStyle name="Calculation 2 3 38 2" xfId="13189"/>
    <cellStyle name="Calculation 2 3 38 3" xfId="22182"/>
    <cellStyle name="Calculation 2 3 38 4" xfId="30369"/>
    <cellStyle name="Calculation 2 3 38 5" xfId="39695"/>
    <cellStyle name="Calculation 2 3 38 6" xfId="44034"/>
    <cellStyle name="Calculation 2 3 38 7" xfId="50576"/>
    <cellStyle name="Calculation 2 3 39" xfId="5597"/>
    <cellStyle name="Calculation 2 3 39 2" xfId="13314"/>
    <cellStyle name="Calculation 2 3 39 3" xfId="22307"/>
    <cellStyle name="Calculation 2 3 39 4" xfId="30494"/>
    <cellStyle name="Calculation 2 3 39 5" xfId="39815"/>
    <cellStyle name="Calculation 2 3 39 6" xfId="44159"/>
    <cellStyle name="Calculation 2 3 39 7" xfId="47132"/>
    <cellStyle name="Calculation 2 3 4" xfId="865"/>
    <cellStyle name="Calculation 2 3 4 2" xfId="8688"/>
    <cellStyle name="Calculation 2 3 4 3" xfId="16116"/>
    <cellStyle name="Calculation 2 3 4 4" xfId="19273"/>
    <cellStyle name="Calculation 2 3 4 5" xfId="27836"/>
    <cellStyle name="Calculation 2 3 4 6" xfId="37438"/>
    <cellStyle name="Calculation 2 3 4 7" xfId="48732"/>
    <cellStyle name="Calculation 2 3 40" xfId="5712"/>
    <cellStyle name="Calculation 2 3 40 2" xfId="13429"/>
    <cellStyle name="Calculation 2 3 40 3" xfId="22422"/>
    <cellStyle name="Calculation 2 3 40 4" xfId="30609"/>
    <cellStyle name="Calculation 2 3 40 5" xfId="39926"/>
    <cellStyle name="Calculation 2 3 40 6" xfId="44274"/>
    <cellStyle name="Calculation 2 3 40 7" xfId="46896"/>
    <cellStyle name="Calculation 2 3 41" xfId="5829"/>
    <cellStyle name="Calculation 2 3 41 2" xfId="13546"/>
    <cellStyle name="Calculation 2 3 41 3" xfId="22539"/>
    <cellStyle name="Calculation 2 3 41 4" xfId="30726"/>
    <cellStyle name="Calculation 2 3 41 5" xfId="40040"/>
    <cellStyle name="Calculation 2 3 41 6" xfId="44391"/>
    <cellStyle name="Calculation 2 3 41 7" xfId="49462"/>
    <cellStyle name="Calculation 2 3 42" xfId="5957"/>
    <cellStyle name="Calculation 2 3 42 2" xfId="13674"/>
    <cellStyle name="Calculation 2 3 42 3" xfId="22667"/>
    <cellStyle name="Calculation 2 3 42 4" xfId="30854"/>
    <cellStyle name="Calculation 2 3 42 5" xfId="40164"/>
    <cellStyle name="Calculation 2 3 42 6" xfId="44519"/>
    <cellStyle name="Calculation 2 3 42 7" xfId="50911"/>
    <cellStyle name="Calculation 2 3 43" xfId="5283"/>
    <cellStyle name="Calculation 2 3 43 2" xfId="13000"/>
    <cellStyle name="Calculation 2 3 43 3" xfId="21993"/>
    <cellStyle name="Calculation 2 3 43 4" xfId="30180"/>
    <cellStyle name="Calculation 2 3 43 5" xfId="39514"/>
    <cellStyle name="Calculation 2 3 43 6" xfId="43845"/>
    <cellStyle name="Calculation 2 3 43 7" xfId="51604"/>
    <cellStyle name="Calculation 2 3 44" xfId="6213"/>
    <cellStyle name="Calculation 2 3 44 2" xfId="13930"/>
    <cellStyle name="Calculation 2 3 44 3" xfId="22923"/>
    <cellStyle name="Calculation 2 3 44 4" xfId="31110"/>
    <cellStyle name="Calculation 2 3 44 5" xfId="40411"/>
    <cellStyle name="Calculation 2 3 44 6" xfId="44775"/>
    <cellStyle name="Calculation 2 3 44 7" xfId="53446"/>
    <cellStyle name="Calculation 2 3 45" xfId="6330"/>
    <cellStyle name="Calculation 2 3 45 2" xfId="14047"/>
    <cellStyle name="Calculation 2 3 45 3" xfId="23040"/>
    <cellStyle name="Calculation 2 3 45 4" xfId="31227"/>
    <cellStyle name="Calculation 2 3 45 5" xfId="40525"/>
    <cellStyle name="Calculation 2 3 45 6" xfId="44892"/>
    <cellStyle name="Calculation 2 3 45 7" xfId="50309"/>
    <cellStyle name="Calculation 2 3 46" xfId="6440"/>
    <cellStyle name="Calculation 2 3 46 2" xfId="14157"/>
    <cellStyle name="Calculation 2 3 46 3" xfId="23150"/>
    <cellStyle name="Calculation 2 3 46 4" xfId="31337"/>
    <cellStyle name="Calculation 2 3 46 5" xfId="40631"/>
    <cellStyle name="Calculation 2 3 46 6" xfId="45002"/>
    <cellStyle name="Calculation 2 3 46 7" xfId="51385"/>
    <cellStyle name="Calculation 2 3 47" xfId="5809"/>
    <cellStyle name="Calculation 2 3 47 2" xfId="13526"/>
    <cellStyle name="Calculation 2 3 47 3" xfId="22519"/>
    <cellStyle name="Calculation 2 3 47 4" xfId="30706"/>
    <cellStyle name="Calculation 2 3 47 5" xfId="40021"/>
    <cellStyle name="Calculation 2 3 47 6" xfId="44371"/>
    <cellStyle name="Calculation 2 3 47 7" xfId="51902"/>
    <cellStyle name="Calculation 2 3 48" xfId="6587"/>
    <cellStyle name="Calculation 2 3 48 2" xfId="14304"/>
    <cellStyle name="Calculation 2 3 48 3" xfId="23297"/>
    <cellStyle name="Calculation 2 3 48 4" xfId="31484"/>
    <cellStyle name="Calculation 2 3 48 5" xfId="40771"/>
    <cellStyle name="Calculation 2 3 48 6" xfId="45149"/>
    <cellStyle name="Calculation 2 3 48 7" xfId="51884"/>
    <cellStyle name="Calculation 2 3 49" xfId="6698"/>
    <cellStyle name="Calculation 2 3 49 2" xfId="14415"/>
    <cellStyle name="Calculation 2 3 49 3" xfId="23408"/>
    <cellStyle name="Calculation 2 3 49 4" xfId="31595"/>
    <cellStyle name="Calculation 2 3 49 5" xfId="40877"/>
    <cellStyle name="Calculation 2 3 49 6" xfId="45260"/>
    <cellStyle name="Calculation 2 3 49 7" xfId="48500"/>
    <cellStyle name="Calculation 2 3 5" xfId="1329"/>
    <cellStyle name="Calculation 2 3 5 2" xfId="9152"/>
    <cellStyle name="Calculation 2 3 5 3" xfId="16580"/>
    <cellStyle name="Calculation 2 3 5 4" xfId="24892"/>
    <cellStyle name="Calculation 2 3 5 5" xfId="33208"/>
    <cellStyle name="Calculation 2 3 5 6" xfId="41837"/>
    <cellStyle name="Calculation 2 3 5 7" xfId="50551"/>
    <cellStyle name="Calculation 2 3 50" xfId="6813"/>
    <cellStyle name="Calculation 2 3 50 2" xfId="14530"/>
    <cellStyle name="Calculation 2 3 50 3" xfId="23523"/>
    <cellStyle name="Calculation 2 3 50 4" xfId="31710"/>
    <cellStyle name="Calculation 2 3 50 5" xfId="40985"/>
    <cellStyle name="Calculation 2 3 50 6" xfId="45375"/>
    <cellStyle name="Calculation 2 3 50 7" xfId="50005"/>
    <cellStyle name="Calculation 2 3 51" xfId="6926"/>
    <cellStyle name="Calculation 2 3 51 2" xfId="14643"/>
    <cellStyle name="Calculation 2 3 51 3" xfId="23636"/>
    <cellStyle name="Calculation 2 3 51 4" xfId="31823"/>
    <cellStyle name="Calculation 2 3 51 5" xfId="41093"/>
    <cellStyle name="Calculation 2 3 51 6" xfId="45488"/>
    <cellStyle name="Calculation 2 3 51 7" xfId="47037"/>
    <cellStyle name="Calculation 2 3 52" xfId="7038"/>
    <cellStyle name="Calculation 2 3 52 2" xfId="14755"/>
    <cellStyle name="Calculation 2 3 52 3" xfId="23748"/>
    <cellStyle name="Calculation 2 3 52 4" xfId="31935"/>
    <cellStyle name="Calculation 2 3 52 5" xfId="41199"/>
    <cellStyle name="Calculation 2 3 52 6" xfId="45600"/>
    <cellStyle name="Calculation 2 3 52 7" xfId="46974"/>
    <cellStyle name="Calculation 2 3 53" xfId="7229"/>
    <cellStyle name="Calculation 2 3 53 2" xfId="14946"/>
    <cellStyle name="Calculation 2 3 53 3" xfId="23939"/>
    <cellStyle name="Calculation 2 3 53 4" xfId="32126"/>
    <cellStyle name="Calculation 2 3 53 5" xfId="41384"/>
    <cellStyle name="Calculation 2 3 53 6" xfId="45791"/>
    <cellStyle name="Calculation 2 3 53 7" xfId="51767"/>
    <cellStyle name="Calculation 2 3 54" xfId="7411"/>
    <cellStyle name="Calculation 2 3 54 2" xfId="15128"/>
    <cellStyle name="Calculation 2 3 54 3" xfId="24121"/>
    <cellStyle name="Calculation 2 3 54 4" xfId="32308"/>
    <cellStyle name="Calculation 2 3 54 5" xfId="41560"/>
    <cellStyle name="Calculation 2 3 54 6" xfId="45973"/>
    <cellStyle name="Calculation 2 3 54 7" xfId="51521"/>
    <cellStyle name="Calculation 2 3 55" xfId="7435"/>
    <cellStyle name="Calculation 2 3 55 2" xfId="15152"/>
    <cellStyle name="Calculation 2 3 55 3" xfId="24145"/>
    <cellStyle name="Calculation 2 3 55 4" xfId="32332"/>
    <cellStyle name="Calculation 2 3 55 5" xfId="41582"/>
    <cellStyle name="Calculation 2 3 55 6" xfId="45997"/>
    <cellStyle name="Calculation 2 3 55 7" xfId="49008"/>
    <cellStyle name="Calculation 2 3 56" xfId="7556"/>
    <cellStyle name="Calculation 2 3 56 2" xfId="15273"/>
    <cellStyle name="Calculation 2 3 56 3" xfId="24266"/>
    <cellStyle name="Calculation 2 3 56 4" xfId="32453"/>
    <cellStyle name="Calculation 2 3 56 5" xfId="41697"/>
    <cellStyle name="Calculation 2 3 56 6" xfId="46118"/>
    <cellStyle name="Calculation 2 3 56 7" xfId="50979"/>
    <cellStyle name="Calculation 2 3 57" xfId="7832"/>
    <cellStyle name="Calculation 2 3 57 2" xfId="15549"/>
    <cellStyle name="Calculation 2 3 57 3" xfId="24536"/>
    <cellStyle name="Calculation 2 3 57 4" xfId="32729"/>
    <cellStyle name="Calculation 2 3 57 5" xfId="41962"/>
    <cellStyle name="Calculation 2 3 57 6" xfId="46394"/>
    <cellStyle name="Calculation 2 3 57 7" xfId="52359"/>
    <cellStyle name="Calculation 2 3 58" xfId="7947"/>
    <cellStyle name="Calculation 2 3 58 2" xfId="15664"/>
    <cellStyle name="Calculation 2 3 58 3" xfId="24650"/>
    <cellStyle name="Calculation 2 3 58 4" xfId="32844"/>
    <cellStyle name="Calculation 2 3 58 5" xfId="42072"/>
    <cellStyle name="Calculation 2 3 58 6" xfId="46509"/>
    <cellStyle name="Calculation 2 3 58 7" xfId="50806"/>
    <cellStyle name="Calculation 2 3 59" xfId="8062"/>
    <cellStyle name="Calculation 2 3 59 2" xfId="15779"/>
    <cellStyle name="Calculation 2 3 59 3" xfId="24764"/>
    <cellStyle name="Calculation 2 3 59 4" xfId="32959"/>
    <cellStyle name="Calculation 2 3 59 5" xfId="42183"/>
    <cellStyle name="Calculation 2 3 59 6" xfId="46624"/>
    <cellStyle name="Calculation 2 3 59 7" xfId="50102"/>
    <cellStyle name="Calculation 2 3 6" xfId="1452"/>
    <cellStyle name="Calculation 2 3 6 2" xfId="9275"/>
    <cellStyle name="Calculation 2 3 6 3" xfId="16703"/>
    <cellStyle name="Calculation 2 3 6 4" xfId="19472"/>
    <cellStyle name="Calculation 2 3 6 5" xfId="27101"/>
    <cellStyle name="Calculation 2 3 6 6" xfId="38158"/>
    <cellStyle name="Calculation 2 3 6 7" xfId="50186"/>
    <cellStyle name="Calculation 2 3 60" xfId="8108"/>
    <cellStyle name="Calculation 2 3 60 2" xfId="15825"/>
    <cellStyle name="Calculation 2 3 60 3" xfId="33005"/>
    <cellStyle name="Calculation 2 3 60 4" xfId="42226"/>
    <cellStyle name="Calculation 2 3 60 5" xfId="46670"/>
    <cellStyle name="Calculation 2 3 60 6" xfId="52783"/>
    <cellStyle name="Calculation 2 3 61" xfId="25634"/>
    <cellStyle name="Calculation 2 3 62" xfId="34153"/>
    <cellStyle name="Calculation 2 3 63" xfId="36771"/>
    <cellStyle name="Calculation 2 3 64" xfId="52178"/>
    <cellStyle name="Calculation 2 3 7" xfId="1219"/>
    <cellStyle name="Calculation 2 3 7 2" xfId="9042"/>
    <cellStyle name="Calculation 2 3 7 3" xfId="16470"/>
    <cellStyle name="Calculation 2 3 7 4" xfId="19182"/>
    <cellStyle name="Calculation 2 3 7 5" xfId="33093"/>
    <cellStyle name="Calculation 2 3 7 6" xfId="38621"/>
    <cellStyle name="Calculation 2 3 7 7" xfId="49143"/>
    <cellStyle name="Calculation 2 3 8" xfId="1689"/>
    <cellStyle name="Calculation 2 3 8 2" xfId="9512"/>
    <cellStyle name="Calculation 2 3 8 3" xfId="16940"/>
    <cellStyle name="Calculation 2 3 8 4" xfId="24972"/>
    <cellStyle name="Calculation 2 3 8 5" xfId="33315"/>
    <cellStyle name="Calculation 2 3 8 6" xfId="36336"/>
    <cellStyle name="Calculation 2 3 8 7" xfId="50736"/>
    <cellStyle name="Calculation 2 3 9" xfId="1823"/>
    <cellStyle name="Calculation 2 3 9 2" xfId="9646"/>
    <cellStyle name="Calculation 2 3 9 3" xfId="17074"/>
    <cellStyle name="Calculation 2 3 9 4" xfId="19930"/>
    <cellStyle name="Calculation 2 3 9 5" xfId="26747"/>
    <cellStyle name="Calculation 2 3 9 6" xfId="38120"/>
    <cellStyle name="Calculation 2 3 9 7" xfId="49715"/>
    <cellStyle name="Calculation 2 30" xfId="7387"/>
    <cellStyle name="Calculation 2 30 2" xfId="15104"/>
    <cellStyle name="Calculation 2 30 3" xfId="24097"/>
    <cellStyle name="Calculation 2 30 4" xfId="32284"/>
    <cellStyle name="Calculation 2 30 5" xfId="41538"/>
    <cellStyle name="Calculation 2 30 6" xfId="45949"/>
    <cellStyle name="Calculation 2 30 7" xfId="54284"/>
    <cellStyle name="Calculation 2 31" xfId="7662"/>
    <cellStyle name="Calculation 2 31 2" xfId="15379"/>
    <cellStyle name="Calculation 2 31 3" xfId="24371"/>
    <cellStyle name="Calculation 2 31 4" xfId="32559"/>
    <cellStyle name="Calculation 2 31 5" xfId="41799"/>
    <cellStyle name="Calculation 2 31 6" xfId="46224"/>
    <cellStyle name="Calculation 2 31 7" xfId="48991"/>
    <cellStyle name="Calculation 2 32" xfId="19231"/>
    <cellStyle name="Calculation 2 33" xfId="28203"/>
    <cellStyle name="Calculation 2 34" xfId="37413"/>
    <cellStyle name="Calculation 2 35" xfId="48131"/>
    <cellStyle name="Calculation 2 4" xfId="565"/>
    <cellStyle name="Calculation 2 4 10" xfId="2011"/>
    <cellStyle name="Calculation 2 4 10 2" xfId="9834"/>
    <cellStyle name="Calculation 2 4 10 3" xfId="17262"/>
    <cellStyle name="Calculation 2 4 10 4" xfId="25036"/>
    <cellStyle name="Calculation 2 4 10 5" xfId="33395"/>
    <cellStyle name="Calculation 2 4 10 6" xfId="41056"/>
    <cellStyle name="Calculation 2 4 10 7" xfId="50882"/>
    <cellStyle name="Calculation 2 4 11" xfId="2128"/>
    <cellStyle name="Calculation 2 4 11 2" xfId="9951"/>
    <cellStyle name="Calculation 2 4 11 3" xfId="17379"/>
    <cellStyle name="Calculation 2 4 11 4" xfId="25328"/>
    <cellStyle name="Calculation 2 4 11 5" xfId="33759"/>
    <cellStyle name="Calculation 2 4 11 6" xfId="37241"/>
    <cellStyle name="Calculation 2 4 11 7" xfId="51496"/>
    <cellStyle name="Calculation 2 4 12" xfId="2242"/>
    <cellStyle name="Calculation 2 4 12 2" xfId="10065"/>
    <cellStyle name="Calculation 2 4 12 3" xfId="17493"/>
    <cellStyle name="Calculation 2 4 12 4" xfId="25470"/>
    <cellStyle name="Calculation 2 4 12 5" xfId="33942"/>
    <cellStyle name="Calculation 2 4 12 6" xfId="39959"/>
    <cellStyle name="Calculation 2 4 12 7" xfId="51816"/>
    <cellStyle name="Calculation 2 4 13" xfId="1536"/>
    <cellStyle name="Calculation 2 4 13 2" xfId="9359"/>
    <cellStyle name="Calculation 2 4 13 3" xfId="16787"/>
    <cellStyle name="Calculation 2 4 13 4" xfId="25367"/>
    <cellStyle name="Calculation 2 4 13 5" xfId="33814"/>
    <cellStyle name="Calculation 2 4 13 6" xfId="37453"/>
    <cellStyle name="Calculation 2 4 13 7" xfId="51588"/>
    <cellStyle name="Calculation 2 4 14" xfId="2290"/>
    <cellStyle name="Calculation 2 4 14 2" xfId="10113"/>
    <cellStyle name="Calculation 2 4 14 3" xfId="17541"/>
    <cellStyle name="Calculation 2 4 14 4" xfId="19763"/>
    <cellStyle name="Calculation 2 4 14 5" xfId="28047"/>
    <cellStyle name="Calculation 2 4 14 6" xfId="39469"/>
    <cellStyle name="Calculation 2 4 14 7" xfId="50299"/>
    <cellStyle name="Calculation 2 4 15" xfId="2539"/>
    <cellStyle name="Calculation 2 4 15 2" xfId="10362"/>
    <cellStyle name="Calculation 2 4 15 3" xfId="17790"/>
    <cellStyle name="Calculation 2 4 15 4" xfId="19983"/>
    <cellStyle name="Calculation 2 4 15 5" xfId="27694"/>
    <cellStyle name="Calculation 2 4 15 6" xfId="39589"/>
    <cellStyle name="Calculation 2 4 15 7" xfId="47932"/>
    <cellStyle name="Calculation 2 4 16" xfId="2653"/>
    <cellStyle name="Calculation 2 4 16 2" xfId="10476"/>
    <cellStyle name="Calculation 2 4 16 3" xfId="17904"/>
    <cellStyle name="Calculation 2 4 16 4" xfId="19754"/>
    <cellStyle name="Calculation 2 4 16 5" xfId="27454"/>
    <cellStyle name="Calculation 2 4 16 6" xfId="37183"/>
    <cellStyle name="Calculation 2 4 16 7" xfId="50146"/>
    <cellStyle name="Calculation 2 4 17" xfId="2417"/>
    <cellStyle name="Calculation 2 4 17 2" xfId="10240"/>
    <cellStyle name="Calculation 2 4 17 3" xfId="17668"/>
    <cellStyle name="Calculation 2 4 17 4" xfId="25348"/>
    <cellStyle name="Calculation 2 4 17 5" xfId="33783"/>
    <cellStyle name="Calculation 2 4 17 6" xfId="36412"/>
    <cellStyle name="Calculation 2 4 17 7" xfId="51536"/>
    <cellStyle name="Calculation 2 4 18" xfId="979"/>
    <cellStyle name="Calculation 2 4 18 2" xfId="8802"/>
    <cellStyle name="Calculation 2 4 18 3" xfId="16230"/>
    <cellStyle name="Calculation 2 4 18 4" xfId="25432"/>
    <cellStyle name="Calculation 2 4 18 5" xfId="33892"/>
    <cellStyle name="Calculation 2 4 18 6" xfId="36363"/>
    <cellStyle name="Calculation 2 4 18 7" xfId="51716"/>
    <cellStyle name="Calculation 2 4 19" xfId="2844"/>
    <cellStyle name="Calculation 2 4 19 2" xfId="10667"/>
    <cellStyle name="Calculation 2 4 19 3" xfId="18095"/>
    <cellStyle name="Calculation 2 4 19 4" xfId="26270"/>
    <cellStyle name="Calculation 2 4 19 5" xfId="34972"/>
    <cellStyle name="Calculation 2 4 19 6" xfId="39259"/>
    <cellStyle name="Calculation 2 4 19 7" xfId="53586"/>
    <cellStyle name="Calculation 2 4 2" xfId="713"/>
    <cellStyle name="Calculation 2 4 2 2" xfId="8536"/>
    <cellStyle name="Calculation 2 4 2 3" xfId="15964"/>
    <cellStyle name="Calculation 2 4 2 4" xfId="25523"/>
    <cellStyle name="Calculation 2 4 2 5" xfId="34007"/>
    <cellStyle name="Calculation 2 4 2 6" xfId="36760"/>
    <cellStyle name="Calculation 2 4 2 7" xfId="51933"/>
    <cellStyle name="Calculation 2 4 20" xfId="2951"/>
    <cellStyle name="Calculation 2 4 20 2" xfId="10774"/>
    <cellStyle name="Calculation 2 4 20 3" xfId="18202"/>
    <cellStyle name="Calculation 2 4 20 4" xfId="19339"/>
    <cellStyle name="Calculation 2 4 20 5" xfId="27634"/>
    <cellStyle name="Calculation 2 4 20 6" xfId="36475"/>
    <cellStyle name="Calculation 2 4 20 7" xfId="50279"/>
    <cellStyle name="Calculation 2 4 21" xfId="3328"/>
    <cellStyle name="Calculation 2 4 21 2" xfId="11121"/>
    <cellStyle name="Calculation 2 4 21 3" xfId="18449"/>
    <cellStyle name="Calculation 2 4 21 4" xfId="19703"/>
    <cellStyle name="Calculation 2 4 21 5" xfId="28165"/>
    <cellStyle name="Calculation 2 4 21 6" xfId="38872"/>
    <cellStyle name="Calculation 2 4 21 7" xfId="47248"/>
    <cellStyle name="Calculation 2 4 22" xfId="3447"/>
    <cellStyle name="Calculation 2 4 22 2" xfId="11238"/>
    <cellStyle name="Calculation 2 4 22 3" xfId="18560"/>
    <cellStyle name="Calculation 2 4 22 4" xfId="25715"/>
    <cellStyle name="Calculation 2 4 22 5" xfId="34259"/>
    <cellStyle name="Calculation 2 4 22 6" xfId="38821"/>
    <cellStyle name="Calculation 2 4 22 7" xfId="52355"/>
    <cellStyle name="Calculation 2 4 23" xfId="3607"/>
    <cellStyle name="Calculation 2 4 23 2" xfId="11393"/>
    <cellStyle name="Calculation 2 4 23 3" xfId="18667"/>
    <cellStyle name="Calculation 2 4 23 4" xfId="19613"/>
    <cellStyle name="Calculation 2 4 23 5" xfId="27018"/>
    <cellStyle name="Calculation 2 4 23 6" xfId="38075"/>
    <cellStyle name="Calculation 2 4 23 7" xfId="47489"/>
    <cellStyle name="Calculation 2 4 24" xfId="3720"/>
    <cellStyle name="Calculation 2 4 24 2" xfId="11505"/>
    <cellStyle name="Calculation 2 4 24 3" xfId="18777"/>
    <cellStyle name="Calculation 2 4 24 4" xfId="24969"/>
    <cellStyle name="Calculation 2 4 24 5" xfId="33311"/>
    <cellStyle name="Calculation 2 4 24 6" xfId="41823"/>
    <cellStyle name="Calculation 2 4 24 7" xfId="50726"/>
    <cellStyle name="Calculation 2 4 25" xfId="3849"/>
    <cellStyle name="Calculation 2 4 25 2" xfId="11631"/>
    <cellStyle name="Calculation 2 4 25 3" xfId="18887"/>
    <cellStyle name="Calculation 2 4 25 4" xfId="19722"/>
    <cellStyle name="Calculation 2 4 25 5" xfId="27380"/>
    <cellStyle name="Calculation 2 4 25 6" xfId="37126"/>
    <cellStyle name="Calculation 2 4 25 7" xfId="47727"/>
    <cellStyle name="Calculation 2 4 26" xfId="3968"/>
    <cellStyle name="Calculation 2 4 26 2" xfId="11747"/>
    <cellStyle name="Calculation 2 4 26 3" xfId="18996"/>
    <cellStyle name="Calculation 2 4 26 4" xfId="25804"/>
    <cellStyle name="Calculation 2 4 26 5" xfId="34383"/>
    <cellStyle name="Calculation 2 4 26 6" xfId="39112"/>
    <cellStyle name="Calculation 2 4 26 7" xfId="52582"/>
    <cellStyle name="Calculation 2 4 27" xfId="3755"/>
    <cellStyle name="Calculation 2 4 27 2" xfId="11539"/>
    <cellStyle name="Calculation 2 4 27 3" xfId="20605"/>
    <cellStyle name="Calculation 2 4 27 4" xfId="28755"/>
    <cellStyle name="Calculation 2 4 27 5" xfId="38143"/>
    <cellStyle name="Calculation 2 4 27 6" xfId="42531"/>
    <cellStyle name="Calculation 2 4 27 7" xfId="52161"/>
    <cellStyle name="Calculation 2 4 28" xfId="4164"/>
    <cellStyle name="Calculation 2 4 28 2" xfId="11923"/>
    <cellStyle name="Calculation 2 4 28 3" xfId="20874"/>
    <cellStyle name="Calculation 2 4 28 4" xfId="29061"/>
    <cellStyle name="Calculation 2 4 28 5" xfId="38437"/>
    <cellStyle name="Calculation 2 4 28 6" xfId="42726"/>
    <cellStyle name="Calculation 2 4 28 7" xfId="48548"/>
    <cellStyle name="Calculation 2 4 29" xfId="4243"/>
    <cellStyle name="Calculation 2 4 29 2" xfId="20953"/>
    <cellStyle name="Calculation 2 4 29 3" xfId="29140"/>
    <cellStyle name="Calculation 2 4 29 4" xfId="38513"/>
    <cellStyle name="Calculation 2 4 29 5" xfId="42805"/>
    <cellStyle name="Calculation 2 4 29 6" xfId="54104"/>
    <cellStyle name="Calculation 2 4 3" xfId="822"/>
    <cellStyle name="Calculation 2 4 3 2" xfId="8645"/>
    <cellStyle name="Calculation 2 4 3 3" xfId="16073"/>
    <cellStyle name="Calculation 2 4 3 4" xfId="26106"/>
    <cellStyle name="Calculation 2 4 3 5" xfId="34762"/>
    <cellStyle name="Calculation 2 4 3 6" xfId="37153"/>
    <cellStyle name="Calculation 2 4 3 7" xfId="53225"/>
    <cellStyle name="Calculation 2 4 30" xfId="4362"/>
    <cellStyle name="Calculation 2 4 30 2" xfId="12079"/>
    <cellStyle name="Calculation 2 4 30 3" xfId="21072"/>
    <cellStyle name="Calculation 2 4 30 4" xfId="29259"/>
    <cellStyle name="Calculation 2 4 30 5" xfId="38629"/>
    <cellStyle name="Calculation 2 4 30 6" xfId="42924"/>
    <cellStyle name="Calculation 2 4 30 7" xfId="52325"/>
    <cellStyle name="Calculation 2 4 31" xfId="4484"/>
    <cellStyle name="Calculation 2 4 31 2" xfId="12201"/>
    <cellStyle name="Calculation 2 4 31 3" xfId="21194"/>
    <cellStyle name="Calculation 2 4 31 4" xfId="29381"/>
    <cellStyle name="Calculation 2 4 31 5" xfId="38745"/>
    <cellStyle name="Calculation 2 4 31 6" xfId="43046"/>
    <cellStyle name="Calculation 2 4 31 7" xfId="52659"/>
    <cellStyle name="Calculation 2 4 32" xfId="4598"/>
    <cellStyle name="Calculation 2 4 32 2" xfId="12315"/>
    <cellStyle name="Calculation 2 4 32 3" xfId="21308"/>
    <cellStyle name="Calculation 2 4 32 4" xfId="29495"/>
    <cellStyle name="Calculation 2 4 32 5" xfId="38854"/>
    <cellStyle name="Calculation 2 4 32 6" xfId="43160"/>
    <cellStyle name="Calculation 2 4 32 7" xfId="48572"/>
    <cellStyle name="Calculation 2 4 33" xfId="4711"/>
    <cellStyle name="Calculation 2 4 33 2" xfId="12428"/>
    <cellStyle name="Calculation 2 4 33 3" xfId="21421"/>
    <cellStyle name="Calculation 2 4 33 4" xfId="29608"/>
    <cellStyle name="Calculation 2 4 33 5" xfId="38963"/>
    <cellStyle name="Calculation 2 4 33 6" xfId="43273"/>
    <cellStyle name="Calculation 2 4 33 7" xfId="52806"/>
    <cellStyle name="Calculation 2 4 34" xfId="4821"/>
    <cellStyle name="Calculation 2 4 34 2" xfId="12538"/>
    <cellStyle name="Calculation 2 4 34 3" xfId="21531"/>
    <cellStyle name="Calculation 2 4 34 4" xfId="29718"/>
    <cellStyle name="Calculation 2 4 34 5" xfId="39070"/>
    <cellStyle name="Calculation 2 4 34 6" xfId="43383"/>
    <cellStyle name="Calculation 2 4 34 7" xfId="48194"/>
    <cellStyle name="Calculation 2 4 35" xfId="4931"/>
    <cellStyle name="Calculation 2 4 35 2" xfId="12648"/>
    <cellStyle name="Calculation 2 4 35 3" xfId="21641"/>
    <cellStyle name="Calculation 2 4 35 4" xfId="29828"/>
    <cellStyle name="Calculation 2 4 35 5" xfId="39175"/>
    <cellStyle name="Calculation 2 4 35 6" xfId="43493"/>
    <cellStyle name="Calculation 2 4 35 7" xfId="48214"/>
    <cellStyle name="Calculation 2 4 36" xfId="5041"/>
    <cellStyle name="Calculation 2 4 36 2" xfId="12758"/>
    <cellStyle name="Calculation 2 4 36 3" xfId="21751"/>
    <cellStyle name="Calculation 2 4 36 4" xfId="29938"/>
    <cellStyle name="Calculation 2 4 36 5" xfId="39282"/>
    <cellStyle name="Calculation 2 4 36 6" xfId="43603"/>
    <cellStyle name="Calculation 2 4 36 7" xfId="48981"/>
    <cellStyle name="Calculation 2 4 37" xfId="5421"/>
    <cellStyle name="Calculation 2 4 37 2" xfId="13138"/>
    <cellStyle name="Calculation 2 4 37 3" xfId="22131"/>
    <cellStyle name="Calculation 2 4 37 4" xfId="30318"/>
    <cellStyle name="Calculation 2 4 37 5" xfId="39647"/>
    <cellStyle name="Calculation 2 4 37 6" xfId="43983"/>
    <cellStyle name="Calculation 2 4 37 7" xfId="48607"/>
    <cellStyle name="Calculation 2 4 38" xfId="5541"/>
    <cellStyle name="Calculation 2 4 38 2" xfId="13258"/>
    <cellStyle name="Calculation 2 4 38 3" xfId="22251"/>
    <cellStyle name="Calculation 2 4 38 4" xfId="30438"/>
    <cellStyle name="Calculation 2 4 38 5" xfId="39761"/>
    <cellStyle name="Calculation 2 4 38 6" xfId="44103"/>
    <cellStyle name="Calculation 2 4 38 7" xfId="47173"/>
    <cellStyle name="Calculation 2 4 39" xfId="5665"/>
    <cellStyle name="Calculation 2 4 39 2" xfId="13382"/>
    <cellStyle name="Calculation 2 4 39 3" xfId="22375"/>
    <cellStyle name="Calculation 2 4 39 4" xfId="30562"/>
    <cellStyle name="Calculation 2 4 39 5" xfId="39882"/>
    <cellStyle name="Calculation 2 4 39 6" xfId="44227"/>
    <cellStyle name="Calculation 2 4 39 7" xfId="46824"/>
    <cellStyle name="Calculation 2 4 4" xfId="932"/>
    <cellStyle name="Calculation 2 4 4 2" xfId="8755"/>
    <cellStyle name="Calculation 2 4 4 3" xfId="16183"/>
    <cellStyle name="Calculation 2 4 4 4" xfId="20594"/>
    <cellStyle name="Calculation 2 4 4 5" xfId="28346"/>
    <cellStyle name="Calculation 2 4 4 6" xfId="38228"/>
    <cellStyle name="Calculation 2 4 4 7" xfId="50045"/>
    <cellStyle name="Calculation 2 4 40" xfId="5781"/>
    <cellStyle name="Calculation 2 4 40 2" xfId="13498"/>
    <cellStyle name="Calculation 2 4 40 3" xfId="22491"/>
    <cellStyle name="Calculation 2 4 40 4" xfId="30678"/>
    <cellStyle name="Calculation 2 4 40 5" xfId="39994"/>
    <cellStyle name="Calculation 2 4 40 6" xfId="44343"/>
    <cellStyle name="Calculation 2 4 40 7" xfId="48435"/>
    <cellStyle name="Calculation 2 4 41" xfId="5898"/>
    <cellStyle name="Calculation 2 4 41 2" xfId="13615"/>
    <cellStyle name="Calculation 2 4 41 3" xfId="22608"/>
    <cellStyle name="Calculation 2 4 41 4" xfId="30795"/>
    <cellStyle name="Calculation 2 4 41 5" xfId="40108"/>
    <cellStyle name="Calculation 2 4 41 6" xfId="44460"/>
    <cellStyle name="Calculation 2 4 41 7" xfId="48830"/>
    <cellStyle name="Calculation 2 4 42" xfId="6026"/>
    <cellStyle name="Calculation 2 4 42 2" xfId="13743"/>
    <cellStyle name="Calculation 2 4 42 3" xfId="22736"/>
    <cellStyle name="Calculation 2 4 42 4" xfId="30923"/>
    <cellStyle name="Calculation 2 4 42 5" xfId="40231"/>
    <cellStyle name="Calculation 2 4 42 6" xfId="44588"/>
    <cellStyle name="Calculation 2 4 42 7" xfId="51030"/>
    <cellStyle name="Calculation 2 4 43" xfId="6153"/>
    <cellStyle name="Calculation 2 4 43 2" xfId="13870"/>
    <cellStyle name="Calculation 2 4 43 3" xfId="22863"/>
    <cellStyle name="Calculation 2 4 43 4" xfId="31050"/>
    <cellStyle name="Calculation 2 4 43 5" xfId="40351"/>
    <cellStyle name="Calculation 2 4 43 6" xfId="44715"/>
    <cellStyle name="Calculation 2 4 43 7" xfId="52537"/>
    <cellStyle name="Calculation 2 4 44" xfId="6282"/>
    <cellStyle name="Calculation 2 4 44 2" xfId="13999"/>
    <cellStyle name="Calculation 2 4 44 3" xfId="22992"/>
    <cellStyle name="Calculation 2 4 44 4" xfId="31179"/>
    <cellStyle name="Calculation 2 4 44 5" xfId="40479"/>
    <cellStyle name="Calculation 2 4 44 6" xfId="44844"/>
    <cellStyle name="Calculation 2 4 44 7" xfId="46892"/>
    <cellStyle name="Calculation 2 4 45" xfId="6397"/>
    <cellStyle name="Calculation 2 4 45 2" xfId="14114"/>
    <cellStyle name="Calculation 2 4 45 3" xfId="23107"/>
    <cellStyle name="Calculation 2 4 45 4" xfId="31294"/>
    <cellStyle name="Calculation 2 4 45 5" xfId="40590"/>
    <cellStyle name="Calculation 2 4 45 6" xfId="44959"/>
    <cellStyle name="Calculation 2 4 45 7" xfId="48930"/>
    <cellStyle name="Calculation 2 4 46" xfId="6509"/>
    <cellStyle name="Calculation 2 4 46 2" xfId="14226"/>
    <cellStyle name="Calculation 2 4 46 3" xfId="23219"/>
    <cellStyle name="Calculation 2 4 46 4" xfId="31406"/>
    <cellStyle name="Calculation 2 4 46 5" xfId="40698"/>
    <cellStyle name="Calculation 2 4 46 6" xfId="45071"/>
    <cellStyle name="Calculation 2 4 46 7" xfId="52622"/>
    <cellStyle name="Calculation 2 4 47" xfId="5247"/>
    <cellStyle name="Calculation 2 4 47 2" xfId="12964"/>
    <cellStyle name="Calculation 2 4 47 3" xfId="21957"/>
    <cellStyle name="Calculation 2 4 47 4" xfId="30144"/>
    <cellStyle name="Calculation 2 4 47 5" xfId="39479"/>
    <cellStyle name="Calculation 2 4 47 6" xfId="43809"/>
    <cellStyle name="Calculation 2 4 47 7" xfId="51362"/>
    <cellStyle name="Calculation 2 4 48" xfId="6656"/>
    <cellStyle name="Calculation 2 4 48 2" xfId="14373"/>
    <cellStyle name="Calculation 2 4 48 3" xfId="23366"/>
    <cellStyle name="Calculation 2 4 48 4" xfId="31553"/>
    <cellStyle name="Calculation 2 4 48 5" xfId="40837"/>
    <cellStyle name="Calculation 2 4 48 6" xfId="45218"/>
    <cellStyle name="Calculation 2 4 48 7" xfId="52023"/>
    <cellStyle name="Calculation 2 4 49" xfId="6767"/>
    <cellStyle name="Calculation 2 4 49 2" xfId="14484"/>
    <cellStyle name="Calculation 2 4 49 3" xfId="23477"/>
    <cellStyle name="Calculation 2 4 49 4" xfId="31664"/>
    <cellStyle name="Calculation 2 4 49 5" xfId="40943"/>
    <cellStyle name="Calculation 2 4 49 6" xfId="45329"/>
    <cellStyle name="Calculation 2 4 49 7" xfId="49068"/>
    <cellStyle name="Calculation 2 4 5" xfId="1399"/>
    <cellStyle name="Calculation 2 4 5 2" xfId="9222"/>
    <cellStyle name="Calculation 2 4 5 3" xfId="16650"/>
    <cellStyle name="Calculation 2 4 5 4" xfId="19543"/>
    <cellStyle name="Calculation 2 4 5 5" xfId="27861"/>
    <cellStyle name="Calculation 2 4 5 6" xfId="41038"/>
    <cellStyle name="Calculation 2 4 5 7" xfId="49023"/>
    <cellStyle name="Calculation 2 4 50" xfId="6882"/>
    <cellStyle name="Calculation 2 4 50 2" xfId="14599"/>
    <cellStyle name="Calculation 2 4 50 3" xfId="23592"/>
    <cellStyle name="Calculation 2 4 50 4" xfId="31779"/>
    <cellStyle name="Calculation 2 4 50 5" xfId="41051"/>
    <cellStyle name="Calculation 2 4 50 6" xfId="45444"/>
    <cellStyle name="Calculation 2 4 50 7" xfId="46878"/>
    <cellStyle name="Calculation 2 4 51" xfId="6995"/>
    <cellStyle name="Calculation 2 4 51 2" xfId="14712"/>
    <cellStyle name="Calculation 2 4 51 3" xfId="23705"/>
    <cellStyle name="Calculation 2 4 51 4" xfId="31892"/>
    <cellStyle name="Calculation 2 4 51 5" xfId="41159"/>
    <cellStyle name="Calculation 2 4 51 6" xfId="45557"/>
    <cellStyle name="Calculation 2 4 51 7" xfId="46953"/>
    <cellStyle name="Calculation 2 4 52" xfId="7105"/>
    <cellStyle name="Calculation 2 4 52 2" xfId="14822"/>
    <cellStyle name="Calculation 2 4 52 3" xfId="23815"/>
    <cellStyle name="Calculation 2 4 52 4" xfId="32002"/>
    <cellStyle name="Calculation 2 4 52 5" xfId="41264"/>
    <cellStyle name="Calculation 2 4 52 6" xfId="45667"/>
    <cellStyle name="Calculation 2 4 52 7" xfId="54020"/>
    <cellStyle name="Calculation 2 4 53" xfId="7161"/>
    <cellStyle name="Calculation 2 4 53 2" xfId="14878"/>
    <cellStyle name="Calculation 2 4 53 3" xfId="23871"/>
    <cellStyle name="Calculation 2 4 53 4" xfId="32058"/>
    <cellStyle name="Calculation 2 4 53 5" xfId="41320"/>
    <cellStyle name="Calculation 2 4 53 6" xfId="45723"/>
    <cellStyle name="Calculation 2 4 53 7" xfId="53620"/>
    <cellStyle name="Calculation 2 4 54" xfId="7252"/>
    <cellStyle name="Calculation 2 4 54 2" xfId="14969"/>
    <cellStyle name="Calculation 2 4 54 3" xfId="23962"/>
    <cellStyle name="Calculation 2 4 54 4" xfId="32149"/>
    <cellStyle name="Calculation 2 4 54 5" xfId="41405"/>
    <cellStyle name="Calculation 2 4 54 6" xfId="45814"/>
    <cellStyle name="Calculation 2 4 54 7" xfId="53731"/>
    <cellStyle name="Calculation 2 4 55" xfId="7502"/>
    <cellStyle name="Calculation 2 4 55 2" xfId="15219"/>
    <cellStyle name="Calculation 2 4 55 3" xfId="24212"/>
    <cellStyle name="Calculation 2 4 55 4" xfId="32399"/>
    <cellStyle name="Calculation 2 4 55 5" xfId="41646"/>
    <cellStyle name="Calculation 2 4 55 6" xfId="46064"/>
    <cellStyle name="Calculation 2 4 55 7" xfId="49075"/>
    <cellStyle name="Calculation 2 4 56" xfId="7623"/>
    <cellStyle name="Calculation 2 4 56 2" xfId="15340"/>
    <cellStyle name="Calculation 2 4 56 3" xfId="24333"/>
    <cellStyle name="Calculation 2 4 56 4" xfId="32520"/>
    <cellStyle name="Calculation 2 4 56 5" xfId="41762"/>
    <cellStyle name="Calculation 2 4 56 6" xfId="46185"/>
    <cellStyle name="Calculation 2 4 56 7" xfId="53129"/>
    <cellStyle name="Calculation 2 4 57" xfId="7900"/>
    <cellStyle name="Calculation 2 4 57 2" xfId="15617"/>
    <cellStyle name="Calculation 2 4 57 3" xfId="24604"/>
    <cellStyle name="Calculation 2 4 57 4" xfId="32797"/>
    <cellStyle name="Calculation 2 4 57 5" xfId="42028"/>
    <cellStyle name="Calculation 2 4 57 6" xfId="46462"/>
    <cellStyle name="Calculation 2 4 57 7" xfId="52573"/>
    <cellStyle name="Calculation 2 4 58" xfId="8028"/>
    <cellStyle name="Calculation 2 4 58 2" xfId="15745"/>
    <cellStyle name="Calculation 2 4 58 3" xfId="24730"/>
    <cellStyle name="Calculation 2 4 58 4" xfId="32925"/>
    <cellStyle name="Calculation 2 4 58 5" xfId="42150"/>
    <cellStyle name="Calculation 2 4 58 6" xfId="46590"/>
    <cellStyle name="Calculation 2 4 58 7" xfId="53691"/>
    <cellStyle name="Calculation 2 4 59" xfId="7677"/>
    <cellStyle name="Calculation 2 4 59 2" xfId="15394"/>
    <cellStyle name="Calculation 2 4 59 3" xfId="24385"/>
    <cellStyle name="Calculation 2 4 59 4" xfId="32574"/>
    <cellStyle name="Calculation 2 4 59 5" xfId="41812"/>
    <cellStyle name="Calculation 2 4 59 6" xfId="46239"/>
    <cellStyle name="Calculation 2 4 59 7" xfId="53619"/>
    <cellStyle name="Calculation 2 4 6" xfId="1522"/>
    <cellStyle name="Calculation 2 4 6 2" xfId="9345"/>
    <cellStyle name="Calculation 2 4 6 3" xfId="16773"/>
    <cellStyle name="Calculation 2 4 6 4" xfId="19563"/>
    <cellStyle name="Calculation 2 4 6 5" xfId="28670"/>
    <cellStyle name="Calculation 2 4 6 6" xfId="38420"/>
    <cellStyle name="Calculation 2 4 6 7" xfId="47864"/>
    <cellStyle name="Calculation 2 4 60" xfId="8175"/>
    <cellStyle name="Calculation 2 4 60 2" xfId="15892"/>
    <cellStyle name="Calculation 2 4 60 3" xfId="33072"/>
    <cellStyle name="Calculation 2 4 60 4" xfId="42291"/>
    <cellStyle name="Calculation 2 4 60 5" xfId="46737"/>
    <cellStyle name="Calculation 2 4 60 6" xfId="46869"/>
    <cellStyle name="Calculation 2 4 61" xfId="25653"/>
    <cellStyle name="Calculation 2 4 62" xfId="34175"/>
    <cellStyle name="Calculation 2 4 63" xfId="36247"/>
    <cellStyle name="Calculation 2 4 64" xfId="52208"/>
    <cellStyle name="Calculation 2 4 7" xfId="1302"/>
    <cellStyle name="Calculation 2 4 7 2" xfId="9125"/>
    <cellStyle name="Calculation 2 4 7 3" xfId="16553"/>
    <cellStyle name="Calculation 2 4 7 4" xfId="26135"/>
    <cellStyle name="Calculation 2 4 7 5" xfId="34800"/>
    <cellStyle name="Calculation 2 4 7 6" xfId="37537"/>
    <cellStyle name="Calculation 2 4 7 7" xfId="53292"/>
    <cellStyle name="Calculation 2 4 8" xfId="1759"/>
    <cellStyle name="Calculation 2 4 8 2" xfId="9582"/>
    <cellStyle name="Calculation 2 4 8 3" xfId="17010"/>
    <cellStyle name="Calculation 2 4 8 4" xfId="19485"/>
    <cellStyle name="Calculation 2 4 8 5" xfId="26856"/>
    <cellStyle name="Calculation 2 4 8 6" xfId="38182"/>
    <cellStyle name="Calculation 2 4 8 7" xfId="50314"/>
    <cellStyle name="Calculation 2 4 9" xfId="1892"/>
    <cellStyle name="Calculation 2 4 9 2" xfId="9715"/>
    <cellStyle name="Calculation 2 4 9 3" xfId="17143"/>
    <cellStyle name="Calculation 2 4 9 4" xfId="19478"/>
    <cellStyle name="Calculation 2 4 9 5" xfId="27588"/>
    <cellStyle name="Calculation 2 4 9 6" xfId="36404"/>
    <cellStyle name="Calculation 2 4 9 7" xfId="47879"/>
    <cellStyle name="Calculation 2 5" xfId="523"/>
    <cellStyle name="Calculation 2 5 10" xfId="1969"/>
    <cellStyle name="Calculation 2 5 10 2" xfId="9792"/>
    <cellStyle name="Calculation 2 5 10 3" xfId="17220"/>
    <cellStyle name="Calculation 2 5 10 4" xfId="20231"/>
    <cellStyle name="Calculation 2 5 10 5" xfId="26761"/>
    <cellStyle name="Calculation 2 5 10 6" xfId="38006"/>
    <cellStyle name="Calculation 2 5 10 7" xfId="49045"/>
    <cellStyle name="Calculation 2 5 11" xfId="2087"/>
    <cellStyle name="Calculation 2 5 11 2" xfId="9910"/>
    <cellStyle name="Calculation 2 5 11 3" xfId="17338"/>
    <cellStyle name="Calculation 2 5 11 4" xfId="19084"/>
    <cellStyle name="Calculation 2 5 11 5" xfId="28700"/>
    <cellStyle name="Calculation 2 5 11 6" xfId="36793"/>
    <cellStyle name="Calculation 2 5 11 7" xfId="49273"/>
    <cellStyle name="Calculation 2 5 12" xfId="2200"/>
    <cellStyle name="Calculation 2 5 12 2" xfId="10023"/>
    <cellStyle name="Calculation 2 5 12 3" xfId="17451"/>
    <cellStyle name="Calculation 2 5 12 4" xfId="25768"/>
    <cellStyle name="Calculation 2 5 12 5" xfId="34327"/>
    <cellStyle name="Calculation 2 5 12 6" xfId="36626"/>
    <cellStyle name="Calculation 2 5 12 7" xfId="52484"/>
    <cellStyle name="Calculation 2 5 13" xfId="2348"/>
    <cellStyle name="Calculation 2 5 13 2" xfId="10171"/>
    <cellStyle name="Calculation 2 5 13 3" xfId="17599"/>
    <cellStyle name="Calculation 2 5 13 4" xfId="25058"/>
    <cellStyle name="Calculation 2 5 13 5" xfId="33419"/>
    <cellStyle name="Calculation 2 5 13 6" xfId="38074"/>
    <cellStyle name="Calculation 2 5 13 7" xfId="50931"/>
    <cellStyle name="Calculation 2 5 14" xfId="2434"/>
    <cellStyle name="Calculation 2 5 14 2" xfId="10257"/>
    <cellStyle name="Calculation 2 5 14 3" xfId="17685"/>
    <cellStyle name="Calculation 2 5 14 4" xfId="19897"/>
    <cellStyle name="Calculation 2 5 14 5" xfId="27602"/>
    <cellStyle name="Calculation 2 5 14 6" xfId="39792"/>
    <cellStyle name="Calculation 2 5 14 7" xfId="49552"/>
    <cellStyle name="Calculation 2 5 15" xfId="2498"/>
    <cellStyle name="Calculation 2 5 15 2" xfId="10321"/>
    <cellStyle name="Calculation 2 5 15 3" xfId="17749"/>
    <cellStyle name="Calculation 2 5 15 4" xfId="24867"/>
    <cellStyle name="Calculation 2 5 15 5" xfId="33181"/>
    <cellStyle name="Calculation 2 5 15 6" xfId="40263"/>
    <cellStyle name="Calculation 2 5 15 7" xfId="50499"/>
    <cellStyle name="Calculation 2 5 16" xfId="2611"/>
    <cellStyle name="Calculation 2 5 16 2" xfId="10434"/>
    <cellStyle name="Calculation 2 5 16 3" xfId="17862"/>
    <cellStyle name="Calculation 2 5 16 4" xfId="26626"/>
    <cellStyle name="Calculation 2 5 16 5" xfId="35461"/>
    <cellStyle name="Calculation 2 5 16 6" xfId="36799"/>
    <cellStyle name="Calculation 2 5 16 7" xfId="54345"/>
    <cellStyle name="Calculation 2 5 17" xfId="2731"/>
    <cellStyle name="Calculation 2 5 17 2" xfId="10554"/>
    <cellStyle name="Calculation 2 5 17 3" xfId="17982"/>
    <cellStyle name="Calculation 2 5 17 4" xfId="19188"/>
    <cellStyle name="Calculation 2 5 17 5" xfId="26918"/>
    <cellStyle name="Calculation 2 5 17 6" xfId="37819"/>
    <cellStyle name="Calculation 2 5 17 7" xfId="49126"/>
    <cellStyle name="Calculation 2 5 18" xfId="2755"/>
    <cellStyle name="Calculation 2 5 18 2" xfId="10578"/>
    <cellStyle name="Calculation 2 5 18 3" xfId="18006"/>
    <cellStyle name="Calculation 2 5 18 4" xfId="26495"/>
    <cellStyle name="Calculation 2 5 18 5" xfId="35289"/>
    <cellStyle name="Calculation 2 5 18 6" xfId="40931"/>
    <cellStyle name="Calculation 2 5 18 7" xfId="54073"/>
    <cellStyle name="Calculation 2 5 19" xfId="2804"/>
    <cellStyle name="Calculation 2 5 19 2" xfId="10627"/>
    <cellStyle name="Calculation 2 5 19 3" xfId="18055"/>
    <cellStyle name="Calculation 2 5 19 4" xfId="19219"/>
    <cellStyle name="Calculation 2 5 19 5" xfId="26779"/>
    <cellStyle name="Calculation 2 5 19 6" xfId="37889"/>
    <cellStyle name="Calculation 2 5 19 7" xfId="50346"/>
    <cellStyle name="Calculation 2 5 2" xfId="673"/>
    <cellStyle name="Calculation 2 5 2 2" xfId="8496"/>
    <cellStyle name="Calculation 2 5 2 3" xfId="8252"/>
    <cellStyle name="Calculation 2 5 2 4" xfId="20451"/>
    <cellStyle name="Calculation 2 5 2 5" xfId="27234"/>
    <cellStyle name="Calculation 2 5 2 6" xfId="37368"/>
    <cellStyle name="Calculation 2 5 2 7" xfId="47391"/>
    <cellStyle name="Calculation 2 5 20" xfId="2911"/>
    <cellStyle name="Calculation 2 5 20 2" xfId="10734"/>
    <cellStyle name="Calculation 2 5 20 3" xfId="18162"/>
    <cellStyle name="Calculation 2 5 20 4" xfId="26622"/>
    <cellStyle name="Calculation 2 5 20 5" xfId="35455"/>
    <cellStyle name="Calculation 2 5 20 6" xfId="37030"/>
    <cellStyle name="Calculation 2 5 20 7" xfId="54336"/>
    <cellStyle name="Calculation 2 5 21" xfId="3287"/>
    <cellStyle name="Calculation 2 5 21 2" xfId="11080"/>
    <cellStyle name="Calculation 2 5 21 3" xfId="18409"/>
    <cellStyle name="Calculation 2 5 21 4" xfId="25889"/>
    <cellStyle name="Calculation 2 5 21 5" xfId="34484"/>
    <cellStyle name="Calculation 2 5 21 6" xfId="40463"/>
    <cellStyle name="Calculation 2 5 21 7" xfId="52767"/>
    <cellStyle name="Calculation 2 5 22" xfId="3407"/>
    <cellStyle name="Calculation 2 5 22 2" xfId="11198"/>
    <cellStyle name="Calculation 2 5 22 3" xfId="18520"/>
    <cellStyle name="Calculation 2 5 22 4" xfId="20263"/>
    <cellStyle name="Calculation 2 5 22 5" xfId="28689"/>
    <cellStyle name="Calculation 2 5 22 6" xfId="37311"/>
    <cellStyle name="Calculation 2 5 22 7" xfId="48818"/>
    <cellStyle name="Calculation 2 5 23" xfId="3019"/>
    <cellStyle name="Calculation 2 5 23 2" xfId="10834"/>
    <cellStyle name="Calculation 2 5 23 3" xfId="18247"/>
    <cellStyle name="Calculation 2 5 23 4" xfId="19792"/>
    <cellStyle name="Calculation 2 5 23 5" xfId="27993"/>
    <cellStyle name="Calculation 2 5 23 6" xfId="38119"/>
    <cellStyle name="Calculation 2 5 23 7" xfId="47483"/>
    <cellStyle name="Calculation 2 5 24" xfId="3678"/>
    <cellStyle name="Calculation 2 5 24 2" xfId="11463"/>
    <cellStyle name="Calculation 2 5 24 3" xfId="18736"/>
    <cellStyle name="Calculation 2 5 24 4" xfId="25029"/>
    <cellStyle name="Calculation 2 5 24 5" xfId="33387"/>
    <cellStyle name="Calculation 2 5 24 6" xfId="38000"/>
    <cellStyle name="Calculation 2 5 24 7" xfId="50867"/>
    <cellStyle name="Calculation 2 5 25" xfId="3808"/>
    <cellStyle name="Calculation 2 5 25 2" xfId="11590"/>
    <cellStyle name="Calculation 2 5 25 3" xfId="18847"/>
    <cellStyle name="Calculation 2 5 25 4" xfId="26011"/>
    <cellStyle name="Calculation 2 5 25 5" xfId="34638"/>
    <cellStyle name="Calculation 2 5 25 6" xfId="40654"/>
    <cellStyle name="Calculation 2 5 25 7" xfId="53019"/>
    <cellStyle name="Calculation 2 5 26" xfId="3926"/>
    <cellStyle name="Calculation 2 5 26 2" xfId="11706"/>
    <cellStyle name="Calculation 2 5 26 3" xfId="18956"/>
    <cellStyle name="Calculation 2 5 26 4" xfId="25481"/>
    <cellStyle name="Calculation 2 5 26 5" xfId="33955"/>
    <cellStyle name="Calculation 2 5 26 6" xfId="38701"/>
    <cellStyle name="Calculation 2 5 26 7" xfId="51838"/>
    <cellStyle name="Calculation 2 5 27" xfId="4041"/>
    <cellStyle name="Calculation 2 5 27 2" xfId="11810"/>
    <cellStyle name="Calculation 2 5 27 3" xfId="20751"/>
    <cellStyle name="Calculation 2 5 27 4" xfId="28938"/>
    <cellStyle name="Calculation 2 5 27 5" xfId="38317"/>
    <cellStyle name="Calculation 2 5 27 6" xfId="42603"/>
    <cellStyle name="Calculation 2 5 27 7" xfId="52607"/>
    <cellStyle name="Calculation 2 5 28" xfId="4123"/>
    <cellStyle name="Calculation 2 5 28 2" xfId="11882"/>
    <cellStyle name="Calculation 2 5 28 3" xfId="20833"/>
    <cellStyle name="Calculation 2 5 28 4" xfId="29020"/>
    <cellStyle name="Calculation 2 5 28 5" xfId="38397"/>
    <cellStyle name="Calculation 2 5 28 6" xfId="42685"/>
    <cellStyle name="Calculation 2 5 28 7" xfId="51466"/>
    <cellStyle name="Calculation 2 5 29" xfId="3045"/>
    <cellStyle name="Calculation 2 5 29 2" xfId="20211"/>
    <cellStyle name="Calculation 2 5 29 3" xfId="28303"/>
    <cellStyle name="Calculation 2 5 29 4" xfId="37683"/>
    <cellStyle name="Calculation 2 5 29 5" xfId="42368"/>
    <cellStyle name="Calculation 2 5 29 6" xfId="49720"/>
    <cellStyle name="Calculation 2 5 3" xfId="781"/>
    <cellStyle name="Calculation 2 5 3 2" xfId="8604"/>
    <cellStyle name="Calculation 2 5 3 3" xfId="16032"/>
    <cellStyle name="Calculation 2 5 3 4" xfId="25045"/>
    <cellStyle name="Calculation 2 5 3 5" xfId="33405"/>
    <cellStyle name="Calculation 2 5 3 6" xfId="37426"/>
    <cellStyle name="Calculation 2 5 3 7" xfId="50897"/>
    <cellStyle name="Calculation 2 5 30" xfId="4320"/>
    <cellStyle name="Calculation 2 5 30 2" xfId="12037"/>
    <cellStyle name="Calculation 2 5 30 3" xfId="21030"/>
    <cellStyle name="Calculation 2 5 30 4" xfId="29217"/>
    <cellStyle name="Calculation 2 5 30 5" xfId="38588"/>
    <cellStyle name="Calculation 2 5 30 6" xfId="42882"/>
    <cellStyle name="Calculation 2 5 30 7" xfId="48109"/>
    <cellStyle name="Calculation 2 5 31" xfId="4443"/>
    <cellStyle name="Calculation 2 5 31 2" xfId="12160"/>
    <cellStyle name="Calculation 2 5 31 3" xfId="21153"/>
    <cellStyle name="Calculation 2 5 31 4" xfId="29340"/>
    <cellStyle name="Calculation 2 5 31 5" xfId="38706"/>
    <cellStyle name="Calculation 2 5 31 6" xfId="43005"/>
    <cellStyle name="Calculation 2 5 31 7" xfId="50416"/>
    <cellStyle name="Calculation 2 5 32" xfId="4557"/>
    <cellStyle name="Calculation 2 5 32 2" xfId="12274"/>
    <cellStyle name="Calculation 2 5 32 3" xfId="21267"/>
    <cellStyle name="Calculation 2 5 32 4" xfId="29454"/>
    <cellStyle name="Calculation 2 5 32 5" xfId="38815"/>
    <cellStyle name="Calculation 2 5 32 6" xfId="43119"/>
    <cellStyle name="Calculation 2 5 32 7" xfId="53413"/>
    <cellStyle name="Calculation 2 5 33" xfId="4670"/>
    <cellStyle name="Calculation 2 5 33 2" xfId="12387"/>
    <cellStyle name="Calculation 2 5 33 3" xfId="21380"/>
    <cellStyle name="Calculation 2 5 33 4" xfId="29567"/>
    <cellStyle name="Calculation 2 5 33 5" xfId="38924"/>
    <cellStyle name="Calculation 2 5 33 6" xfId="43232"/>
    <cellStyle name="Calculation 2 5 33 7" xfId="49064"/>
    <cellStyle name="Calculation 2 5 34" xfId="4781"/>
    <cellStyle name="Calculation 2 5 34 2" xfId="12498"/>
    <cellStyle name="Calculation 2 5 34 3" xfId="21491"/>
    <cellStyle name="Calculation 2 5 34 4" xfId="29678"/>
    <cellStyle name="Calculation 2 5 34 5" xfId="39032"/>
    <cellStyle name="Calculation 2 5 34 6" xfId="43343"/>
    <cellStyle name="Calculation 2 5 34 7" xfId="48083"/>
    <cellStyle name="Calculation 2 5 35" xfId="4890"/>
    <cellStyle name="Calculation 2 5 35 2" xfId="12607"/>
    <cellStyle name="Calculation 2 5 35 3" xfId="21600"/>
    <cellStyle name="Calculation 2 5 35 4" xfId="29787"/>
    <cellStyle name="Calculation 2 5 35 5" xfId="39136"/>
    <cellStyle name="Calculation 2 5 35 6" xfId="43452"/>
    <cellStyle name="Calculation 2 5 35 7" xfId="48349"/>
    <cellStyle name="Calculation 2 5 36" xfId="5001"/>
    <cellStyle name="Calculation 2 5 36 2" xfId="12718"/>
    <cellStyle name="Calculation 2 5 36 3" xfId="21711"/>
    <cellStyle name="Calculation 2 5 36 4" xfId="29898"/>
    <cellStyle name="Calculation 2 5 36 5" xfId="39244"/>
    <cellStyle name="Calculation 2 5 36 6" xfId="43563"/>
    <cellStyle name="Calculation 2 5 36 7" xfId="53303"/>
    <cellStyle name="Calculation 2 5 37" xfId="5380"/>
    <cellStyle name="Calculation 2 5 37 2" xfId="13097"/>
    <cellStyle name="Calculation 2 5 37 3" xfId="22090"/>
    <cellStyle name="Calculation 2 5 37 4" xfId="30277"/>
    <cellStyle name="Calculation 2 5 37 5" xfId="39608"/>
    <cellStyle name="Calculation 2 5 37 6" xfId="43942"/>
    <cellStyle name="Calculation 2 5 37 7" xfId="52862"/>
    <cellStyle name="Calculation 2 5 38" xfId="5500"/>
    <cellStyle name="Calculation 2 5 38 2" xfId="13217"/>
    <cellStyle name="Calculation 2 5 38 3" xfId="22210"/>
    <cellStyle name="Calculation 2 5 38 4" xfId="30397"/>
    <cellStyle name="Calculation 2 5 38 5" xfId="39722"/>
    <cellStyle name="Calculation 2 5 38 6" xfId="44062"/>
    <cellStyle name="Calculation 2 5 38 7" xfId="47753"/>
    <cellStyle name="Calculation 2 5 39" xfId="5624"/>
    <cellStyle name="Calculation 2 5 39 2" xfId="13341"/>
    <cellStyle name="Calculation 2 5 39 3" xfId="22334"/>
    <cellStyle name="Calculation 2 5 39 4" xfId="30521"/>
    <cellStyle name="Calculation 2 5 39 5" xfId="39842"/>
    <cellStyle name="Calculation 2 5 39 6" xfId="44186"/>
    <cellStyle name="Calculation 2 5 39 7" xfId="46831"/>
    <cellStyle name="Calculation 2 5 4" xfId="892"/>
    <cellStyle name="Calculation 2 5 4 2" xfId="8715"/>
    <cellStyle name="Calculation 2 5 4 3" xfId="16143"/>
    <cellStyle name="Calculation 2 5 4 4" xfId="26526"/>
    <cellStyle name="Calculation 2 5 4 5" xfId="35326"/>
    <cellStyle name="Calculation 2 5 4 6" xfId="37389"/>
    <cellStyle name="Calculation 2 5 4 7" xfId="54133"/>
    <cellStyle name="Calculation 2 5 40" xfId="5740"/>
    <cellStyle name="Calculation 2 5 40 2" xfId="13457"/>
    <cellStyle name="Calculation 2 5 40 3" xfId="22450"/>
    <cellStyle name="Calculation 2 5 40 4" xfId="30637"/>
    <cellStyle name="Calculation 2 5 40 5" xfId="39954"/>
    <cellStyle name="Calculation 2 5 40 6" xfId="44302"/>
    <cellStyle name="Calculation 2 5 40 7" xfId="52780"/>
    <cellStyle name="Calculation 2 5 41" xfId="5856"/>
    <cellStyle name="Calculation 2 5 41 2" xfId="13573"/>
    <cellStyle name="Calculation 2 5 41 3" xfId="22566"/>
    <cellStyle name="Calculation 2 5 41 4" xfId="30753"/>
    <cellStyle name="Calculation 2 5 41 5" xfId="40067"/>
    <cellStyle name="Calculation 2 5 41 6" xfId="44418"/>
    <cellStyle name="Calculation 2 5 41 7" xfId="53217"/>
    <cellStyle name="Calculation 2 5 42" xfId="5985"/>
    <cellStyle name="Calculation 2 5 42 2" xfId="13702"/>
    <cellStyle name="Calculation 2 5 42 3" xfId="22695"/>
    <cellStyle name="Calculation 2 5 42 4" xfId="30882"/>
    <cellStyle name="Calculation 2 5 42 5" xfId="40191"/>
    <cellStyle name="Calculation 2 5 42 6" xfId="44547"/>
    <cellStyle name="Calculation 2 5 42 7" xfId="52957"/>
    <cellStyle name="Calculation 2 5 43" xfId="5321"/>
    <cellStyle name="Calculation 2 5 43 2" xfId="13038"/>
    <cellStyle name="Calculation 2 5 43 3" xfId="22031"/>
    <cellStyle name="Calculation 2 5 43 4" xfId="30218"/>
    <cellStyle name="Calculation 2 5 43 5" xfId="39552"/>
    <cellStyle name="Calculation 2 5 43 6" xfId="43883"/>
    <cellStyle name="Calculation 2 5 43 7" xfId="51263"/>
    <cellStyle name="Calculation 2 5 44" xfId="6241"/>
    <cellStyle name="Calculation 2 5 44 2" xfId="13958"/>
    <cellStyle name="Calculation 2 5 44 3" xfId="22951"/>
    <cellStyle name="Calculation 2 5 44 4" xfId="31138"/>
    <cellStyle name="Calculation 2 5 44 5" xfId="40439"/>
    <cellStyle name="Calculation 2 5 44 6" xfId="44803"/>
    <cellStyle name="Calculation 2 5 44 7" xfId="50585"/>
    <cellStyle name="Calculation 2 5 45" xfId="6357"/>
    <cellStyle name="Calculation 2 5 45 2" xfId="14074"/>
    <cellStyle name="Calculation 2 5 45 3" xfId="23067"/>
    <cellStyle name="Calculation 2 5 45 4" xfId="31254"/>
    <cellStyle name="Calculation 2 5 45 5" xfId="40552"/>
    <cellStyle name="Calculation 2 5 45 6" xfId="44919"/>
    <cellStyle name="Calculation 2 5 45 7" xfId="53622"/>
    <cellStyle name="Calculation 2 5 46" xfId="6468"/>
    <cellStyle name="Calculation 2 5 46 2" xfId="14185"/>
    <cellStyle name="Calculation 2 5 46 3" xfId="23178"/>
    <cellStyle name="Calculation 2 5 46 4" xfId="31365"/>
    <cellStyle name="Calculation 2 5 46 5" xfId="40659"/>
    <cellStyle name="Calculation 2 5 46 6" xfId="45030"/>
    <cellStyle name="Calculation 2 5 46 7" xfId="47246"/>
    <cellStyle name="Calculation 2 5 47" xfId="6567"/>
    <cellStyle name="Calculation 2 5 47 2" xfId="14284"/>
    <cellStyle name="Calculation 2 5 47 3" xfId="23277"/>
    <cellStyle name="Calculation 2 5 47 4" xfId="31464"/>
    <cellStyle name="Calculation 2 5 47 5" xfId="40752"/>
    <cellStyle name="Calculation 2 5 47 6" xfId="45129"/>
    <cellStyle name="Calculation 2 5 47 7" xfId="53836"/>
    <cellStyle name="Calculation 2 5 48" xfId="6614"/>
    <cellStyle name="Calculation 2 5 48 2" xfId="14331"/>
    <cellStyle name="Calculation 2 5 48 3" xfId="23324"/>
    <cellStyle name="Calculation 2 5 48 4" xfId="31511"/>
    <cellStyle name="Calculation 2 5 48 5" xfId="40798"/>
    <cellStyle name="Calculation 2 5 48 6" xfId="45176"/>
    <cellStyle name="Calculation 2 5 48 7" xfId="48870"/>
    <cellStyle name="Calculation 2 5 49" xfId="6726"/>
    <cellStyle name="Calculation 2 5 49 2" xfId="14443"/>
    <cellStyle name="Calculation 2 5 49 3" xfId="23436"/>
    <cellStyle name="Calculation 2 5 49 4" xfId="31623"/>
    <cellStyle name="Calculation 2 5 49 5" xfId="40904"/>
    <cellStyle name="Calculation 2 5 49 6" xfId="45288"/>
    <cellStyle name="Calculation 2 5 49 7" xfId="51953"/>
    <cellStyle name="Calculation 2 5 5" xfId="1357"/>
    <cellStyle name="Calculation 2 5 5 2" xfId="9180"/>
    <cellStyle name="Calculation 2 5 5 3" xfId="16608"/>
    <cellStyle name="Calculation 2 5 5 4" xfId="26388"/>
    <cellStyle name="Calculation 2 5 5 5" xfId="35139"/>
    <cellStyle name="Calculation 2 5 5 6" xfId="40405"/>
    <cellStyle name="Calculation 2 5 5 7" xfId="53833"/>
    <cellStyle name="Calculation 2 5 50" xfId="6841"/>
    <cellStyle name="Calculation 2 5 50 2" xfId="14558"/>
    <cellStyle name="Calculation 2 5 50 3" xfId="23551"/>
    <cellStyle name="Calculation 2 5 50 4" xfId="31738"/>
    <cellStyle name="Calculation 2 5 50 5" xfId="41012"/>
    <cellStyle name="Calculation 2 5 50 6" xfId="45403"/>
    <cellStyle name="Calculation 2 5 50 7" xfId="49677"/>
    <cellStyle name="Calculation 2 5 51" xfId="6954"/>
    <cellStyle name="Calculation 2 5 51 2" xfId="14671"/>
    <cellStyle name="Calculation 2 5 51 3" xfId="23664"/>
    <cellStyle name="Calculation 2 5 51 4" xfId="31851"/>
    <cellStyle name="Calculation 2 5 51 5" xfId="41120"/>
    <cellStyle name="Calculation 2 5 51 6" xfId="45516"/>
    <cellStyle name="Calculation 2 5 51 7" xfId="46804"/>
    <cellStyle name="Calculation 2 5 52" xfId="7065"/>
    <cellStyle name="Calculation 2 5 52 2" xfId="14782"/>
    <cellStyle name="Calculation 2 5 52 3" xfId="23775"/>
    <cellStyle name="Calculation 2 5 52 4" xfId="31962"/>
    <cellStyle name="Calculation 2 5 52 5" xfId="41225"/>
    <cellStyle name="Calculation 2 5 52 6" xfId="45627"/>
    <cellStyle name="Calculation 2 5 52 7" xfId="52214"/>
    <cellStyle name="Calculation 2 5 53" xfId="7364"/>
    <cellStyle name="Calculation 2 5 53 2" xfId="15081"/>
    <cellStyle name="Calculation 2 5 53 3" xfId="24074"/>
    <cellStyle name="Calculation 2 5 53 4" xfId="32261"/>
    <cellStyle name="Calculation 2 5 53 5" xfId="41517"/>
    <cellStyle name="Calculation 2 5 53 6" xfId="45926"/>
    <cellStyle name="Calculation 2 5 53 7" xfId="49190"/>
    <cellStyle name="Calculation 2 5 54" xfId="7132"/>
    <cellStyle name="Calculation 2 5 54 2" xfId="14849"/>
    <cellStyle name="Calculation 2 5 54 3" xfId="23842"/>
    <cellStyle name="Calculation 2 5 54 4" xfId="32029"/>
    <cellStyle name="Calculation 2 5 54 5" xfId="41291"/>
    <cellStyle name="Calculation 2 5 54 6" xfId="45694"/>
    <cellStyle name="Calculation 2 5 54 7" xfId="51340"/>
    <cellStyle name="Calculation 2 5 55" xfId="7462"/>
    <cellStyle name="Calculation 2 5 55 2" xfId="15179"/>
    <cellStyle name="Calculation 2 5 55 3" xfId="24172"/>
    <cellStyle name="Calculation 2 5 55 4" xfId="32359"/>
    <cellStyle name="Calculation 2 5 55 5" xfId="41608"/>
    <cellStyle name="Calculation 2 5 55 6" xfId="46024"/>
    <cellStyle name="Calculation 2 5 55 7" xfId="53543"/>
    <cellStyle name="Calculation 2 5 56" xfId="7583"/>
    <cellStyle name="Calculation 2 5 56 2" xfId="15300"/>
    <cellStyle name="Calculation 2 5 56 3" xfId="24293"/>
    <cellStyle name="Calculation 2 5 56 4" xfId="32480"/>
    <cellStyle name="Calculation 2 5 56 5" xfId="41723"/>
    <cellStyle name="Calculation 2 5 56 6" xfId="46145"/>
    <cellStyle name="Calculation 2 5 56 7" xfId="48306"/>
    <cellStyle name="Calculation 2 5 57" xfId="7859"/>
    <cellStyle name="Calculation 2 5 57 2" xfId="15576"/>
    <cellStyle name="Calculation 2 5 57 3" xfId="24563"/>
    <cellStyle name="Calculation 2 5 57 4" xfId="32756"/>
    <cellStyle name="Calculation 2 5 57 5" xfId="41988"/>
    <cellStyle name="Calculation 2 5 57 6" xfId="46421"/>
    <cellStyle name="Calculation 2 5 57 7" xfId="48977"/>
    <cellStyle name="Calculation 2 5 58" xfId="7963"/>
    <cellStyle name="Calculation 2 5 58 2" xfId="15680"/>
    <cellStyle name="Calculation 2 5 58 3" xfId="24666"/>
    <cellStyle name="Calculation 2 5 58 4" xfId="32860"/>
    <cellStyle name="Calculation 2 5 58 5" xfId="42087"/>
    <cellStyle name="Calculation 2 5 58 6" xfId="46525"/>
    <cellStyle name="Calculation 2 5 58 7" xfId="48048"/>
    <cellStyle name="Calculation 2 5 59" xfId="8076"/>
    <cellStyle name="Calculation 2 5 59 2" xfId="15793"/>
    <cellStyle name="Calculation 2 5 59 3" xfId="24777"/>
    <cellStyle name="Calculation 2 5 59 4" xfId="32973"/>
    <cellStyle name="Calculation 2 5 59 5" xfId="42195"/>
    <cellStyle name="Calculation 2 5 59 6" xfId="46638"/>
    <cellStyle name="Calculation 2 5 59 7" xfId="48588"/>
    <cellStyle name="Calculation 2 5 6" xfId="1480"/>
    <cellStyle name="Calculation 2 5 6 2" xfId="9303"/>
    <cellStyle name="Calculation 2 5 6 3" xfId="16731"/>
    <cellStyle name="Calculation 2 5 6 4" xfId="26373"/>
    <cellStyle name="Calculation 2 5 6 5" xfId="35117"/>
    <cellStyle name="Calculation 2 5 6 6" xfId="38950"/>
    <cellStyle name="Calculation 2 5 6 7" xfId="53802"/>
    <cellStyle name="Calculation 2 5 60" xfId="8135"/>
    <cellStyle name="Calculation 2 5 60 2" xfId="15852"/>
    <cellStyle name="Calculation 2 5 60 3" xfId="33032"/>
    <cellStyle name="Calculation 2 5 60 4" xfId="42252"/>
    <cellStyle name="Calculation 2 5 60 5" xfId="46697"/>
    <cellStyle name="Calculation 2 5 60 6" xfId="49526"/>
    <cellStyle name="Calculation 2 5 61" xfId="19081"/>
    <cellStyle name="Calculation 2 5 62" xfId="33101"/>
    <cellStyle name="Calculation 2 5 63" xfId="36669"/>
    <cellStyle name="Calculation 2 5 64" xfId="49112"/>
    <cellStyle name="Calculation 2 5 7" xfId="1652"/>
    <cellStyle name="Calculation 2 5 7 2" xfId="9475"/>
    <cellStyle name="Calculation 2 5 7 3" xfId="16903"/>
    <cellStyle name="Calculation 2 5 7 4" xfId="25233"/>
    <cellStyle name="Calculation 2 5 7 5" xfId="33637"/>
    <cellStyle name="Calculation 2 5 7 6" xfId="40202"/>
    <cellStyle name="Calculation 2 5 7 7" xfId="51291"/>
    <cellStyle name="Calculation 2 5 8" xfId="1717"/>
    <cellStyle name="Calculation 2 5 8 2" xfId="9540"/>
    <cellStyle name="Calculation 2 5 8 3" xfId="16968"/>
    <cellStyle name="Calculation 2 5 8 4" xfId="25609"/>
    <cellStyle name="Calculation 2 5 8 5" xfId="34122"/>
    <cellStyle name="Calculation 2 5 8 6" xfId="36661"/>
    <cellStyle name="Calculation 2 5 8 7" xfId="52116"/>
    <cellStyle name="Calculation 2 5 9" xfId="1851"/>
    <cellStyle name="Calculation 2 5 9 2" xfId="9674"/>
    <cellStyle name="Calculation 2 5 9 3" xfId="17102"/>
    <cellStyle name="Calculation 2 5 9 4" xfId="25851"/>
    <cellStyle name="Calculation 2 5 9 5" xfId="34439"/>
    <cellStyle name="Calculation 2 5 9 6" xfId="41594"/>
    <cellStyle name="Calculation 2 5 9 7" xfId="52680"/>
    <cellStyle name="Calculation 2 6" xfId="241"/>
    <cellStyle name="Calculation 2 6 2" xfId="8340"/>
    <cellStyle name="Calculation 2 6 3" xfId="8361"/>
    <cellStyle name="Calculation 2 6 4" xfId="26300"/>
    <cellStyle name="Calculation 2 6 5" xfId="35018"/>
    <cellStyle name="Calculation 2 6 6" xfId="37257"/>
    <cellStyle name="Calculation 2 6 7" xfId="53651"/>
    <cellStyle name="Calculation 2 7" xfId="604"/>
    <cellStyle name="Calculation 2 7 2" xfId="8427"/>
    <cellStyle name="Calculation 2 7 3" xfId="11828"/>
    <cellStyle name="Calculation 2 7 4" xfId="19343"/>
    <cellStyle name="Calculation 2 7 5" xfId="28737"/>
    <cellStyle name="Calculation 2 7 6" xfId="36657"/>
    <cellStyle name="Calculation 2 7 7" xfId="47708"/>
    <cellStyle name="Calculation 2 8" xfId="1226"/>
    <cellStyle name="Calculation 2 8 2" xfId="9049"/>
    <cellStyle name="Calculation 2 8 3" xfId="16477"/>
    <cellStyle name="Calculation 2 8 4" xfId="19390"/>
    <cellStyle name="Calculation 2 8 5" xfId="27572"/>
    <cellStyle name="Calculation 2 8 6" xfId="38116"/>
    <cellStyle name="Calculation 2 8 7" xfId="48304"/>
    <cellStyle name="Calculation 2 9" xfId="978"/>
    <cellStyle name="Calculation 2 9 2" xfId="8801"/>
    <cellStyle name="Calculation 2 9 3" xfId="16229"/>
    <cellStyle name="Calculation 2 9 4" xfId="25831"/>
    <cellStyle name="Calculation 2 9 5" xfId="34416"/>
    <cellStyle name="Calculation 2 9 6" xfId="37120"/>
    <cellStyle name="Calculation 2 9 7" xfId="52641"/>
    <cellStyle name="Calculation 3" xfId="127"/>
    <cellStyle name="Calculation 3 10" xfId="1100"/>
    <cellStyle name="Calculation 3 10 2" xfId="8923"/>
    <cellStyle name="Calculation 3 10 3" xfId="16351"/>
    <cellStyle name="Calculation 3 10 4" xfId="26664"/>
    <cellStyle name="Calculation 3 10 5" xfId="35511"/>
    <cellStyle name="Calculation 3 10 6" xfId="36794"/>
    <cellStyle name="Calculation 3 10 7" xfId="54428"/>
    <cellStyle name="Calculation 3 11" xfId="1653"/>
    <cellStyle name="Calculation 3 11 2" xfId="9476"/>
    <cellStyle name="Calculation 3 11 3" xfId="16904"/>
    <cellStyle name="Calculation 3 11 4" xfId="25183"/>
    <cellStyle name="Calculation 3 11 5" xfId="33566"/>
    <cellStyle name="Calculation 3 11 6" xfId="40078"/>
    <cellStyle name="Calculation 3 11 7" xfId="51184"/>
    <cellStyle name="Calculation 3 12" xfId="1146"/>
    <cellStyle name="Calculation 3 12 2" xfId="8969"/>
    <cellStyle name="Calculation 3 12 3" xfId="16397"/>
    <cellStyle name="Calculation 3 12 4" xfId="19276"/>
    <cellStyle name="Calculation 3 12 5" xfId="27507"/>
    <cellStyle name="Calculation 3 12 6" xfId="39862"/>
    <cellStyle name="Calculation 3 12 7" xfId="49034"/>
    <cellStyle name="Calculation 3 13" xfId="2706"/>
    <cellStyle name="Calculation 3 13 2" xfId="10529"/>
    <cellStyle name="Calculation 3 13 3" xfId="17957"/>
    <cellStyle name="Calculation 3 13 4" xfId="25376"/>
    <cellStyle name="Calculation 3 13 5" xfId="33824"/>
    <cellStyle name="Calculation 3 13 6" xfId="36445"/>
    <cellStyle name="Calculation 3 13 7" xfId="51605"/>
    <cellStyle name="Calculation 3 14" xfId="3085"/>
    <cellStyle name="Calculation 3 14 2" xfId="10892"/>
    <cellStyle name="Calculation 3 14 3" xfId="18277"/>
    <cellStyle name="Calculation 3 14 4" xfId="25292"/>
    <cellStyle name="Calculation 3 14 5" xfId="33706"/>
    <cellStyle name="Calculation 3 14 6" xfId="37918"/>
    <cellStyle name="Calculation 3 14 7" xfId="51415"/>
    <cellStyle name="Calculation 3 15" xfId="3491"/>
    <cellStyle name="Calculation 3 15 2" xfId="11282"/>
    <cellStyle name="Calculation 3 15 3" xfId="20475"/>
    <cellStyle name="Calculation 3 15 4" xfId="24980"/>
    <cellStyle name="Calculation 3 15 5" xfId="33324"/>
    <cellStyle name="Calculation 3 15 6" xfId="38511"/>
    <cellStyle name="Calculation 3 15 7" xfId="50755"/>
    <cellStyle name="Calculation 3 16" xfId="4065"/>
    <cellStyle name="Calculation 3 16 2" xfId="20775"/>
    <cellStyle name="Calculation 3 16 3" xfId="28962"/>
    <cellStyle name="Calculation 3 16 4" xfId="38341"/>
    <cellStyle name="Calculation 3 16 5" xfId="42627"/>
    <cellStyle name="Calculation 3 16 6" xfId="50169"/>
    <cellStyle name="Calculation 3 17" xfId="3134"/>
    <cellStyle name="Calculation 3 17 2" xfId="10939"/>
    <cellStyle name="Calculation 3 17 3" xfId="20272"/>
    <cellStyle name="Calculation 3 17 4" xfId="28367"/>
    <cellStyle name="Calculation 3 17 5" xfId="37751"/>
    <cellStyle name="Calculation 3 17 6" xfId="42402"/>
    <cellStyle name="Calculation 3 17 7" xfId="48282"/>
    <cellStyle name="Calculation 3 18" xfId="3185"/>
    <cellStyle name="Calculation 3 18 2" xfId="10986"/>
    <cellStyle name="Calculation 3 18 3" xfId="20313"/>
    <cellStyle name="Calculation 3 18 4" xfId="28405"/>
    <cellStyle name="Calculation 3 18 5" xfId="37792"/>
    <cellStyle name="Calculation 3 18 6" xfId="42427"/>
    <cellStyle name="Calculation 3 18 7" xfId="50273"/>
    <cellStyle name="Calculation 3 19" xfId="3563"/>
    <cellStyle name="Calculation 3 19 2" xfId="11352"/>
    <cellStyle name="Calculation 3 19 3" xfId="20521"/>
    <cellStyle name="Calculation 3 19 4" xfId="28648"/>
    <cellStyle name="Calculation 3 19 5" xfId="38029"/>
    <cellStyle name="Calculation 3 19 6" xfId="42505"/>
    <cellStyle name="Calculation 3 19 7" xfId="50406"/>
    <cellStyle name="Calculation 3 2" xfId="250"/>
    <cellStyle name="Calculation 3 2 10" xfId="1117"/>
    <cellStyle name="Calculation 3 2 10 2" xfId="8940"/>
    <cellStyle name="Calculation 3 2 10 3" xfId="16368"/>
    <cellStyle name="Calculation 3 2 10 4" xfId="25835"/>
    <cellStyle name="Calculation 3 2 10 5" xfId="34421"/>
    <cellStyle name="Calculation 3 2 10 6" xfId="36381"/>
    <cellStyle name="Calculation 3 2 10 7" xfId="52649"/>
    <cellStyle name="Calculation 3 2 11" xfId="1063"/>
    <cellStyle name="Calculation 3 2 11 2" xfId="8886"/>
    <cellStyle name="Calculation 3 2 11 3" xfId="16314"/>
    <cellStyle name="Calculation 3 2 11 4" xfId="25009"/>
    <cellStyle name="Calculation 3 2 11 5" xfId="33363"/>
    <cellStyle name="Calculation 3 2 11 6" xfId="37728"/>
    <cellStyle name="Calculation 3 2 11 7" xfId="50827"/>
    <cellStyle name="Calculation 3 2 12" xfId="1384"/>
    <cellStyle name="Calculation 3 2 12 2" xfId="9207"/>
    <cellStyle name="Calculation 3 2 12 3" xfId="16635"/>
    <cellStyle name="Calculation 3 2 12 4" xfId="25035"/>
    <cellStyle name="Calculation 3 2 12 5" xfId="33394"/>
    <cellStyle name="Calculation 3 2 12 6" xfId="37843"/>
    <cellStyle name="Calculation 3 2 12 7" xfId="50881"/>
    <cellStyle name="Calculation 3 2 13" xfId="1085"/>
    <cellStyle name="Calculation 3 2 13 2" xfId="8908"/>
    <cellStyle name="Calculation 3 2 13 3" xfId="16336"/>
    <cellStyle name="Calculation 3 2 13 4" xfId="20472"/>
    <cellStyle name="Calculation 3 2 13 5" xfId="28002"/>
    <cellStyle name="Calculation 3 2 13 6" xfId="37544"/>
    <cellStyle name="Calculation 3 2 13 7" xfId="48595"/>
    <cellStyle name="Calculation 3 2 14" xfId="1745"/>
    <cellStyle name="Calculation 3 2 14 2" xfId="9568"/>
    <cellStyle name="Calculation 3 2 14 3" xfId="16996"/>
    <cellStyle name="Calculation 3 2 14 4" xfId="20058"/>
    <cellStyle name="Calculation 3 2 14 5" xfId="28403"/>
    <cellStyle name="Calculation 3 2 14 6" xfId="39739"/>
    <cellStyle name="Calculation 3 2 14 7" xfId="47984"/>
    <cellStyle name="Calculation 3 2 15" xfId="1641"/>
    <cellStyle name="Calculation 3 2 15 2" xfId="9464"/>
    <cellStyle name="Calculation 3 2 15 3" xfId="16892"/>
    <cellStyle name="Calculation 3 2 15 4" xfId="25845"/>
    <cellStyle name="Calculation 3 2 15 5" xfId="34432"/>
    <cellStyle name="Calculation 3 2 15 6" xfId="41131"/>
    <cellStyle name="Calculation 3 2 15 7" xfId="52664"/>
    <cellStyle name="Calculation 3 2 16" xfId="1035"/>
    <cellStyle name="Calculation 3 2 16 2" xfId="8858"/>
    <cellStyle name="Calculation 3 2 16 3" xfId="16286"/>
    <cellStyle name="Calculation 3 2 16 4" xfId="26415"/>
    <cellStyle name="Calculation 3 2 16 5" xfId="35179"/>
    <cellStyle name="Calculation 3 2 16 6" xfId="36971"/>
    <cellStyle name="Calculation 3 2 16 7" xfId="53894"/>
    <cellStyle name="Calculation 3 2 17" xfId="1624"/>
    <cellStyle name="Calculation 3 2 17 2" xfId="9447"/>
    <cellStyle name="Calculation 3 2 17 3" xfId="16875"/>
    <cellStyle name="Calculation 3 2 17 4" xfId="19749"/>
    <cellStyle name="Calculation 3 2 17 5" xfId="28453"/>
    <cellStyle name="Calculation 3 2 17 6" xfId="37290"/>
    <cellStyle name="Calculation 3 2 17 7" xfId="48158"/>
    <cellStyle name="Calculation 3 2 18" xfId="1629"/>
    <cellStyle name="Calculation 3 2 18 2" xfId="9452"/>
    <cellStyle name="Calculation 3 2 18 3" xfId="16880"/>
    <cellStyle name="Calculation 3 2 18 4" xfId="26377"/>
    <cellStyle name="Calculation 3 2 18 5" xfId="35122"/>
    <cellStyle name="Calculation 3 2 18 6" xfId="36887"/>
    <cellStyle name="Calculation 3 2 18 7" xfId="53806"/>
    <cellStyle name="Calculation 3 2 19" xfId="1096"/>
    <cellStyle name="Calculation 3 2 19 2" xfId="8919"/>
    <cellStyle name="Calculation 3 2 19 3" xfId="16347"/>
    <cellStyle name="Calculation 3 2 19 4" xfId="20616"/>
    <cellStyle name="Calculation 3 2 19 5" xfId="27169"/>
    <cellStyle name="Calculation 3 2 19 6" xfId="36710"/>
    <cellStyle name="Calculation 3 2 19 7" xfId="50250"/>
    <cellStyle name="Calculation 3 2 2" xfId="524"/>
    <cellStyle name="Calculation 3 2 2 10" xfId="1970"/>
    <cellStyle name="Calculation 3 2 2 10 2" xfId="9793"/>
    <cellStyle name="Calculation 3 2 2 10 3" xfId="17221"/>
    <cellStyle name="Calculation 3 2 2 10 4" xfId="19901"/>
    <cellStyle name="Calculation 3 2 2 10 5" xfId="28614"/>
    <cellStyle name="Calculation 3 2 2 10 6" xfId="37987"/>
    <cellStyle name="Calculation 3 2 2 10 7" xfId="48955"/>
    <cellStyle name="Calculation 3 2 2 11" xfId="2088"/>
    <cellStyle name="Calculation 3 2 2 11 2" xfId="9911"/>
    <cellStyle name="Calculation 3 2 2 11 3" xfId="17339"/>
    <cellStyle name="Calculation 3 2 2 11 4" xfId="19173"/>
    <cellStyle name="Calculation 3 2 2 11 5" xfId="26908"/>
    <cellStyle name="Calculation 3 2 2 11 6" xfId="39670"/>
    <cellStyle name="Calculation 3 2 2 11 7" xfId="49168"/>
    <cellStyle name="Calculation 3 2 2 12" xfId="2201"/>
    <cellStyle name="Calculation 3 2 2 12 2" xfId="10024"/>
    <cellStyle name="Calculation 3 2 2 12 3" xfId="17452"/>
    <cellStyle name="Calculation 3 2 2 12 4" xfId="25718"/>
    <cellStyle name="Calculation 3 2 2 12 5" xfId="34264"/>
    <cellStyle name="Calculation 3 2 2 12 6" xfId="37199"/>
    <cellStyle name="Calculation 3 2 2 12 7" xfId="52365"/>
    <cellStyle name="Calculation 3 2 2 13" xfId="2346"/>
    <cellStyle name="Calculation 3 2 2 13 2" xfId="10169"/>
    <cellStyle name="Calculation 3 2 2 13 3" xfId="17597"/>
    <cellStyle name="Calculation 3 2 2 13 4" xfId="25469"/>
    <cellStyle name="Calculation 3 2 2 13 5" xfId="33940"/>
    <cellStyle name="Calculation 3 2 2 13 6" xfId="38214"/>
    <cellStyle name="Calculation 3 2 2 13 7" xfId="51813"/>
    <cellStyle name="Calculation 3 2 2 14" xfId="2431"/>
    <cellStyle name="Calculation 3 2 2 14 2" xfId="10254"/>
    <cellStyle name="Calculation 3 2 2 14 3" xfId="17682"/>
    <cellStyle name="Calculation 3 2 2 14 4" xfId="19441"/>
    <cellStyle name="Calculation 3 2 2 14 5" xfId="28880"/>
    <cellStyle name="Calculation 3 2 2 14 6" xfId="41853"/>
    <cellStyle name="Calculation 3 2 2 14 7" xfId="50179"/>
    <cellStyle name="Calculation 3 2 2 15" xfId="2499"/>
    <cellStyle name="Calculation 3 2 2 15 2" xfId="10322"/>
    <cellStyle name="Calculation 3 2 2 15 3" xfId="17750"/>
    <cellStyle name="Calculation 3 2 2 15 4" xfId="19700"/>
    <cellStyle name="Calculation 3 2 2 15 5" xfId="33126"/>
    <cellStyle name="Calculation 3 2 2 15 6" xfId="39400"/>
    <cellStyle name="Calculation 3 2 2 15 7" xfId="50387"/>
    <cellStyle name="Calculation 3 2 2 16" xfId="2612"/>
    <cellStyle name="Calculation 3 2 2 16 2" xfId="10435"/>
    <cellStyle name="Calculation 3 2 2 16 3" xfId="17863"/>
    <cellStyle name="Calculation 3 2 2 16 4" xfId="26516"/>
    <cellStyle name="Calculation 3 2 2 16 5" xfId="35315"/>
    <cellStyle name="Calculation 3 2 2 16 6" xfId="40305"/>
    <cellStyle name="Calculation 3 2 2 16 7" xfId="54114"/>
    <cellStyle name="Calculation 3 2 2 17" xfId="2729"/>
    <cellStyle name="Calculation 3 2 2 17 2" xfId="10552"/>
    <cellStyle name="Calculation 3 2 2 17 3" xfId="17980"/>
    <cellStyle name="Calculation 3 2 2 17 4" xfId="20057"/>
    <cellStyle name="Calculation 3 2 2 17 5" xfId="27099"/>
    <cellStyle name="Calculation 3 2 2 17 6" xfId="37969"/>
    <cellStyle name="Calculation 3 2 2 17 7" xfId="49303"/>
    <cellStyle name="Calculation 3 2 2 18" xfId="2754"/>
    <cellStyle name="Calculation 3 2 2 18 2" xfId="10577"/>
    <cellStyle name="Calculation 3 2 2 18 3" xfId="18005"/>
    <cellStyle name="Calculation 3 2 2 18 4" xfId="26481"/>
    <cellStyle name="Calculation 3 2 2 18 5" xfId="35270"/>
    <cellStyle name="Calculation 3 2 2 18 6" xfId="41039"/>
    <cellStyle name="Calculation 3 2 2 18 7" xfId="54044"/>
    <cellStyle name="Calculation 3 2 2 19" xfId="2805"/>
    <cellStyle name="Calculation 3 2 2 19 2" xfId="10628"/>
    <cellStyle name="Calculation 3 2 2 19 3" xfId="18056"/>
    <cellStyle name="Calculation 3 2 2 19 4" xfId="19336"/>
    <cellStyle name="Calculation 3 2 2 19 5" xfId="27413"/>
    <cellStyle name="Calculation 3 2 2 19 6" xfId="37736"/>
    <cellStyle name="Calculation 3 2 2 19 7" xfId="50221"/>
    <cellStyle name="Calculation 3 2 2 2" xfId="674"/>
    <cellStyle name="Calculation 3 2 2 2 2" xfId="8497"/>
    <cellStyle name="Calculation 3 2 2 2 3" xfId="8249"/>
    <cellStyle name="Calculation 3 2 2 2 4" xfId="20401"/>
    <cellStyle name="Calculation 3 2 2 2 5" xfId="27189"/>
    <cellStyle name="Calculation 3 2 2 2 6" xfId="36690"/>
    <cellStyle name="Calculation 3 2 2 2 7" xfId="49407"/>
    <cellStyle name="Calculation 3 2 2 20" xfId="2912"/>
    <cellStyle name="Calculation 3 2 2 20 2" xfId="10735"/>
    <cellStyle name="Calculation 3 2 2 20 3" xfId="18163"/>
    <cellStyle name="Calculation 3 2 2 20 4" xfId="26467"/>
    <cellStyle name="Calculation 3 2 2 20 5" xfId="35246"/>
    <cellStyle name="Calculation 3 2 2 20 6" xfId="36961"/>
    <cellStyle name="Calculation 3 2 2 20 7" xfId="54003"/>
    <cellStyle name="Calculation 3 2 2 21" xfId="3288"/>
    <cellStyle name="Calculation 3 2 2 21 2" xfId="11081"/>
    <cellStyle name="Calculation 3 2 2 21 3" xfId="18410"/>
    <cellStyle name="Calculation 3 2 2 21 4" xfId="25840"/>
    <cellStyle name="Calculation 3 2 2 21 5" xfId="34427"/>
    <cellStyle name="Calculation 3 2 2 21 6" xfId="40335"/>
    <cellStyle name="Calculation 3 2 2 21 7" xfId="52658"/>
    <cellStyle name="Calculation 3 2 2 22" xfId="3408"/>
    <cellStyle name="Calculation 3 2 2 22 2" xfId="11199"/>
    <cellStyle name="Calculation 3 2 2 22 3" xfId="18521"/>
    <cellStyle name="Calculation 3 2 2 22 4" xfId="19581"/>
    <cellStyle name="Calculation 3 2 2 22 5" xfId="27294"/>
    <cellStyle name="Calculation 3 2 2 22 6" xfId="37320"/>
    <cellStyle name="Calculation 3 2 2 22 7" xfId="48711"/>
    <cellStyle name="Calculation 3 2 2 23" xfId="2997"/>
    <cellStyle name="Calculation 3 2 2 23 2" xfId="10816"/>
    <cellStyle name="Calculation 3 2 2 23 3" xfId="18239"/>
    <cellStyle name="Calculation 3 2 2 23 4" xfId="19542"/>
    <cellStyle name="Calculation 3 2 2 23 5" xfId="28855"/>
    <cellStyle name="Calculation 3 2 2 23 6" xfId="40347"/>
    <cellStyle name="Calculation 3 2 2 23 7" xfId="48027"/>
    <cellStyle name="Calculation 3 2 2 24" xfId="3679"/>
    <cellStyle name="Calculation 3 2 2 24 2" xfId="11464"/>
    <cellStyle name="Calculation 3 2 2 24 3" xfId="18737"/>
    <cellStyle name="Calculation 3 2 2 24 4" xfId="24986"/>
    <cellStyle name="Calculation 3 2 2 24 5" xfId="33334"/>
    <cellStyle name="Calculation 3 2 2 24 6" xfId="37923"/>
    <cellStyle name="Calculation 3 2 2 24 7" xfId="50772"/>
    <cellStyle name="Calculation 3 2 2 25" xfId="3809"/>
    <cellStyle name="Calculation 3 2 2 25 2" xfId="11591"/>
    <cellStyle name="Calculation 3 2 2 25 3" xfId="18848"/>
    <cellStyle name="Calculation 3 2 2 25 4" xfId="19827"/>
    <cellStyle name="Calculation 3 2 2 25 5" xfId="27875"/>
    <cellStyle name="Calculation 3 2 2 25 6" xfId="40618"/>
    <cellStyle name="Calculation 3 2 2 25 7" xfId="48046"/>
    <cellStyle name="Calculation 3 2 2 26" xfId="3927"/>
    <cellStyle name="Calculation 3 2 2 26 2" xfId="11707"/>
    <cellStyle name="Calculation 3 2 2 26 3" xfId="18957"/>
    <cellStyle name="Calculation 3 2 2 26 4" xfId="25440"/>
    <cellStyle name="Calculation 3 2 2 26 5" xfId="33900"/>
    <cellStyle name="Calculation 3 2 2 26 6" xfId="38633"/>
    <cellStyle name="Calculation 3 2 2 26 7" xfId="51735"/>
    <cellStyle name="Calculation 3 2 2 27" xfId="4038"/>
    <cellStyle name="Calculation 3 2 2 27 2" xfId="11808"/>
    <cellStyle name="Calculation 3 2 2 27 3" xfId="20748"/>
    <cellStyle name="Calculation 3 2 2 27 4" xfId="28935"/>
    <cellStyle name="Calculation 3 2 2 27 5" xfId="38314"/>
    <cellStyle name="Calculation 3 2 2 27 6" xfId="42600"/>
    <cellStyle name="Calculation 3 2 2 27 7" xfId="52943"/>
    <cellStyle name="Calculation 3 2 2 28" xfId="4124"/>
    <cellStyle name="Calculation 3 2 2 28 2" xfId="11883"/>
    <cellStyle name="Calculation 3 2 2 28 3" xfId="20834"/>
    <cellStyle name="Calculation 3 2 2 28 4" xfId="29021"/>
    <cellStyle name="Calculation 3 2 2 28 5" xfId="38398"/>
    <cellStyle name="Calculation 3 2 2 28 6" xfId="42686"/>
    <cellStyle name="Calculation 3 2 2 28 7" xfId="51360"/>
    <cellStyle name="Calculation 3 2 2 29" xfId="4004"/>
    <cellStyle name="Calculation 3 2 2 29 2" xfId="20714"/>
    <cellStyle name="Calculation 3 2 2 29 3" xfId="28901"/>
    <cellStyle name="Calculation 3 2 2 29 4" xfId="38284"/>
    <cellStyle name="Calculation 3 2 2 29 5" xfId="42566"/>
    <cellStyle name="Calculation 3 2 2 29 6" xfId="48881"/>
    <cellStyle name="Calculation 3 2 2 3" xfId="782"/>
    <cellStyle name="Calculation 3 2 2 3 2" xfId="8605"/>
    <cellStyle name="Calculation 3 2 2 3 3" xfId="16033"/>
    <cellStyle name="Calculation 3 2 2 3 4" xfId="20284"/>
    <cellStyle name="Calculation 3 2 2 3 5" xfId="28163"/>
    <cellStyle name="Calculation 3 2 2 3 6" xfId="37365"/>
    <cellStyle name="Calculation 3 2 2 3 7" xfId="47543"/>
    <cellStyle name="Calculation 3 2 2 30" xfId="4321"/>
    <cellStyle name="Calculation 3 2 2 30 2" xfId="12038"/>
    <cellStyle name="Calculation 3 2 2 30 3" xfId="21031"/>
    <cellStyle name="Calculation 3 2 2 30 4" xfId="29218"/>
    <cellStyle name="Calculation 3 2 2 30 5" xfId="38589"/>
    <cellStyle name="Calculation 3 2 2 30 6" xfId="42883"/>
    <cellStyle name="Calculation 3 2 2 30 7" xfId="46947"/>
    <cellStyle name="Calculation 3 2 2 31" xfId="4444"/>
    <cellStyle name="Calculation 3 2 2 31 2" xfId="12161"/>
    <cellStyle name="Calculation 3 2 2 31 3" xfId="21154"/>
    <cellStyle name="Calculation 3 2 2 31 4" xfId="29341"/>
    <cellStyle name="Calculation 3 2 2 31 5" xfId="38707"/>
    <cellStyle name="Calculation 3 2 2 31 6" xfId="43006"/>
    <cellStyle name="Calculation 3 2 2 31 7" xfId="50293"/>
    <cellStyle name="Calculation 3 2 2 32" xfId="4558"/>
    <cellStyle name="Calculation 3 2 2 32 2" xfId="12275"/>
    <cellStyle name="Calculation 3 2 2 32 3" xfId="21268"/>
    <cellStyle name="Calculation 3 2 2 32 4" xfId="29455"/>
    <cellStyle name="Calculation 3 2 2 32 5" xfId="38816"/>
    <cellStyle name="Calculation 3 2 2 32 6" xfId="43120"/>
    <cellStyle name="Calculation 3 2 2 32 7" xfId="53309"/>
    <cellStyle name="Calculation 3 2 2 33" xfId="4671"/>
    <cellStyle name="Calculation 3 2 2 33 2" xfId="12388"/>
    <cellStyle name="Calculation 3 2 2 33 3" xfId="21381"/>
    <cellStyle name="Calculation 3 2 2 33 4" xfId="29568"/>
    <cellStyle name="Calculation 3 2 2 33 5" xfId="38925"/>
    <cellStyle name="Calculation 3 2 2 33 6" xfId="43233"/>
    <cellStyle name="Calculation 3 2 2 33 7" xfId="48297"/>
    <cellStyle name="Calculation 3 2 2 34" xfId="4782"/>
    <cellStyle name="Calculation 3 2 2 34 2" xfId="12499"/>
    <cellStyle name="Calculation 3 2 2 34 3" xfId="21492"/>
    <cellStyle name="Calculation 3 2 2 34 4" xfId="29679"/>
    <cellStyle name="Calculation 3 2 2 34 5" xfId="39033"/>
    <cellStyle name="Calculation 3 2 2 34 6" xfId="43344"/>
    <cellStyle name="Calculation 3 2 2 34 7" xfId="51848"/>
    <cellStyle name="Calculation 3 2 2 35" xfId="4891"/>
    <cellStyle name="Calculation 3 2 2 35 2" xfId="12608"/>
    <cellStyle name="Calculation 3 2 2 35 3" xfId="21601"/>
    <cellStyle name="Calculation 3 2 2 35 4" xfId="29788"/>
    <cellStyle name="Calculation 3 2 2 35 5" xfId="39137"/>
    <cellStyle name="Calculation 3 2 2 35 6" xfId="43453"/>
    <cellStyle name="Calculation 3 2 2 35 7" xfId="49244"/>
    <cellStyle name="Calculation 3 2 2 36" xfId="5002"/>
    <cellStyle name="Calculation 3 2 2 36 2" xfId="12719"/>
    <cellStyle name="Calculation 3 2 2 36 3" xfId="21712"/>
    <cellStyle name="Calculation 3 2 2 36 4" xfId="29899"/>
    <cellStyle name="Calculation 3 2 2 36 5" xfId="39245"/>
    <cellStyle name="Calculation 3 2 2 36 6" xfId="43564"/>
    <cellStyle name="Calculation 3 2 2 36 7" xfId="53199"/>
    <cellStyle name="Calculation 3 2 2 37" xfId="5381"/>
    <cellStyle name="Calculation 3 2 2 37 2" xfId="13098"/>
    <cellStyle name="Calculation 3 2 2 37 3" xfId="22091"/>
    <cellStyle name="Calculation 3 2 2 37 4" xfId="30278"/>
    <cellStyle name="Calculation 3 2 2 37 5" xfId="39609"/>
    <cellStyle name="Calculation 3 2 2 37 6" xfId="43943"/>
    <cellStyle name="Calculation 3 2 2 37 7" xfId="52759"/>
    <cellStyle name="Calculation 3 2 2 38" xfId="5501"/>
    <cellStyle name="Calculation 3 2 2 38 2" xfId="13218"/>
    <cellStyle name="Calculation 3 2 2 38 3" xfId="22211"/>
    <cellStyle name="Calculation 3 2 2 38 4" xfId="30398"/>
    <cellStyle name="Calculation 3 2 2 38 5" xfId="39723"/>
    <cellStyle name="Calculation 3 2 2 38 6" xfId="44063"/>
    <cellStyle name="Calculation 3 2 2 38 7" xfId="47742"/>
    <cellStyle name="Calculation 3 2 2 39" xfId="5625"/>
    <cellStyle name="Calculation 3 2 2 39 2" xfId="13342"/>
    <cellStyle name="Calculation 3 2 2 39 3" xfId="22335"/>
    <cellStyle name="Calculation 3 2 2 39 4" xfId="30522"/>
    <cellStyle name="Calculation 3 2 2 39 5" xfId="39843"/>
    <cellStyle name="Calculation 3 2 2 39 6" xfId="44187"/>
    <cellStyle name="Calculation 3 2 2 39 7" xfId="47112"/>
    <cellStyle name="Calculation 3 2 2 4" xfId="893"/>
    <cellStyle name="Calculation 3 2 2 4 2" xfId="8716"/>
    <cellStyle name="Calculation 3 2 2 4 3" xfId="16144"/>
    <cellStyle name="Calculation 3 2 2 4 4" xfId="26632"/>
    <cellStyle name="Calculation 3 2 2 4 5" xfId="35468"/>
    <cellStyle name="Calculation 3 2 2 4 6" xfId="37277"/>
    <cellStyle name="Calculation 3 2 2 4 7" xfId="54356"/>
    <cellStyle name="Calculation 3 2 2 40" xfId="5741"/>
    <cellStyle name="Calculation 3 2 2 40 2" xfId="13458"/>
    <cellStyle name="Calculation 3 2 2 40 3" xfId="22451"/>
    <cellStyle name="Calculation 3 2 2 40 4" xfId="30638"/>
    <cellStyle name="Calculation 3 2 2 40 5" xfId="39955"/>
    <cellStyle name="Calculation 3 2 2 40 6" xfId="44303"/>
    <cellStyle name="Calculation 3 2 2 40 7" xfId="52672"/>
    <cellStyle name="Calculation 3 2 2 41" xfId="5857"/>
    <cellStyle name="Calculation 3 2 2 41 2" xfId="13574"/>
    <cellStyle name="Calculation 3 2 2 41 3" xfId="22567"/>
    <cellStyle name="Calculation 3 2 2 41 4" xfId="30754"/>
    <cellStyle name="Calculation 3 2 2 41 5" xfId="40068"/>
    <cellStyle name="Calculation 3 2 2 41 6" xfId="44419"/>
    <cellStyle name="Calculation 3 2 2 41 7" xfId="48034"/>
    <cellStyle name="Calculation 3 2 2 42" xfId="5986"/>
    <cellStyle name="Calculation 3 2 2 42 2" xfId="13703"/>
    <cellStyle name="Calculation 3 2 2 42 3" xfId="22696"/>
    <cellStyle name="Calculation 3 2 2 42 4" xfId="30883"/>
    <cellStyle name="Calculation 3 2 2 42 5" xfId="40192"/>
    <cellStyle name="Calculation 3 2 2 42 6" xfId="44548"/>
    <cellStyle name="Calculation 3 2 2 42 7" xfId="51857"/>
    <cellStyle name="Calculation 3 2 2 43" xfId="5433"/>
    <cellStyle name="Calculation 3 2 2 43 2" xfId="13150"/>
    <cellStyle name="Calculation 3 2 2 43 3" xfId="22143"/>
    <cellStyle name="Calculation 3 2 2 43 4" xfId="30330"/>
    <cellStyle name="Calculation 3 2 2 43 5" xfId="39659"/>
    <cellStyle name="Calculation 3 2 2 43 6" xfId="43995"/>
    <cellStyle name="Calculation 3 2 2 43 7" xfId="48531"/>
    <cellStyle name="Calculation 3 2 2 44" xfId="6242"/>
    <cellStyle name="Calculation 3 2 2 44 2" xfId="13959"/>
    <cellStyle name="Calculation 3 2 2 44 3" xfId="22952"/>
    <cellStyle name="Calculation 3 2 2 44 4" xfId="31139"/>
    <cellStyle name="Calculation 3 2 2 44 5" xfId="40440"/>
    <cellStyle name="Calculation 3 2 2 44 6" xfId="44804"/>
    <cellStyle name="Calculation 3 2 2 44 7" xfId="50494"/>
    <cellStyle name="Calculation 3 2 2 45" xfId="6358"/>
    <cellStyle name="Calculation 3 2 2 45 2" xfId="14075"/>
    <cellStyle name="Calculation 3 2 2 45 3" xfId="23068"/>
    <cellStyle name="Calculation 3 2 2 45 4" xfId="31255"/>
    <cellStyle name="Calculation 3 2 2 45 5" xfId="40553"/>
    <cellStyle name="Calculation 3 2 2 45 6" xfId="44920"/>
    <cellStyle name="Calculation 3 2 2 45 7" xfId="53535"/>
    <cellStyle name="Calculation 3 2 2 46" xfId="6469"/>
    <cellStyle name="Calculation 3 2 2 46 2" xfId="14186"/>
    <cellStyle name="Calculation 3 2 2 46 3" xfId="23179"/>
    <cellStyle name="Calculation 3 2 2 46 4" xfId="31366"/>
    <cellStyle name="Calculation 3 2 2 46 5" xfId="40660"/>
    <cellStyle name="Calculation 3 2 2 46 6" xfId="45031"/>
    <cellStyle name="Calculation 3 2 2 46 7" xfId="53634"/>
    <cellStyle name="Calculation 3 2 2 47" xfId="6565"/>
    <cellStyle name="Calculation 3 2 2 47 2" xfId="14282"/>
    <cellStyle name="Calculation 3 2 2 47 3" xfId="23275"/>
    <cellStyle name="Calculation 3 2 2 47 4" xfId="31462"/>
    <cellStyle name="Calculation 3 2 2 47 5" xfId="40750"/>
    <cellStyle name="Calculation 3 2 2 47 6" xfId="45127"/>
    <cellStyle name="Calculation 3 2 2 47 7" xfId="54214"/>
    <cellStyle name="Calculation 3 2 2 48" xfId="6615"/>
    <cellStyle name="Calculation 3 2 2 48 2" xfId="14332"/>
    <cellStyle name="Calculation 3 2 2 48 3" xfId="23325"/>
    <cellStyle name="Calculation 3 2 2 48 4" xfId="31512"/>
    <cellStyle name="Calculation 3 2 2 48 5" xfId="40799"/>
    <cellStyle name="Calculation 3 2 2 48 6" xfId="45177"/>
    <cellStyle name="Calculation 3 2 2 48 7" xfId="48764"/>
    <cellStyle name="Calculation 3 2 2 49" xfId="6727"/>
    <cellStyle name="Calculation 3 2 2 49 2" xfId="14444"/>
    <cellStyle name="Calculation 3 2 2 49 3" xfId="23437"/>
    <cellStyle name="Calculation 3 2 2 49 4" xfId="31624"/>
    <cellStyle name="Calculation 3 2 2 49 5" xfId="40905"/>
    <cellStyle name="Calculation 3 2 2 49 6" xfId="45289"/>
    <cellStyle name="Calculation 3 2 2 49 7" xfId="51619"/>
    <cellStyle name="Calculation 3 2 2 5" xfId="1358"/>
    <cellStyle name="Calculation 3 2 2 5 2" xfId="9181"/>
    <cellStyle name="Calculation 3 2 2 5 3" xfId="16609"/>
    <cellStyle name="Calculation 3 2 2 5 4" xfId="26321"/>
    <cellStyle name="Calculation 3 2 2 5 5" xfId="35045"/>
    <cellStyle name="Calculation 3 2 2 5 6" xfId="39511"/>
    <cellStyle name="Calculation 3 2 2 5 7" xfId="53687"/>
    <cellStyle name="Calculation 3 2 2 50" xfId="6842"/>
    <cellStyle name="Calculation 3 2 2 50 2" xfId="14559"/>
    <cellStyle name="Calculation 3 2 2 50 3" xfId="23552"/>
    <cellStyle name="Calculation 3 2 2 50 4" xfId="31739"/>
    <cellStyle name="Calculation 3 2 2 50 5" xfId="41013"/>
    <cellStyle name="Calculation 3 2 2 50 6" xfId="45404"/>
    <cellStyle name="Calculation 3 2 2 50 7" xfId="49651"/>
    <cellStyle name="Calculation 3 2 2 51" xfId="6955"/>
    <cellStyle name="Calculation 3 2 2 51 2" xfId="14672"/>
    <cellStyle name="Calculation 3 2 2 51 3" xfId="23665"/>
    <cellStyle name="Calculation 3 2 2 51 4" xfId="31852"/>
    <cellStyle name="Calculation 3 2 2 51 5" xfId="41121"/>
    <cellStyle name="Calculation 3 2 2 51 6" xfId="45517"/>
    <cellStyle name="Calculation 3 2 2 51 7" xfId="46793"/>
    <cellStyle name="Calculation 3 2 2 52" xfId="7066"/>
    <cellStyle name="Calculation 3 2 2 52 2" xfId="14783"/>
    <cellStyle name="Calculation 3 2 2 52 3" xfId="23776"/>
    <cellStyle name="Calculation 3 2 2 52 4" xfId="31963"/>
    <cellStyle name="Calculation 3 2 2 52 5" xfId="41226"/>
    <cellStyle name="Calculation 3 2 2 52 6" xfId="45628"/>
    <cellStyle name="Calculation 3 2 2 52 7" xfId="47629"/>
    <cellStyle name="Calculation 3 2 2 53" xfId="7352"/>
    <cellStyle name="Calculation 3 2 2 53 2" xfId="15069"/>
    <cellStyle name="Calculation 3 2 2 53 3" xfId="24062"/>
    <cellStyle name="Calculation 3 2 2 53 4" xfId="32249"/>
    <cellStyle name="Calculation 3 2 2 53 5" xfId="41505"/>
    <cellStyle name="Calculation 3 2 2 53 6" xfId="45914"/>
    <cellStyle name="Calculation 3 2 2 53 7" xfId="50548"/>
    <cellStyle name="Calculation 3 2 2 54" xfId="7385"/>
    <cellStyle name="Calculation 3 2 2 54 2" xfId="15102"/>
    <cellStyle name="Calculation 3 2 2 54 3" xfId="24095"/>
    <cellStyle name="Calculation 3 2 2 54 4" xfId="32282"/>
    <cellStyle name="Calculation 3 2 2 54 5" xfId="41536"/>
    <cellStyle name="Calculation 3 2 2 54 6" xfId="45947"/>
    <cellStyle name="Calculation 3 2 2 54 7" xfId="48180"/>
    <cellStyle name="Calculation 3 2 2 55" xfId="7463"/>
    <cellStyle name="Calculation 3 2 2 55 2" xfId="15180"/>
    <cellStyle name="Calculation 3 2 2 55 3" xfId="24173"/>
    <cellStyle name="Calculation 3 2 2 55 4" xfId="32360"/>
    <cellStyle name="Calculation 3 2 2 55 5" xfId="41609"/>
    <cellStyle name="Calculation 3 2 2 55 6" xfId="46025"/>
    <cellStyle name="Calculation 3 2 2 55 7" xfId="53473"/>
    <cellStyle name="Calculation 3 2 2 56" xfId="7584"/>
    <cellStyle name="Calculation 3 2 2 56 2" xfId="15301"/>
    <cellStyle name="Calculation 3 2 2 56 3" xfId="24294"/>
    <cellStyle name="Calculation 3 2 2 56 4" xfId="32481"/>
    <cellStyle name="Calculation 3 2 2 56 5" xfId="41724"/>
    <cellStyle name="Calculation 3 2 2 56 6" xfId="46146"/>
    <cellStyle name="Calculation 3 2 2 56 7" xfId="47749"/>
    <cellStyle name="Calculation 3 2 2 57" xfId="7860"/>
    <cellStyle name="Calculation 3 2 2 57 2" xfId="15577"/>
    <cellStyle name="Calculation 3 2 2 57 3" xfId="24564"/>
    <cellStyle name="Calculation 3 2 2 57 4" xfId="32757"/>
    <cellStyle name="Calculation 3 2 2 57 5" xfId="41989"/>
    <cellStyle name="Calculation 3 2 2 57 6" xfId="46422"/>
    <cellStyle name="Calculation 3 2 2 57 7" xfId="49287"/>
    <cellStyle name="Calculation 3 2 2 58" xfId="7990"/>
    <cellStyle name="Calculation 3 2 2 58 2" xfId="15707"/>
    <cellStyle name="Calculation 3 2 2 58 3" xfId="24692"/>
    <cellStyle name="Calculation 3 2 2 58 4" xfId="32887"/>
    <cellStyle name="Calculation 3 2 2 58 5" xfId="42113"/>
    <cellStyle name="Calculation 3 2 2 58 6" xfId="46552"/>
    <cellStyle name="Calculation 3 2 2 58 7" xfId="50375"/>
    <cellStyle name="Calculation 3 2 2 59" xfId="8079"/>
    <cellStyle name="Calculation 3 2 2 59 2" xfId="15796"/>
    <cellStyle name="Calculation 3 2 2 59 3" xfId="24780"/>
    <cellStyle name="Calculation 3 2 2 59 4" xfId="32976"/>
    <cellStyle name="Calculation 3 2 2 59 5" xfId="42198"/>
    <cellStyle name="Calculation 3 2 2 59 6" xfId="46641"/>
    <cellStyle name="Calculation 3 2 2 59 7" xfId="49949"/>
    <cellStyle name="Calculation 3 2 2 6" xfId="1481"/>
    <cellStyle name="Calculation 3 2 2 6 2" xfId="9304"/>
    <cellStyle name="Calculation 3 2 2 6 3" xfId="16732"/>
    <cellStyle name="Calculation 3 2 2 6 4" xfId="26304"/>
    <cellStyle name="Calculation 3 2 2 6 5" xfId="35023"/>
    <cellStyle name="Calculation 3 2 2 6 6" xfId="37035"/>
    <cellStyle name="Calculation 3 2 2 6 7" xfId="53658"/>
    <cellStyle name="Calculation 3 2 2 60" xfId="8136"/>
    <cellStyle name="Calculation 3 2 2 60 2" xfId="15853"/>
    <cellStyle name="Calculation 3 2 2 60 3" xfId="33033"/>
    <cellStyle name="Calculation 3 2 2 60 4" xfId="42253"/>
    <cellStyle name="Calculation 3 2 2 60 5" xfId="46698"/>
    <cellStyle name="Calculation 3 2 2 60 6" xfId="47408"/>
    <cellStyle name="Calculation 3 2 2 61" xfId="20043"/>
    <cellStyle name="Calculation 3 2 2 62" xfId="28699"/>
    <cellStyle name="Calculation 3 2 2 63" xfId="36610"/>
    <cellStyle name="Calculation 3 2 2 64" xfId="48235"/>
    <cellStyle name="Calculation 3 2 2 7" xfId="1649"/>
    <cellStyle name="Calculation 3 2 2 7 2" xfId="9472"/>
    <cellStyle name="Calculation 3 2 2 7 3" xfId="16900"/>
    <cellStyle name="Calculation 3 2 2 7 4" xfId="25378"/>
    <cellStyle name="Calculation 3 2 2 7 5" xfId="33826"/>
    <cellStyle name="Calculation 3 2 2 7 6" xfId="40450"/>
    <cellStyle name="Calculation 3 2 2 7 7" xfId="51607"/>
    <cellStyle name="Calculation 3 2 2 8" xfId="1718"/>
    <cellStyle name="Calculation 3 2 2 8 2" xfId="9541"/>
    <cellStyle name="Calculation 3 2 2 8 3" xfId="16969"/>
    <cellStyle name="Calculation 3 2 2 8 4" xfId="25556"/>
    <cellStyle name="Calculation 3 2 2 8 5" xfId="34053"/>
    <cellStyle name="Calculation 3 2 2 8 6" xfId="42269"/>
    <cellStyle name="Calculation 3 2 2 8 7" xfId="51999"/>
    <cellStyle name="Calculation 3 2 2 9" xfId="1852"/>
    <cellStyle name="Calculation 3 2 2 9 2" xfId="9675"/>
    <cellStyle name="Calculation 3 2 2 9 3" xfId="17103"/>
    <cellStyle name="Calculation 3 2 2 9 4" xfId="25461"/>
    <cellStyle name="Calculation 3 2 2 9 5" xfId="33926"/>
    <cellStyle name="Calculation 3 2 2 9 6" xfId="41491"/>
    <cellStyle name="Calculation 3 2 2 9 7" xfId="51790"/>
    <cellStyle name="Calculation 3 2 20" xfId="1279"/>
    <cellStyle name="Calculation 3 2 20 2" xfId="9102"/>
    <cellStyle name="Calculation 3 2 20 3" xfId="16530"/>
    <cellStyle name="Calculation 3 2 20 4" xfId="26701"/>
    <cellStyle name="Calculation 3 2 20 5" xfId="35557"/>
    <cellStyle name="Calculation 3 2 20 6" xfId="36522"/>
    <cellStyle name="Calculation 3 2 20 7" xfId="54510"/>
    <cellStyle name="Calculation 3 2 21" xfId="2430"/>
    <cellStyle name="Calculation 3 2 21 2" xfId="10253"/>
    <cellStyle name="Calculation 3 2 21 3" xfId="17681"/>
    <cellStyle name="Calculation 3 2 21 4" xfId="20397"/>
    <cellStyle name="Calculation 3 2 21 5" xfId="27416"/>
    <cellStyle name="Calculation 3 2 21 6" xfId="41838"/>
    <cellStyle name="Calculation 3 2 21 7" xfId="50285"/>
    <cellStyle name="Calculation 3 2 22" xfId="2543"/>
    <cellStyle name="Calculation 3 2 22 2" xfId="10366"/>
    <cellStyle name="Calculation 3 2 22 3" xfId="17794"/>
    <cellStyle name="Calculation 3 2 22 4" xfId="19809"/>
    <cellStyle name="Calculation 3 2 22 5" xfId="26832"/>
    <cellStyle name="Calculation 3 2 22 6" xfId="40342"/>
    <cellStyle name="Calculation 3 2 22 7" xfId="48541"/>
    <cellStyle name="Calculation 3 2 23" xfId="2364"/>
    <cellStyle name="Calculation 3 2 23 2" xfId="10187"/>
    <cellStyle name="Calculation 3 2 23 3" xfId="17615"/>
    <cellStyle name="Calculation 3 2 23 4" xfId="19951"/>
    <cellStyle name="Calculation 3 2 23 5" xfId="27109"/>
    <cellStyle name="Calculation 3 2 23 6" xfId="37066"/>
    <cellStyle name="Calculation 3 2 23 7" xfId="48309"/>
    <cellStyle name="Calculation 3 2 24" xfId="2727"/>
    <cellStyle name="Calculation 3 2 24 2" xfId="10550"/>
    <cellStyle name="Calculation 3 2 24 3" xfId="17978"/>
    <cellStyle name="Calculation 3 2 24 4" xfId="19898"/>
    <cellStyle name="Calculation 3 2 24 5" xfId="28160"/>
    <cellStyle name="Calculation 3 2 24 6" xfId="37064"/>
    <cellStyle name="Calculation 3 2 24 7" xfId="49417"/>
    <cellStyle name="Calculation 3 2 25" xfId="2753"/>
    <cellStyle name="Calculation 3 2 25 2" xfId="10576"/>
    <cellStyle name="Calculation 3 2 25 3" xfId="18004"/>
    <cellStyle name="Calculation 3 2 25 4" xfId="26513"/>
    <cellStyle name="Calculation 3 2 25 5" xfId="35310"/>
    <cellStyle name="Calculation 3 2 25 6" xfId="41147"/>
    <cellStyle name="Calculation 3 2 25 7" xfId="54101"/>
    <cellStyle name="Calculation 3 2 26" xfId="3099"/>
    <cellStyle name="Calculation 3 2 26 2" xfId="10904"/>
    <cellStyle name="Calculation 3 2 26 3" xfId="18285"/>
    <cellStyle name="Calculation 3 2 26 4" xfId="19997"/>
    <cellStyle name="Calculation 3 2 26 5" xfId="28493"/>
    <cellStyle name="Calculation 3 2 26 6" xfId="36321"/>
    <cellStyle name="Calculation 3 2 26 7" xfId="50130"/>
    <cellStyle name="Calculation 3 2 27" xfId="3060"/>
    <cellStyle name="Calculation 3 2 27 2" xfId="10869"/>
    <cellStyle name="Calculation 3 2 27 3" xfId="18264"/>
    <cellStyle name="Calculation 3 2 27 4" xfId="26563"/>
    <cellStyle name="Calculation 3 2 27 5" xfId="35376"/>
    <cellStyle name="Calculation 3 2 27 6" xfId="39557"/>
    <cellStyle name="Calculation 3 2 27 7" xfId="54204"/>
    <cellStyle name="Calculation 3 2 28" xfId="2971"/>
    <cellStyle name="Calculation 3 2 28 2" xfId="10794"/>
    <cellStyle name="Calculation 3 2 28 3" xfId="18222"/>
    <cellStyle name="Calculation 3 2 28 4" xfId="25040"/>
    <cellStyle name="Calculation 3 2 28 5" xfId="33399"/>
    <cellStyle name="Calculation 3 2 28 6" xfId="37159"/>
    <cellStyle name="Calculation 3 2 28 7" xfId="50889"/>
    <cellStyle name="Calculation 3 2 29" xfId="3480"/>
    <cellStyle name="Calculation 3 2 29 2" xfId="11271"/>
    <cellStyle name="Calculation 3 2 29 3" xfId="18582"/>
    <cellStyle name="Calculation 3 2 29 4" xfId="19922"/>
    <cellStyle name="Calculation 3 2 29 5" xfId="27451"/>
    <cellStyle name="Calculation 3 2 29 6" xfId="36705"/>
    <cellStyle name="Calculation 3 2 29 7" xfId="48894"/>
    <cellStyle name="Calculation 3 2 3" xfId="555"/>
    <cellStyle name="Calculation 3 2 3 10" xfId="2001"/>
    <cellStyle name="Calculation 3 2 3 10 2" xfId="9824"/>
    <cellStyle name="Calculation 3 2 3 10 3" xfId="17252"/>
    <cellStyle name="Calculation 3 2 3 10 4" xfId="20150"/>
    <cellStyle name="Calculation 3 2 3 10 5" xfId="28490"/>
    <cellStyle name="Calculation 3 2 3 10 6" xfId="42155"/>
    <cellStyle name="Calculation 3 2 3 10 7" xfId="47634"/>
    <cellStyle name="Calculation 3 2 3 11" xfId="2118"/>
    <cellStyle name="Calculation 3 2 3 11 2" xfId="9941"/>
    <cellStyle name="Calculation 3 2 3 11 3" xfId="17369"/>
    <cellStyle name="Calculation 3 2 3 11 4" xfId="25891"/>
    <cellStyle name="Calculation 3 2 3 11 5" xfId="34486"/>
    <cellStyle name="Calculation 3 2 3 11 6" xfId="37888"/>
    <cellStyle name="Calculation 3 2 3 11 7" xfId="52770"/>
    <cellStyle name="Calculation 3 2 3 12" xfId="2232"/>
    <cellStyle name="Calculation 3 2 3 12 2" xfId="10055"/>
    <cellStyle name="Calculation 3 2 3 12 3" xfId="17483"/>
    <cellStyle name="Calculation 3 2 3 12 4" xfId="19835"/>
    <cellStyle name="Calculation 3 2 3 12 5" xfId="27505"/>
    <cellStyle name="Calculation 3 2 3 12 6" xfId="40803"/>
    <cellStyle name="Calculation 3 2 3 12 7" xfId="47936"/>
    <cellStyle name="Calculation 3 2 3 13" xfId="1661"/>
    <cellStyle name="Calculation 3 2 3 13 2" xfId="9484"/>
    <cellStyle name="Calculation 3 2 3 13 3" xfId="16912"/>
    <cellStyle name="Calculation 3 2 3 13 4" xfId="24860"/>
    <cellStyle name="Calculation 3 2 3 13 5" xfId="33173"/>
    <cellStyle name="Calculation 3 2 3 13 6" xfId="39043"/>
    <cellStyle name="Calculation 3 2 3 13 7" xfId="50482"/>
    <cellStyle name="Calculation 3 2 3 14" xfId="1784"/>
    <cellStyle name="Calculation 3 2 3 14 2" xfId="9607"/>
    <cellStyle name="Calculation 3 2 3 14 3" xfId="17035"/>
    <cellStyle name="Calculation 3 2 3 14 4" xfId="25684"/>
    <cellStyle name="Calculation 3 2 3 14 5" xfId="34222"/>
    <cellStyle name="Calculation 3 2 3 14 6" xfId="41912"/>
    <cellStyle name="Calculation 3 2 3 14 7" xfId="52287"/>
    <cellStyle name="Calculation 3 2 3 15" xfId="2529"/>
    <cellStyle name="Calculation 3 2 3 15 2" xfId="10352"/>
    <cellStyle name="Calculation 3 2 3 15 3" xfId="17780"/>
    <cellStyle name="Calculation 3 2 3 15 4" xfId="24907"/>
    <cellStyle name="Calculation 3 2 3 15 5" xfId="33230"/>
    <cellStyle name="Calculation 3 2 3 15 6" xfId="41753"/>
    <cellStyle name="Calculation 3 2 3 15 7" xfId="50588"/>
    <cellStyle name="Calculation 3 2 3 16" xfId="2643"/>
    <cellStyle name="Calculation 3 2 3 16 2" xfId="10466"/>
    <cellStyle name="Calculation 3 2 3 16 3" xfId="17894"/>
    <cellStyle name="Calculation 3 2 3 16 4" xfId="25097"/>
    <cellStyle name="Calculation 3 2 3 16 5" xfId="33462"/>
    <cellStyle name="Calculation 3 2 3 16 6" xfId="37626"/>
    <cellStyle name="Calculation 3 2 3 16 7" xfId="51011"/>
    <cellStyle name="Calculation 3 2 3 17" xfId="2436"/>
    <cellStyle name="Calculation 3 2 3 17 2" xfId="10259"/>
    <cellStyle name="Calculation 3 2 3 17 3" xfId="17687"/>
    <cellStyle name="Calculation 3 2 3 17 4" xfId="19684"/>
    <cellStyle name="Calculation 3 2 3 17 5" xfId="27619"/>
    <cellStyle name="Calculation 3 2 3 17 6" xfId="36952"/>
    <cellStyle name="Calculation 3 2 3 17 7" xfId="49451"/>
    <cellStyle name="Calculation 3 2 3 18" xfId="2716"/>
    <cellStyle name="Calculation 3 2 3 18 2" xfId="10539"/>
    <cellStyle name="Calculation 3 2 3 18 3" xfId="17967"/>
    <cellStyle name="Calculation 3 2 3 18 4" xfId="24945"/>
    <cellStyle name="Calculation 3 2 3 18 5" xfId="33281"/>
    <cellStyle name="Calculation 3 2 3 18 6" xfId="37573"/>
    <cellStyle name="Calculation 3 2 3 18 7" xfId="50668"/>
    <cellStyle name="Calculation 3 2 3 19" xfId="2834"/>
    <cellStyle name="Calculation 3 2 3 19 2" xfId="10657"/>
    <cellStyle name="Calculation 3 2 3 19 3" xfId="18085"/>
    <cellStyle name="Calculation 3 2 3 19 4" xfId="20010"/>
    <cellStyle name="Calculation 3 2 3 19 5" xfId="27080"/>
    <cellStyle name="Calculation 3 2 3 19 6" xfId="40454"/>
    <cellStyle name="Calculation 3 2 3 19 7" xfId="48369"/>
    <cellStyle name="Calculation 3 2 3 2" xfId="703"/>
    <cellStyle name="Calculation 3 2 3 2 2" xfId="8526"/>
    <cellStyle name="Calculation 3 2 3 2 3" xfId="15954"/>
    <cellStyle name="Calculation 3 2 3 2 4" xfId="25971"/>
    <cellStyle name="Calculation 3 2 3 2 5" xfId="34588"/>
    <cellStyle name="Calculation 3 2 3 2 6" xfId="36880"/>
    <cellStyle name="Calculation 3 2 3 2 7" xfId="52940"/>
    <cellStyle name="Calculation 3 2 3 20" xfId="2941"/>
    <cellStyle name="Calculation 3 2 3 20 2" xfId="10764"/>
    <cellStyle name="Calculation 3 2 3 20 3" xfId="18192"/>
    <cellStyle name="Calculation 3 2 3 20 4" xfId="25197"/>
    <cellStyle name="Calculation 3 2 3 20 5" xfId="33586"/>
    <cellStyle name="Calculation 3 2 3 20 6" xfId="39738"/>
    <cellStyle name="Calculation 3 2 3 20 7" xfId="51217"/>
    <cellStyle name="Calculation 3 2 3 21" xfId="3318"/>
    <cellStyle name="Calculation 3 2 3 21 2" xfId="11111"/>
    <cellStyle name="Calculation 3 2 3 21 3" xfId="18439"/>
    <cellStyle name="Calculation 3 2 3 21 4" xfId="20160"/>
    <cellStyle name="Calculation 3 2 3 21 5" xfId="27132"/>
    <cellStyle name="Calculation 3 2 3 21 6" xfId="36640"/>
    <cellStyle name="Calculation 3 2 3 21 7" xfId="49408"/>
    <cellStyle name="Calculation 3 2 3 22" xfId="3437"/>
    <cellStyle name="Calculation 3 2 3 22 2" xfId="11228"/>
    <cellStyle name="Calculation 3 2 3 22 3" xfId="18550"/>
    <cellStyle name="Calculation 3 2 3 22 4" xfId="26081"/>
    <cellStyle name="Calculation 3 2 3 22 5" xfId="34729"/>
    <cellStyle name="Calculation 3 2 3 22 6" xfId="40073"/>
    <cellStyle name="Calculation 3 2 3 22 7" xfId="53174"/>
    <cellStyle name="Calculation 3 2 3 23" xfId="3597"/>
    <cellStyle name="Calculation 3 2 3 23 2" xfId="11383"/>
    <cellStyle name="Calculation 3 2 3 23 3" xfId="18657"/>
    <cellStyle name="Calculation 3 2 3 23 4" xfId="25532"/>
    <cellStyle name="Calculation 3 2 3 23 5" xfId="34022"/>
    <cellStyle name="Calculation 3 2 3 23 6" xfId="38887"/>
    <cellStyle name="Calculation 3 2 3 23 7" xfId="51954"/>
    <cellStyle name="Calculation 3 2 3 24" xfId="3710"/>
    <cellStyle name="Calculation 3 2 3 24 2" xfId="11495"/>
    <cellStyle name="Calculation 3 2 3 24 3" xfId="18767"/>
    <cellStyle name="Calculation 3 2 3 24 4" xfId="19805"/>
    <cellStyle name="Calculation 3 2 3 24 5" xfId="27411"/>
    <cellStyle name="Calculation 3 2 3 24 6" xfId="41924"/>
    <cellStyle name="Calculation 3 2 3 24 7" xfId="47882"/>
    <cellStyle name="Calculation 3 2 3 25" xfId="3839"/>
    <cellStyle name="Calculation 3 2 3 25 2" xfId="11621"/>
    <cellStyle name="Calculation 3 2 3 25 3" xfId="18877"/>
    <cellStyle name="Calculation 3 2 3 25 4" xfId="19947"/>
    <cellStyle name="Calculation 3 2 3 25 5" xfId="28856"/>
    <cellStyle name="Calculation 3 2 3 25 6" xfId="37574"/>
    <cellStyle name="Calculation 3 2 3 25 7" xfId="49996"/>
    <cellStyle name="Calculation 3 2 3 26" xfId="3958"/>
    <cellStyle name="Calculation 3 2 3 26 2" xfId="11737"/>
    <cellStyle name="Calculation 3 2 3 26 3" xfId="18986"/>
    <cellStyle name="Calculation 3 2 3 26 4" xfId="26222"/>
    <cellStyle name="Calculation 3 2 3 26 5" xfId="34909"/>
    <cellStyle name="Calculation 3 2 3 26 6" xfId="39786"/>
    <cellStyle name="Calculation 3 2 3 26 7" xfId="53474"/>
    <cellStyle name="Calculation 3 2 3 27" xfId="3745"/>
    <cellStyle name="Calculation 3 2 3 27 2" xfId="11530"/>
    <cellStyle name="Calculation 3 2 3 27 3" xfId="20596"/>
    <cellStyle name="Calculation 3 2 3 27 4" xfId="28745"/>
    <cellStyle name="Calculation 3 2 3 27 5" xfId="38134"/>
    <cellStyle name="Calculation 3 2 3 27 6" xfId="42523"/>
    <cellStyle name="Calculation 3 2 3 27 7" xfId="52987"/>
    <cellStyle name="Calculation 3 2 3 28" xfId="4154"/>
    <cellStyle name="Calculation 3 2 3 28 2" xfId="11913"/>
    <cellStyle name="Calculation 3 2 3 28 3" xfId="20864"/>
    <cellStyle name="Calculation 3 2 3 28 4" xfId="29051"/>
    <cellStyle name="Calculation 3 2 3 28 5" xfId="38427"/>
    <cellStyle name="Calculation 3 2 3 28 6" xfId="42716"/>
    <cellStyle name="Calculation 3 2 3 28 7" xfId="50075"/>
    <cellStyle name="Calculation 3 2 3 29" xfId="4239"/>
    <cellStyle name="Calculation 3 2 3 29 2" xfId="20949"/>
    <cellStyle name="Calculation 3 2 3 29 3" xfId="29136"/>
    <cellStyle name="Calculation 3 2 3 29 4" xfId="38510"/>
    <cellStyle name="Calculation 3 2 3 29 5" xfId="42801"/>
    <cellStyle name="Calculation 3 2 3 29 6" xfId="47692"/>
    <cellStyle name="Calculation 3 2 3 3" xfId="812"/>
    <cellStyle name="Calculation 3 2 3 3 2" xfId="8635"/>
    <cellStyle name="Calculation 3 2 3 3 3" xfId="16063"/>
    <cellStyle name="Calculation 3 2 3 3 4" xfId="19243"/>
    <cellStyle name="Calculation 3 2 3 3 5" xfId="28522"/>
    <cellStyle name="Calculation 3 2 3 3 6" xfId="37599"/>
    <cellStyle name="Calculation 3 2 3 3 7" xfId="48157"/>
    <cellStyle name="Calculation 3 2 3 30" xfId="4352"/>
    <cellStyle name="Calculation 3 2 3 30 2" xfId="12069"/>
    <cellStyle name="Calculation 3 2 3 30 3" xfId="21062"/>
    <cellStyle name="Calculation 3 2 3 30 4" xfId="29249"/>
    <cellStyle name="Calculation 3 2 3 30 5" xfId="38619"/>
    <cellStyle name="Calculation 3 2 3 30 6" xfId="42914"/>
    <cellStyle name="Calculation 3 2 3 30 7" xfId="53146"/>
    <cellStyle name="Calculation 3 2 3 31" xfId="4474"/>
    <cellStyle name="Calculation 3 2 3 31 2" xfId="12191"/>
    <cellStyle name="Calculation 3 2 3 31 3" xfId="21184"/>
    <cellStyle name="Calculation 3 2 3 31 4" xfId="29371"/>
    <cellStyle name="Calculation 3 2 3 31 5" xfId="38736"/>
    <cellStyle name="Calculation 3 2 3 31 6" xfId="43036"/>
    <cellStyle name="Calculation 3 2 3 31 7" xfId="53583"/>
    <cellStyle name="Calculation 3 2 3 32" xfId="4588"/>
    <cellStyle name="Calculation 3 2 3 32 2" xfId="12305"/>
    <cellStyle name="Calculation 3 2 3 32 3" xfId="21298"/>
    <cellStyle name="Calculation 3 2 3 32 4" xfId="29485"/>
    <cellStyle name="Calculation 3 2 3 32 5" xfId="38845"/>
    <cellStyle name="Calculation 3 2 3 32 6" xfId="43150"/>
    <cellStyle name="Calculation 3 2 3 32 7" xfId="50348"/>
    <cellStyle name="Calculation 3 2 3 33" xfId="4701"/>
    <cellStyle name="Calculation 3 2 3 33 2" xfId="12418"/>
    <cellStyle name="Calculation 3 2 3 33 3" xfId="21411"/>
    <cellStyle name="Calculation 3 2 3 33 4" xfId="29598"/>
    <cellStyle name="Calculation 3 2 3 33 5" xfId="38954"/>
    <cellStyle name="Calculation 3 2 3 33 6" xfId="43263"/>
    <cellStyle name="Calculation 3 2 3 33 7" xfId="53631"/>
    <cellStyle name="Calculation 3 2 3 34" xfId="4811"/>
    <cellStyle name="Calculation 3 2 3 34 2" xfId="12528"/>
    <cellStyle name="Calculation 3 2 3 34 3" xfId="21521"/>
    <cellStyle name="Calculation 3 2 3 34 4" xfId="29708"/>
    <cellStyle name="Calculation 3 2 3 34 5" xfId="39061"/>
    <cellStyle name="Calculation 3 2 3 34 6" xfId="43373"/>
    <cellStyle name="Calculation 3 2 3 34 7" xfId="50030"/>
    <cellStyle name="Calculation 3 2 3 35" xfId="4921"/>
    <cellStyle name="Calculation 3 2 3 35 2" xfId="12638"/>
    <cellStyle name="Calculation 3 2 3 35 3" xfId="21631"/>
    <cellStyle name="Calculation 3 2 3 35 4" xfId="29818"/>
    <cellStyle name="Calculation 3 2 3 35 5" xfId="39166"/>
    <cellStyle name="Calculation 3 2 3 35 6" xfId="43483"/>
    <cellStyle name="Calculation 3 2 3 35 7" xfId="47912"/>
    <cellStyle name="Calculation 3 2 3 36" xfId="5031"/>
    <cellStyle name="Calculation 3 2 3 36 2" xfId="12748"/>
    <cellStyle name="Calculation 3 2 3 36 3" xfId="21741"/>
    <cellStyle name="Calculation 3 2 3 36 4" xfId="29928"/>
    <cellStyle name="Calculation 3 2 3 36 5" xfId="39273"/>
    <cellStyle name="Calculation 3 2 3 36 6" xfId="43593"/>
    <cellStyle name="Calculation 3 2 3 36 7" xfId="50341"/>
    <cellStyle name="Calculation 3 2 3 37" xfId="5411"/>
    <cellStyle name="Calculation 3 2 3 37 2" xfId="13128"/>
    <cellStyle name="Calculation 3 2 3 37 3" xfId="22121"/>
    <cellStyle name="Calculation 3 2 3 37 4" xfId="30308"/>
    <cellStyle name="Calculation 3 2 3 37 5" xfId="39638"/>
    <cellStyle name="Calculation 3 2 3 37 6" xfId="43973"/>
    <cellStyle name="Calculation 3 2 3 37 7" xfId="47385"/>
    <cellStyle name="Calculation 3 2 3 38" xfId="5531"/>
    <cellStyle name="Calculation 3 2 3 38 2" xfId="13248"/>
    <cellStyle name="Calculation 3 2 3 38 3" xfId="22241"/>
    <cellStyle name="Calculation 3 2 3 38 4" xfId="30428"/>
    <cellStyle name="Calculation 3 2 3 38 5" xfId="39752"/>
    <cellStyle name="Calculation 3 2 3 38 6" xfId="44093"/>
    <cellStyle name="Calculation 3 2 3 38 7" xfId="46913"/>
    <cellStyle name="Calculation 3 2 3 39" xfId="5655"/>
    <cellStyle name="Calculation 3 2 3 39 2" xfId="13372"/>
    <cellStyle name="Calculation 3 2 3 39 3" xfId="22365"/>
    <cellStyle name="Calculation 3 2 3 39 4" xfId="30552"/>
    <cellStyle name="Calculation 3 2 3 39 5" xfId="39872"/>
    <cellStyle name="Calculation 3 2 3 39 6" xfId="44217"/>
    <cellStyle name="Calculation 3 2 3 39 7" xfId="47103"/>
    <cellStyle name="Calculation 3 2 3 4" xfId="922"/>
    <cellStyle name="Calculation 3 2 3 4 2" xfId="8745"/>
    <cellStyle name="Calculation 3 2 3 4 3" xfId="16173"/>
    <cellStyle name="Calculation 3 2 3 4 4" xfId="25103"/>
    <cellStyle name="Calculation 3 2 3 4 5" xfId="33470"/>
    <cellStyle name="Calculation 3 2 3 4 6" xfId="37173"/>
    <cellStyle name="Calculation 3 2 3 4 7" xfId="51022"/>
    <cellStyle name="Calculation 3 2 3 40" xfId="5771"/>
    <cellStyle name="Calculation 3 2 3 40 2" xfId="13488"/>
    <cellStyle name="Calculation 3 2 3 40 3" xfId="22481"/>
    <cellStyle name="Calculation 3 2 3 40 4" xfId="30668"/>
    <cellStyle name="Calculation 3 2 3 40 5" xfId="39984"/>
    <cellStyle name="Calculation 3 2 3 40 6" xfId="44333"/>
    <cellStyle name="Calculation 3 2 3 40 7" xfId="49313"/>
    <cellStyle name="Calculation 3 2 3 41" xfId="5888"/>
    <cellStyle name="Calculation 3 2 3 41 2" xfId="13605"/>
    <cellStyle name="Calculation 3 2 3 41 3" xfId="22598"/>
    <cellStyle name="Calculation 3 2 3 41 4" xfId="30785"/>
    <cellStyle name="Calculation 3 2 3 41 5" xfId="40098"/>
    <cellStyle name="Calculation 3 2 3 41 6" xfId="44450"/>
    <cellStyle name="Calculation 3 2 3 41 7" xfId="49870"/>
    <cellStyle name="Calculation 3 2 3 42" xfId="6016"/>
    <cellStyle name="Calculation 3 2 3 42 2" xfId="13733"/>
    <cellStyle name="Calculation 3 2 3 42 3" xfId="22726"/>
    <cellStyle name="Calculation 3 2 3 42 4" xfId="30913"/>
    <cellStyle name="Calculation 3 2 3 42 5" xfId="40221"/>
    <cellStyle name="Calculation 3 2 3 42 6" xfId="44578"/>
    <cellStyle name="Calculation 3 2 3 42 7" xfId="52252"/>
    <cellStyle name="Calculation 3 2 3 43" xfId="6143"/>
    <cellStyle name="Calculation 3 2 3 43 2" xfId="13860"/>
    <cellStyle name="Calculation 3 2 3 43 3" xfId="22853"/>
    <cellStyle name="Calculation 3 2 3 43 4" xfId="31040"/>
    <cellStyle name="Calculation 3 2 3 43 5" xfId="40341"/>
    <cellStyle name="Calculation 3 2 3 43 6" xfId="44705"/>
    <cellStyle name="Calculation 3 2 3 43 7" xfId="53401"/>
    <cellStyle name="Calculation 3 2 3 44" xfId="6272"/>
    <cellStyle name="Calculation 3 2 3 44 2" xfId="13989"/>
    <cellStyle name="Calculation 3 2 3 44 3" xfId="22982"/>
    <cellStyle name="Calculation 3 2 3 44 4" xfId="31169"/>
    <cellStyle name="Calculation 3 2 3 44 5" xfId="40469"/>
    <cellStyle name="Calculation 3 2 3 44 6" xfId="44834"/>
    <cellStyle name="Calculation 3 2 3 44 7" xfId="50925"/>
    <cellStyle name="Calculation 3 2 3 45" xfId="6387"/>
    <cellStyle name="Calculation 3 2 3 45 2" xfId="14104"/>
    <cellStyle name="Calculation 3 2 3 45 3" xfId="23097"/>
    <cellStyle name="Calculation 3 2 3 45 4" xfId="31284"/>
    <cellStyle name="Calculation 3 2 3 45 5" xfId="40580"/>
    <cellStyle name="Calculation 3 2 3 45 6" xfId="44949"/>
    <cellStyle name="Calculation 3 2 3 45 7" xfId="50084"/>
    <cellStyle name="Calculation 3 2 3 46" xfId="6499"/>
    <cellStyle name="Calculation 3 2 3 46 2" xfId="14216"/>
    <cellStyle name="Calculation 3 2 3 46 3" xfId="23209"/>
    <cellStyle name="Calculation 3 2 3 46 4" xfId="31396"/>
    <cellStyle name="Calculation 3 2 3 46 5" xfId="40688"/>
    <cellStyle name="Calculation 3 2 3 46 6" xfId="45061"/>
    <cellStyle name="Calculation 3 2 3 46 7" xfId="53509"/>
    <cellStyle name="Calculation 3 2 3 47" xfId="5244"/>
    <cellStyle name="Calculation 3 2 3 47 2" xfId="12961"/>
    <cellStyle name="Calculation 3 2 3 47 3" xfId="21954"/>
    <cellStyle name="Calculation 3 2 3 47 4" xfId="30141"/>
    <cellStyle name="Calculation 3 2 3 47 5" xfId="39476"/>
    <cellStyle name="Calculation 3 2 3 47 6" xfId="43806"/>
    <cellStyle name="Calculation 3 2 3 47 7" xfId="51934"/>
    <cellStyle name="Calculation 3 2 3 48" xfId="6646"/>
    <cellStyle name="Calculation 3 2 3 48 2" xfId="14363"/>
    <cellStyle name="Calculation 3 2 3 48 3" xfId="23356"/>
    <cellStyle name="Calculation 3 2 3 48 4" xfId="31543"/>
    <cellStyle name="Calculation 3 2 3 48 5" xfId="40828"/>
    <cellStyle name="Calculation 3 2 3 48 6" xfId="45208"/>
    <cellStyle name="Calculation 3 2 3 48 7" xfId="52514"/>
    <cellStyle name="Calculation 3 2 3 49" xfId="6757"/>
    <cellStyle name="Calculation 3 2 3 49 2" xfId="14474"/>
    <cellStyle name="Calculation 3 2 3 49 3" xfId="23467"/>
    <cellStyle name="Calculation 3 2 3 49 4" xfId="31654"/>
    <cellStyle name="Calculation 3 2 3 49 5" xfId="40933"/>
    <cellStyle name="Calculation 3 2 3 49 6" xfId="45319"/>
    <cellStyle name="Calculation 3 2 3 49 7" xfId="47243"/>
    <cellStyle name="Calculation 3 2 3 5" xfId="1389"/>
    <cellStyle name="Calculation 3 2 3 5 2" xfId="9212"/>
    <cellStyle name="Calculation 3 2 3 5 3" xfId="16640"/>
    <cellStyle name="Calculation 3 2 3 5 4" xfId="24872"/>
    <cellStyle name="Calculation 3 2 3 5 5" xfId="33186"/>
    <cellStyle name="Calculation 3 2 3 5 6" xfId="36635"/>
    <cellStyle name="Calculation 3 2 3 5 7" xfId="50510"/>
    <cellStyle name="Calculation 3 2 3 50" xfId="6872"/>
    <cellStyle name="Calculation 3 2 3 50 2" xfId="14589"/>
    <cellStyle name="Calculation 3 2 3 50 3" xfId="23582"/>
    <cellStyle name="Calculation 3 2 3 50 4" xfId="31769"/>
    <cellStyle name="Calculation 3 2 3 50 5" xfId="41042"/>
    <cellStyle name="Calculation 3 2 3 50 6" xfId="45434"/>
    <cellStyle name="Calculation 3 2 3 50 7" xfId="46883"/>
    <cellStyle name="Calculation 3 2 3 51" xfId="6985"/>
    <cellStyle name="Calculation 3 2 3 51 2" xfId="14702"/>
    <cellStyle name="Calculation 3 2 3 51 3" xfId="23695"/>
    <cellStyle name="Calculation 3 2 3 51 4" xfId="31882"/>
    <cellStyle name="Calculation 3 2 3 51 5" xfId="41150"/>
    <cellStyle name="Calculation 3 2 3 51 6" xfId="45547"/>
    <cellStyle name="Calculation 3 2 3 51 7" xfId="46954"/>
    <cellStyle name="Calculation 3 2 3 52" xfId="7095"/>
    <cellStyle name="Calculation 3 2 3 52 2" xfId="14812"/>
    <cellStyle name="Calculation 3 2 3 52 3" xfId="23805"/>
    <cellStyle name="Calculation 3 2 3 52 4" xfId="31992"/>
    <cellStyle name="Calculation 3 2 3 52 5" xfId="41254"/>
    <cellStyle name="Calculation 3 2 3 52 6" xfId="45657"/>
    <cellStyle name="Calculation 3 2 3 52 7" xfId="47707"/>
    <cellStyle name="Calculation 3 2 3 53" xfId="7171"/>
    <cellStyle name="Calculation 3 2 3 53 2" xfId="14888"/>
    <cellStyle name="Calculation 3 2 3 53 3" xfId="23881"/>
    <cellStyle name="Calculation 3 2 3 53 4" xfId="32068"/>
    <cellStyle name="Calculation 3 2 3 53 5" xfId="41329"/>
    <cellStyle name="Calculation 3 2 3 53 6" xfId="45733"/>
    <cellStyle name="Calculation 3 2 3 53 7" xfId="53787"/>
    <cellStyle name="Calculation 3 2 3 54" xfId="7375"/>
    <cellStyle name="Calculation 3 2 3 54 2" xfId="15092"/>
    <cellStyle name="Calculation 3 2 3 54 3" xfId="24085"/>
    <cellStyle name="Calculation 3 2 3 54 4" xfId="32272"/>
    <cellStyle name="Calculation 3 2 3 54 5" xfId="41528"/>
    <cellStyle name="Calculation 3 2 3 54 6" xfId="45937"/>
    <cellStyle name="Calculation 3 2 3 54 7" xfId="51734"/>
    <cellStyle name="Calculation 3 2 3 55" xfId="7492"/>
    <cellStyle name="Calculation 3 2 3 55 2" xfId="15209"/>
    <cellStyle name="Calculation 3 2 3 55 3" xfId="24202"/>
    <cellStyle name="Calculation 3 2 3 55 4" xfId="32389"/>
    <cellStyle name="Calculation 3 2 3 55 5" xfId="41637"/>
    <cellStyle name="Calculation 3 2 3 55 6" xfId="46054"/>
    <cellStyle name="Calculation 3 2 3 55 7" xfId="50523"/>
    <cellStyle name="Calculation 3 2 3 56" xfId="7613"/>
    <cellStyle name="Calculation 3 2 3 56 2" xfId="15330"/>
    <cellStyle name="Calculation 3 2 3 56 3" xfId="24323"/>
    <cellStyle name="Calculation 3 2 3 56 4" xfId="32510"/>
    <cellStyle name="Calculation 3 2 3 56 5" xfId="41752"/>
    <cellStyle name="Calculation 3 2 3 56 6" xfId="46175"/>
    <cellStyle name="Calculation 3 2 3 56 7" xfId="54292"/>
    <cellStyle name="Calculation 3 2 3 57" xfId="7890"/>
    <cellStyle name="Calculation 3 2 3 57 2" xfId="15607"/>
    <cellStyle name="Calculation 3 2 3 57 3" xfId="24594"/>
    <cellStyle name="Calculation 3 2 3 57 4" xfId="32787"/>
    <cellStyle name="Calculation 3 2 3 57 5" xfId="42018"/>
    <cellStyle name="Calculation 3 2 3 57 6" xfId="46452"/>
    <cellStyle name="Calculation 3 2 3 57 7" xfId="53466"/>
    <cellStyle name="Calculation 3 2 3 58" xfId="8018"/>
    <cellStyle name="Calculation 3 2 3 58 2" xfId="15735"/>
    <cellStyle name="Calculation 3 2 3 58 3" xfId="24720"/>
    <cellStyle name="Calculation 3 2 3 58 4" xfId="32915"/>
    <cellStyle name="Calculation 3 2 3 58 5" xfId="42140"/>
    <cellStyle name="Calculation 3 2 3 58 6" xfId="46580"/>
    <cellStyle name="Calculation 3 2 3 58 7" xfId="48478"/>
    <cellStyle name="Calculation 3 2 3 59" xfId="7981"/>
    <cellStyle name="Calculation 3 2 3 59 2" xfId="15698"/>
    <cellStyle name="Calculation 3 2 3 59 3" xfId="24683"/>
    <cellStyle name="Calculation 3 2 3 59 4" xfId="32878"/>
    <cellStyle name="Calculation 3 2 3 59 5" xfId="42104"/>
    <cellStyle name="Calculation 3 2 3 59 6" xfId="46543"/>
    <cellStyle name="Calculation 3 2 3 59 7" xfId="51189"/>
    <cellStyle name="Calculation 3 2 3 6" xfId="1512"/>
    <cellStyle name="Calculation 3 2 3 6 2" xfId="9335"/>
    <cellStyle name="Calculation 3 2 3 6 3" xfId="16763"/>
    <cellStyle name="Calculation 3 2 3 6 4" xfId="24855"/>
    <cellStyle name="Calculation 3 2 3 6 5" xfId="33168"/>
    <cellStyle name="Calculation 3 2 3 6 6" xfId="39631"/>
    <cellStyle name="Calculation 3 2 3 6 7" xfId="50477"/>
    <cellStyle name="Calculation 3 2 3 60" xfId="8165"/>
    <cellStyle name="Calculation 3 2 3 60 2" xfId="15882"/>
    <cellStyle name="Calculation 3 2 3 60 3" xfId="33062"/>
    <cellStyle name="Calculation 3 2 3 60 4" xfId="42281"/>
    <cellStyle name="Calculation 3 2 3 60 5" xfId="46727"/>
    <cellStyle name="Calculation 3 2 3 60 6" xfId="47671"/>
    <cellStyle name="Calculation 3 2 3 61" xfId="19655"/>
    <cellStyle name="Calculation 3 2 3 62" xfId="27248"/>
    <cellStyle name="Calculation 3 2 3 63" xfId="36243"/>
    <cellStyle name="Calculation 3 2 3 64" xfId="48061"/>
    <cellStyle name="Calculation 3 2 3 7" xfId="1113"/>
    <cellStyle name="Calculation 3 2 3 7 2" xfId="8936"/>
    <cellStyle name="Calculation 3 2 3 7 3" xfId="16364"/>
    <cellStyle name="Calculation 3 2 3 7 4" xfId="25999"/>
    <cellStyle name="Calculation 3 2 3 7 5" xfId="34623"/>
    <cellStyle name="Calculation 3 2 3 7 6" xfId="36255"/>
    <cellStyle name="Calculation 3 2 3 7 7" xfId="53001"/>
    <cellStyle name="Calculation 3 2 3 8" xfId="1749"/>
    <cellStyle name="Calculation 3 2 3 8 2" xfId="9572"/>
    <cellStyle name="Calculation 3 2 3 8 3" xfId="17000"/>
    <cellStyle name="Calculation 3 2 3 8 4" xfId="19505"/>
    <cellStyle name="Calculation 3 2 3 8 5" xfId="26833"/>
    <cellStyle name="Calculation 3 2 3 8 6" xfId="39049"/>
    <cellStyle name="Calculation 3 2 3 8 7" xfId="47290"/>
    <cellStyle name="Calculation 3 2 3 9" xfId="1882"/>
    <cellStyle name="Calculation 3 2 3 9 2" xfId="9705"/>
    <cellStyle name="Calculation 3 2 3 9 3" xfId="17133"/>
    <cellStyle name="Calculation 3 2 3 9 4" xfId="19153"/>
    <cellStyle name="Calculation 3 2 3 9 5" xfId="27153"/>
    <cellStyle name="Calculation 3 2 3 9 6" xfId="38382"/>
    <cellStyle name="Calculation 3 2 3 9 7" xfId="49245"/>
    <cellStyle name="Calculation 3 2 30" xfId="2992"/>
    <cellStyle name="Calculation 3 2 30 2" xfId="10811"/>
    <cellStyle name="Calculation 3 2 30 3" xfId="18235"/>
    <cellStyle name="Calculation 3 2 30 4" xfId="26193"/>
    <cellStyle name="Calculation 3 2 30 5" xfId="34874"/>
    <cellStyle name="Calculation 3 2 30 6" xfId="36788"/>
    <cellStyle name="Calculation 3 2 30 7" xfId="53419"/>
    <cellStyle name="Calculation 3 2 31" xfId="3236"/>
    <cellStyle name="Calculation 3 2 31 2" xfId="11029"/>
    <cellStyle name="Calculation 3 2 31 3" xfId="18359"/>
    <cellStyle name="Calculation 3 2 31 4" xfId="25306"/>
    <cellStyle name="Calculation 3 2 31 5" xfId="33722"/>
    <cellStyle name="Calculation 3 2 31 6" xfId="38155"/>
    <cellStyle name="Calculation 3 2 31 7" xfId="51441"/>
    <cellStyle name="Calculation 3 2 32" xfId="3042"/>
    <cellStyle name="Calculation 3 2 32 2" xfId="10854"/>
    <cellStyle name="Calculation 3 2 32 3" xfId="20208"/>
    <cellStyle name="Calculation 3 2 32 4" xfId="28300"/>
    <cellStyle name="Calculation 3 2 32 5" xfId="37680"/>
    <cellStyle name="Calculation 3 2 32 6" xfId="42365"/>
    <cellStyle name="Calculation 3 2 32 7" xfId="49767"/>
    <cellStyle name="Calculation 3 2 33" xfId="3509"/>
    <cellStyle name="Calculation 3 2 33 2" xfId="11300"/>
    <cellStyle name="Calculation 3 2 33 3" xfId="20485"/>
    <cellStyle name="Calculation 3 2 33 4" xfId="28610"/>
    <cellStyle name="Calculation 3 2 33 5" xfId="37986"/>
    <cellStyle name="Calculation 3 2 33 6" xfId="42488"/>
    <cellStyle name="Calculation 3 2 33 7" xfId="53283"/>
    <cellStyle name="Calculation 3 2 34" xfId="4242"/>
    <cellStyle name="Calculation 3 2 34 2" xfId="20952"/>
    <cellStyle name="Calculation 3 2 34 3" xfId="29139"/>
    <cellStyle name="Calculation 3 2 34 4" xfId="38512"/>
    <cellStyle name="Calculation 3 2 34 5" xfId="42804"/>
    <cellStyle name="Calculation 3 2 34 6" xfId="54307"/>
    <cellStyle name="Calculation 3 2 35" xfId="4220"/>
    <cellStyle name="Calculation 3 2 35 2" xfId="11958"/>
    <cellStyle name="Calculation 3 2 35 3" xfId="20930"/>
    <cellStyle name="Calculation 3 2 35 4" xfId="29117"/>
    <cellStyle name="Calculation 3 2 35 5" xfId="38492"/>
    <cellStyle name="Calculation 3 2 35 6" xfId="42782"/>
    <cellStyle name="Calculation 3 2 35 7" xfId="49161"/>
    <cellStyle name="Calculation 3 2 36" xfId="4383"/>
    <cellStyle name="Calculation 3 2 36 2" xfId="12100"/>
    <cellStyle name="Calculation 3 2 36 3" xfId="21093"/>
    <cellStyle name="Calculation 3 2 36 4" xfId="29280"/>
    <cellStyle name="Calculation 3 2 36 5" xfId="38650"/>
    <cellStyle name="Calculation 3 2 36 6" xfId="42945"/>
    <cellStyle name="Calculation 3 2 36 7" xfId="50132"/>
    <cellStyle name="Calculation 3 2 37" xfId="4210"/>
    <cellStyle name="Calculation 3 2 37 2" xfId="11954"/>
    <cellStyle name="Calculation 3 2 37 3" xfId="20920"/>
    <cellStyle name="Calculation 3 2 37 4" xfId="29107"/>
    <cellStyle name="Calculation 3 2 37 5" xfId="38483"/>
    <cellStyle name="Calculation 3 2 37 6" xfId="42772"/>
    <cellStyle name="Calculation 3 2 37 7" xfId="50178"/>
    <cellStyle name="Calculation 3 2 38" xfId="3200"/>
    <cellStyle name="Calculation 3 2 38 2" xfId="11000"/>
    <cellStyle name="Calculation 3 2 38 3" xfId="20326"/>
    <cellStyle name="Calculation 3 2 38 4" xfId="28417"/>
    <cellStyle name="Calculation 3 2 38 5" xfId="37805"/>
    <cellStyle name="Calculation 3 2 38 6" xfId="42437"/>
    <cellStyle name="Calculation 3 2 38 7" xfId="48760"/>
    <cellStyle name="Calculation 3 2 39" xfId="4074"/>
    <cellStyle name="Calculation 3 2 39 2" xfId="11834"/>
    <cellStyle name="Calculation 3 2 39 3" xfId="20784"/>
    <cellStyle name="Calculation 3 2 39 4" xfId="28971"/>
    <cellStyle name="Calculation 3 2 39 5" xfId="38350"/>
    <cellStyle name="Calculation 3 2 39 6" xfId="42636"/>
    <cellStyle name="Calculation 3 2 39 7" xfId="49191"/>
    <cellStyle name="Calculation 3 2 4" xfId="536"/>
    <cellStyle name="Calculation 3 2 4 10" xfId="1982"/>
    <cellStyle name="Calculation 3 2 4 10 2" xfId="9805"/>
    <cellStyle name="Calculation 3 2 4 10 3" xfId="17233"/>
    <cellStyle name="Calculation 3 2 4 10 4" xfId="26566"/>
    <cellStyle name="Calculation 3 2 4 10 5" xfId="35381"/>
    <cellStyle name="Calculation 3 2 4 10 6" xfId="37193"/>
    <cellStyle name="Calculation 3 2 4 10 7" xfId="54212"/>
    <cellStyle name="Calculation 3 2 4 11" xfId="2100"/>
    <cellStyle name="Calculation 3 2 4 11 2" xfId="9923"/>
    <cellStyle name="Calculation 3 2 4 11 3" xfId="17351"/>
    <cellStyle name="Calculation 3 2 4 11 4" xfId="24830"/>
    <cellStyle name="Calculation 3 2 4 11 5" xfId="27968"/>
    <cellStyle name="Calculation 3 2 4 11 6" xfId="39656"/>
    <cellStyle name="Calculation 3 2 4 11 7" xfId="48246"/>
    <cellStyle name="Calculation 3 2 4 12" xfId="2213"/>
    <cellStyle name="Calculation 3 2 4 12 2" xfId="10036"/>
    <cellStyle name="Calculation 3 2 4 12 3" xfId="17464"/>
    <cellStyle name="Calculation 3 2 4 12 4" xfId="25053"/>
    <cellStyle name="Calculation 3 2 4 12 5" xfId="33413"/>
    <cellStyle name="Calculation 3 2 4 12 6" xfId="36712"/>
    <cellStyle name="Calculation 3 2 4 12 7" xfId="50918"/>
    <cellStyle name="Calculation 3 2 4 13" xfId="2272"/>
    <cellStyle name="Calculation 3 2 4 13 2" xfId="10095"/>
    <cellStyle name="Calculation 3 2 4 13 3" xfId="17523"/>
    <cellStyle name="Calculation 3 2 4 13 4" xfId="25667"/>
    <cellStyle name="Calculation 3 2 4 13 5" xfId="34199"/>
    <cellStyle name="Calculation 3 2 4 13 6" xfId="36605"/>
    <cellStyle name="Calculation 3 2 4 13 7" xfId="52242"/>
    <cellStyle name="Calculation 3 2 4 14" xfId="2365"/>
    <cellStyle name="Calculation 3 2 4 14 2" xfId="10188"/>
    <cellStyle name="Calculation 3 2 4 14 3" xfId="17616"/>
    <cellStyle name="Calculation 3 2 4 14 4" xfId="19375"/>
    <cellStyle name="Calculation 3 2 4 14 5" xfId="27723"/>
    <cellStyle name="Calculation 3 2 4 14 6" xfId="36308"/>
    <cellStyle name="Calculation 3 2 4 14 7" xfId="47362"/>
    <cellStyle name="Calculation 3 2 4 15" xfId="2511"/>
    <cellStyle name="Calculation 3 2 4 15 2" xfId="10334"/>
    <cellStyle name="Calculation 3 2 4 15 3" xfId="17762"/>
    <cellStyle name="Calculation 3 2 4 15 4" xfId="19561"/>
    <cellStyle name="Calculation 3 2 4 15 5" xfId="26972"/>
    <cellStyle name="Calculation 3 2 4 15 6" xfId="41785"/>
    <cellStyle name="Calculation 3 2 4 15 7" xfId="49058"/>
    <cellStyle name="Calculation 3 2 4 16" xfId="2624"/>
    <cellStyle name="Calculation 3 2 4 16 2" xfId="10447"/>
    <cellStyle name="Calculation 3 2 4 16 3" xfId="17875"/>
    <cellStyle name="Calculation 3 2 4 16 4" xfId="19228"/>
    <cellStyle name="Calculation 3 2 4 16 5" xfId="28114"/>
    <cellStyle name="Calculation 3 2 4 16 6" xfId="39667"/>
    <cellStyle name="Calculation 3 2 4 16 7" xfId="48086"/>
    <cellStyle name="Calculation 3 2 4 17" xfId="2686"/>
    <cellStyle name="Calculation 3 2 4 17 2" xfId="10509"/>
    <cellStyle name="Calculation 3 2 4 17 3" xfId="17937"/>
    <cellStyle name="Calculation 3 2 4 17 4" xfId="26318"/>
    <cellStyle name="Calculation 3 2 4 17 5" xfId="35042"/>
    <cellStyle name="Calculation 3 2 4 17 6" xfId="40615"/>
    <cellStyle name="Calculation 3 2 4 17 7" xfId="53683"/>
    <cellStyle name="Calculation 3 2 4 18" xfId="2736"/>
    <cellStyle name="Calculation 3 2 4 18 2" xfId="10559"/>
    <cellStyle name="Calculation 3 2 4 18 3" xfId="17987"/>
    <cellStyle name="Calculation 3 2 4 18 4" xfId="20107"/>
    <cellStyle name="Calculation 3 2 4 18 5" xfId="27269"/>
    <cellStyle name="Calculation 3 2 4 18 6" xfId="38202"/>
    <cellStyle name="Calculation 3 2 4 18 7" xfId="48624"/>
    <cellStyle name="Calculation 3 2 4 19" xfId="2817"/>
    <cellStyle name="Calculation 3 2 4 19 2" xfId="10640"/>
    <cellStyle name="Calculation 3 2 4 19 3" xfId="18068"/>
    <cellStyle name="Calculation 3 2 4 19 4" xfId="19507"/>
    <cellStyle name="Calculation 3 2 4 19 5" xfId="27151"/>
    <cellStyle name="Calculation 3 2 4 19 6" xfId="42103"/>
    <cellStyle name="Calculation 3 2 4 19 7" xfId="48584"/>
    <cellStyle name="Calculation 3 2 4 2" xfId="686"/>
    <cellStyle name="Calculation 3 2 4 2 2" xfId="8509"/>
    <cellStyle name="Calculation 3 2 4 2 3" xfId="15937"/>
    <cellStyle name="Calculation 3 2 4 2 4" xfId="19404"/>
    <cellStyle name="Calculation 3 2 4 2 5" xfId="27706"/>
    <cellStyle name="Calculation 3 2 4 2 6" xfId="36819"/>
    <cellStyle name="Calculation 3 2 4 2 7" xfId="48354"/>
    <cellStyle name="Calculation 3 2 4 20" xfId="2924"/>
    <cellStyle name="Calculation 3 2 4 20 2" xfId="10747"/>
    <cellStyle name="Calculation 3 2 4 20 3" xfId="18175"/>
    <cellStyle name="Calculation 3 2 4 20 4" xfId="20106"/>
    <cellStyle name="Calculation 3 2 4 20 5" xfId="28857"/>
    <cellStyle name="Calculation 3 2 4 20 6" xfId="41241"/>
    <cellStyle name="Calculation 3 2 4 20 7" xfId="48076"/>
    <cellStyle name="Calculation 3 2 4 21" xfId="3300"/>
    <cellStyle name="Calculation 3 2 4 21 2" xfId="11093"/>
    <cellStyle name="Calculation 3 2 4 21 3" xfId="18422"/>
    <cellStyle name="Calculation 3 2 4 21 4" xfId="25227"/>
    <cellStyle name="Calculation 3 2 4 21 5" xfId="33630"/>
    <cellStyle name="Calculation 3 2 4 21 6" xfId="38948"/>
    <cellStyle name="Calculation 3 2 4 21 7" xfId="51284"/>
    <cellStyle name="Calculation 3 2 4 22" xfId="3420"/>
    <cellStyle name="Calculation 3 2 4 22 2" xfId="11211"/>
    <cellStyle name="Calculation 3 2 4 22 3" xfId="18533"/>
    <cellStyle name="Calculation 3 2 4 22 4" xfId="25413"/>
    <cellStyle name="Calculation 3 2 4 22 5" xfId="33869"/>
    <cellStyle name="Calculation 3 2 4 22 6" xfId="41729"/>
    <cellStyle name="Calculation 3 2 4 22 7" xfId="51682"/>
    <cellStyle name="Calculation 3 2 4 23" xfId="3117"/>
    <cellStyle name="Calculation 3 2 4 23 2" xfId="10922"/>
    <cellStyle name="Calculation 3 2 4 23 3" xfId="18300"/>
    <cellStyle name="Calculation 3 2 4 23 4" xfId="19466"/>
    <cellStyle name="Calculation 3 2 4 23 5" xfId="28323"/>
    <cellStyle name="Calculation 3 2 4 23 6" xfId="41555"/>
    <cellStyle name="Calculation 3 2 4 23 7" xfId="48339"/>
    <cellStyle name="Calculation 3 2 4 24" xfId="3691"/>
    <cellStyle name="Calculation 3 2 4 24 2" xfId="11476"/>
    <cellStyle name="Calculation 3 2 4 24 3" xfId="18749"/>
    <cellStyle name="Calculation 3 2 4 24 4" xfId="19362"/>
    <cellStyle name="Calculation 3 2 4 24 5" xfId="27756"/>
    <cellStyle name="Calculation 3 2 4 24 6" xfId="37145"/>
    <cellStyle name="Calculation 3 2 4 24 7" xfId="47411"/>
    <cellStyle name="Calculation 3 2 4 25" xfId="3821"/>
    <cellStyle name="Calculation 3 2 4 25 2" xfId="11603"/>
    <cellStyle name="Calculation 3 2 4 25 3" xfId="18860"/>
    <cellStyle name="Calculation 3 2 4 25 4" xfId="25542"/>
    <cellStyle name="Calculation 3 2 4 25 5" xfId="34034"/>
    <cellStyle name="Calculation 3 2 4 25 6" xfId="39204"/>
    <cellStyle name="Calculation 3 2 4 25 7" xfId="51968"/>
    <cellStyle name="Calculation 3 2 4 26" xfId="3939"/>
    <cellStyle name="Calculation 3 2 4 26 2" xfId="11719"/>
    <cellStyle name="Calculation 3 2 4 26 3" xfId="18969"/>
    <cellStyle name="Calculation 3 2 4 26 4" xfId="26499"/>
    <cellStyle name="Calculation 3 2 4 26 5" xfId="35293"/>
    <cellStyle name="Calculation 3 2 4 26 6" xfId="42057"/>
    <cellStyle name="Calculation 3 2 4 26 7" xfId="54077"/>
    <cellStyle name="Calculation 3 2 4 27" xfId="3997"/>
    <cellStyle name="Calculation 3 2 4 27 2" xfId="11776"/>
    <cellStyle name="Calculation 3 2 4 27 3" xfId="20707"/>
    <cellStyle name="Calculation 3 2 4 27 4" xfId="28894"/>
    <cellStyle name="Calculation 3 2 4 27 5" xfId="38277"/>
    <cellStyle name="Calculation 3 2 4 27 6" xfId="42559"/>
    <cellStyle name="Calculation 3 2 4 27 7" xfId="49454"/>
    <cellStyle name="Calculation 3 2 4 28" xfId="4136"/>
    <cellStyle name="Calculation 3 2 4 28 2" xfId="11895"/>
    <cellStyle name="Calculation 3 2 4 28 3" xfId="20846"/>
    <cellStyle name="Calculation 3 2 4 28 4" xfId="29033"/>
    <cellStyle name="Calculation 3 2 4 28 5" xfId="38409"/>
    <cellStyle name="Calculation 3 2 4 28 6" xfId="42698"/>
    <cellStyle name="Calculation 3 2 4 28 7" xfId="50212"/>
    <cellStyle name="Calculation 3 2 4 29" xfId="3539"/>
    <cellStyle name="Calculation 3 2 4 29 2" xfId="20504"/>
    <cellStyle name="Calculation 3 2 4 29 3" xfId="28632"/>
    <cellStyle name="Calculation 3 2 4 29 4" xfId="38008"/>
    <cellStyle name="Calculation 3 2 4 29 5" xfId="42499"/>
    <cellStyle name="Calculation 3 2 4 29 6" xfId="50305"/>
    <cellStyle name="Calculation 3 2 4 3" xfId="794"/>
    <cellStyle name="Calculation 3 2 4 3 2" xfId="8617"/>
    <cellStyle name="Calculation 3 2 4 3 3" xfId="16045"/>
    <cellStyle name="Calculation 3 2 4 3 4" xfId="19348"/>
    <cellStyle name="Calculation 3 2 4 3 5" xfId="27157"/>
    <cellStyle name="Calculation 3 2 4 3 6" xfId="37317"/>
    <cellStyle name="Calculation 3 2 4 3 7" xfId="49456"/>
    <cellStyle name="Calculation 3 2 4 30" xfId="4333"/>
    <cellStyle name="Calculation 3 2 4 30 2" xfId="12050"/>
    <cellStyle name="Calculation 3 2 4 30 3" xfId="21043"/>
    <cellStyle name="Calculation 3 2 4 30 4" xfId="29230"/>
    <cellStyle name="Calculation 3 2 4 30 5" xfId="38600"/>
    <cellStyle name="Calculation 3 2 4 30 6" xfId="42895"/>
    <cellStyle name="Calculation 3 2 4 30 7" xfId="47781"/>
    <cellStyle name="Calculation 3 2 4 31" xfId="4456"/>
    <cellStyle name="Calculation 3 2 4 31 2" xfId="12173"/>
    <cellStyle name="Calculation 3 2 4 31 3" xfId="21166"/>
    <cellStyle name="Calculation 3 2 4 31 4" xfId="29353"/>
    <cellStyle name="Calculation 3 2 4 31 5" xfId="38718"/>
    <cellStyle name="Calculation 3 2 4 31 6" xfId="43018"/>
    <cellStyle name="Calculation 3 2 4 31 7" xfId="47710"/>
    <cellStyle name="Calculation 3 2 4 32" xfId="4570"/>
    <cellStyle name="Calculation 3 2 4 32 2" xfId="12287"/>
    <cellStyle name="Calculation 3 2 4 32 3" xfId="21280"/>
    <cellStyle name="Calculation 3 2 4 32 4" xfId="29467"/>
    <cellStyle name="Calculation 3 2 4 32 5" xfId="38827"/>
    <cellStyle name="Calculation 3 2 4 32 6" xfId="43132"/>
    <cellStyle name="Calculation 3 2 4 32 7" xfId="52278"/>
    <cellStyle name="Calculation 3 2 4 33" xfId="4683"/>
    <cellStyle name="Calculation 3 2 4 33 2" xfId="12400"/>
    <cellStyle name="Calculation 3 2 4 33 3" xfId="21393"/>
    <cellStyle name="Calculation 3 2 4 33 4" xfId="29580"/>
    <cellStyle name="Calculation 3 2 4 33 5" xfId="38936"/>
    <cellStyle name="Calculation 3 2 4 33 6" xfId="43245"/>
    <cellStyle name="Calculation 3 2 4 33 7" xfId="51659"/>
    <cellStyle name="Calculation 3 2 4 34" xfId="4794"/>
    <cellStyle name="Calculation 3 2 4 34 2" xfId="12511"/>
    <cellStyle name="Calculation 3 2 4 34 3" xfId="21504"/>
    <cellStyle name="Calculation 3 2 4 34 4" xfId="29691"/>
    <cellStyle name="Calculation 3 2 4 34 5" xfId="39044"/>
    <cellStyle name="Calculation 3 2 4 34 6" xfId="43356"/>
    <cellStyle name="Calculation 3 2 4 34 7" xfId="51892"/>
    <cellStyle name="Calculation 3 2 4 35" xfId="4903"/>
    <cellStyle name="Calculation 3 2 4 35 2" xfId="12620"/>
    <cellStyle name="Calculation 3 2 4 35 3" xfId="21613"/>
    <cellStyle name="Calculation 3 2 4 35 4" xfId="29800"/>
    <cellStyle name="Calculation 3 2 4 35 5" xfId="39148"/>
    <cellStyle name="Calculation 3 2 4 35 6" xfId="43465"/>
    <cellStyle name="Calculation 3 2 4 35 7" xfId="47972"/>
    <cellStyle name="Calculation 3 2 4 36" xfId="5014"/>
    <cellStyle name="Calculation 3 2 4 36 2" xfId="12731"/>
    <cellStyle name="Calculation 3 2 4 36 3" xfId="21724"/>
    <cellStyle name="Calculation 3 2 4 36 4" xfId="29911"/>
    <cellStyle name="Calculation 3 2 4 36 5" xfId="39256"/>
    <cellStyle name="Calculation 3 2 4 36 6" xfId="43576"/>
    <cellStyle name="Calculation 3 2 4 36 7" xfId="52162"/>
    <cellStyle name="Calculation 3 2 4 37" xfId="5393"/>
    <cellStyle name="Calculation 3 2 4 37 2" xfId="13110"/>
    <cellStyle name="Calculation 3 2 4 37 3" xfId="22103"/>
    <cellStyle name="Calculation 3 2 4 37 4" xfId="30290"/>
    <cellStyle name="Calculation 3 2 4 37 5" xfId="39620"/>
    <cellStyle name="Calculation 3 2 4 37 6" xfId="43955"/>
    <cellStyle name="Calculation 3 2 4 37 7" xfId="51379"/>
    <cellStyle name="Calculation 3 2 4 38" xfId="5513"/>
    <cellStyle name="Calculation 3 2 4 38 2" xfId="13230"/>
    <cellStyle name="Calculation 3 2 4 38 3" xfId="22223"/>
    <cellStyle name="Calculation 3 2 4 38 4" xfId="30410"/>
    <cellStyle name="Calculation 3 2 4 38 5" xfId="39734"/>
    <cellStyle name="Calculation 3 2 4 38 6" xfId="44075"/>
    <cellStyle name="Calculation 3 2 4 38 7" xfId="48927"/>
    <cellStyle name="Calculation 3 2 4 39" xfId="5637"/>
    <cellStyle name="Calculation 3 2 4 39 2" xfId="13354"/>
    <cellStyle name="Calculation 3 2 4 39 3" xfId="22347"/>
    <cellStyle name="Calculation 3 2 4 39 4" xfId="30534"/>
    <cellStyle name="Calculation 3 2 4 39 5" xfId="39854"/>
    <cellStyle name="Calculation 3 2 4 39 6" xfId="44199"/>
    <cellStyle name="Calculation 3 2 4 39 7" xfId="54522"/>
    <cellStyle name="Calculation 3 2 4 4" xfId="905"/>
    <cellStyle name="Calculation 3 2 4 4 2" xfId="8728"/>
    <cellStyle name="Calculation 3 2 4 4 3" xfId="16156"/>
    <cellStyle name="Calculation 3 2 4 4 4" xfId="25458"/>
    <cellStyle name="Calculation 3 2 4 4 5" xfId="33923"/>
    <cellStyle name="Calculation 3 2 4 4 6" xfId="36489"/>
    <cellStyle name="Calculation 3 2 4 4 7" xfId="51781"/>
    <cellStyle name="Calculation 3 2 4 40" xfId="5753"/>
    <cellStyle name="Calculation 3 2 4 40 2" xfId="13470"/>
    <cellStyle name="Calculation 3 2 4 40 3" xfId="22463"/>
    <cellStyle name="Calculation 3 2 4 40 4" xfId="30650"/>
    <cellStyle name="Calculation 3 2 4 40 5" xfId="39966"/>
    <cellStyle name="Calculation 3 2 4 40 6" xfId="44315"/>
    <cellStyle name="Calculation 3 2 4 40 7" xfId="51192"/>
    <cellStyle name="Calculation 3 2 4 41" xfId="5869"/>
    <cellStyle name="Calculation 3 2 4 41 2" xfId="13586"/>
    <cellStyle name="Calculation 3 2 4 41 3" xfId="22579"/>
    <cellStyle name="Calculation 3 2 4 41 4" xfId="30766"/>
    <cellStyle name="Calculation 3 2 4 41 5" xfId="40079"/>
    <cellStyle name="Calculation 3 2 4 41 6" xfId="44431"/>
    <cellStyle name="Calculation 3 2 4 41 7" xfId="52072"/>
    <cellStyle name="Calculation 3 2 4 42" xfId="5998"/>
    <cellStyle name="Calculation 3 2 4 42 2" xfId="13715"/>
    <cellStyle name="Calculation 3 2 4 42 3" xfId="22708"/>
    <cellStyle name="Calculation 3 2 4 42 4" xfId="30895"/>
    <cellStyle name="Calculation 3 2 4 42 5" xfId="40203"/>
    <cellStyle name="Calculation 3 2 4 42 6" xfId="44560"/>
    <cellStyle name="Calculation 3 2 4 42 7" xfId="54245"/>
    <cellStyle name="Calculation 3 2 4 43" xfId="5083"/>
    <cellStyle name="Calculation 3 2 4 43 2" xfId="12800"/>
    <cellStyle name="Calculation 3 2 4 43 3" xfId="21793"/>
    <cellStyle name="Calculation 3 2 4 43 4" xfId="29980"/>
    <cellStyle name="Calculation 3 2 4 43 5" xfId="39323"/>
    <cellStyle name="Calculation 3 2 4 43 6" xfId="43645"/>
    <cellStyle name="Calculation 3 2 4 43 7" xfId="52191"/>
    <cellStyle name="Calculation 3 2 4 44" xfId="6254"/>
    <cellStyle name="Calculation 3 2 4 44 2" xfId="13971"/>
    <cellStyle name="Calculation 3 2 4 44 3" xfId="22964"/>
    <cellStyle name="Calculation 3 2 4 44 4" xfId="31151"/>
    <cellStyle name="Calculation 3 2 4 44 5" xfId="40451"/>
    <cellStyle name="Calculation 3 2 4 44 6" xfId="44816"/>
    <cellStyle name="Calculation 3 2 4 44 7" xfId="49136"/>
    <cellStyle name="Calculation 3 2 4 45" xfId="6370"/>
    <cellStyle name="Calculation 3 2 4 45 2" xfId="14087"/>
    <cellStyle name="Calculation 3 2 4 45 3" xfId="23080"/>
    <cellStyle name="Calculation 3 2 4 45 4" xfId="31267"/>
    <cellStyle name="Calculation 3 2 4 45 5" xfId="40564"/>
    <cellStyle name="Calculation 3 2 4 45 6" xfId="44932"/>
    <cellStyle name="Calculation 3 2 4 45 7" xfId="52469"/>
    <cellStyle name="Calculation 3 2 4 46" xfId="6481"/>
    <cellStyle name="Calculation 3 2 4 46 2" xfId="14198"/>
    <cellStyle name="Calculation 3 2 4 46 3" xfId="23191"/>
    <cellStyle name="Calculation 3 2 4 46 4" xfId="31378"/>
    <cellStyle name="Calculation 3 2 4 46 5" xfId="40671"/>
    <cellStyle name="Calculation 3 2 4 46 6" xfId="45043"/>
    <cellStyle name="Calculation 3 2 4 46 7" xfId="47332"/>
    <cellStyle name="Calculation 3 2 4 47" xfId="6536"/>
    <cellStyle name="Calculation 3 2 4 47 2" xfId="14253"/>
    <cellStyle name="Calculation 3 2 4 47 3" xfId="23246"/>
    <cellStyle name="Calculation 3 2 4 47 4" xfId="31433"/>
    <cellStyle name="Calculation 3 2 4 47 5" xfId="40723"/>
    <cellStyle name="Calculation 3 2 4 47 6" xfId="45098"/>
    <cellStyle name="Calculation 3 2 4 47 7" xfId="47363"/>
    <cellStyle name="Calculation 3 2 4 48" xfId="6627"/>
    <cellStyle name="Calculation 3 2 4 48 2" xfId="14344"/>
    <cellStyle name="Calculation 3 2 4 48 3" xfId="23337"/>
    <cellStyle name="Calculation 3 2 4 48 4" xfId="31524"/>
    <cellStyle name="Calculation 3 2 4 48 5" xfId="40810"/>
    <cellStyle name="Calculation 3 2 4 48 6" xfId="45189"/>
    <cellStyle name="Calculation 3 2 4 48 7" xfId="50818"/>
    <cellStyle name="Calculation 3 2 4 49" xfId="6739"/>
    <cellStyle name="Calculation 3 2 4 49 2" xfId="14456"/>
    <cellStyle name="Calculation 3 2 4 49 3" xfId="23449"/>
    <cellStyle name="Calculation 3 2 4 49 4" xfId="31636"/>
    <cellStyle name="Calculation 3 2 4 49 5" xfId="40916"/>
    <cellStyle name="Calculation 3 2 4 49 6" xfId="45301"/>
    <cellStyle name="Calculation 3 2 4 49 7" xfId="50470"/>
    <cellStyle name="Calculation 3 2 4 5" xfId="1370"/>
    <cellStyle name="Calculation 3 2 4 5 2" xfId="9193"/>
    <cellStyle name="Calculation 3 2 4 5 3" xfId="16621"/>
    <cellStyle name="Calculation 3 2 4 5 4" xfId="25797"/>
    <cellStyle name="Calculation 3 2 4 5 5" xfId="34374"/>
    <cellStyle name="Calculation 3 2 4 5 6" xfId="38891"/>
    <cellStyle name="Calculation 3 2 4 5 7" xfId="52569"/>
    <cellStyle name="Calculation 3 2 4 50" xfId="6854"/>
    <cellStyle name="Calculation 3 2 4 50 2" xfId="14571"/>
    <cellStyle name="Calculation 3 2 4 50 3" xfId="23564"/>
    <cellStyle name="Calculation 3 2 4 50 4" xfId="31751"/>
    <cellStyle name="Calculation 3 2 4 50 5" xfId="41024"/>
    <cellStyle name="Calculation 3 2 4 50 6" xfId="45416"/>
    <cellStyle name="Calculation 3 2 4 50 7" xfId="54520"/>
    <cellStyle name="Calculation 3 2 4 51" xfId="6967"/>
    <cellStyle name="Calculation 3 2 4 51 2" xfId="14684"/>
    <cellStyle name="Calculation 3 2 4 51 3" xfId="23677"/>
    <cellStyle name="Calculation 3 2 4 51 4" xfId="31864"/>
    <cellStyle name="Calculation 3 2 4 51 5" xfId="41132"/>
    <cellStyle name="Calculation 3 2 4 51 6" xfId="45529"/>
    <cellStyle name="Calculation 3 2 4 51 7" xfId="46783"/>
    <cellStyle name="Calculation 3 2 4 52" xfId="7078"/>
    <cellStyle name="Calculation 3 2 4 52 2" xfId="14795"/>
    <cellStyle name="Calculation 3 2 4 52 3" xfId="23788"/>
    <cellStyle name="Calculation 3 2 4 52 4" xfId="31975"/>
    <cellStyle name="Calculation 3 2 4 52 5" xfId="41237"/>
    <cellStyle name="Calculation 3 2 4 52 6" xfId="45640"/>
    <cellStyle name="Calculation 3 2 4 52 7" xfId="50560"/>
    <cellStyle name="Calculation 3 2 4 53" xfId="7187"/>
    <cellStyle name="Calculation 3 2 4 53 2" xfId="14904"/>
    <cellStyle name="Calculation 3 2 4 53 3" xfId="23897"/>
    <cellStyle name="Calculation 3 2 4 53 4" xfId="32084"/>
    <cellStyle name="Calculation 3 2 4 53 5" xfId="41345"/>
    <cellStyle name="Calculation 3 2 4 53 6" xfId="45749"/>
    <cellStyle name="Calculation 3 2 4 53 7" xfId="52171"/>
    <cellStyle name="Calculation 3 2 4 54" xfId="7232"/>
    <cellStyle name="Calculation 3 2 4 54 2" xfId="14949"/>
    <cellStyle name="Calculation 3 2 4 54 3" xfId="23942"/>
    <cellStyle name="Calculation 3 2 4 54 4" xfId="32129"/>
    <cellStyle name="Calculation 3 2 4 54 5" xfId="41386"/>
    <cellStyle name="Calculation 3 2 4 54 6" xfId="45794"/>
    <cellStyle name="Calculation 3 2 4 54 7" xfId="46958"/>
    <cellStyle name="Calculation 3 2 4 55" xfId="7475"/>
    <cellStyle name="Calculation 3 2 4 55 2" xfId="15192"/>
    <cellStyle name="Calculation 3 2 4 55 3" xfId="24185"/>
    <cellStyle name="Calculation 3 2 4 55 4" xfId="32372"/>
    <cellStyle name="Calculation 3 2 4 55 5" xfId="41620"/>
    <cellStyle name="Calculation 3 2 4 55 6" xfId="46037"/>
    <cellStyle name="Calculation 3 2 4 55 7" xfId="52340"/>
    <cellStyle name="Calculation 3 2 4 56" xfId="7596"/>
    <cellStyle name="Calculation 3 2 4 56 2" xfId="15313"/>
    <cellStyle name="Calculation 3 2 4 56 3" xfId="24306"/>
    <cellStyle name="Calculation 3 2 4 56 4" xfId="32493"/>
    <cellStyle name="Calculation 3 2 4 56 5" xfId="41735"/>
    <cellStyle name="Calculation 3 2 4 56 6" xfId="46158"/>
    <cellStyle name="Calculation 3 2 4 56 7" xfId="50080"/>
    <cellStyle name="Calculation 3 2 4 57" xfId="7872"/>
    <cellStyle name="Calculation 3 2 4 57 2" xfId="15589"/>
    <cellStyle name="Calculation 3 2 4 57 3" xfId="24576"/>
    <cellStyle name="Calculation 3 2 4 57 4" xfId="32769"/>
    <cellStyle name="Calculation 3 2 4 57 5" xfId="42000"/>
    <cellStyle name="Calculation 3 2 4 57 6" xfId="46434"/>
    <cellStyle name="Calculation 3 2 4 57 7" xfId="51575"/>
    <cellStyle name="Calculation 3 2 4 58" xfId="7955"/>
    <cellStyle name="Calculation 3 2 4 58 2" xfId="15672"/>
    <cellStyle name="Calculation 3 2 4 58 3" xfId="24658"/>
    <cellStyle name="Calculation 3 2 4 58 4" xfId="32852"/>
    <cellStyle name="Calculation 3 2 4 58 5" xfId="42080"/>
    <cellStyle name="Calculation 3 2 4 58 6" xfId="46517"/>
    <cellStyle name="Calculation 3 2 4 58 7" xfId="54188"/>
    <cellStyle name="Calculation 3 2 4 59" xfId="8003"/>
    <cellStyle name="Calculation 3 2 4 59 2" xfId="15720"/>
    <cellStyle name="Calculation 3 2 4 59 3" xfId="24705"/>
    <cellStyle name="Calculation 3 2 4 59 4" xfId="32900"/>
    <cellStyle name="Calculation 3 2 4 59 5" xfId="42126"/>
    <cellStyle name="Calculation 3 2 4 59 6" xfId="46565"/>
    <cellStyle name="Calculation 3 2 4 59 7" xfId="48688"/>
    <cellStyle name="Calculation 3 2 4 6" xfId="1493"/>
    <cellStyle name="Calculation 3 2 4 6 2" xfId="9316"/>
    <cellStyle name="Calculation 3 2 4 6 3" xfId="16744"/>
    <cellStyle name="Calculation 3 2 4 6 4" xfId="25625"/>
    <cellStyle name="Calculation 3 2 4 6 5" xfId="34143"/>
    <cellStyle name="Calculation 3 2 4 6 6" xfId="41336"/>
    <cellStyle name="Calculation 3 2 4 6 7" xfId="52153"/>
    <cellStyle name="Calculation 3 2 4 60" xfId="8148"/>
    <cellStyle name="Calculation 3 2 4 60 2" xfId="15865"/>
    <cellStyle name="Calculation 3 2 4 60 3" xfId="33045"/>
    <cellStyle name="Calculation 3 2 4 60 4" xfId="42264"/>
    <cellStyle name="Calculation 3 2 4 60 5" xfId="46710"/>
    <cellStyle name="Calculation 3 2 4 60 6" xfId="47746"/>
    <cellStyle name="Calculation 3 2 4 61" xfId="20580"/>
    <cellStyle name="Calculation 3 2 4 62" xfId="27301"/>
    <cellStyle name="Calculation 3 2 4 63" xfId="36257"/>
    <cellStyle name="Calculation 3 2 4 64" xfId="49016"/>
    <cellStyle name="Calculation 3 2 4 7" xfId="1566"/>
    <cellStyle name="Calculation 3 2 4 7 2" xfId="9389"/>
    <cellStyle name="Calculation 3 2 4 7 3" xfId="16817"/>
    <cellStyle name="Calculation 3 2 4 7 4" xfId="26054"/>
    <cellStyle name="Calculation 3 2 4 7 5" xfId="34698"/>
    <cellStyle name="Calculation 3 2 4 7 6" xfId="41457"/>
    <cellStyle name="Calculation 3 2 4 7 7" xfId="53118"/>
    <cellStyle name="Calculation 3 2 4 8" xfId="1730"/>
    <cellStyle name="Calculation 3 2 4 8 2" xfId="9553"/>
    <cellStyle name="Calculation 3 2 4 8 3" xfId="16981"/>
    <cellStyle name="Calculation 3 2 4 8 4" xfId="20444"/>
    <cellStyle name="Calculation 3 2 4 8 5" xfId="28471"/>
    <cellStyle name="Calculation 3 2 4 8 6" xfId="41029"/>
    <cellStyle name="Calculation 3 2 4 8 7" xfId="49650"/>
    <cellStyle name="Calculation 3 2 4 9" xfId="1864"/>
    <cellStyle name="Calculation 3 2 4 9 2" xfId="9687"/>
    <cellStyle name="Calculation 3 2 4 9 3" xfId="17115"/>
    <cellStyle name="Calculation 3 2 4 9 4" xfId="25137"/>
    <cellStyle name="Calculation 3 2 4 9 5" xfId="33512"/>
    <cellStyle name="Calculation 3 2 4 9 6" xfId="39337"/>
    <cellStyle name="Calculation 3 2 4 9 7" xfId="51092"/>
    <cellStyle name="Calculation 3 2 40" xfId="4255"/>
    <cellStyle name="Calculation 3 2 40 2" xfId="11976"/>
    <cellStyle name="Calculation 3 2 40 3" xfId="20965"/>
    <cellStyle name="Calculation 3 2 40 4" xfId="29152"/>
    <cellStyle name="Calculation 3 2 40 5" xfId="38525"/>
    <cellStyle name="Calculation 3 2 40 6" xfId="42817"/>
    <cellStyle name="Calculation 3 2 40 7" xfId="48068"/>
    <cellStyle name="Calculation 3 2 41" xfId="4234"/>
    <cellStyle name="Calculation 3 2 41 2" xfId="11966"/>
    <cellStyle name="Calculation 3 2 41 3" xfId="20944"/>
    <cellStyle name="Calculation 3 2 41 4" xfId="29131"/>
    <cellStyle name="Calculation 3 2 41 5" xfId="38505"/>
    <cellStyle name="Calculation 3 2 41 6" xfId="42796"/>
    <cellStyle name="Calculation 3 2 41 7" xfId="48465"/>
    <cellStyle name="Calculation 3 2 42" xfId="5091"/>
    <cellStyle name="Calculation 3 2 42 2" xfId="12808"/>
    <cellStyle name="Calculation 3 2 42 3" xfId="21801"/>
    <cellStyle name="Calculation 3 2 42 4" xfId="29988"/>
    <cellStyle name="Calculation 3 2 42 5" xfId="39330"/>
    <cellStyle name="Calculation 3 2 42 6" xfId="43653"/>
    <cellStyle name="Calculation 3 2 42 7" xfId="51185"/>
    <cellStyle name="Calculation 3 2 43" xfId="5154"/>
    <cellStyle name="Calculation 3 2 43 2" xfId="12871"/>
    <cellStyle name="Calculation 3 2 43 3" xfId="21864"/>
    <cellStyle name="Calculation 3 2 43 4" xfId="30051"/>
    <cellStyle name="Calculation 3 2 43 5" xfId="39390"/>
    <cellStyle name="Calculation 3 2 43 6" xfId="43716"/>
    <cellStyle name="Calculation 3 2 43 7" xfId="53415"/>
    <cellStyle name="Calculation 3 2 44" xfId="5065"/>
    <cellStyle name="Calculation 3 2 44 2" xfId="12782"/>
    <cellStyle name="Calculation 3 2 44 3" xfId="21775"/>
    <cellStyle name="Calculation 3 2 44 4" xfId="29962"/>
    <cellStyle name="Calculation 3 2 44 5" xfId="39305"/>
    <cellStyle name="Calculation 3 2 44 6" xfId="43627"/>
    <cellStyle name="Calculation 3 2 44 7" xfId="53921"/>
    <cellStyle name="Calculation 3 2 45" xfId="5240"/>
    <cellStyle name="Calculation 3 2 45 2" xfId="12957"/>
    <cellStyle name="Calculation 3 2 45 3" xfId="21950"/>
    <cellStyle name="Calculation 3 2 45 4" xfId="30137"/>
    <cellStyle name="Calculation 3 2 45 5" xfId="39472"/>
    <cellStyle name="Calculation 3 2 45 6" xfId="43802"/>
    <cellStyle name="Calculation 3 2 45 7" xfId="52270"/>
    <cellStyle name="Calculation 3 2 46" xfId="5282"/>
    <cellStyle name="Calculation 3 2 46 2" xfId="12999"/>
    <cellStyle name="Calculation 3 2 46 3" xfId="21992"/>
    <cellStyle name="Calculation 3 2 46 4" xfId="30179"/>
    <cellStyle name="Calculation 3 2 46 5" xfId="39513"/>
    <cellStyle name="Calculation 3 2 46 6" xfId="43844"/>
    <cellStyle name="Calculation 3 2 46 7" xfId="51858"/>
    <cellStyle name="Calculation 3 2 47" xfId="5883"/>
    <cellStyle name="Calculation 3 2 47 2" xfId="13600"/>
    <cellStyle name="Calculation 3 2 47 3" xfId="22593"/>
    <cellStyle name="Calculation 3 2 47 4" xfId="30780"/>
    <cellStyle name="Calculation 3 2 47 5" xfId="40093"/>
    <cellStyle name="Calculation 3 2 47 6" xfId="44445"/>
    <cellStyle name="Calculation 3 2 47 7" xfId="50472"/>
    <cellStyle name="Calculation 3 2 48" xfId="5325"/>
    <cellStyle name="Calculation 3 2 48 2" xfId="13042"/>
    <cellStyle name="Calculation 3 2 48 3" xfId="22035"/>
    <cellStyle name="Calculation 3 2 48 4" xfId="30222"/>
    <cellStyle name="Calculation 3 2 48 5" xfId="39556"/>
    <cellStyle name="Calculation 3 2 48 6" xfId="43887"/>
    <cellStyle name="Calculation 3 2 48 7" xfId="50826"/>
    <cellStyle name="Calculation 3 2 49" xfId="5926"/>
    <cellStyle name="Calculation 3 2 49 2" xfId="13643"/>
    <cellStyle name="Calculation 3 2 49 3" xfId="22636"/>
    <cellStyle name="Calculation 3 2 49 4" xfId="30823"/>
    <cellStyle name="Calculation 3 2 49 5" xfId="40134"/>
    <cellStyle name="Calculation 3 2 49 6" xfId="44488"/>
    <cellStyle name="Calculation 3 2 49 7" xfId="54127"/>
    <cellStyle name="Calculation 3 2 5" xfId="585"/>
    <cellStyle name="Calculation 3 2 5 10" xfId="2030"/>
    <cellStyle name="Calculation 3 2 5 10 2" xfId="9853"/>
    <cellStyle name="Calculation 3 2 5 10 3" xfId="17281"/>
    <cellStyle name="Calculation 3 2 5 10 4" xfId="20041"/>
    <cellStyle name="Calculation 3 2 5 10 5" xfId="27633"/>
    <cellStyle name="Calculation 3 2 5 10 6" xfId="39075"/>
    <cellStyle name="Calculation 3 2 5 10 7" xfId="47743"/>
    <cellStyle name="Calculation 3 2 5 11" xfId="2145"/>
    <cellStyle name="Calculation 3 2 5 11 2" xfId="9968"/>
    <cellStyle name="Calculation 3 2 5 11 3" xfId="17396"/>
    <cellStyle name="Calculation 3 2 5 11 4" xfId="19451"/>
    <cellStyle name="Calculation 3 2 5 11 5" xfId="28106"/>
    <cellStyle name="Calculation 3 2 5 11 6" xfId="42234"/>
    <cellStyle name="Calculation 3 2 5 11 7" xfId="49512"/>
    <cellStyle name="Calculation 3 2 5 12" xfId="2261"/>
    <cellStyle name="Calculation 3 2 5 12 2" xfId="10084"/>
    <cellStyle name="Calculation 3 2 5 12 3" xfId="17512"/>
    <cellStyle name="Calculation 3 2 5 12 4" xfId="26130"/>
    <cellStyle name="Calculation 3 2 5 12 5" xfId="34793"/>
    <cellStyle name="Calculation 3 2 5 12 6" xfId="37742"/>
    <cellStyle name="Calculation 3 2 5 12 7" xfId="53278"/>
    <cellStyle name="Calculation 3 2 5 13" xfId="2031"/>
    <cellStyle name="Calculation 3 2 5 13 2" xfId="9854"/>
    <cellStyle name="Calculation 3 2 5 13 3" xfId="17282"/>
    <cellStyle name="Calculation 3 2 5 13 4" xfId="19676"/>
    <cellStyle name="Calculation 3 2 5 13 5" xfId="27453"/>
    <cellStyle name="Calculation 3 2 5 13 6" xfId="38968"/>
    <cellStyle name="Calculation 3 2 5 13 7" xfId="48868"/>
    <cellStyle name="Calculation 3 2 5 14" xfId="1589"/>
    <cellStyle name="Calculation 3 2 5 14 2" xfId="9412"/>
    <cellStyle name="Calculation 3 2 5 14 3" xfId="16840"/>
    <cellStyle name="Calculation 3 2 5 14 4" xfId="24941"/>
    <cellStyle name="Calculation 3 2 5 14 5" xfId="33277"/>
    <cellStyle name="Calculation 3 2 5 14 6" xfId="38898"/>
    <cellStyle name="Calculation 3 2 5 14 7" xfId="50663"/>
    <cellStyle name="Calculation 3 2 5 15" xfId="2558"/>
    <cellStyle name="Calculation 3 2 5 15 2" xfId="10381"/>
    <cellStyle name="Calculation 3 2 5 15 3" xfId="17809"/>
    <cellStyle name="Calculation 3 2 5 15 4" xfId="26119"/>
    <cellStyle name="Calculation 3 2 5 15 5" xfId="34780"/>
    <cellStyle name="Calculation 3 2 5 15 6" xfId="38620"/>
    <cellStyle name="Calculation 3 2 5 15 7" xfId="53256"/>
    <cellStyle name="Calculation 3 2 5 16" xfId="2672"/>
    <cellStyle name="Calculation 3 2 5 16 2" xfId="10495"/>
    <cellStyle name="Calculation 3 2 5 16 3" xfId="17923"/>
    <cellStyle name="Calculation 3 2 5 16 4" xfId="26297"/>
    <cellStyle name="Calculation 3 2 5 16 5" xfId="35014"/>
    <cellStyle name="Calculation 3 2 5 16 6" xfId="41825"/>
    <cellStyle name="Calculation 3 2 5 16 7" xfId="53646"/>
    <cellStyle name="Calculation 3 2 5 17" xfId="2447"/>
    <cellStyle name="Calculation 3 2 5 17 2" xfId="10270"/>
    <cellStyle name="Calculation 3 2 5 17 3" xfId="17698"/>
    <cellStyle name="Calculation 3 2 5 17 4" xfId="19625"/>
    <cellStyle name="Calculation 3 2 5 17 5" xfId="27622"/>
    <cellStyle name="Calculation 3 2 5 17 6" xfId="41512"/>
    <cellStyle name="Calculation 3 2 5 17 7" xfId="49669"/>
    <cellStyle name="Calculation 3 2 5 18" xfId="2289"/>
    <cellStyle name="Calculation 3 2 5 18 2" xfId="10112"/>
    <cellStyle name="Calculation 3 2 5 18 3" xfId="17540"/>
    <cellStyle name="Calculation 3 2 5 18 4" xfId="19459"/>
    <cellStyle name="Calculation 3 2 5 18 5" xfId="33144"/>
    <cellStyle name="Calculation 3 2 5 18 6" xfId="40729"/>
    <cellStyle name="Calculation 3 2 5 18 7" xfId="50422"/>
    <cellStyle name="Calculation 3 2 5 19" xfId="2861"/>
    <cellStyle name="Calculation 3 2 5 19 2" xfId="10684"/>
    <cellStyle name="Calculation 3 2 5 19 3" xfId="18112"/>
    <cellStyle name="Calculation 3 2 5 19 4" xfId="25581"/>
    <cellStyle name="Calculation 3 2 5 19 5" xfId="34089"/>
    <cellStyle name="Calculation 3 2 5 19 6" xfId="37867"/>
    <cellStyle name="Calculation 3 2 5 19 7" xfId="52064"/>
    <cellStyle name="Calculation 3 2 5 2" xfId="729"/>
    <cellStyle name="Calculation 3 2 5 2 2" xfId="8552"/>
    <cellStyle name="Calculation 3 2 5 2 3" xfId="15980"/>
    <cellStyle name="Calculation 3 2 5 2 4" xfId="19929"/>
    <cellStyle name="Calculation 3 2 5 2 5" xfId="26990"/>
    <cellStyle name="Calculation 3 2 5 2 6" xfId="37299"/>
    <cellStyle name="Calculation 3 2 5 2 7" xfId="50168"/>
    <cellStyle name="Calculation 3 2 5 20" xfId="2967"/>
    <cellStyle name="Calculation 3 2 5 20 2" xfId="10790"/>
    <cellStyle name="Calculation 3 2 5 20 3" xfId="18218"/>
    <cellStyle name="Calculation 3 2 5 20 4" xfId="20037"/>
    <cellStyle name="Calculation 3 2 5 20 5" xfId="27803"/>
    <cellStyle name="Calculation 3 2 5 20 6" xfId="37386"/>
    <cellStyle name="Calculation 3 2 5 20 7" xfId="48655"/>
    <cellStyle name="Calculation 3 2 5 21" xfId="3347"/>
    <cellStyle name="Calculation 3 2 5 21 2" xfId="11140"/>
    <cellStyle name="Calculation 3 2 5 21 3" xfId="18466"/>
    <cellStyle name="Calculation 3 2 5 21 4" xfId="26308"/>
    <cellStyle name="Calculation 3 2 5 21 5" xfId="35029"/>
    <cellStyle name="Calculation 3 2 5 21 6" xfId="41751"/>
    <cellStyle name="Calculation 3 2 5 21 7" xfId="53668"/>
    <cellStyle name="Calculation 3 2 5 22" xfId="3467"/>
    <cellStyle name="Calculation 3 2 5 22 2" xfId="11258"/>
    <cellStyle name="Calculation 3 2 5 22 3" xfId="18577"/>
    <cellStyle name="Calculation 3 2 5 22 4" xfId="19675"/>
    <cellStyle name="Calculation 3 2 5 22 5" xfId="27736"/>
    <cellStyle name="Calculation 3 2 5 22 6" xfId="37379"/>
    <cellStyle name="Calculation 3 2 5 22 7" xfId="50195"/>
    <cellStyle name="Calculation 3 2 5 23" xfId="3625"/>
    <cellStyle name="Calculation 3 2 5 23 2" xfId="11410"/>
    <cellStyle name="Calculation 3 2 5 23 3" xfId="18683"/>
    <cellStyle name="Calculation 3 2 5 23 4" xfId="19765"/>
    <cellStyle name="Calculation 3 2 5 23 5" xfId="27325"/>
    <cellStyle name="Calculation 3 2 5 23 6" xfId="42095"/>
    <cellStyle name="Calculation 3 2 5 23 7" xfId="47780"/>
    <cellStyle name="Calculation 3 2 5 24" xfId="3739"/>
    <cellStyle name="Calculation 3 2 5 24 2" xfId="11524"/>
    <cellStyle name="Calculation 3 2 5 24 3" xfId="18794"/>
    <cellStyle name="Calculation 3 2 5 24 4" xfId="26289"/>
    <cellStyle name="Calculation 3 2 5 24 5" xfId="35003"/>
    <cellStyle name="Calculation 3 2 5 24 6" xfId="40020"/>
    <cellStyle name="Calculation 3 2 5 24 7" xfId="53626"/>
    <cellStyle name="Calculation 3 2 5 25" xfId="3868"/>
    <cellStyle name="Calculation 3 2 5 25 2" xfId="11649"/>
    <cellStyle name="Calculation 3 2 5 25 3" xfId="18904"/>
    <cellStyle name="Calculation 3 2 5 25 4" xfId="26557"/>
    <cellStyle name="Calculation 3 2 5 25 5" xfId="35366"/>
    <cellStyle name="Calculation 3 2 5 25 6" xfId="41831"/>
    <cellStyle name="Calculation 3 2 5 25 7" xfId="54190"/>
    <cellStyle name="Calculation 3 2 5 26" xfId="3987"/>
    <cellStyle name="Calculation 3 2 5 26 2" xfId="11766"/>
    <cellStyle name="Calculation 3 2 5 26 3" xfId="19012"/>
    <cellStyle name="Calculation 3 2 5 26 4" xfId="19698"/>
    <cellStyle name="Calculation 3 2 5 26 5" xfId="26793"/>
    <cellStyle name="Calculation 3 2 5 26 6" xfId="37527"/>
    <cellStyle name="Calculation 3 2 5 26 7" xfId="50324"/>
    <cellStyle name="Calculation 3 2 5 27" xfId="3754"/>
    <cellStyle name="Calculation 3 2 5 27 2" xfId="11538"/>
    <cellStyle name="Calculation 3 2 5 27 3" xfId="20604"/>
    <cellStyle name="Calculation 3 2 5 27 4" xfId="28754"/>
    <cellStyle name="Calculation 3 2 5 27 5" xfId="38142"/>
    <cellStyle name="Calculation 3 2 5 27 6" xfId="42530"/>
    <cellStyle name="Calculation 3 2 5 27 7" xfId="52271"/>
    <cellStyle name="Calculation 3 2 5 28" xfId="4182"/>
    <cellStyle name="Calculation 3 2 5 28 2" xfId="11941"/>
    <cellStyle name="Calculation 3 2 5 28 3" xfId="20892"/>
    <cellStyle name="Calculation 3 2 5 28 4" xfId="29079"/>
    <cellStyle name="Calculation 3 2 5 28 5" xfId="38455"/>
    <cellStyle name="Calculation 3 2 5 28 6" xfId="42744"/>
    <cellStyle name="Calculation 3 2 5 28 7" xfId="48081"/>
    <cellStyle name="Calculation 3 2 5 29" xfId="4238"/>
    <cellStyle name="Calculation 3 2 5 29 2" xfId="20948"/>
    <cellStyle name="Calculation 3 2 5 29 3" xfId="29135"/>
    <cellStyle name="Calculation 3 2 5 29 4" xfId="38509"/>
    <cellStyle name="Calculation 3 2 5 29 5" xfId="42800"/>
    <cellStyle name="Calculation 3 2 5 29 6" xfId="48410"/>
    <cellStyle name="Calculation 3 2 5 3" xfId="839"/>
    <cellStyle name="Calculation 3 2 5 3 2" xfId="8662"/>
    <cellStyle name="Calculation 3 2 5 3 3" xfId="16090"/>
    <cellStyle name="Calculation 3 2 5 3 4" xfId="25281"/>
    <cellStyle name="Calculation 3 2 5 3 5" xfId="33693"/>
    <cellStyle name="Calculation 3 2 5 3 6" xfId="37256"/>
    <cellStyle name="Calculation 3 2 5 3 7" xfId="51393"/>
    <cellStyle name="Calculation 3 2 5 30" xfId="4382"/>
    <cellStyle name="Calculation 3 2 5 30 2" xfId="12099"/>
    <cellStyle name="Calculation 3 2 5 30 3" xfId="21092"/>
    <cellStyle name="Calculation 3 2 5 30 4" xfId="29279"/>
    <cellStyle name="Calculation 3 2 5 30 5" xfId="38649"/>
    <cellStyle name="Calculation 3 2 5 30 6" xfId="42944"/>
    <cellStyle name="Calculation 3 2 5 30 7" xfId="49825"/>
    <cellStyle name="Calculation 3 2 5 31" xfId="4501"/>
    <cellStyle name="Calculation 3 2 5 31 2" xfId="12218"/>
    <cellStyle name="Calculation 3 2 5 31 3" xfId="21211"/>
    <cellStyle name="Calculation 3 2 5 31 4" xfId="29398"/>
    <cellStyle name="Calculation 3 2 5 31 5" xfId="38762"/>
    <cellStyle name="Calculation 3 2 5 31 6" xfId="43063"/>
    <cellStyle name="Calculation 3 2 5 31 7" xfId="49583"/>
    <cellStyle name="Calculation 3 2 5 32" xfId="4615"/>
    <cellStyle name="Calculation 3 2 5 32 2" xfId="12332"/>
    <cellStyle name="Calculation 3 2 5 32 3" xfId="21325"/>
    <cellStyle name="Calculation 3 2 5 32 4" xfId="29512"/>
    <cellStyle name="Calculation 3 2 5 32 5" xfId="38871"/>
    <cellStyle name="Calculation 3 2 5 32 6" xfId="43177"/>
    <cellStyle name="Calculation 3 2 5 32 7" xfId="51821"/>
    <cellStyle name="Calculation 3 2 5 33" xfId="4728"/>
    <cellStyle name="Calculation 3 2 5 33 2" xfId="12445"/>
    <cellStyle name="Calculation 3 2 5 33 3" xfId="21438"/>
    <cellStyle name="Calculation 3 2 5 33 4" xfId="29625"/>
    <cellStyle name="Calculation 3 2 5 33 5" xfId="38980"/>
    <cellStyle name="Calculation 3 2 5 33 6" xfId="43290"/>
    <cellStyle name="Calculation 3 2 5 33 7" xfId="50887"/>
    <cellStyle name="Calculation 3 2 5 34" xfId="4838"/>
    <cellStyle name="Calculation 3 2 5 34 2" xfId="12555"/>
    <cellStyle name="Calculation 3 2 5 34 3" xfId="21548"/>
    <cellStyle name="Calculation 3 2 5 34 4" xfId="29735"/>
    <cellStyle name="Calculation 3 2 5 34 5" xfId="39086"/>
    <cellStyle name="Calculation 3 2 5 34 6" xfId="43400"/>
    <cellStyle name="Calculation 3 2 5 34 7" xfId="47681"/>
    <cellStyle name="Calculation 3 2 5 35" xfId="4948"/>
    <cellStyle name="Calculation 3 2 5 35 2" xfId="12665"/>
    <cellStyle name="Calculation 3 2 5 35 3" xfId="21658"/>
    <cellStyle name="Calculation 3 2 5 35 4" xfId="29845"/>
    <cellStyle name="Calculation 3 2 5 35 5" xfId="39192"/>
    <cellStyle name="Calculation 3 2 5 35 6" xfId="43510"/>
    <cellStyle name="Calculation 3 2 5 35 7" xfId="52560"/>
    <cellStyle name="Calculation 3 2 5 36" xfId="5057"/>
    <cellStyle name="Calculation 3 2 5 36 2" xfId="12774"/>
    <cellStyle name="Calculation 3 2 5 36 3" xfId="21767"/>
    <cellStyle name="Calculation 3 2 5 36 4" xfId="29954"/>
    <cellStyle name="Calculation 3 2 5 36 5" xfId="39297"/>
    <cellStyle name="Calculation 3 2 5 36 6" xfId="43619"/>
    <cellStyle name="Calculation 3 2 5 36 7" xfId="48386"/>
    <cellStyle name="Calculation 3 2 5 37" xfId="5439"/>
    <cellStyle name="Calculation 3 2 5 37 2" xfId="13156"/>
    <cellStyle name="Calculation 3 2 5 37 3" xfId="22149"/>
    <cellStyle name="Calculation 3 2 5 37 4" xfId="30336"/>
    <cellStyle name="Calculation 3 2 5 37 5" xfId="39665"/>
    <cellStyle name="Calculation 3 2 5 37 6" xfId="44001"/>
    <cellStyle name="Calculation 3 2 5 37 7" xfId="54261"/>
    <cellStyle name="Calculation 3 2 5 38" xfId="5558"/>
    <cellStyle name="Calculation 3 2 5 38 2" xfId="13275"/>
    <cellStyle name="Calculation 3 2 5 38 3" xfId="22268"/>
    <cellStyle name="Calculation 3 2 5 38 4" xfId="30455"/>
    <cellStyle name="Calculation 3 2 5 38 5" xfId="39778"/>
    <cellStyle name="Calculation 3 2 5 38 6" xfId="44120"/>
    <cellStyle name="Calculation 3 2 5 38 7" xfId="47162"/>
    <cellStyle name="Calculation 3 2 5 39" xfId="5684"/>
    <cellStyle name="Calculation 3 2 5 39 2" xfId="13401"/>
    <cellStyle name="Calculation 3 2 5 39 3" xfId="22394"/>
    <cellStyle name="Calculation 3 2 5 39 4" xfId="30581"/>
    <cellStyle name="Calculation 3 2 5 39 5" xfId="39899"/>
    <cellStyle name="Calculation 3 2 5 39 6" xfId="44246"/>
    <cellStyle name="Calculation 3 2 5 39 7" xfId="47008"/>
    <cellStyle name="Calculation 3 2 5 4" xfId="948"/>
    <cellStyle name="Calculation 3 2 5 4 2" xfId="8771"/>
    <cellStyle name="Calculation 3 2 5 4 3" xfId="16199"/>
    <cellStyle name="Calculation 3 2 5 4 4" xfId="26305"/>
    <cellStyle name="Calculation 3 2 5 4 5" xfId="35024"/>
    <cellStyle name="Calculation 3 2 5 4 6" xfId="37142"/>
    <cellStyle name="Calculation 3 2 5 4 7" xfId="53660"/>
    <cellStyle name="Calculation 3 2 5 40" xfId="5799"/>
    <cellStyle name="Calculation 3 2 5 40 2" xfId="13516"/>
    <cellStyle name="Calculation 3 2 5 40 3" xfId="22509"/>
    <cellStyle name="Calculation 3 2 5 40 4" xfId="30696"/>
    <cellStyle name="Calculation 3 2 5 40 5" xfId="40011"/>
    <cellStyle name="Calculation 3 2 5 40 6" xfId="44361"/>
    <cellStyle name="Calculation 3 2 5 40 7" xfId="52925"/>
    <cellStyle name="Calculation 3 2 5 41" xfId="5918"/>
    <cellStyle name="Calculation 3 2 5 41 2" xfId="13635"/>
    <cellStyle name="Calculation 3 2 5 41 3" xfId="22628"/>
    <cellStyle name="Calculation 3 2 5 41 4" xfId="30815"/>
    <cellStyle name="Calculation 3 2 5 41 5" xfId="40127"/>
    <cellStyle name="Calculation 3 2 5 41 6" xfId="44480"/>
    <cellStyle name="Calculation 3 2 5 41 7" xfId="54064"/>
    <cellStyle name="Calculation 3 2 5 42" xfId="6043"/>
    <cellStyle name="Calculation 3 2 5 42 2" xfId="13760"/>
    <cellStyle name="Calculation 3 2 5 42 3" xfId="22753"/>
    <cellStyle name="Calculation 3 2 5 42 4" xfId="30940"/>
    <cellStyle name="Calculation 3 2 5 42 5" xfId="40247"/>
    <cellStyle name="Calculation 3 2 5 42 6" xfId="44605"/>
    <cellStyle name="Calculation 3 2 5 42 7" xfId="49291"/>
    <cellStyle name="Calculation 3 2 5 43" xfId="6171"/>
    <cellStyle name="Calculation 3 2 5 43 2" xfId="13888"/>
    <cellStyle name="Calculation 3 2 5 43 3" xfId="22881"/>
    <cellStyle name="Calculation 3 2 5 43 4" xfId="31068"/>
    <cellStyle name="Calculation 3 2 5 43 5" xfId="40369"/>
    <cellStyle name="Calculation 3 2 5 43 6" xfId="44733"/>
    <cellStyle name="Calculation 3 2 5 43 7" xfId="50444"/>
    <cellStyle name="Calculation 3 2 5 44" xfId="6300"/>
    <cellStyle name="Calculation 3 2 5 44 2" xfId="14017"/>
    <cellStyle name="Calculation 3 2 5 44 3" xfId="23010"/>
    <cellStyle name="Calculation 3 2 5 44 4" xfId="31197"/>
    <cellStyle name="Calculation 3 2 5 44 5" xfId="40497"/>
    <cellStyle name="Calculation 3 2 5 44 6" xfId="44862"/>
    <cellStyle name="Calculation 3 2 5 44 7" xfId="53391"/>
    <cellStyle name="Calculation 3 2 5 45" xfId="6414"/>
    <cellStyle name="Calculation 3 2 5 45 2" xfId="14131"/>
    <cellStyle name="Calculation 3 2 5 45 3" xfId="23124"/>
    <cellStyle name="Calculation 3 2 5 45 4" xfId="31311"/>
    <cellStyle name="Calculation 3 2 5 45 5" xfId="40606"/>
    <cellStyle name="Calculation 3 2 5 45 6" xfId="44976"/>
    <cellStyle name="Calculation 3 2 5 45 7" xfId="54374"/>
    <cellStyle name="Calculation 3 2 5 46" xfId="6527"/>
    <cellStyle name="Calculation 3 2 5 46 2" xfId="14244"/>
    <cellStyle name="Calculation 3 2 5 46 3" xfId="23237"/>
    <cellStyle name="Calculation 3 2 5 46 4" xfId="31424"/>
    <cellStyle name="Calculation 3 2 5 46 5" xfId="40715"/>
    <cellStyle name="Calculation 3 2 5 46 6" xfId="45089"/>
    <cellStyle name="Calculation 3 2 5 46 7" xfId="50626"/>
    <cellStyle name="Calculation 3 2 5 47" xfId="5190"/>
    <cellStyle name="Calculation 3 2 5 47 2" xfId="12907"/>
    <cellStyle name="Calculation 3 2 5 47 3" xfId="21900"/>
    <cellStyle name="Calculation 3 2 5 47 4" xfId="30087"/>
    <cellStyle name="Calculation 3 2 5 47 5" xfId="39424"/>
    <cellStyle name="Calculation 3 2 5 47 6" xfId="43752"/>
    <cellStyle name="Calculation 3 2 5 47 7" xfId="49859"/>
    <cellStyle name="Calculation 3 2 5 48" xfId="6673"/>
    <cellStyle name="Calculation 3 2 5 48 2" xfId="14390"/>
    <cellStyle name="Calculation 3 2 5 48 3" xfId="23383"/>
    <cellStyle name="Calculation 3 2 5 48 4" xfId="31570"/>
    <cellStyle name="Calculation 3 2 5 48 5" xfId="40854"/>
    <cellStyle name="Calculation 3 2 5 48 6" xfId="45235"/>
    <cellStyle name="Calculation 3 2 5 48 7" xfId="50051"/>
    <cellStyle name="Calculation 3 2 5 49" xfId="6785"/>
    <cellStyle name="Calculation 3 2 5 49 2" xfId="14502"/>
    <cellStyle name="Calculation 3 2 5 49 3" xfId="23495"/>
    <cellStyle name="Calculation 3 2 5 49 4" xfId="31682"/>
    <cellStyle name="Calculation 3 2 5 49 5" xfId="40961"/>
    <cellStyle name="Calculation 3 2 5 49 6" xfId="45347"/>
    <cellStyle name="Calculation 3 2 5 49 7" xfId="53028"/>
    <cellStyle name="Calculation 3 2 5 5" xfId="1418"/>
    <cellStyle name="Calculation 3 2 5 5 2" xfId="9241"/>
    <cellStyle name="Calculation 3 2 5 5 3" xfId="16669"/>
    <cellStyle name="Calculation 3 2 5 5 4" xfId="26267"/>
    <cellStyle name="Calculation 3 2 5 5 5" xfId="34967"/>
    <cellStyle name="Calculation 3 2 5 5 6" xfId="41583"/>
    <cellStyle name="Calculation 3 2 5 5 7" xfId="53576"/>
    <cellStyle name="Calculation 3 2 5 50" xfId="6899"/>
    <cellStyle name="Calculation 3 2 5 50 2" xfId="14616"/>
    <cellStyle name="Calculation 3 2 5 50 3" xfId="23609"/>
    <cellStyle name="Calculation 3 2 5 50 4" xfId="31796"/>
    <cellStyle name="Calculation 3 2 5 50 5" xfId="41068"/>
    <cellStyle name="Calculation 3 2 5 50 6" xfId="45461"/>
    <cellStyle name="Calculation 3 2 5 50 7" xfId="47047"/>
    <cellStyle name="Calculation 3 2 5 51" xfId="7012"/>
    <cellStyle name="Calculation 3 2 5 51 2" xfId="14729"/>
    <cellStyle name="Calculation 3 2 5 51 3" xfId="23722"/>
    <cellStyle name="Calculation 3 2 5 51 4" xfId="31909"/>
    <cellStyle name="Calculation 3 2 5 51 5" xfId="41176"/>
    <cellStyle name="Calculation 3 2 5 51 6" xfId="45574"/>
    <cellStyle name="Calculation 3 2 5 51 7" xfId="47210"/>
    <cellStyle name="Calculation 3 2 5 52" xfId="7121"/>
    <cellStyle name="Calculation 3 2 5 52 2" xfId="14838"/>
    <cellStyle name="Calculation 3 2 5 52 3" xfId="23831"/>
    <cellStyle name="Calculation 3 2 5 52 4" xfId="32018"/>
    <cellStyle name="Calculation 3 2 5 52 5" xfId="41280"/>
    <cellStyle name="Calculation 3 2 5 52 6" xfId="45683"/>
    <cellStyle name="Calculation 3 2 5 52 7" xfId="52715"/>
    <cellStyle name="Calculation 3 2 5 53" xfId="7371"/>
    <cellStyle name="Calculation 3 2 5 53 2" xfId="15088"/>
    <cellStyle name="Calculation 3 2 5 53 3" xfId="24081"/>
    <cellStyle name="Calculation 3 2 5 53 4" xfId="32268"/>
    <cellStyle name="Calculation 3 2 5 53 5" xfId="41524"/>
    <cellStyle name="Calculation 3 2 5 53 6" xfId="45933"/>
    <cellStyle name="Calculation 3 2 5 53 7" xfId="52375"/>
    <cellStyle name="Calculation 3 2 5 54" xfId="7285"/>
    <cellStyle name="Calculation 3 2 5 54 2" xfId="15002"/>
    <cellStyle name="Calculation 3 2 5 54 3" xfId="23995"/>
    <cellStyle name="Calculation 3 2 5 54 4" xfId="32182"/>
    <cellStyle name="Calculation 3 2 5 54 5" xfId="41438"/>
    <cellStyle name="Calculation 3 2 5 54 6" xfId="45847"/>
    <cellStyle name="Calculation 3 2 5 54 7" xfId="50208"/>
    <cellStyle name="Calculation 3 2 5 55" xfId="7518"/>
    <cellStyle name="Calculation 3 2 5 55 2" xfId="15235"/>
    <cellStyle name="Calculation 3 2 5 55 3" xfId="24228"/>
    <cellStyle name="Calculation 3 2 5 55 4" xfId="32415"/>
    <cellStyle name="Calculation 3 2 5 55 5" xfId="41661"/>
    <cellStyle name="Calculation 3 2 5 55 6" xfId="46080"/>
    <cellStyle name="Calculation 3 2 5 55 7" xfId="49177"/>
    <cellStyle name="Calculation 3 2 5 56" xfId="7639"/>
    <cellStyle name="Calculation 3 2 5 56 2" xfId="15356"/>
    <cellStyle name="Calculation 3 2 5 56 3" xfId="24349"/>
    <cellStyle name="Calculation 3 2 5 56 4" xfId="32536"/>
    <cellStyle name="Calculation 3 2 5 56 5" xfId="41778"/>
    <cellStyle name="Calculation 3 2 5 56 6" xfId="46201"/>
    <cellStyle name="Calculation 3 2 5 56 7" xfId="51299"/>
    <cellStyle name="Calculation 3 2 5 57" xfId="7917"/>
    <cellStyle name="Calculation 3 2 5 57 2" xfId="15634"/>
    <cellStyle name="Calculation 3 2 5 57 3" xfId="24621"/>
    <cellStyle name="Calculation 3 2 5 57 4" xfId="32814"/>
    <cellStyle name="Calculation 3 2 5 57 5" xfId="42045"/>
    <cellStyle name="Calculation 3 2 5 57 6" xfId="46479"/>
    <cellStyle name="Calculation 3 2 5 57 7" xfId="50698"/>
    <cellStyle name="Calculation 3 2 5 58" xfId="8046"/>
    <cellStyle name="Calculation 3 2 5 58 2" xfId="15763"/>
    <cellStyle name="Calculation 3 2 5 58 3" xfId="24748"/>
    <cellStyle name="Calculation 3 2 5 58 4" xfId="32943"/>
    <cellStyle name="Calculation 3 2 5 58 5" xfId="42168"/>
    <cellStyle name="Calculation 3 2 5 58 6" xfId="46608"/>
    <cellStyle name="Calculation 3 2 5 58 7" xfId="51931"/>
    <cellStyle name="Calculation 3 2 5 59" xfId="7667"/>
    <cellStyle name="Calculation 3 2 5 59 2" xfId="15384"/>
    <cellStyle name="Calculation 3 2 5 59 3" xfId="24376"/>
    <cellStyle name="Calculation 3 2 5 59 4" xfId="32564"/>
    <cellStyle name="Calculation 3 2 5 59 5" xfId="41803"/>
    <cellStyle name="Calculation 3 2 5 59 6" xfId="46229"/>
    <cellStyle name="Calculation 3 2 5 59 7" xfId="48561"/>
    <cellStyle name="Calculation 3 2 5 6" xfId="1540"/>
    <cellStyle name="Calculation 3 2 5 6 2" xfId="9363"/>
    <cellStyle name="Calculation 3 2 5 6 3" xfId="16791"/>
    <cellStyle name="Calculation 3 2 5 6 4" xfId="24918"/>
    <cellStyle name="Calculation 3 2 5 6 5" xfId="33248"/>
    <cellStyle name="Calculation 3 2 5 6 6" xfId="37224"/>
    <cellStyle name="Calculation 3 2 5 6 7" xfId="50617"/>
    <cellStyle name="Calculation 3 2 5 60" xfId="8191"/>
    <cellStyle name="Calculation 3 2 5 60 2" xfId="15908"/>
    <cellStyle name="Calculation 3 2 5 60 3" xfId="33088"/>
    <cellStyle name="Calculation 3 2 5 60 4" xfId="42307"/>
    <cellStyle name="Calculation 3 2 5 60 5" xfId="46753"/>
    <cellStyle name="Calculation 3 2 5 60 6" xfId="46853"/>
    <cellStyle name="Calculation 3 2 5 61" xfId="19539"/>
    <cellStyle name="Calculation 3 2 5 62" xfId="27856"/>
    <cellStyle name="Calculation 3 2 5 63" xfId="38132"/>
    <cellStyle name="Calculation 3 2 5 64" xfId="50010"/>
    <cellStyle name="Calculation 3 2 5 7" xfId="1287"/>
    <cellStyle name="Calculation 3 2 5 7 2" xfId="9110"/>
    <cellStyle name="Calculation 3 2 5 7 3" xfId="16538"/>
    <cellStyle name="Calculation 3 2 5 7 4" xfId="19256"/>
    <cellStyle name="Calculation 3 2 5 7 5" xfId="27090"/>
    <cellStyle name="Calculation 3 2 5 7 6" xfId="38699"/>
    <cellStyle name="Calculation 3 2 5 7 7" xfId="47355"/>
    <cellStyle name="Calculation 3 2 5 8" xfId="1779"/>
    <cellStyle name="Calculation 3 2 5 8 2" xfId="9602"/>
    <cellStyle name="Calculation 3 2 5 8 3" xfId="17030"/>
    <cellStyle name="Calculation 3 2 5 8 4" xfId="25933"/>
    <cellStyle name="Calculation 3 2 5 8 5" xfId="34538"/>
    <cellStyle name="Calculation 3 2 5 8 6" xfId="36978"/>
    <cellStyle name="Calculation 3 2 5 8 7" xfId="52863"/>
    <cellStyle name="Calculation 3 2 5 9" xfId="1911"/>
    <cellStyle name="Calculation 3 2 5 9 2" xfId="9734"/>
    <cellStyle name="Calculation 3 2 5 9 3" xfId="17162"/>
    <cellStyle name="Calculation 3 2 5 9 4" xfId="19582"/>
    <cellStyle name="Calculation 3 2 5 9 5" xfId="28007"/>
    <cellStyle name="Calculation 3 2 5 9 6" xfId="36386"/>
    <cellStyle name="Calculation 3 2 5 9 7" xfId="46903"/>
    <cellStyle name="Calculation 3 2 50" xfId="5355"/>
    <cellStyle name="Calculation 3 2 50 2" xfId="13072"/>
    <cellStyle name="Calculation 3 2 50 3" xfId="22065"/>
    <cellStyle name="Calculation 3 2 50 4" xfId="30252"/>
    <cellStyle name="Calculation 3 2 50 5" xfId="39584"/>
    <cellStyle name="Calculation 3 2 50 6" xfId="43917"/>
    <cellStyle name="Calculation 3 2 50 7" xfId="49808"/>
    <cellStyle name="Calculation 3 2 51" xfId="6184"/>
    <cellStyle name="Calculation 3 2 51 2" xfId="13901"/>
    <cellStyle name="Calculation 3 2 51 3" xfId="22894"/>
    <cellStyle name="Calculation 3 2 51 4" xfId="31081"/>
    <cellStyle name="Calculation 3 2 51 5" xfId="40382"/>
    <cellStyle name="Calculation 3 2 51 6" xfId="44746"/>
    <cellStyle name="Calculation 3 2 51 7" xfId="49090"/>
    <cellStyle name="Calculation 3 2 52" xfId="5208"/>
    <cellStyle name="Calculation 3 2 52 2" xfId="12925"/>
    <cellStyle name="Calculation 3 2 52 3" xfId="21918"/>
    <cellStyle name="Calculation 3 2 52 4" xfId="30105"/>
    <cellStyle name="Calculation 3 2 52 5" xfId="39440"/>
    <cellStyle name="Calculation 3 2 52 6" xfId="43770"/>
    <cellStyle name="Calculation 3 2 52 7" xfId="52519"/>
    <cellStyle name="Calculation 3 2 53" xfId="5077"/>
    <cellStyle name="Calculation 3 2 53 2" xfId="12794"/>
    <cellStyle name="Calculation 3 2 53 3" xfId="21787"/>
    <cellStyle name="Calculation 3 2 53 4" xfId="29974"/>
    <cellStyle name="Calculation 3 2 53 5" xfId="39317"/>
    <cellStyle name="Calculation 3 2 53 6" xfId="43639"/>
    <cellStyle name="Calculation 3 2 53 7" xfId="52774"/>
    <cellStyle name="Calculation 3 2 54" xfId="6562"/>
    <cellStyle name="Calculation 3 2 54 2" xfId="14279"/>
    <cellStyle name="Calculation 3 2 54 3" xfId="23272"/>
    <cellStyle name="Calculation 3 2 54 4" xfId="31459"/>
    <cellStyle name="Calculation 3 2 54 5" xfId="40747"/>
    <cellStyle name="Calculation 3 2 54 6" xfId="45124"/>
    <cellStyle name="Calculation 3 2 54 7" xfId="48189"/>
    <cellStyle name="Calculation 3 2 55" xfId="6545"/>
    <cellStyle name="Calculation 3 2 55 2" xfId="14262"/>
    <cellStyle name="Calculation 3 2 55 3" xfId="23255"/>
    <cellStyle name="Calculation 3 2 55 4" xfId="31442"/>
    <cellStyle name="Calculation 3 2 55 5" xfId="40731"/>
    <cellStyle name="Calculation 3 2 55 6" xfId="45107"/>
    <cellStyle name="Calculation 3 2 55 7" xfId="47817"/>
    <cellStyle name="Calculation 3 2 56" xfId="6092"/>
    <cellStyle name="Calculation 3 2 56 2" xfId="13809"/>
    <cellStyle name="Calculation 3 2 56 3" xfId="22802"/>
    <cellStyle name="Calculation 3 2 56 4" xfId="30989"/>
    <cellStyle name="Calculation 3 2 56 5" xfId="40292"/>
    <cellStyle name="Calculation 3 2 56 6" xfId="44654"/>
    <cellStyle name="Calculation 3 2 56 7" xfId="51417"/>
    <cellStyle name="Calculation 3 2 57" xfId="6048"/>
    <cellStyle name="Calculation 3 2 57 2" xfId="13765"/>
    <cellStyle name="Calculation 3 2 57 3" xfId="22758"/>
    <cellStyle name="Calculation 3 2 57 4" xfId="30945"/>
    <cellStyle name="Calculation 3 2 57 5" xfId="40252"/>
    <cellStyle name="Calculation 3 2 57 6" xfId="44610"/>
    <cellStyle name="Calculation 3 2 57 7" xfId="48795"/>
    <cellStyle name="Calculation 3 2 58" xfId="7272"/>
    <cellStyle name="Calculation 3 2 58 2" xfId="14989"/>
    <cellStyle name="Calculation 3 2 58 3" xfId="23982"/>
    <cellStyle name="Calculation 3 2 58 4" xfId="32169"/>
    <cellStyle name="Calculation 3 2 58 5" xfId="41425"/>
    <cellStyle name="Calculation 3 2 58 6" xfId="45834"/>
    <cellStyle name="Calculation 3 2 58 7" xfId="51461"/>
    <cellStyle name="Calculation 3 2 59" xfId="7410"/>
    <cellStyle name="Calculation 3 2 59 2" xfId="15127"/>
    <cellStyle name="Calculation 3 2 59 3" xfId="24120"/>
    <cellStyle name="Calculation 3 2 59 4" xfId="32307"/>
    <cellStyle name="Calculation 3 2 59 5" xfId="41559"/>
    <cellStyle name="Calculation 3 2 59 6" xfId="45972"/>
    <cellStyle name="Calculation 3 2 59 7" xfId="51875"/>
    <cellStyle name="Calculation 3 2 6" xfId="589"/>
    <cellStyle name="Calculation 3 2 6 10" xfId="2034"/>
    <cellStyle name="Calculation 3 2 6 10 2" xfId="9857"/>
    <cellStyle name="Calculation 3 2 6 10 3" xfId="17285"/>
    <cellStyle name="Calculation 3 2 6 10 4" xfId="19111"/>
    <cellStyle name="Calculation 3 2 6 10 5" xfId="26861"/>
    <cellStyle name="Calculation 3 2 6 10 6" xfId="38635"/>
    <cellStyle name="Calculation 3 2 6 10 7" xfId="47284"/>
    <cellStyle name="Calculation 3 2 6 11" xfId="2148"/>
    <cellStyle name="Calculation 3 2 6 11 2" xfId="9971"/>
    <cellStyle name="Calculation 3 2 6 11 3" xfId="17399"/>
    <cellStyle name="Calculation 3 2 6 11 4" xfId="20073"/>
    <cellStyle name="Calculation 3 2 6 11 5" xfId="28167"/>
    <cellStyle name="Calculation 3 2 6 11 6" xfId="41829"/>
    <cellStyle name="Calculation 3 2 6 11 7" xfId="49356"/>
    <cellStyle name="Calculation 3 2 6 12" xfId="2265"/>
    <cellStyle name="Calculation 3 2 6 12 2" xfId="10088"/>
    <cellStyle name="Calculation 3 2 6 12 3" xfId="17516"/>
    <cellStyle name="Calculation 3 2 6 12 4" xfId="25874"/>
    <cellStyle name="Calculation 3 2 6 12 5" xfId="34464"/>
    <cellStyle name="Calculation 3 2 6 12 6" xfId="37597"/>
    <cellStyle name="Calculation 3 2 6 12 7" xfId="52734"/>
    <cellStyle name="Calculation 3 2 6 13" xfId="1570"/>
    <cellStyle name="Calculation 3 2 6 13 2" xfId="9393"/>
    <cellStyle name="Calculation 3 2 6 13 3" xfId="16821"/>
    <cellStyle name="Calculation 3 2 6 13 4" xfId="25892"/>
    <cellStyle name="Calculation 3 2 6 13 5" xfId="34487"/>
    <cellStyle name="Calculation 3 2 6 13 6" xfId="40879"/>
    <cellStyle name="Calculation 3 2 6 13 7" xfId="52771"/>
    <cellStyle name="Calculation 3 2 6 14" xfId="1160"/>
    <cellStyle name="Calculation 3 2 6 14 2" xfId="8983"/>
    <cellStyle name="Calculation 3 2 6 14 3" xfId="16411"/>
    <cellStyle name="Calculation 3 2 6 14 4" xfId="20357"/>
    <cellStyle name="Calculation 3 2 6 14 5" xfId="27806"/>
    <cellStyle name="Calculation 3 2 6 14 6" xfId="37723"/>
    <cellStyle name="Calculation 3 2 6 14 7" xfId="47954"/>
    <cellStyle name="Calculation 3 2 6 15" xfId="2561"/>
    <cellStyle name="Calculation 3 2 6 15 2" xfId="10384"/>
    <cellStyle name="Calculation 3 2 6 15 3" xfId="17812"/>
    <cellStyle name="Calculation 3 2 6 15 4" xfId="20378"/>
    <cellStyle name="Calculation 3 2 6 15 5" xfId="27423"/>
    <cellStyle name="Calculation 3 2 6 15 6" xfId="38428"/>
    <cellStyle name="Calculation 3 2 6 15 7" xfId="48073"/>
    <cellStyle name="Calculation 3 2 6 16" xfId="2675"/>
    <cellStyle name="Calculation 3 2 6 16 2" xfId="10498"/>
    <cellStyle name="Calculation 3 2 6 16 3" xfId="17926"/>
    <cellStyle name="Calculation 3 2 6 16 4" xfId="20522"/>
    <cellStyle name="Calculation 3 2 6 16 5" xfId="27936"/>
    <cellStyle name="Calculation 3 2 6 16 6" xfId="41682"/>
    <cellStyle name="Calculation 3 2 6 16 7" xfId="48513"/>
    <cellStyle name="Calculation 3 2 6 17" xfId="2444"/>
    <cellStyle name="Calculation 3 2 6 17 2" xfId="10267"/>
    <cellStyle name="Calculation 3 2 6 17 3" xfId="17695"/>
    <cellStyle name="Calculation 3 2 6 17 4" xfId="19235"/>
    <cellStyle name="Calculation 3 2 6 17 5" xfId="27713"/>
    <cellStyle name="Calculation 3 2 6 17 6" xfId="41721"/>
    <cellStyle name="Calculation 3 2 6 17 7" xfId="48771"/>
    <cellStyle name="Calculation 3 2 6 18" xfId="1055"/>
    <cellStyle name="Calculation 3 2 6 18 2" xfId="8878"/>
    <cellStyle name="Calculation 3 2 6 18 3" xfId="16306"/>
    <cellStyle name="Calculation 3 2 6 18 4" xfId="25524"/>
    <cellStyle name="Calculation 3 2 6 18 5" xfId="34010"/>
    <cellStyle name="Calculation 3 2 6 18 6" xfId="36884"/>
    <cellStyle name="Calculation 3 2 6 18 7" xfId="51938"/>
    <cellStyle name="Calculation 3 2 6 19" xfId="2864"/>
    <cellStyle name="Calculation 3 2 6 19 2" xfId="10687"/>
    <cellStyle name="Calculation 3 2 6 19 3" xfId="18115"/>
    <cellStyle name="Calculation 3 2 6 19 4" xfId="25390"/>
    <cellStyle name="Calculation 3 2 6 19 5" xfId="33839"/>
    <cellStyle name="Calculation 3 2 6 19 6" xfId="37547"/>
    <cellStyle name="Calculation 3 2 6 19 7" xfId="51625"/>
    <cellStyle name="Calculation 3 2 6 2" xfId="732"/>
    <cellStyle name="Calculation 3 2 6 2 2" xfId="8555"/>
    <cellStyle name="Calculation 3 2 6 2 3" xfId="15983"/>
    <cellStyle name="Calculation 3 2 6 2 4" xfId="19756"/>
    <cellStyle name="Calculation 3 2 6 2 5" xfId="28565"/>
    <cellStyle name="Calculation 3 2 6 2 6" xfId="37144"/>
    <cellStyle name="Calculation 3 2 6 2 7" xfId="49484"/>
    <cellStyle name="Calculation 3 2 6 20" xfId="2970"/>
    <cellStyle name="Calculation 3 2 6 20 2" xfId="10793"/>
    <cellStyle name="Calculation 3 2 6 20 3" xfId="18221"/>
    <cellStyle name="Calculation 3 2 6 20 4" xfId="25095"/>
    <cellStyle name="Calculation 3 2 6 20 5" xfId="33459"/>
    <cellStyle name="Calculation 3 2 6 20 6" xfId="37219"/>
    <cellStyle name="Calculation 3 2 6 20 7" xfId="51005"/>
    <cellStyle name="Calculation 3 2 6 21" xfId="3351"/>
    <cellStyle name="Calculation 3 2 6 21 2" xfId="11144"/>
    <cellStyle name="Calculation 3 2 6 21 3" xfId="18470"/>
    <cellStyle name="Calculation 3 2 6 21 4" xfId="26661"/>
    <cellStyle name="Calculation 3 2 6 21 5" xfId="35508"/>
    <cellStyle name="Calculation 3 2 6 21 6" xfId="41253"/>
    <cellStyle name="Calculation 3 2 6 21 7" xfId="54422"/>
    <cellStyle name="Calculation 3 2 6 22" xfId="3470"/>
    <cellStyle name="Calculation 3 2 6 22 2" xfId="11261"/>
    <cellStyle name="Calculation 3 2 6 22 3" xfId="18580"/>
    <cellStyle name="Calculation 3 2 6 22 4" xfId="24846"/>
    <cellStyle name="Calculation 3 2 6 22 5" xfId="27347"/>
    <cellStyle name="Calculation 3 2 6 22 6" xfId="37213"/>
    <cellStyle name="Calculation 3 2 6 22 7" xfId="49933"/>
    <cellStyle name="Calculation 3 2 6 23" xfId="3628"/>
    <cellStyle name="Calculation 3 2 6 23 2" xfId="11413"/>
    <cellStyle name="Calculation 3 2 6 23 3" xfId="18686"/>
    <cellStyle name="Calculation 3 2 6 23 4" xfId="19609"/>
    <cellStyle name="Calculation 3 2 6 23 5" xfId="28702"/>
    <cellStyle name="Calculation 3 2 6 23 6" xfId="41552"/>
    <cellStyle name="Calculation 3 2 6 23 7" xfId="48611"/>
    <cellStyle name="Calculation 3 2 6 24" xfId="3743"/>
    <cellStyle name="Calculation 3 2 6 24 2" xfId="11528"/>
    <cellStyle name="Calculation 3 2 6 24 3" xfId="18798"/>
    <cellStyle name="Calculation 3 2 6 24 4" xfId="26091"/>
    <cellStyle name="Calculation 3 2 6 24 5" xfId="34744"/>
    <cellStyle name="Calculation 3 2 6 24 6" xfId="39924"/>
    <cellStyle name="Calculation 3 2 6 24 7" xfId="53198"/>
    <cellStyle name="Calculation 3 2 6 25" xfId="3872"/>
    <cellStyle name="Calculation 3 2 6 25 2" xfId="11653"/>
    <cellStyle name="Calculation 3 2 6 25 3" xfId="18907"/>
    <cellStyle name="Calculation 3 2 6 25 4" xfId="26337"/>
    <cellStyle name="Calculation 3 2 6 25 5" xfId="35063"/>
    <cellStyle name="Calculation 3 2 6 25 6" xfId="41574"/>
    <cellStyle name="Calculation 3 2 6 25 7" xfId="53717"/>
    <cellStyle name="Calculation 3 2 6 26" xfId="3991"/>
    <cellStyle name="Calculation 3 2 6 26 2" xfId="11770"/>
    <cellStyle name="Calculation 3 2 6 26 3" xfId="19015"/>
    <cellStyle name="Calculation 3 2 6 26 4" xfId="19458"/>
    <cellStyle name="Calculation 3 2 6 26 5" xfId="28677"/>
    <cellStyle name="Calculation 3 2 6 26 6" xfId="37364"/>
    <cellStyle name="Calculation 3 2 6 26 7" xfId="50182"/>
    <cellStyle name="Calculation 3 2 6 27" xfId="3756"/>
    <cellStyle name="Calculation 3 2 6 27 2" xfId="11540"/>
    <cellStyle name="Calculation 3 2 6 27 3" xfId="20606"/>
    <cellStyle name="Calculation 3 2 6 27 4" xfId="28756"/>
    <cellStyle name="Calculation 3 2 6 27 5" xfId="38144"/>
    <cellStyle name="Calculation 3 2 6 27 6" xfId="42532"/>
    <cellStyle name="Calculation 3 2 6 27 7" xfId="52052"/>
    <cellStyle name="Calculation 3 2 6 28" xfId="4185"/>
    <cellStyle name="Calculation 3 2 6 28 2" xfId="11944"/>
    <cellStyle name="Calculation 3 2 6 28 3" xfId="20895"/>
    <cellStyle name="Calculation 3 2 6 28 4" xfId="29082"/>
    <cellStyle name="Calculation 3 2 6 28 5" xfId="38458"/>
    <cellStyle name="Calculation 3 2 6 28 6" xfId="42747"/>
    <cellStyle name="Calculation 3 2 6 28 7" xfId="52808"/>
    <cellStyle name="Calculation 3 2 6 29" xfId="4263"/>
    <cellStyle name="Calculation 3 2 6 29 2" xfId="20973"/>
    <cellStyle name="Calculation 3 2 6 29 3" xfId="29160"/>
    <cellStyle name="Calculation 3 2 6 29 4" xfId="38533"/>
    <cellStyle name="Calculation 3 2 6 29 5" xfId="42825"/>
    <cellStyle name="Calculation 3 2 6 29 6" xfId="52324"/>
    <cellStyle name="Calculation 3 2 6 3" xfId="843"/>
    <cellStyle name="Calculation 3 2 6 3 2" xfId="8666"/>
    <cellStyle name="Calculation 3 2 6 3 3" xfId="16094"/>
    <cellStyle name="Calculation 3 2 6 3 4" xfId="25079"/>
    <cellStyle name="Calculation 3 2 6 3 5" xfId="33440"/>
    <cellStyle name="Calculation 3 2 6 3 6" xfId="36254"/>
    <cellStyle name="Calculation 3 2 6 3 7" xfId="50968"/>
    <cellStyle name="Calculation 3 2 6 30" xfId="4386"/>
    <cellStyle name="Calculation 3 2 6 30 2" xfId="12103"/>
    <cellStyle name="Calculation 3 2 6 30 3" xfId="21096"/>
    <cellStyle name="Calculation 3 2 6 30 4" xfId="29283"/>
    <cellStyle name="Calculation 3 2 6 30 5" xfId="38653"/>
    <cellStyle name="Calculation 3 2 6 30 6" xfId="42948"/>
    <cellStyle name="Calculation 3 2 6 30 7" xfId="49541"/>
    <cellStyle name="Calculation 3 2 6 31" xfId="4505"/>
    <cellStyle name="Calculation 3 2 6 31 2" xfId="12222"/>
    <cellStyle name="Calculation 3 2 6 31 3" xfId="21215"/>
    <cellStyle name="Calculation 3 2 6 31 4" xfId="29402"/>
    <cellStyle name="Calculation 3 2 6 31 5" xfId="38766"/>
    <cellStyle name="Calculation 3 2 6 31 6" xfId="43067"/>
    <cellStyle name="Calculation 3 2 6 31 7" xfId="50476"/>
    <cellStyle name="Calculation 3 2 6 32" xfId="4619"/>
    <cellStyle name="Calculation 3 2 6 32 2" xfId="12336"/>
    <cellStyle name="Calculation 3 2 6 32 3" xfId="21329"/>
    <cellStyle name="Calculation 3 2 6 32 4" xfId="29516"/>
    <cellStyle name="Calculation 3 2 6 32 5" xfId="38875"/>
    <cellStyle name="Calculation 3 2 6 32 6" xfId="43181"/>
    <cellStyle name="Calculation 3 2 6 32 7" xfId="47867"/>
    <cellStyle name="Calculation 3 2 6 33" xfId="4732"/>
    <cellStyle name="Calculation 3 2 6 33 2" xfId="12449"/>
    <cellStyle name="Calculation 3 2 6 33 3" xfId="21442"/>
    <cellStyle name="Calculation 3 2 6 33 4" xfId="29629"/>
    <cellStyle name="Calculation 3 2 6 33 5" xfId="38984"/>
    <cellStyle name="Calculation 3 2 6 33 6" xfId="43294"/>
    <cellStyle name="Calculation 3 2 6 33 7" xfId="49703"/>
    <cellStyle name="Calculation 3 2 6 34" xfId="4841"/>
    <cellStyle name="Calculation 3 2 6 34 2" xfId="12558"/>
    <cellStyle name="Calculation 3 2 6 34 3" xfId="21551"/>
    <cellStyle name="Calculation 3 2 6 34 4" xfId="29738"/>
    <cellStyle name="Calculation 3 2 6 34 5" xfId="39089"/>
    <cellStyle name="Calculation 3 2 6 34 6" xfId="43403"/>
    <cellStyle name="Calculation 3 2 6 34 7" xfId="54312"/>
    <cellStyle name="Calculation 3 2 6 35" xfId="4952"/>
    <cellStyle name="Calculation 3 2 6 35 2" xfId="12669"/>
    <cellStyle name="Calculation 3 2 6 35 3" xfId="21662"/>
    <cellStyle name="Calculation 3 2 6 35 4" xfId="29849"/>
    <cellStyle name="Calculation 3 2 6 35 5" xfId="39196"/>
    <cellStyle name="Calculation 3 2 6 35 6" xfId="43514"/>
    <cellStyle name="Calculation 3 2 6 35 7" xfId="52137"/>
    <cellStyle name="Calculation 3 2 6 36" xfId="5060"/>
    <cellStyle name="Calculation 3 2 6 36 2" xfId="12777"/>
    <cellStyle name="Calculation 3 2 6 36 3" xfId="21770"/>
    <cellStyle name="Calculation 3 2 6 36 4" xfId="29957"/>
    <cellStyle name="Calculation 3 2 6 36 5" xfId="39300"/>
    <cellStyle name="Calculation 3 2 6 36 6" xfId="43622"/>
    <cellStyle name="Calculation 3 2 6 36 7" xfId="54049"/>
    <cellStyle name="Calculation 3 2 6 37" xfId="5443"/>
    <cellStyle name="Calculation 3 2 6 37 2" xfId="13160"/>
    <cellStyle name="Calculation 3 2 6 37 3" xfId="22153"/>
    <cellStyle name="Calculation 3 2 6 37 4" xfId="30340"/>
    <cellStyle name="Calculation 3 2 6 37 5" xfId="39669"/>
    <cellStyle name="Calculation 3 2 6 37 6" xfId="44005"/>
    <cellStyle name="Calculation 3 2 6 37 7" xfId="53825"/>
    <cellStyle name="Calculation 3 2 6 38" xfId="5562"/>
    <cellStyle name="Calculation 3 2 6 38 2" xfId="13279"/>
    <cellStyle name="Calculation 3 2 6 38 3" xfId="22272"/>
    <cellStyle name="Calculation 3 2 6 38 4" xfId="30459"/>
    <cellStyle name="Calculation 3 2 6 38 5" xfId="39782"/>
    <cellStyle name="Calculation 3 2 6 38 6" xfId="44124"/>
    <cellStyle name="Calculation 3 2 6 38 7" xfId="47160"/>
    <cellStyle name="Calculation 3 2 6 39" xfId="5688"/>
    <cellStyle name="Calculation 3 2 6 39 2" xfId="13405"/>
    <cellStyle name="Calculation 3 2 6 39 3" xfId="22398"/>
    <cellStyle name="Calculation 3 2 6 39 4" xfId="30585"/>
    <cellStyle name="Calculation 3 2 6 39 5" xfId="39903"/>
    <cellStyle name="Calculation 3 2 6 39 6" xfId="44250"/>
    <cellStyle name="Calculation 3 2 6 39 7" xfId="47079"/>
    <cellStyle name="Calculation 3 2 6 4" xfId="951"/>
    <cellStyle name="Calculation 3 2 6 4 2" xfId="8774"/>
    <cellStyle name="Calculation 3 2 6 4 3" xfId="16202"/>
    <cellStyle name="Calculation 3 2 6 4 4" xfId="26039"/>
    <cellStyle name="Calculation 3 2 6 4 5" xfId="34676"/>
    <cellStyle name="Calculation 3 2 6 4 6" xfId="36495"/>
    <cellStyle name="Calculation 3 2 6 4 7" xfId="53084"/>
    <cellStyle name="Calculation 3 2 6 40" xfId="5802"/>
    <cellStyle name="Calculation 3 2 6 40 2" xfId="13519"/>
    <cellStyle name="Calculation 3 2 6 40 3" xfId="22512"/>
    <cellStyle name="Calculation 3 2 6 40 4" xfId="30699"/>
    <cellStyle name="Calculation 3 2 6 40 5" xfId="40014"/>
    <cellStyle name="Calculation 3 2 6 40 6" xfId="44364"/>
    <cellStyle name="Calculation 3 2 6 40 7" xfId="52590"/>
    <cellStyle name="Calculation 3 2 6 41" xfId="5921"/>
    <cellStyle name="Calculation 3 2 6 41 2" xfId="13638"/>
    <cellStyle name="Calculation 3 2 6 41 3" xfId="22631"/>
    <cellStyle name="Calculation 3 2 6 41 4" xfId="30818"/>
    <cellStyle name="Calculation 3 2 6 41 5" xfId="40130"/>
    <cellStyle name="Calculation 3 2 6 41 6" xfId="44483"/>
    <cellStyle name="Calculation 3 2 6 41 7" xfId="48568"/>
    <cellStyle name="Calculation 3 2 6 42" xfId="6047"/>
    <cellStyle name="Calculation 3 2 6 42 2" xfId="13764"/>
    <cellStyle name="Calculation 3 2 6 42 3" xfId="22757"/>
    <cellStyle name="Calculation 3 2 6 42 4" xfId="30944"/>
    <cellStyle name="Calculation 3 2 6 42 5" xfId="40251"/>
    <cellStyle name="Calculation 3 2 6 42 6" xfId="44609"/>
    <cellStyle name="Calculation 3 2 6 42 7" xfId="48903"/>
    <cellStyle name="Calculation 3 2 6 43" xfId="6174"/>
    <cellStyle name="Calculation 3 2 6 43 2" xfId="13891"/>
    <cellStyle name="Calculation 3 2 6 43 3" xfId="22884"/>
    <cellStyle name="Calculation 3 2 6 43 4" xfId="31071"/>
    <cellStyle name="Calculation 3 2 6 43 5" xfId="40372"/>
    <cellStyle name="Calculation 3 2 6 43 6" xfId="44736"/>
    <cellStyle name="Calculation 3 2 6 43 7" xfId="50210"/>
    <cellStyle name="Calculation 3 2 6 44" xfId="6303"/>
    <cellStyle name="Calculation 3 2 6 44 2" xfId="14020"/>
    <cellStyle name="Calculation 3 2 6 44 3" xfId="23013"/>
    <cellStyle name="Calculation 3 2 6 44 4" xfId="31200"/>
    <cellStyle name="Calculation 3 2 6 44 5" xfId="40500"/>
    <cellStyle name="Calculation 3 2 6 44 6" xfId="44865"/>
    <cellStyle name="Calculation 3 2 6 44 7" xfId="53181"/>
    <cellStyle name="Calculation 3 2 6 45" xfId="6417"/>
    <cellStyle name="Calculation 3 2 6 45 2" xfId="14134"/>
    <cellStyle name="Calculation 3 2 6 45 3" xfId="23127"/>
    <cellStyle name="Calculation 3 2 6 45 4" xfId="31314"/>
    <cellStyle name="Calculation 3 2 6 45 5" xfId="40609"/>
    <cellStyle name="Calculation 3 2 6 45 6" xfId="44979"/>
    <cellStyle name="Calculation 3 2 6 45 7" xfId="53912"/>
    <cellStyle name="Calculation 3 2 6 46" xfId="6531"/>
    <cellStyle name="Calculation 3 2 6 46 2" xfId="14248"/>
    <cellStyle name="Calculation 3 2 6 46 3" xfId="23241"/>
    <cellStyle name="Calculation 3 2 6 46 4" xfId="31428"/>
    <cellStyle name="Calculation 3 2 6 46 5" xfId="40719"/>
    <cellStyle name="Calculation 3 2 6 46 6" xfId="45093"/>
    <cellStyle name="Calculation 3 2 6 46 7" xfId="49780"/>
    <cellStyle name="Calculation 3 2 6 47" xfId="5149"/>
    <cellStyle name="Calculation 3 2 6 47 2" xfId="12866"/>
    <cellStyle name="Calculation 3 2 6 47 3" xfId="21859"/>
    <cellStyle name="Calculation 3 2 6 47 4" xfId="30046"/>
    <cellStyle name="Calculation 3 2 6 47 5" xfId="39385"/>
    <cellStyle name="Calculation 3 2 6 47 6" xfId="43711"/>
    <cellStyle name="Calculation 3 2 6 47 7" xfId="54164"/>
    <cellStyle name="Calculation 3 2 6 48" xfId="6676"/>
    <cellStyle name="Calculation 3 2 6 48 2" xfId="14393"/>
    <cellStyle name="Calculation 3 2 6 48 3" xfId="23386"/>
    <cellStyle name="Calculation 3 2 6 48 4" xfId="31573"/>
    <cellStyle name="Calculation 3 2 6 48 5" xfId="40857"/>
    <cellStyle name="Calculation 3 2 6 48 6" xfId="45238"/>
    <cellStyle name="Calculation 3 2 6 48 7" xfId="47455"/>
    <cellStyle name="Calculation 3 2 6 49" xfId="6789"/>
    <cellStyle name="Calculation 3 2 6 49 2" xfId="14506"/>
    <cellStyle name="Calculation 3 2 6 49 3" xfId="23499"/>
    <cellStyle name="Calculation 3 2 6 49 4" xfId="31686"/>
    <cellStyle name="Calculation 3 2 6 49 5" xfId="40965"/>
    <cellStyle name="Calculation 3 2 6 49 6" xfId="45351"/>
    <cellStyle name="Calculation 3 2 6 49 7" xfId="52677"/>
    <cellStyle name="Calculation 3 2 6 5" xfId="1422"/>
    <cellStyle name="Calculation 3 2 6 5 2" xfId="9245"/>
    <cellStyle name="Calculation 3 2 6 5 3" xfId="16673"/>
    <cellStyle name="Calculation 3 2 6 5 4" xfId="26128"/>
    <cellStyle name="Calculation 3 2 6 5 5" xfId="34790"/>
    <cellStyle name="Calculation 3 2 6 5 6" xfId="41094"/>
    <cellStyle name="Calculation 3 2 6 5 7" xfId="53271"/>
    <cellStyle name="Calculation 3 2 6 50" xfId="6903"/>
    <cellStyle name="Calculation 3 2 6 50 2" xfId="14620"/>
    <cellStyle name="Calculation 3 2 6 50 3" xfId="23613"/>
    <cellStyle name="Calculation 3 2 6 50 4" xfId="31800"/>
    <cellStyle name="Calculation 3 2 6 50 5" xfId="41072"/>
    <cellStyle name="Calculation 3 2 6 50 6" xfId="45465"/>
    <cellStyle name="Calculation 3 2 6 50 7" xfId="46809"/>
    <cellStyle name="Calculation 3 2 6 51" xfId="7016"/>
    <cellStyle name="Calculation 3 2 6 51 2" xfId="14733"/>
    <cellStyle name="Calculation 3 2 6 51 3" xfId="23726"/>
    <cellStyle name="Calculation 3 2 6 51 4" xfId="31913"/>
    <cellStyle name="Calculation 3 2 6 51 5" xfId="41180"/>
    <cellStyle name="Calculation 3 2 6 51 6" xfId="45578"/>
    <cellStyle name="Calculation 3 2 6 51 7" xfId="54542"/>
    <cellStyle name="Calculation 3 2 6 52" xfId="7124"/>
    <cellStyle name="Calculation 3 2 6 52 2" xfId="14841"/>
    <cellStyle name="Calculation 3 2 6 52 3" xfId="23834"/>
    <cellStyle name="Calculation 3 2 6 52 4" xfId="32021"/>
    <cellStyle name="Calculation 3 2 6 52 5" xfId="41283"/>
    <cellStyle name="Calculation 3 2 6 52 6" xfId="45686"/>
    <cellStyle name="Calculation 3 2 6 52 7" xfId="52351"/>
    <cellStyle name="Calculation 3 2 6 53" xfId="7374"/>
    <cellStyle name="Calculation 3 2 6 53 2" xfId="15091"/>
    <cellStyle name="Calculation 3 2 6 53 3" xfId="24084"/>
    <cellStyle name="Calculation 3 2 6 53 4" xfId="32271"/>
    <cellStyle name="Calculation 3 2 6 53 5" xfId="41527"/>
    <cellStyle name="Calculation 3 2 6 53 6" xfId="45936"/>
    <cellStyle name="Calculation 3 2 6 53 7" xfId="51774"/>
    <cellStyle name="Calculation 3 2 6 54" xfId="7137"/>
    <cellStyle name="Calculation 3 2 6 54 2" xfId="14854"/>
    <cellStyle name="Calculation 3 2 6 54 3" xfId="23847"/>
    <cellStyle name="Calculation 3 2 6 54 4" xfId="32034"/>
    <cellStyle name="Calculation 3 2 6 54 5" xfId="41296"/>
    <cellStyle name="Calculation 3 2 6 54 6" xfId="45699"/>
    <cellStyle name="Calculation 3 2 6 54 7" xfId="47551"/>
    <cellStyle name="Calculation 3 2 6 55" xfId="7521"/>
    <cellStyle name="Calculation 3 2 6 55 2" xfId="15238"/>
    <cellStyle name="Calculation 3 2 6 55 3" xfId="24231"/>
    <cellStyle name="Calculation 3 2 6 55 4" xfId="32418"/>
    <cellStyle name="Calculation 3 2 6 55 5" xfId="41664"/>
    <cellStyle name="Calculation 3 2 6 55 6" xfId="46083"/>
    <cellStyle name="Calculation 3 2 6 55 7" xfId="48521"/>
    <cellStyle name="Calculation 3 2 6 56" xfId="7642"/>
    <cellStyle name="Calculation 3 2 6 56 2" xfId="15359"/>
    <cellStyle name="Calculation 3 2 6 56 3" xfId="24352"/>
    <cellStyle name="Calculation 3 2 6 56 4" xfId="32539"/>
    <cellStyle name="Calculation 3 2 6 56 5" xfId="41781"/>
    <cellStyle name="Calculation 3 2 6 56 6" xfId="46204"/>
    <cellStyle name="Calculation 3 2 6 56 7" xfId="50978"/>
    <cellStyle name="Calculation 3 2 6 57" xfId="7921"/>
    <cellStyle name="Calculation 3 2 6 57 2" xfId="15638"/>
    <cellStyle name="Calculation 3 2 6 57 3" xfId="24625"/>
    <cellStyle name="Calculation 3 2 6 57 4" xfId="32818"/>
    <cellStyle name="Calculation 3 2 6 57 5" xfId="42049"/>
    <cellStyle name="Calculation 3 2 6 57 6" xfId="46483"/>
    <cellStyle name="Calculation 3 2 6 57 7" xfId="50278"/>
    <cellStyle name="Calculation 3 2 6 58" xfId="8049"/>
    <cellStyle name="Calculation 3 2 6 58 2" xfId="15766"/>
    <cellStyle name="Calculation 3 2 6 58 3" xfId="24751"/>
    <cellStyle name="Calculation 3 2 6 58 4" xfId="32946"/>
    <cellStyle name="Calculation 3 2 6 58 5" xfId="42171"/>
    <cellStyle name="Calculation 3 2 6 58 6" xfId="46611"/>
    <cellStyle name="Calculation 3 2 6 58 7" xfId="51359"/>
    <cellStyle name="Calculation 3 2 6 59" xfId="8086"/>
    <cellStyle name="Calculation 3 2 6 59 2" xfId="15803"/>
    <cellStyle name="Calculation 3 2 6 59 3" xfId="24787"/>
    <cellStyle name="Calculation 3 2 6 59 4" xfId="32983"/>
    <cellStyle name="Calculation 3 2 6 59 5" xfId="42205"/>
    <cellStyle name="Calculation 3 2 6 59 6" xfId="46648"/>
    <cellStyle name="Calculation 3 2 6 59 7" xfId="48474"/>
    <cellStyle name="Calculation 3 2 6 6" xfId="1544"/>
    <cellStyle name="Calculation 3 2 6 6 2" xfId="9367"/>
    <cellStyle name="Calculation 3 2 6 6 3" xfId="16795"/>
    <cellStyle name="Calculation 3 2 6 6 4" xfId="26602"/>
    <cellStyle name="Calculation 3 2 6 6 5" xfId="35429"/>
    <cellStyle name="Calculation 3 2 6 6 6" xfId="38656"/>
    <cellStyle name="Calculation 3 2 6 6 7" xfId="54294"/>
    <cellStyle name="Calculation 3 2 6 60" xfId="8194"/>
    <cellStyle name="Calculation 3 2 6 60 2" xfId="15911"/>
    <cellStyle name="Calculation 3 2 6 60 3" xfId="33091"/>
    <cellStyle name="Calculation 3 2 6 60 4" xfId="42310"/>
    <cellStyle name="Calculation 3 2 6 60 5" xfId="46756"/>
    <cellStyle name="Calculation 3 2 6 60 6" xfId="46849"/>
    <cellStyle name="Calculation 3 2 6 61" xfId="20230"/>
    <cellStyle name="Calculation 3 2 6 62" xfId="27291"/>
    <cellStyle name="Calculation 3 2 6 63" xfId="37627"/>
    <cellStyle name="Calculation 3 2 6 64" xfId="49432"/>
    <cellStyle name="Calculation 3 2 6 7" xfId="1303"/>
    <cellStyle name="Calculation 3 2 6 7 2" xfId="9126"/>
    <cellStyle name="Calculation 3 2 6 7 3" xfId="16554"/>
    <cellStyle name="Calculation 3 2 6 7 4" xfId="19374"/>
    <cellStyle name="Calculation 3 2 6 7 5" xfId="28003"/>
    <cellStyle name="Calculation 3 2 6 7 6" xfId="37504"/>
    <cellStyle name="Calculation 3 2 6 7 7" xfId="48113"/>
    <cellStyle name="Calculation 3 2 6 8" xfId="1783"/>
    <cellStyle name="Calculation 3 2 6 8 2" xfId="9606"/>
    <cellStyle name="Calculation 3 2 6 8 3" xfId="17034"/>
    <cellStyle name="Calculation 3 2 6 8 4" xfId="25734"/>
    <cellStyle name="Calculation 3 2 6 8 5" xfId="34284"/>
    <cellStyle name="Calculation 3 2 6 8 6" xfId="42147"/>
    <cellStyle name="Calculation 3 2 6 8 7" xfId="52408"/>
    <cellStyle name="Calculation 3 2 6 9" xfId="1915"/>
    <cellStyle name="Calculation 3 2 6 9 2" xfId="9738"/>
    <cellStyle name="Calculation 3 2 6 9 3" xfId="17166"/>
    <cellStyle name="Calculation 3 2 6 9 4" xfId="19513"/>
    <cellStyle name="Calculation 3 2 6 9 5" xfId="27238"/>
    <cellStyle name="Calculation 3 2 6 9 6" xfId="41782"/>
    <cellStyle name="Calculation 3 2 6 9 7" xfId="48517"/>
    <cellStyle name="Calculation 3 2 60" xfId="7144"/>
    <cellStyle name="Calculation 3 2 60 2" xfId="14861"/>
    <cellStyle name="Calculation 3 2 60 3" xfId="23854"/>
    <cellStyle name="Calculation 3 2 60 4" xfId="32041"/>
    <cellStyle name="Calculation 3 2 60 5" xfId="41303"/>
    <cellStyle name="Calculation 3 2 60 6" xfId="45706"/>
    <cellStyle name="Calculation 3 2 60 7" xfId="50192"/>
    <cellStyle name="Calculation 3 2 61" xfId="7522"/>
    <cellStyle name="Calculation 3 2 61 2" xfId="15239"/>
    <cellStyle name="Calculation 3 2 61 3" xfId="24232"/>
    <cellStyle name="Calculation 3 2 61 4" xfId="32419"/>
    <cellStyle name="Calculation 3 2 61 5" xfId="41665"/>
    <cellStyle name="Calculation 3 2 61 6" xfId="46084"/>
    <cellStyle name="Calculation 3 2 61 7" xfId="48395"/>
    <cellStyle name="Calculation 3 2 62" xfId="7723"/>
    <cellStyle name="Calculation 3 2 62 2" xfId="15440"/>
    <cellStyle name="Calculation 3 2 62 3" xfId="24431"/>
    <cellStyle name="Calculation 3 2 62 4" xfId="32620"/>
    <cellStyle name="Calculation 3 2 62 5" xfId="41857"/>
    <cellStyle name="Calculation 3 2 62 6" xfId="46285"/>
    <cellStyle name="Calculation 3 2 62 7" xfId="48890"/>
    <cellStyle name="Calculation 3 2 63" xfId="7935"/>
    <cellStyle name="Calculation 3 2 63 2" xfId="15652"/>
    <cellStyle name="Calculation 3 2 63 3" xfId="24638"/>
    <cellStyle name="Calculation 3 2 63 4" xfId="32832"/>
    <cellStyle name="Calculation 3 2 63 5" xfId="42061"/>
    <cellStyle name="Calculation 3 2 63 6" xfId="46497"/>
    <cellStyle name="Calculation 3 2 63 7" xfId="48765"/>
    <cellStyle name="Calculation 3 2 64" xfId="7708"/>
    <cellStyle name="Calculation 3 2 64 2" xfId="15425"/>
    <cellStyle name="Calculation 3 2 64 3" xfId="24416"/>
    <cellStyle name="Calculation 3 2 64 4" xfId="32605"/>
    <cellStyle name="Calculation 3 2 64 5" xfId="41842"/>
    <cellStyle name="Calculation 3 2 64 6" xfId="46270"/>
    <cellStyle name="Calculation 3 2 64 7" xfId="50533"/>
    <cellStyle name="Calculation 3 2 65" xfId="7806"/>
    <cellStyle name="Calculation 3 2 65 2" xfId="15523"/>
    <cellStyle name="Calculation 3 2 65 3" xfId="32703"/>
    <cellStyle name="Calculation 3 2 65 4" xfId="41938"/>
    <cellStyle name="Calculation 3 2 65 5" xfId="46368"/>
    <cellStyle name="Calculation 3 2 65 6" xfId="53872"/>
    <cellStyle name="Calculation 3 2 66" xfId="20065"/>
    <cellStyle name="Calculation 3 2 67" xfId="33092"/>
    <cellStyle name="Calculation 3 2 68" xfId="36583"/>
    <cellStyle name="Calculation 3 2 69" xfId="49747"/>
    <cellStyle name="Calculation 3 2 7" xfId="591"/>
    <cellStyle name="Calculation 3 2 7 2" xfId="8414"/>
    <cellStyle name="Calculation 3 2 7 3" xfId="8389"/>
    <cellStyle name="Calculation 3 2 7 4" xfId="19457"/>
    <cellStyle name="Calculation 3 2 7 5" xfId="27033"/>
    <cellStyle name="Calculation 3 2 7 6" xfId="37572"/>
    <cellStyle name="Calculation 3 2 7 7" xfId="49314"/>
    <cellStyle name="Calculation 3 2 8" xfId="230"/>
    <cellStyle name="Calculation 3 2 8 2" xfId="8333"/>
    <cellStyle name="Calculation 3 2 8 3" xfId="8245"/>
    <cellStyle name="Calculation 3 2 8 4" xfId="20047"/>
    <cellStyle name="Calculation 3 2 8 5" xfId="28542"/>
    <cellStyle name="Calculation 3 2 8 6" xfId="37743"/>
    <cellStyle name="Calculation 3 2 8 7" xfId="49413"/>
    <cellStyle name="Calculation 3 2 9" xfId="210"/>
    <cellStyle name="Calculation 3 2 9 2" xfId="8314"/>
    <cellStyle name="Calculation 3 2 9 3" xfId="11790"/>
    <cellStyle name="Calculation 3 2 9 4" xfId="25379"/>
    <cellStyle name="Calculation 3 2 9 5" xfId="33827"/>
    <cellStyle name="Calculation 3 2 9 6" xfId="37702"/>
    <cellStyle name="Calculation 3 2 9 7" xfId="51609"/>
    <cellStyle name="Calculation 3 20" xfId="4192"/>
    <cellStyle name="Calculation 3 20 2" xfId="11948"/>
    <cellStyle name="Calculation 3 20 3" xfId="20902"/>
    <cellStyle name="Calculation 3 20 4" xfId="29089"/>
    <cellStyle name="Calculation 3 20 5" xfId="38465"/>
    <cellStyle name="Calculation 3 20 6" xfId="42754"/>
    <cellStyle name="Calculation 3 20 7" xfId="52118"/>
    <cellStyle name="Calculation 3 21" xfId="3484"/>
    <cellStyle name="Calculation 3 21 2" xfId="11275"/>
    <cellStyle name="Calculation 3 21 3" xfId="20470"/>
    <cellStyle name="Calculation 3 21 4" xfId="28592"/>
    <cellStyle name="Calculation 3 21 5" xfId="37968"/>
    <cellStyle name="Calculation 3 21 6" xfId="42479"/>
    <cellStyle name="Calculation 3 21 7" xfId="51602"/>
    <cellStyle name="Calculation 3 22" xfId="5275"/>
    <cellStyle name="Calculation 3 22 2" xfId="12992"/>
    <cellStyle name="Calculation 3 22 3" xfId="21985"/>
    <cellStyle name="Calculation 3 22 4" xfId="30172"/>
    <cellStyle name="Calculation 3 22 5" xfId="39506"/>
    <cellStyle name="Calculation 3 22 6" xfId="43837"/>
    <cellStyle name="Calculation 3 22 7" xfId="48591"/>
    <cellStyle name="Calculation 3 23" xfId="5213"/>
    <cellStyle name="Calculation 3 23 2" xfId="12930"/>
    <cellStyle name="Calculation 3 23 3" xfId="21923"/>
    <cellStyle name="Calculation 3 23 4" xfId="30110"/>
    <cellStyle name="Calculation 3 23 5" xfId="39445"/>
    <cellStyle name="Calculation 3 23 6" xfId="43775"/>
    <cellStyle name="Calculation 3 23 7" xfId="51663"/>
    <cellStyle name="Calculation 3 24" xfId="5574"/>
    <cellStyle name="Calculation 3 24 2" xfId="13291"/>
    <cellStyle name="Calculation 3 24 3" xfId="22284"/>
    <cellStyle name="Calculation 3 24 4" xfId="30471"/>
    <cellStyle name="Calculation 3 24 5" xfId="39793"/>
    <cellStyle name="Calculation 3 24 6" xfId="44136"/>
    <cellStyle name="Calculation 3 24 7" xfId="47151"/>
    <cellStyle name="Calculation 3 25" xfId="5255"/>
    <cellStyle name="Calculation 3 25 2" xfId="12972"/>
    <cellStyle name="Calculation 3 25 3" xfId="21965"/>
    <cellStyle name="Calculation 3 25 4" xfId="30152"/>
    <cellStyle name="Calculation 3 25 5" xfId="39487"/>
    <cellStyle name="Calculation 3 25 6" xfId="43817"/>
    <cellStyle name="Calculation 3 25 7" xfId="50635"/>
    <cellStyle name="Calculation 3 26" xfId="5228"/>
    <cellStyle name="Calculation 3 26 2" xfId="12945"/>
    <cellStyle name="Calculation 3 26 3" xfId="21938"/>
    <cellStyle name="Calculation 3 26 4" xfId="30125"/>
    <cellStyle name="Calculation 3 26 5" xfId="39460"/>
    <cellStyle name="Calculation 3 26 6" xfId="43790"/>
    <cellStyle name="Calculation 3 26 7" xfId="53301"/>
    <cellStyle name="Calculation 3 27" xfId="5307"/>
    <cellStyle name="Calculation 3 27 2" xfId="13024"/>
    <cellStyle name="Calculation 3 27 3" xfId="22017"/>
    <cellStyle name="Calculation 3 27 4" xfId="30204"/>
    <cellStyle name="Calculation 3 27 5" xfId="39538"/>
    <cellStyle name="Calculation 3 27 6" xfId="43869"/>
    <cellStyle name="Calculation 3 27 7" xfId="52849"/>
    <cellStyle name="Calculation 3 28" xfId="7128"/>
    <cellStyle name="Calculation 3 28 2" xfId="14845"/>
    <cellStyle name="Calculation 3 28 3" xfId="23838"/>
    <cellStyle name="Calculation 3 28 4" xfId="32025"/>
    <cellStyle name="Calculation 3 28 5" xfId="41287"/>
    <cellStyle name="Calculation 3 28 6" xfId="45690"/>
    <cellStyle name="Calculation 3 28 7" xfId="52015"/>
    <cellStyle name="Calculation 3 29" xfId="7147"/>
    <cellStyle name="Calculation 3 29 2" xfId="14864"/>
    <cellStyle name="Calculation 3 29 3" xfId="23857"/>
    <cellStyle name="Calculation 3 29 4" xfId="32044"/>
    <cellStyle name="Calculation 3 29 5" xfId="41306"/>
    <cellStyle name="Calculation 3 29 6" xfId="45709"/>
    <cellStyle name="Calculation 3 29 7" xfId="49565"/>
    <cellStyle name="Calculation 3 3" xfId="494"/>
    <cellStyle name="Calculation 3 3 10" xfId="1940"/>
    <cellStyle name="Calculation 3 3 10 2" xfId="9763"/>
    <cellStyle name="Calculation 3 3 10 3" xfId="17191"/>
    <cellStyle name="Calculation 3 3 10 4" xfId="25646"/>
    <cellStyle name="Calculation 3 3 10 5" xfId="34168"/>
    <cellStyle name="Calculation 3 3 10 6" xfId="40769"/>
    <cellStyle name="Calculation 3 3 10 7" xfId="52196"/>
    <cellStyle name="Calculation 3 3 11" xfId="2058"/>
    <cellStyle name="Calculation 3 3 11 2" xfId="9881"/>
    <cellStyle name="Calculation 3 3 11 3" xfId="17309"/>
    <cellStyle name="Calculation 3 3 11 4" xfId="25763"/>
    <cellStyle name="Calculation 3 3 11 5" xfId="34320"/>
    <cellStyle name="Calculation 3 3 11 6" xfId="36358"/>
    <cellStyle name="Calculation 3 3 11 7" xfId="52465"/>
    <cellStyle name="Calculation 3 3 12" xfId="2171"/>
    <cellStyle name="Calculation 3 3 12 2" xfId="9994"/>
    <cellStyle name="Calculation 3 3 12 3" xfId="17422"/>
    <cellStyle name="Calculation 3 3 12 4" xfId="26523"/>
    <cellStyle name="Calculation 3 3 12 5" xfId="35323"/>
    <cellStyle name="Calculation 3 3 12 6" xfId="36515"/>
    <cellStyle name="Calculation 3 3 12 7" xfId="54128"/>
    <cellStyle name="Calculation 3 3 13" xfId="2152"/>
    <cellStyle name="Calculation 3 3 13 2" xfId="9975"/>
    <cellStyle name="Calculation 3 3 13 3" xfId="17403"/>
    <cellStyle name="Calculation 3 3 13 4" xfId="20090"/>
    <cellStyle name="Calculation 3 3 13 5" xfId="27768"/>
    <cellStyle name="Calculation 3 3 13 6" xfId="41590"/>
    <cellStyle name="Calculation 3 3 13 7" xfId="49005"/>
    <cellStyle name="Calculation 3 3 14" xfId="1227"/>
    <cellStyle name="Calculation 3 3 14 2" xfId="9050"/>
    <cellStyle name="Calculation 3 3 14 3" xfId="16478"/>
    <cellStyle name="Calculation 3 3 14 4" xfId="19541"/>
    <cellStyle name="Calculation 3 3 14 5" xfId="27091"/>
    <cellStyle name="Calculation 3 3 14 6" xfId="38057"/>
    <cellStyle name="Calculation 3 3 14 7" xfId="47971"/>
    <cellStyle name="Calculation 3 3 15" xfId="2469"/>
    <cellStyle name="Calculation 3 3 15 2" xfId="10292"/>
    <cellStyle name="Calculation 3 3 15 3" xfId="17720"/>
    <cellStyle name="Calculation 3 3 15 4" xfId="26210"/>
    <cellStyle name="Calculation 3 3 15 5" xfId="34895"/>
    <cellStyle name="Calculation 3 3 15 6" xfId="39030"/>
    <cellStyle name="Calculation 3 3 15 7" xfId="53451"/>
    <cellStyle name="Calculation 3 3 16" xfId="2582"/>
    <cellStyle name="Calculation 3 3 16 2" xfId="10405"/>
    <cellStyle name="Calculation 3 3 16 3" xfId="17833"/>
    <cellStyle name="Calculation 3 3 16 4" xfId="24976"/>
    <cellStyle name="Calculation 3 3 16 5" xfId="33319"/>
    <cellStyle name="Calculation 3 3 16 6" xfId="36350"/>
    <cellStyle name="Calculation 3 3 16 7" xfId="50746"/>
    <cellStyle name="Calculation 3 3 17" xfId="2671"/>
    <cellStyle name="Calculation 3 3 17 2" xfId="10494"/>
    <cellStyle name="Calculation 3 3 17 3" xfId="17922"/>
    <cellStyle name="Calculation 3 3 17 4" xfId="26475"/>
    <cellStyle name="Calculation 3 3 17 5" xfId="35259"/>
    <cellStyle name="Calculation 3 3 17 6" xfId="41784"/>
    <cellStyle name="Calculation 3 3 17 7" xfId="54028"/>
    <cellStyle name="Calculation 3 3 18" xfId="1610"/>
    <cellStyle name="Calculation 3 3 18 2" xfId="9433"/>
    <cellStyle name="Calculation 3 3 18 3" xfId="16861"/>
    <cellStyle name="Calculation 3 3 18 4" xfId="26294"/>
    <cellStyle name="Calculation 3 3 18 5" xfId="35010"/>
    <cellStyle name="Calculation 3 3 18 6" xfId="37363"/>
    <cellStyle name="Calculation 3 3 18 7" xfId="53639"/>
    <cellStyle name="Calculation 3 3 19" xfId="2776"/>
    <cellStyle name="Calculation 3 3 19 2" xfId="10599"/>
    <cellStyle name="Calculation 3 3 19 3" xfId="18027"/>
    <cellStyle name="Calculation 3 3 19 4" xfId="26042"/>
    <cellStyle name="Calculation 3 3 19 5" xfId="34682"/>
    <cellStyle name="Calculation 3 3 19 6" xfId="38733"/>
    <cellStyle name="Calculation 3 3 19 7" xfId="53096"/>
    <cellStyle name="Calculation 3 3 2" xfId="645"/>
    <cellStyle name="Calculation 3 3 2 2" xfId="8468"/>
    <cellStyle name="Calculation 3 3 2 3" xfId="8280"/>
    <cellStyle name="Calculation 3 3 2 4" xfId="25888"/>
    <cellStyle name="Calculation 3 3 2 5" xfId="34483"/>
    <cellStyle name="Calculation 3 3 2 6" xfId="37346"/>
    <cellStyle name="Calculation 3 3 2 7" xfId="52766"/>
    <cellStyle name="Calculation 3 3 20" xfId="2883"/>
    <cellStyle name="Calculation 3 3 20 2" xfId="10706"/>
    <cellStyle name="Calculation 3 3 20 3" xfId="18134"/>
    <cellStyle name="Calculation 3 3 20 4" xfId="20084"/>
    <cellStyle name="Calculation 3 3 20 5" xfId="27317"/>
    <cellStyle name="Calculation 3 3 20 6" xfId="36741"/>
    <cellStyle name="Calculation 3 3 20 7" xfId="49498"/>
    <cellStyle name="Calculation 3 3 21" xfId="3259"/>
    <cellStyle name="Calculation 3 3 21 2" xfId="11052"/>
    <cellStyle name="Calculation 3 3 21 3" xfId="18381"/>
    <cellStyle name="Calculation 3 3 21 4" xfId="19172"/>
    <cellStyle name="Calculation 3 3 21 5" xfId="26905"/>
    <cellStyle name="Calculation 3 3 21 6" xfId="39779"/>
    <cellStyle name="Calculation 3 3 21 7" xfId="49171"/>
    <cellStyle name="Calculation 3 3 22" xfId="3379"/>
    <cellStyle name="Calculation 3 3 22 2" xfId="11170"/>
    <cellStyle name="Calculation 3 3 22 3" xfId="18492"/>
    <cellStyle name="Calculation 3 3 22 4" xfId="25391"/>
    <cellStyle name="Calculation 3 3 22 5" xfId="33841"/>
    <cellStyle name="Calculation 3 3 22 6" xfId="38426"/>
    <cellStyle name="Calculation 3 3 22 7" xfId="51629"/>
    <cellStyle name="Calculation 3 3 23" xfId="3002"/>
    <cellStyle name="Calculation 3 3 23 2" xfId="10821"/>
    <cellStyle name="Calculation 3 3 23 3" xfId="18244"/>
    <cellStyle name="Calculation 3 3 23 4" xfId="25674"/>
    <cellStyle name="Calculation 3 3 23 5" xfId="34207"/>
    <cellStyle name="Calculation 3 3 23 6" xfId="39878"/>
    <cellStyle name="Calculation 3 3 23 7" xfId="52259"/>
    <cellStyle name="Calculation 3 3 24" xfId="3649"/>
    <cellStyle name="Calculation 3 3 24 2" xfId="11434"/>
    <cellStyle name="Calculation 3 3 24 3" xfId="18707"/>
    <cellStyle name="Calculation 3 3 24 4" xfId="26433"/>
    <cellStyle name="Calculation 3 3 24 5" xfId="35205"/>
    <cellStyle name="Calculation 3 3 24 6" xfId="36761"/>
    <cellStyle name="Calculation 3 3 24 7" xfId="53933"/>
    <cellStyle name="Calculation 3 3 25" xfId="3780"/>
    <cellStyle name="Calculation 3 3 25 2" xfId="11562"/>
    <cellStyle name="Calculation 3 3 25 3" xfId="18819"/>
    <cellStyle name="Calculation 3 3 25 4" xfId="19936"/>
    <cellStyle name="Calculation 3 3 25 5" xfId="28020"/>
    <cellStyle name="Calculation 3 3 25 6" xfId="41007"/>
    <cellStyle name="Calculation 3 3 25 7" xfId="49385"/>
    <cellStyle name="Calculation 3 3 26" xfId="3897"/>
    <cellStyle name="Calculation 3 3 26 2" xfId="11677"/>
    <cellStyle name="Calculation 3 3 26 3" xfId="18928"/>
    <cellStyle name="Calculation 3 3 26 4" xfId="25084"/>
    <cellStyle name="Calculation 3 3 26 5" xfId="33446"/>
    <cellStyle name="Calculation 3 3 26 6" xfId="38889"/>
    <cellStyle name="Calculation 3 3 26 7" xfId="50976"/>
    <cellStyle name="Calculation 3 3 27" xfId="3921"/>
    <cellStyle name="Calculation 3 3 27 2" xfId="11701"/>
    <cellStyle name="Calculation 3 3 27 3" xfId="20668"/>
    <cellStyle name="Calculation 3 3 27 4" xfId="28846"/>
    <cellStyle name="Calculation 3 3 27 5" xfId="38234"/>
    <cellStyle name="Calculation 3 3 27 6" xfId="42547"/>
    <cellStyle name="Calculation 3 3 27 7" xfId="48629"/>
    <cellStyle name="Calculation 3 3 28" xfId="4094"/>
    <cellStyle name="Calculation 3 3 28 2" xfId="11854"/>
    <cellStyle name="Calculation 3 3 28 3" xfId="20804"/>
    <cellStyle name="Calculation 3 3 28 4" xfId="28991"/>
    <cellStyle name="Calculation 3 3 28 5" xfId="38369"/>
    <cellStyle name="Calculation 3 3 28 6" xfId="42656"/>
    <cellStyle name="Calculation 3 3 28 7" xfId="54410"/>
    <cellStyle name="Calculation 3 3 29" xfId="4052"/>
    <cellStyle name="Calculation 3 3 29 2" xfId="20762"/>
    <cellStyle name="Calculation 3 3 29 3" xfId="28949"/>
    <cellStyle name="Calculation 3 3 29 4" xfId="38328"/>
    <cellStyle name="Calculation 3 3 29 5" xfId="42614"/>
    <cellStyle name="Calculation 3 3 29 6" xfId="51354"/>
    <cellStyle name="Calculation 3 3 3" xfId="752"/>
    <cellStyle name="Calculation 3 3 3 2" xfId="8575"/>
    <cellStyle name="Calculation 3 3 3 3" xfId="16003"/>
    <cellStyle name="Calculation 3 3 3 4" xfId="26572"/>
    <cellStyle name="Calculation 3 3 3 5" xfId="35391"/>
    <cellStyle name="Calculation 3 3 3 6" xfId="36886"/>
    <cellStyle name="Calculation 3 3 3 7" xfId="54226"/>
    <cellStyle name="Calculation 3 3 30" xfId="4291"/>
    <cellStyle name="Calculation 3 3 30 2" xfId="12008"/>
    <cellStyle name="Calculation 3 3 30 3" xfId="21001"/>
    <cellStyle name="Calculation 3 3 30 4" xfId="29188"/>
    <cellStyle name="Calculation 3 3 30 5" xfId="38560"/>
    <cellStyle name="Calculation 3 3 30 6" xfId="42853"/>
    <cellStyle name="Calculation 3 3 30 7" xfId="49062"/>
    <cellStyle name="Calculation 3 3 31" xfId="4414"/>
    <cellStyle name="Calculation 3 3 31 2" xfId="12131"/>
    <cellStyle name="Calculation 3 3 31 3" xfId="21124"/>
    <cellStyle name="Calculation 3 3 31 4" xfId="29311"/>
    <cellStyle name="Calculation 3 3 31 5" xfId="38678"/>
    <cellStyle name="Calculation 3 3 31 6" xfId="42976"/>
    <cellStyle name="Calculation 3 3 31 7" xfId="53272"/>
    <cellStyle name="Calculation 3 3 32" xfId="4528"/>
    <cellStyle name="Calculation 3 3 32 2" xfId="12245"/>
    <cellStyle name="Calculation 3 3 32 3" xfId="21238"/>
    <cellStyle name="Calculation 3 3 32 4" xfId="29425"/>
    <cellStyle name="Calculation 3 3 32 5" xfId="38787"/>
    <cellStyle name="Calculation 3 3 32 6" xfId="43090"/>
    <cellStyle name="Calculation 3 3 32 7" xfId="53577"/>
    <cellStyle name="Calculation 3 3 33" xfId="4641"/>
    <cellStyle name="Calculation 3 3 33 2" xfId="12358"/>
    <cellStyle name="Calculation 3 3 33 3" xfId="21351"/>
    <cellStyle name="Calculation 3 3 33 4" xfId="29538"/>
    <cellStyle name="Calculation 3 3 33 5" xfId="38895"/>
    <cellStyle name="Calculation 3 3 33 6" xfId="43203"/>
    <cellStyle name="Calculation 3 3 33 7" xfId="52504"/>
    <cellStyle name="Calculation 3 3 34" xfId="4753"/>
    <cellStyle name="Calculation 3 3 34 2" xfId="12470"/>
    <cellStyle name="Calculation 3 3 34 3" xfId="21463"/>
    <cellStyle name="Calculation 3 3 34 4" xfId="29650"/>
    <cellStyle name="Calculation 3 3 34 5" xfId="39004"/>
    <cellStyle name="Calculation 3 3 34 6" xfId="43315"/>
    <cellStyle name="Calculation 3 3 34 7" xfId="51141"/>
    <cellStyle name="Calculation 3 3 35" xfId="4861"/>
    <cellStyle name="Calculation 3 3 35 2" xfId="12578"/>
    <cellStyle name="Calculation 3 3 35 3" xfId="21571"/>
    <cellStyle name="Calculation 3 3 35 4" xfId="29758"/>
    <cellStyle name="Calculation 3 3 35 5" xfId="39107"/>
    <cellStyle name="Calculation 3 3 35 6" xfId="43423"/>
    <cellStyle name="Calculation 3 3 35 7" xfId="52436"/>
    <cellStyle name="Calculation 3 3 36" xfId="4973"/>
    <cellStyle name="Calculation 3 3 36 2" xfId="12690"/>
    <cellStyle name="Calculation 3 3 36 3" xfId="21683"/>
    <cellStyle name="Calculation 3 3 36 4" xfId="29870"/>
    <cellStyle name="Calculation 3 3 36 5" xfId="39216"/>
    <cellStyle name="Calculation 3 3 36 6" xfId="43535"/>
    <cellStyle name="Calculation 3 3 36 7" xfId="49934"/>
    <cellStyle name="Calculation 3 3 37" xfId="5126"/>
    <cellStyle name="Calculation 3 3 37 2" xfId="12843"/>
    <cellStyle name="Calculation 3 3 37 3" xfId="21836"/>
    <cellStyle name="Calculation 3 3 37 4" xfId="30023"/>
    <cellStyle name="Calculation 3 3 37 5" xfId="39364"/>
    <cellStyle name="Calculation 3 3 37 6" xfId="43688"/>
    <cellStyle name="Calculation 3 3 37 7" xfId="50437"/>
    <cellStyle name="Calculation 3 3 38" xfId="5471"/>
    <cellStyle name="Calculation 3 3 38 2" xfId="13188"/>
    <cellStyle name="Calculation 3 3 38 3" xfId="22181"/>
    <cellStyle name="Calculation 3 3 38 4" xfId="30368"/>
    <cellStyle name="Calculation 3 3 38 5" xfId="39694"/>
    <cellStyle name="Calculation 3 3 38 6" xfId="44033"/>
    <cellStyle name="Calculation 3 3 38 7" xfId="50873"/>
    <cellStyle name="Calculation 3 3 39" xfId="5596"/>
    <cellStyle name="Calculation 3 3 39 2" xfId="13313"/>
    <cellStyle name="Calculation 3 3 39 3" xfId="22306"/>
    <cellStyle name="Calculation 3 3 39 4" xfId="30493"/>
    <cellStyle name="Calculation 3 3 39 5" xfId="39814"/>
    <cellStyle name="Calculation 3 3 39 6" xfId="44158"/>
    <cellStyle name="Calculation 3 3 39 7" xfId="47133"/>
    <cellStyle name="Calculation 3 3 4" xfId="864"/>
    <cellStyle name="Calculation 3 3 4 2" xfId="8687"/>
    <cellStyle name="Calculation 3 3 4 3" xfId="16115"/>
    <cellStyle name="Calculation 3 3 4 4" xfId="19515"/>
    <cellStyle name="Calculation 3 3 4 5" xfId="27467"/>
    <cellStyle name="Calculation 3 3 4 6" xfId="37496"/>
    <cellStyle name="Calculation 3 3 4 7" xfId="48838"/>
    <cellStyle name="Calculation 3 3 40" xfId="5711"/>
    <cellStyle name="Calculation 3 3 40 2" xfId="13428"/>
    <cellStyle name="Calculation 3 3 40 3" xfId="22421"/>
    <cellStyle name="Calculation 3 3 40 4" xfId="30608"/>
    <cellStyle name="Calculation 3 3 40 5" xfId="39925"/>
    <cellStyle name="Calculation 3 3 40 6" xfId="44273"/>
    <cellStyle name="Calculation 3 3 40 7" xfId="46769"/>
    <cellStyle name="Calculation 3 3 41" xfId="5828"/>
    <cellStyle name="Calculation 3 3 41 2" xfId="13545"/>
    <cellStyle name="Calculation 3 3 41 3" xfId="22538"/>
    <cellStyle name="Calculation 3 3 41 4" xfId="30725"/>
    <cellStyle name="Calculation 3 3 41 5" xfId="40039"/>
    <cellStyle name="Calculation 3 3 41 6" xfId="44390"/>
    <cellStyle name="Calculation 3 3 41 7" xfId="47445"/>
    <cellStyle name="Calculation 3 3 42" xfId="5956"/>
    <cellStyle name="Calculation 3 3 42 2" xfId="13673"/>
    <cellStyle name="Calculation 3 3 42 3" xfId="22666"/>
    <cellStyle name="Calculation 3 3 42 4" xfId="30853"/>
    <cellStyle name="Calculation 3 3 42 5" xfId="40163"/>
    <cellStyle name="Calculation 3 3 42 6" xfId="44518"/>
    <cellStyle name="Calculation 3 3 42 7" xfId="51025"/>
    <cellStyle name="Calculation 3 3 43" xfId="5276"/>
    <cellStyle name="Calculation 3 3 43 2" xfId="12993"/>
    <cellStyle name="Calculation 3 3 43 3" xfId="21986"/>
    <cellStyle name="Calculation 3 3 43 4" xfId="30173"/>
    <cellStyle name="Calculation 3 3 43 5" xfId="39507"/>
    <cellStyle name="Calculation 3 3 43 6" xfId="43838"/>
    <cellStyle name="Calculation 3 3 43 7" xfId="47224"/>
    <cellStyle name="Calculation 3 3 44" xfId="6212"/>
    <cellStyle name="Calculation 3 3 44 2" xfId="13929"/>
    <cellStyle name="Calculation 3 3 44 3" xfId="22922"/>
    <cellStyle name="Calculation 3 3 44 4" xfId="31109"/>
    <cellStyle name="Calculation 3 3 44 5" xfId="40410"/>
    <cellStyle name="Calculation 3 3 44 6" xfId="44774"/>
    <cellStyle name="Calculation 3 3 44 7" xfId="53681"/>
    <cellStyle name="Calculation 3 3 45" xfId="6329"/>
    <cellStyle name="Calculation 3 3 45 2" xfId="14046"/>
    <cellStyle name="Calculation 3 3 45 3" xfId="23039"/>
    <cellStyle name="Calculation 3 3 45 4" xfId="31226"/>
    <cellStyle name="Calculation 3 3 45 5" xfId="40524"/>
    <cellStyle name="Calculation 3 3 45 6" xfId="44891"/>
    <cellStyle name="Calculation 3 3 45 7" xfId="50431"/>
    <cellStyle name="Calculation 3 3 46" xfId="6439"/>
    <cellStyle name="Calculation 3 3 46 2" xfId="14156"/>
    <cellStyle name="Calculation 3 3 46 3" xfId="23149"/>
    <cellStyle name="Calculation 3 3 46 4" xfId="31336"/>
    <cellStyle name="Calculation 3 3 46 5" xfId="40630"/>
    <cellStyle name="Calculation 3 3 46 6" xfId="45001"/>
    <cellStyle name="Calculation 3 3 46 7" xfId="51491"/>
    <cellStyle name="Calculation 3 3 47" xfId="6419"/>
    <cellStyle name="Calculation 3 3 47 2" xfId="14136"/>
    <cellStyle name="Calculation 3 3 47 3" xfId="23129"/>
    <cellStyle name="Calculation 3 3 47 4" xfId="31316"/>
    <cellStyle name="Calculation 3 3 47 5" xfId="40611"/>
    <cellStyle name="Calculation 3 3 47 6" xfId="44981"/>
    <cellStyle name="Calculation 3 3 47 7" xfId="53756"/>
    <cellStyle name="Calculation 3 3 48" xfId="6586"/>
    <cellStyle name="Calculation 3 3 48 2" xfId="14303"/>
    <cellStyle name="Calculation 3 3 48 3" xfId="23296"/>
    <cellStyle name="Calculation 3 3 48 4" xfId="31483"/>
    <cellStyle name="Calculation 3 3 48 5" xfId="40770"/>
    <cellStyle name="Calculation 3 3 48 6" xfId="45148"/>
    <cellStyle name="Calculation 3 3 48 7" xfId="51995"/>
    <cellStyle name="Calculation 3 3 49" xfId="6697"/>
    <cellStyle name="Calculation 3 3 49 2" xfId="14414"/>
    <cellStyle name="Calculation 3 3 49 3" xfId="23407"/>
    <cellStyle name="Calculation 3 3 49 4" xfId="31594"/>
    <cellStyle name="Calculation 3 3 49 5" xfId="40876"/>
    <cellStyle name="Calculation 3 3 49 6" xfId="45259"/>
    <cellStyle name="Calculation 3 3 49 7" xfId="50077"/>
    <cellStyle name="Calculation 3 3 5" xfId="1328"/>
    <cellStyle name="Calculation 3 3 5 2" xfId="9151"/>
    <cellStyle name="Calculation 3 3 5 3" xfId="16579"/>
    <cellStyle name="Calculation 3 3 5 4" xfId="19445"/>
    <cellStyle name="Calculation 3 3 5 5" xfId="27927"/>
    <cellStyle name="Calculation 3 3 5 6" xfId="41897"/>
    <cellStyle name="Calculation 3 3 5 7" xfId="50300"/>
    <cellStyle name="Calculation 3 3 50" xfId="6812"/>
    <cellStyle name="Calculation 3 3 50 2" xfId="14529"/>
    <cellStyle name="Calculation 3 3 50 3" xfId="23522"/>
    <cellStyle name="Calculation 3 3 50 4" xfId="31709"/>
    <cellStyle name="Calculation 3 3 50 5" xfId="40984"/>
    <cellStyle name="Calculation 3 3 50 6" xfId="45374"/>
    <cellStyle name="Calculation 3 3 50 7" xfId="49605"/>
    <cellStyle name="Calculation 3 3 51" xfId="6925"/>
    <cellStyle name="Calculation 3 3 51 2" xfId="14642"/>
    <cellStyle name="Calculation 3 3 51 3" xfId="23635"/>
    <cellStyle name="Calculation 3 3 51 4" xfId="31822"/>
    <cellStyle name="Calculation 3 3 51 5" xfId="41092"/>
    <cellStyle name="Calculation 3 3 51 6" xfId="45487"/>
    <cellStyle name="Calculation 3 3 51 7" xfId="47038"/>
    <cellStyle name="Calculation 3 3 52" xfId="7037"/>
    <cellStyle name="Calculation 3 3 52 2" xfId="14754"/>
    <cellStyle name="Calculation 3 3 52 3" xfId="23747"/>
    <cellStyle name="Calculation 3 3 52 4" xfId="31934"/>
    <cellStyle name="Calculation 3 3 52 5" xfId="41198"/>
    <cellStyle name="Calculation 3 3 52 6" xfId="45599"/>
    <cellStyle name="Calculation 3 3 52 7" xfId="47782"/>
    <cellStyle name="Calculation 3 3 53" xfId="7314"/>
    <cellStyle name="Calculation 3 3 53 2" xfId="15031"/>
    <cellStyle name="Calculation 3 3 53 3" xfId="24024"/>
    <cellStyle name="Calculation 3 3 53 4" xfId="32211"/>
    <cellStyle name="Calculation 3 3 53 5" xfId="41467"/>
    <cellStyle name="Calculation 3 3 53 6" xfId="45876"/>
    <cellStyle name="Calculation 3 3 53 7" xfId="54503"/>
    <cellStyle name="Calculation 3 3 54" xfId="7261"/>
    <cellStyle name="Calculation 3 3 54 2" xfId="14978"/>
    <cellStyle name="Calculation 3 3 54 3" xfId="23971"/>
    <cellStyle name="Calculation 3 3 54 4" xfId="32158"/>
    <cellStyle name="Calculation 3 3 54 5" xfId="41414"/>
    <cellStyle name="Calculation 3 3 54 6" xfId="45823"/>
    <cellStyle name="Calculation 3 3 54 7" xfId="52838"/>
    <cellStyle name="Calculation 3 3 55" xfId="7434"/>
    <cellStyle name="Calculation 3 3 55 2" xfId="15151"/>
    <cellStyle name="Calculation 3 3 55 3" xfId="24144"/>
    <cellStyle name="Calculation 3 3 55 4" xfId="32331"/>
    <cellStyle name="Calculation 3 3 55 5" xfId="41581"/>
    <cellStyle name="Calculation 3 3 55 6" xfId="45996"/>
    <cellStyle name="Calculation 3 3 55 7" xfId="49146"/>
    <cellStyle name="Calculation 3 3 56" xfId="7555"/>
    <cellStyle name="Calculation 3 3 56 2" xfId="15272"/>
    <cellStyle name="Calculation 3 3 56 3" xfId="24265"/>
    <cellStyle name="Calculation 3 3 56 4" xfId="32452"/>
    <cellStyle name="Calculation 3 3 56 5" xfId="41696"/>
    <cellStyle name="Calculation 3 3 56 6" xfId="46117"/>
    <cellStyle name="Calculation 3 3 56 7" xfId="51086"/>
    <cellStyle name="Calculation 3 3 57" xfId="7831"/>
    <cellStyle name="Calculation 3 3 57 2" xfId="15548"/>
    <cellStyle name="Calculation 3 3 57 3" xfId="24535"/>
    <cellStyle name="Calculation 3 3 57 4" xfId="32728"/>
    <cellStyle name="Calculation 3 3 57 5" xfId="41961"/>
    <cellStyle name="Calculation 3 3 57 6" xfId="46393"/>
    <cellStyle name="Calculation 3 3 57 7" xfId="52479"/>
    <cellStyle name="Calculation 3 3 58" xfId="7938"/>
    <cellStyle name="Calculation 3 3 58 2" xfId="15655"/>
    <cellStyle name="Calculation 3 3 58 3" xfId="24641"/>
    <cellStyle name="Calculation 3 3 58 4" xfId="32835"/>
    <cellStyle name="Calculation 3 3 58 5" xfId="42064"/>
    <cellStyle name="Calculation 3 3 58 6" xfId="46500"/>
    <cellStyle name="Calculation 3 3 58 7" xfId="52384"/>
    <cellStyle name="Calculation 3 3 59" xfId="8051"/>
    <cellStyle name="Calculation 3 3 59 2" xfId="15768"/>
    <cellStyle name="Calculation 3 3 59 3" xfId="24753"/>
    <cellStyle name="Calculation 3 3 59 4" xfId="32948"/>
    <cellStyle name="Calculation 3 3 59 5" xfId="42173"/>
    <cellStyle name="Calculation 3 3 59 6" xfId="46613"/>
    <cellStyle name="Calculation 3 3 59 7" xfId="51149"/>
    <cellStyle name="Calculation 3 3 6" xfId="1451"/>
    <cellStyle name="Calculation 3 3 6 2" xfId="9274"/>
    <cellStyle name="Calculation 3 3 6 3" xfId="16702"/>
    <cellStyle name="Calculation 3 3 6 4" xfId="20005"/>
    <cellStyle name="Calculation 3 3 6 5" xfId="28541"/>
    <cellStyle name="Calculation 3 3 6 6" xfId="38220"/>
    <cellStyle name="Calculation 3 3 6 7" xfId="50292"/>
    <cellStyle name="Calculation 3 3 60" xfId="8107"/>
    <cellStyle name="Calculation 3 3 60 2" xfId="15824"/>
    <cellStyle name="Calculation 3 3 60 3" xfId="33004"/>
    <cellStyle name="Calculation 3 3 60 4" xfId="42225"/>
    <cellStyle name="Calculation 3 3 60 5" xfId="46669"/>
    <cellStyle name="Calculation 3 3 60 6" xfId="52887"/>
    <cellStyle name="Calculation 3 3 61" xfId="25685"/>
    <cellStyle name="Calculation 3 3 62" xfId="34223"/>
    <cellStyle name="Calculation 3 3 63" xfId="36831"/>
    <cellStyle name="Calculation 3 3 64" xfId="52288"/>
    <cellStyle name="Calculation 3 3 7" xfId="1221"/>
    <cellStyle name="Calculation 3 3 7 2" xfId="9044"/>
    <cellStyle name="Calculation 3 3 7 3" xfId="16472"/>
    <cellStyle name="Calculation 3 3 7 4" xfId="19508"/>
    <cellStyle name="Calculation 3 3 7 5" xfId="27596"/>
    <cellStyle name="Calculation 3 3 7 6" xfId="36488"/>
    <cellStyle name="Calculation 3 3 7 7" xfId="48982"/>
    <cellStyle name="Calculation 3 3 8" xfId="1688"/>
    <cellStyle name="Calculation 3 3 8 2" xfId="9511"/>
    <cellStyle name="Calculation 3 3 8 3" xfId="16939"/>
    <cellStyle name="Calculation 3 3 8 4" xfId="19103"/>
    <cellStyle name="Calculation 3 3 8 5" xfId="28243"/>
    <cellStyle name="Calculation 3 3 8 6" xfId="37094"/>
    <cellStyle name="Calculation 3 3 8 7" xfId="49953"/>
    <cellStyle name="Calculation 3 3 9" xfId="1822"/>
    <cellStyle name="Calculation 3 3 9 2" xfId="9645"/>
    <cellStyle name="Calculation 3 3 9 3" xfId="17073"/>
    <cellStyle name="Calculation 3 3 9 4" xfId="19651"/>
    <cellStyle name="Calculation 3 3 9 5" xfId="26874"/>
    <cellStyle name="Calculation 3 3 9 6" xfId="38197"/>
    <cellStyle name="Calculation 3 3 9 7" xfId="49754"/>
    <cellStyle name="Calculation 3 30" xfId="7253"/>
    <cellStyle name="Calculation 3 30 2" xfId="14970"/>
    <cellStyle name="Calculation 3 30 3" xfId="23963"/>
    <cellStyle name="Calculation 3 30 4" xfId="32150"/>
    <cellStyle name="Calculation 3 30 5" xfId="41406"/>
    <cellStyle name="Calculation 3 30 6" xfId="45815"/>
    <cellStyle name="Calculation 3 30 7" xfId="53499"/>
    <cellStyle name="Calculation 3 31" xfId="7983"/>
    <cellStyle name="Calculation 3 31 2" xfId="15700"/>
    <cellStyle name="Calculation 3 31 3" xfId="24685"/>
    <cellStyle name="Calculation 3 31 4" xfId="32880"/>
    <cellStyle name="Calculation 3 31 5" xfId="42106"/>
    <cellStyle name="Calculation 3 31 6" xfId="46545"/>
    <cellStyle name="Calculation 3 31 7" xfId="50974"/>
    <cellStyle name="Calculation 3 32" xfId="26657"/>
    <cellStyle name="Calculation 3 33" xfId="35503"/>
    <cellStyle name="Calculation 3 34" xfId="37456"/>
    <cellStyle name="Calculation 3 35" xfId="54415"/>
    <cellStyle name="Calculation 3 4" xfId="566"/>
    <cellStyle name="Calculation 3 4 10" xfId="2012"/>
    <cellStyle name="Calculation 3 4 10 2" xfId="9835"/>
    <cellStyle name="Calculation 3 4 10 3" xfId="17263"/>
    <cellStyle name="Calculation 3 4 10 4" xfId="19277"/>
    <cellStyle name="Calculation 3 4 10 5" xfId="27595"/>
    <cellStyle name="Calculation 3 4 10 6" xfId="40948"/>
    <cellStyle name="Calculation 3 4 10 7" xfId="47529"/>
    <cellStyle name="Calculation 3 4 11" xfId="2129"/>
    <cellStyle name="Calculation 3 4 11 2" xfId="9952"/>
    <cellStyle name="Calculation 3 4 11 3" xfId="17380"/>
    <cellStyle name="Calculation 3 4 11 4" xfId="25278"/>
    <cellStyle name="Calculation 3 4 11 5" xfId="33690"/>
    <cellStyle name="Calculation 3 4 11 6" xfId="37180"/>
    <cellStyle name="Calculation 3 4 11 7" xfId="51390"/>
    <cellStyle name="Calculation 3 4 12" xfId="2243"/>
    <cellStyle name="Calculation 3 4 12 2" xfId="10066"/>
    <cellStyle name="Calculation 3 4 12 3" xfId="17494"/>
    <cellStyle name="Calculation 3 4 12 4" xfId="25722"/>
    <cellStyle name="Calculation 3 4 12 5" xfId="34269"/>
    <cellStyle name="Calculation 3 4 12 6" xfId="39847"/>
    <cellStyle name="Calculation 3 4 12 7" xfId="52376"/>
    <cellStyle name="Calculation 3 4 13" xfId="1076"/>
    <cellStyle name="Calculation 3 4 13 2" xfId="8899"/>
    <cellStyle name="Calculation 3 4 13 3" xfId="16327"/>
    <cellStyle name="Calculation 3 4 13 4" xfId="19642"/>
    <cellStyle name="Calculation 3 4 13 5" xfId="27798"/>
    <cellStyle name="Calculation 3 4 13 6" xfId="36470"/>
    <cellStyle name="Calculation 3 4 13 7" xfId="49388"/>
    <cellStyle name="Calculation 3 4 14" xfId="1170"/>
    <cellStyle name="Calculation 3 4 14 2" xfId="8993"/>
    <cellStyle name="Calculation 3 4 14 3" xfId="16421"/>
    <cellStyle name="Calculation 3 4 14 4" xfId="19937"/>
    <cellStyle name="Calculation 3 4 14 5" xfId="27209"/>
    <cellStyle name="Calculation 3 4 14 6" xfId="37552"/>
    <cellStyle name="Calculation 3 4 14 7" xfId="48177"/>
    <cellStyle name="Calculation 3 4 15" xfId="2540"/>
    <cellStyle name="Calculation 3 4 15 2" xfId="10363"/>
    <cellStyle name="Calculation 3 4 15 3" xfId="17791"/>
    <cellStyle name="Calculation 3 4 15 4" xfId="19241"/>
    <cellStyle name="Calculation 3 4 15 5" xfId="27452"/>
    <cellStyle name="Calculation 3 4 15 6" xfId="40689"/>
    <cellStyle name="Calculation 3 4 15 7" xfId="47911"/>
    <cellStyle name="Calculation 3 4 16" xfId="2654"/>
    <cellStyle name="Calculation 3 4 16 2" xfId="10477"/>
    <cellStyle name="Calculation 3 4 16 3" xfId="17905"/>
    <cellStyle name="Calculation 3 4 16 4" xfId="19098"/>
    <cellStyle name="Calculation 3 4 16 5" xfId="28111"/>
    <cellStyle name="Calculation 3 4 16 6" xfId="37121"/>
    <cellStyle name="Calculation 3 4 16 7" xfId="50033"/>
    <cellStyle name="Calculation 3 4 17" xfId="2413"/>
    <cellStyle name="Calculation 3 4 17 2" xfId="10236"/>
    <cellStyle name="Calculation 3 4 17 3" xfId="17664"/>
    <cellStyle name="Calculation 3 4 17 4" xfId="19420"/>
    <cellStyle name="Calculation 3 4 17 5" xfId="27367"/>
    <cellStyle name="Calculation 3 4 17 6" xfId="38002"/>
    <cellStyle name="Calculation 3 4 17 7" xfId="47642"/>
    <cellStyle name="Calculation 3 4 18" xfId="1200"/>
    <cellStyle name="Calculation 3 4 18 2" xfId="9023"/>
    <cellStyle name="Calculation 3 4 18 3" xfId="16451"/>
    <cellStyle name="Calculation 3 4 18 4" xfId="25140"/>
    <cellStyle name="Calculation 3 4 18 5" xfId="33515"/>
    <cellStyle name="Calculation 3 4 18 6" xfId="40018"/>
    <cellStyle name="Calculation 3 4 18 7" xfId="51095"/>
    <cellStyle name="Calculation 3 4 19" xfId="2845"/>
    <cellStyle name="Calculation 3 4 19 2" xfId="10668"/>
    <cellStyle name="Calculation 3 4 19 3" xfId="18096"/>
    <cellStyle name="Calculation 3 4 19 4" xfId="26271"/>
    <cellStyle name="Calculation 3 4 19 5" xfId="34974"/>
    <cellStyle name="Calculation 3 4 19 6" xfId="39151"/>
    <cellStyle name="Calculation 3 4 19 7" xfId="53589"/>
    <cellStyle name="Calculation 3 4 2" xfId="714"/>
    <cellStyle name="Calculation 3 4 2 2" xfId="8537"/>
    <cellStyle name="Calculation 3 4 2 3" xfId="15965"/>
    <cellStyle name="Calculation 3 4 2 4" xfId="25395"/>
    <cellStyle name="Calculation 3 4 2 5" xfId="33849"/>
    <cellStyle name="Calculation 3 4 2 6" xfId="36520"/>
    <cellStyle name="Calculation 3 4 2 7" xfId="51641"/>
    <cellStyle name="Calculation 3 4 20" xfId="2952"/>
    <cellStyle name="Calculation 3 4 20 2" xfId="10775"/>
    <cellStyle name="Calculation 3 4 20 3" xfId="18203"/>
    <cellStyle name="Calculation 3 4 20 4" xfId="19667"/>
    <cellStyle name="Calculation 3 4 20 5" xfId="27377"/>
    <cellStyle name="Calculation 3 4 20 6" xfId="38413"/>
    <cellStyle name="Calculation 3 4 20 7" xfId="50174"/>
    <cellStyle name="Calculation 3 4 21" xfId="3329"/>
    <cellStyle name="Calculation 3 4 21 2" xfId="11122"/>
    <cellStyle name="Calculation 3 4 21 3" xfId="18450"/>
    <cellStyle name="Calculation 3 4 21 4" xfId="26463"/>
    <cellStyle name="Calculation 3 4 21 5" xfId="35242"/>
    <cellStyle name="Calculation 3 4 21 6" xfId="38211"/>
    <cellStyle name="Calculation 3 4 21 7" xfId="53997"/>
    <cellStyle name="Calculation 3 4 22" xfId="3448"/>
    <cellStyle name="Calculation 3 4 22 2" xfId="11239"/>
    <cellStyle name="Calculation 3 4 22 3" xfId="18561"/>
    <cellStyle name="Calculation 3 4 22 4" xfId="25669"/>
    <cellStyle name="Calculation 3 4 22 5" xfId="34201"/>
    <cellStyle name="Calculation 3 4 22 6" xfId="38712"/>
    <cellStyle name="Calculation 3 4 22 7" xfId="52244"/>
    <cellStyle name="Calculation 3 4 23" xfId="3608"/>
    <cellStyle name="Calculation 3 4 23 2" xfId="11394"/>
    <cellStyle name="Calculation 3 4 23 3" xfId="18668"/>
    <cellStyle name="Calculation 3 4 23 4" xfId="24936"/>
    <cellStyle name="Calculation 3 4 23 5" xfId="33271"/>
    <cellStyle name="Calculation 3 4 23 6" xfId="37648"/>
    <cellStyle name="Calculation 3 4 23 7" xfId="50655"/>
    <cellStyle name="Calculation 3 4 24" xfId="3721"/>
    <cellStyle name="Calculation 3 4 24 2" xfId="11506"/>
    <cellStyle name="Calculation 3 4 24 3" xfId="18778"/>
    <cellStyle name="Calculation 3 4 24 4" xfId="20643"/>
    <cellStyle name="Calculation 3 4 24 5" xfId="28315"/>
    <cellStyle name="Calculation 3 4 24 6" xfId="41827"/>
    <cellStyle name="Calculation 3 4 24 7" xfId="50044"/>
    <cellStyle name="Calculation 3 4 25" xfId="3850"/>
    <cellStyle name="Calculation 3 4 25 2" xfId="11632"/>
    <cellStyle name="Calculation 3 4 25 3" xfId="18888"/>
    <cellStyle name="Calculation 3 4 25 4" xfId="19480"/>
    <cellStyle name="Calculation 3 4 25 5" xfId="28843"/>
    <cellStyle name="Calculation 3 4 25 6" xfId="37065"/>
    <cellStyle name="Calculation 3 4 25 7" xfId="48842"/>
    <cellStyle name="Calculation 3 4 26" xfId="3969"/>
    <cellStyle name="Calculation 3 4 26 2" xfId="11748"/>
    <cellStyle name="Calculation 3 4 26 3" xfId="18997"/>
    <cellStyle name="Calculation 3 4 26 4" xfId="25791"/>
    <cellStyle name="Calculation 3 4 26 5" xfId="34364"/>
    <cellStyle name="Calculation 3 4 26 6" xfId="39009"/>
    <cellStyle name="Calculation 3 4 26 7" xfId="52552"/>
    <cellStyle name="Calculation 3 4 27" xfId="3705"/>
    <cellStyle name="Calculation 3 4 27 2" xfId="11490"/>
    <cellStyle name="Calculation 3 4 27 3" xfId="20579"/>
    <cellStyle name="Calculation 3 4 27 4" xfId="28728"/>
    <cellStyle name="Calculation 3 4 27 5" xfId="38110"/>
    <cellStyle name="Calculation 3 4 27 6" xfId="42519"/>
    <cellStyle name="Calculation 3 4 27 7" xfId="47844"/>
    <cellStyle name="Calculation 3 4 28" xfId="4165"/>
    <cellStyle name="Calculation 3 4 28 2" xfId="11924"/>
    <cellStyle name="Calculation 3 4 28 3" xfId="20875"/>
    <cellStyle name="Calculation 3 4 28 4" xfId="29062"/>
    <cellStyle name="Calculation 3 4 28 5" xfId="38438"/>
    <cellStyle name="Calculation 3 4 28 6" xfId="42727"/>
    <cellStyle name="Calculation 3 4 28 7" xfId="48423"/>
    <cellStyle name="Calculation 3 4 29" xfId="4245"/>
    <cellStyle name="Calculation 3 4 29 2" xfId="20955"/>
    <cellStyle name="Calculation 3 4 29 3" xfId="29142"/>
    <cellStyle name="Calculation 3 4 29 4" xfId="38515"/>
    <cellStyle name="Calculation 3 4 29 5" xfId="42807"/>
    <cellStyle name="Calculation 3 4 29 6" xfId="54208"/>
    <cellStyle name="Calculation 3 4 3" xfId="823"/>
    <cellStyle name="Calculation 3 4 3 2" xfId="8646"/>
    <cellStyle name="Calculation 3 4 3 3" xfId="16074"/>
    <cellStyle name="Calculation 3 4 3 4" xfId="19973"/>
    <cellStyle name="Calculation 3 4 3 5" xfId="27825"/>
    <cellStyle name="Calculation 3 4 3 6" xfId="37091"/>
    <cellStyle name="Calculation 3 4 3 7" xfId="48042"/>
    <cellStyle name="Calculation 3 4 30" xfId="4363"/>
    <cellStyle name="Calculation 3 4 30 2" xfId="12080"/>
    <cellStyle name="Calculation 3 4 30 3" xfId="21073"/>
    <cellStyle name="Calculation 3 4 30 4" xfId="29260"/>
    <cellStyle name="Calculation 3 4 30 5" xfId="38630"/>
    <cellStyle name="Calculation 3 4 30 6" xfId="42925"/>
    <cellStyle name="Calculation 3 4 30 7" xfId="52216"/>
    <cellStyle name="Calculation 3 4 31" xfId="4485"/>
    <cellStyle name="Calculation 3 4 31 2" xfId="12202"/>
    <cellStyle name="Calculation 3 4 31 3" xfId="21195"/>
    <cellStyle name="Calculation 3 4 31 4" xfId="29382"/>
    <cellStyle name="Calculation 3 4 31 5" xfId="38746"/>
    <cellStyle name="Calculation 3 4 31 6" xfId="43047"/>
    <cellStyle name="Calculation 3 4 31 7" xfId="51815"/>
    <cellStyle name="Calculation 3 4 32" xfId="4599"/>
    <cellStyle name="Calculation 3 4 32 2" xfId="12316"/>
    <cellStyle name="Calculation 3 4 32 3" xfId="21309"/>
    <cellStyle name="Calculation 3 4 32 4" xfId="29496"/>
    <cellStyle name="Calculation 3 4 32 5" xfId="38855"/>
    <cellStyle name="Calculation 3 4 32 6" xfId="43161"/>
    <cellStyle name="Calculation 3 4 32 7" xfId="49207"/>
    <cellStyle name="Calculation 3 4 33" xfId="4712"/>
    <cellStyle name="Calculation 3 4 33 2" xfId="12429"/>
    <cellStyle name="Calculation 3 4 33 3" xfId="21422"/>
    <cellStyle name="Calculation 3 4 33 4" xfId="29609"/>
    <cellStyle name="Calculation 3 4 33 5" xfId="38964"/>
    <cellStyle name="Calculation 3 4 33 6" xfId="43274"/>
    <cellStyle name="Calculation 3 4 33 7" xfId="52698"/>
    <cellStyle name="Calculation 3 4 34" xfId="4822"/>
    <cellStyle name="Calculation 3 4 34 2" xfId="12539"/>
    <cellStyle name="Calculation 3 4 34 3" xfId="21532"/>
    <cellStyle name="Calculation 3 4 34 4" xfId="29719"/>
    <cellStyle name="Calculation 3 4 34 5" xfId="39071"/>
    <cellStyle name="Calculation 3 4 34 6" xfId="43384"/>
    <cellStyle name="Calculation 3 4 34 7" xfId="48879"/>
    <cellStyle name="Calculation 3 4 35" xfId="4932"/>
    <cellStyle name="Calculation 3 4 35 2" xfId="12649"/>
    <cellStyle name="Calculation 3 4 35 3" xfId="21642"/>
    <cellStyle name="Calculation 3 4 35 4" xfId="29829"/>
    <cellStyle name="Calculation 3 4 35 5" xfId="39176"/>
    <cellStyle name="Calculation 3 4 35 6" xfId="43494"/>
    <cellStyle name="Calculation 3 4 35 7" xfId="54238"/>
    <cellStyle name="Calculation 3 4 36" xfId="5042"/>
    <cellStyle name="Calculation 3 4 36 2" xfId="12759"/>
    <cellStyle name="Calculation 3 4 36 3" xfId="21752"/>
    <cellStyle name="Calculation 3 4 36 4" xfId="29939"/>
    <cellStyle name="Calculation 3 4 36 5" xfId="39283"/>
    <cellStyle name="Calculation 3 4 36 6" xfId="43604"/>
    <cellStyle name="Calculation 3 4 36 7" xfId="49201"/>
    <cellStyle name="Calculation 3 4 37" xfId="5422"/>
    <cellStyle name="Calculation 3 4 37 2" xfId="13139"/>
    <cellStyle name="Calculation 3 4 37 3" xfId="22132"/>
    <cellStyle name="Calculation 3 4 37 4" xfId="30319"/>
    <cellStyle name="Calculation 3 4 37 5" xfId="39648"/>
    <cellStyle name="Calculation 3 4 37 6" xfId="43984"/>
    <cellStyle name="Calculation 3 4 37 7" xfId="47240"/>
    <cellStyle name="Calculation 3 4 38" xfId="5542"/>
    <cellStyle name="Calculation 3 4 38 2" xfId="13259"/>
    <cellStyle name="Calculation 3 4 38 3" xfId="22252"/>
    <cellStyle name="Calculation 3 4 38 4" xfId="30439"/>
    <cellStyle name="Calculation 3 4 38 5" xfId="39762"/>
    <cellStyle name="Calculation 3 4 38 6" xfId="44104"/>
    <cellStyle name="Calculation 3 4 38 7" xfId="46841"/>
    <cellStyle name="Calculation 3 4 39" xfId="5666"/>
    <cellStyle name="Calculation 3 4 39 2" xfId="13383"/>
    <cellStyle name="Calculation 3 4 39 3" xfId="22376"/>
    <cellStyle name="Calculation 3 4 39 4" xfId="30563"/>
    <cellStyle name="Calculation 3 4 39 5" xfId="39883"/>
    <cellStyle name="Calculation 3 4 39 6" xfId="44228"/>
    <cellStyle name="Calculation 3 4 39 7" xfId="47095"/>
    <cellStyle name="Calculation 3 4 4" xfId="933"/>
    <cellStyle name="Calculation 3 4 4 2" xfId="8756"/>
    <cellStyle name="Calculation 3 4 4 3" xfId="16184"/>
    <cellStyle name="Calculation 3 4 4 4" xfId="24850"/>
    <cellStyle name="Calculation 3 4 4 5" xfId="27962"/>
    <cellStyle name="Calculation 3 4 4 6" xfId="38165"/>
    <cellStyle name="Calculation 3 4 4 7" xfId="49932"/>
    <cellStyle name="Calculation 3 4 40" xfId="5782"/>
    <cellStyle name="Calculation 3 4 40 2" xfId="13499"/>
    <cellStyle name="Calculation 3 4 40 3" xfId="22492"/>
    <cellStyle name="Calculation 3 4 40 4" xfId="30679"/>
    <cellStyle name="Calculation 3 4 40 5" xfId="39995"/>
    <cellStyle name="Calculation 3 4 40 6" xfId="44344"/>
    <cellStyle name="Calculation 3 4 40 7" xfId="47829"/>
    <cellStyle name="Calculation 3 4 41" xfId="5899"/>
    <cellStyle name="Calculation 3 4 41 2" xfId="13616"/>
    <cellStyle name="Calculation 3 4 41 3" xfId="22609"/>
    <cellStyle name="Calculation 3 4 41 4" xfId="30796"/>
    <cellStyle name="Calculation 3 4 41 5" xfId="40109"/>
    <cellStyle name="Calculation 3 4 41 6" xfId="44461"/>
    <cellStyle name="Calculation 3 4 41 7" xfId="48723"/>
    <cellStyle name="Calculation 3 4 42" xfId="6027"/>
    <cellStyle name="Calculation 3 4 42 2" xfId="13744"/>
    <cellStyle name="Calculation 3 4 42 3" xfId="22737"/>
    <cellStyle name="Calculation 3 4 42 4" xfId="30924"/>
    <cellStyle name="Calculation 3 4 42 5" xfId="40232"/>
    <cellStyle name="Calculation 3 4 42 6" xfId="44589"/>
    <cellStyle name="Calculation 3 4 42 7" xfId="50917"/>
    <cellStyle name="Calculation 3 4 43" xfId="6154"/>
    <cellStyle name="Calculation 3 4 43 2" xfId="13871"/>
    <cellStyle name="Calculation 3 4 43 3" xfId="22864"/>
    <cellStyle name="Calculation 3 4 43 4" xfId="31051"/>
    <cellStyle name="Calculation 3 4 43 5" xfId="40352"/>
    <cellStyle name="Calculation 3 4 43 6" xfId="44716"/>
    <cellStyle name="Calculation 3 4 43 7" xfId="52387"/>
    <cellStyle name="Calculation 3 4 44" xfId="6283"/>
    <cellStyle name="Calculation 3 4 44 2" xfId="14000"/>
    <cellStyle name="Calculation 3 4 44 3" xfId="22993"/>
    <cellStyle name="Calculation 3 4 44 4" xfId="31180"/>
    <cellStyle name="Calculation 3 4 44 5" xfId="40480"/>
    <cellStyle name="Calculation 3 4 44 6" xfId="44845"/>
    <cellStyle name="Calculation 3 4 44 7" xfId="47721"/>
    <cellStyle name="Calculation 3 4 45" xfId="6398"/>
    <cellStyle name="Calculation 3 4 45 2" xfId="14115"/>
    <cellStyle name="Calculation 3 4 45 3" xfId="23108"/>
    <cellStyle name="Calculation 3 4 45 4" xfId="31295"/>
    <cellStyle name="Calculation 3 4 45 5" xfId="40591"/>
    <cellStyle name="Calculation 3 4 45 6" xfId="44960"/>
    <cellStyle name="Calculation 3 4 45 7" xfId="48973"/>
    <cellStyle name="Calculation 3 4 46" xfId="6510"/>
    <cellStyle name="Calculation 3 4 46 2" xfId="14227"/>
    <cellStyle name="Calculation 3 4 46 3" xfId="23220"/>
    <cellStyle name="Calculation 3 4 46 4" xfId="31407"/>
    <cellStyle name="Calculation 3 4 46 5" xfId="40699"/>
    <cellStyle name="Calculation 3 4 46 6" xfId="45072"/>
    <cellStyle name="Calculation 3 4 46 7" xfId="52491"/>
    <cellStyle name="Calculation 3 4 47" xfId="6308"/>
    <cellStyle name="Calculation 3 4 47 2" xfId="14025"/>
    <cellStyle name="Calculation 3 4 47 3" xfId="23018"/>
    <cellStyle name="Calculation 3 4 47 4" xfId="31205"/>
    <cellStyle name="Calculation 3 4 47 5" xfId="40505"/>
    <cellStyle name="Calculation 3 4 47 6" xfId="44870"/>
    <cellStyle name="Calculation 3 4 47 7" xfId="52725"/>
    <cellStyle name="Calculation 3 4 48" xfId="6657"/>
    <cellStyle name="Calculation 3 4 48 2" xfId="14374"/>
    <cellStyle name="Calculation 3 4 48 3" xfId="23367"/>
    <cellStyle name="Calculation 3 4 48 4" xfId="31554"/>
    <cellStyle name="Calculation 3 4 48 5" xfId="40838"/>
    <cellStyle name="Calculation 3 4 48 6" xfId="45219"/>
    <cellStyle name="Calculation 3 4 48 7" xfId="51912"/>
    <cellStyle name="Calculation 3 4 49" xfId="6768"/>
    <cellStyle name="Calculation 3 4 49 2" xfId="14485"/>
    <cellStyle name="Calculation 3 4 49 3" xfId="23478"/>
    <cellStyle name="Calculation 3 4 49 4" xfId="31665"/>
    <cellStyle name="Calculation 3 4 49 5" xfId="40944"/>
    <cellStyle name="Calculation 3 4 49 6" xfId="45330"/>
    <cellStyle name="Calculation 3 4 49 7" xfId="48524"/>
    <cellStyle name="Calculation 3 4 5" xfId="1400"/>
    <cellStyle name="Calculation 3 4 5 2" xfId="9223"/>
    <cellStyle name="Calculation 3 4 5 3" xfId="16651"/>
    <cellStyle name="Calculation 3 4 5 4" xfId="19148"/>
    <cellStyle name="Calculation 3 4 5 5" xfId="28071"/>
    <cellStyle name="Calculation 3 4 5 6" xfId="40930"/>
    <cellStyle name="Calculation 3 4 5 7" xfId="49257"/>
    <cellStyle name="Calculation 3 4 50" xfId="6883"/>
    <cellStyle name="Calculation 3 4 50 2" xfId="14600"/>
    <cellStyle name="Calculation 3 4 50 3" xfId="23593"/>
    <cellStyle name="Calculation 3 4 50 4" xfId="31780"/>
    <cellStyle name="Calculation 3 4 50 5" xfId="41052"/>
    <cellStyle name="Calculation 3 4 50 6" xfId="45445"/>
    <cellStyle name="Calculation 3 4 50 7" xfId="46818"/>
    <cellStyle name="Calculation 3 4 51" xfId="6996"/>
    <cellStyle name="Calculation 3 4 51 2" xfId="14713"/>
    <cellStyle name="Calculation 3 4 51 3" xfId="23706"/>
    <cellStyle name="Calculation 3 4 51 4" xfId="31893"/>
    <cellStyle name="Calculation 3 4 51 5" xfId="41160"/>
    <cellStyle name="Calculation 3 4 51 6" xfId="45558"/>
    <cellStyle name="Calculation 3 4 51 7" xfId="54536"/>
    <cellStyle name="Calculation 3 4 52" xfId="7106"/>
    <cellStyle name="Calculation 3 4 52 2" xfId="14823"/>
    <cellStyle name="Calculation 3 4 52 3" xfId="23816"/>
    <cellStyle name="Calculation 3 4 52 4" xfId="32003"/>
    <cellStyle name="Calculation 3 4 52 5" xfId="41265"/>
    <cellStyle name="Calculation 3 4 52 6" xfId="45668"/>
    <cellStyle name="Calculation 3 4 52 7" xfId="54354"/>
    <cellStyle name="Calculation 3 4 53" xfId="7158"/>
    <cellStyle name="Calculation 3 4 53 2" xfId="14875"/>
    <cellStyle name="Calculation 3 4 53 3" xfId="23868"/>
    <cellStyle name="Calculation 3 4 53 4" xfId="32055"/>
    <cellStyle name="Calculation 3 4 53 5" xfId="41317"/>
    <cellStyle name="Calculation 3 4 53 6" xfId="45720"/>
    <cellStyle name="Calculation 3 4 53 7" xfId="48674"/>
    <cellStyle name="Calculation 3 4 54" xfId="7174"/>
    <cellStyle name="Calculation 3 4 54 2" xfId="14891"/>
    <cellStyle name="Calculation 3 4 54 3" xfId="23884"/>
    <cellStyle name="Calculation 3 4 54 4" xfId="32071"/>
    <cellStyle name="Calculation 3 4 54 5" xfId="41332"/>
    <cellStyle name="Calculation 3 4 54 6" xfId="45736"/>
    <cellStyle name="Calculation 3 4 54 7" xfId="53416"/>
    <cellStyle name="Calculation 3 4 55" xfId="7503"/>
    <cellStyle name="Calculation 3 4 55 2" xfId="15220"/>
    <cellStyle name="Calculation 3 4 55 3" xfId="24213"/>
    <cellStyle name="Calculation 3 4 55 4" xfId="32400"/>
    <cellStyle name="Calculation 3 4 55 5" xfId="41647"/>
    <cellStyle name="Calculation 3 4 55 6" xfId="46065"/>
    <cellStyle name="Calculation 3 4 55 7" xfId="49269"/>
    <cellStyle name="Calculation 3 4 56" xfId="7624"/>
    <cellStyle name="Calculation 3 4 56 2" xfId="15341"/>
    <cellStyle name="Calculation 3 4 56 3" xfId="24334"/>
    <cellStyle name="Calculation 3 4 56 4" xfId="32521"/>
    <cellStyle name="Calculation 3 4 56 5" xfId="41763"/>
    <cellStyle name="Calculation 3 4 56 6" xfId="46186"/>
    <cellStyle name="Calculation 3 4 56 7" xfId="53024"/>
    <cellStyle name="Calculation 3 4 57" xfId="7901"/>
    <cellStyle name="Calculation 3 4 57 2" xfId="15618"/>
    <cellStyle name="Calculation 3 4 57 3" xfId="24605"/>
    <cellStyle name="Calculation 3 4 57 4" xfId="32798"/>
    <cellStyle name="Calculation 3 4 57 5" xfId="42029"/>
    <cellStyle name="Calculation 3 4 57 6" xfId="46463"/>
    <cellStyle name="Calculation 3 4 57 7" xfId="52453"/>
    <cellStyle name="Calculation 3 4 58" xfId="8029"/>
    <cellStyle name="Calculation 3 4 58 2" xfId="15746"/>
    <cellStyle name="Calculation 3 4 58 3" xfId="24731"/>
    <cellStyle name="Calculation 3 4 58 4" xfId="32926"/>
    <cellStyle name="Calculation 3 4 58 5" xfId="42151"/>
    <cellStyle name="Calculation 3 4 58 6" xfId="46591"/>
    <cellStyle name="Calculation 3 4 58 7" xfId="53672"/>
    <cellStyle name="Calculation 3 4 59" xfId="7678"/>
    <cellStyle name="Calculation 3 4 59 2" xfId="15395"/>
    <cellStyle name="Calculation 3 4 59 3" xfId="24386"/>
    <cellStyle name="Calculation 3 4 59 4" xfId="32575"/>
    <cellStyle name="Calculation 3 4 59 5" xfId="41813"/>
    <cellStyle name="Calculation 3 4 59 6" xfId="46240"/>
    <cellStyle name="Calculation 3 4 59 7" xfId="53533"/>
    <cellStyle name="Calculation 3 4 6" xfId="1523"/>
    <cellStyle name="Calculation 3 4 6 2" xfId="9346"/>
    <cellStyle name="Calculation 3 4 6 3" xfId="16774"/>
    <cellStyle name="Calculation 3 4 6 4" xfId="19162"/>
    <cellStyle name="Calculation 3 4 6 5" xfId="28539"/>
    <cellStyle name="Calculation 3 4 6 6" xfId="37677"/>
    <cellStyle name="Calculation 3 4 6 7" xfId="49225"/>
    <cellStyle name="Calculation 3 4 60" xfId="8176"/>
    <cellStyle name="Calculation 3 4 60 2" xfId="15893"/>
    <cellStyle name="Calculation 3 4 60 3" xfId="33073"/>
    <cellStyle name="Calculation 3 4 60 4" xfId="42292"/>
    <cellStyle name="Calculation 3 4 60 5" xfId="46738"/>
    <cellStyle name="Calculation 3 4 60 6" xfId="46866"/>
    <cellStyle name="Calculation 3 4 61" xfId="24817"/>
    <cellStyle name="Calculation 3 4 62" xfId="27607"/>
    <cellStyle name="Calculation 3 4 63" xfId="36245"/>
    <cellStyle name="Calculation 3 4 64" xfId="47623"/>
    <cellStyle name="Calculation 3 4 7" xfId="1259"/>
    <cellStyle name="Calculation 3 4 7 2" xfId="9082"/>
    <cellStyle name="Calculation 3 4 7 3" xfId="16510"/>
    <cellStyle name="Calculation 3 4 7 4" xfId="19304"/>
    <cellStyle name="Calculation 3 4 7 5" xfId="28080"/>
    <cellStyle name="Calculation 3 4 7 6" xfId="41717"/>
    <cellStyle name="Calculation 3 4 7 7" xfId="46925"/>
    <cellStyle name="Calculation 3 4 8" xfId="1760"/>
    <cellStyle name="Calculation 3 4 8 2" xfId="9583"/>
    <cellStyle name="Calculation 3 4 8 3" xfId="17011"/>
    <cellStyle name="Calculation 3 4 8 4" xfId="20410"/>
    <cellStyle name="Calculation 3 4 8 5" xfId="27229"/>
    <cellStyle name="Calculation 3 4 8 6" xfId="38103"/>
    <cellStyle name="Calculation 3 4 8 7" xfId="48499"/>
    <cellStyle name="Calculation 3 4 9" xfId="1893"/>
    <cellStyle name="Calculation 3 4 9 2" xfId="9716"/>
    <cellStyle name="Calculation 3 4 9 3" xfId="17144"/>
    <cellStyle name="Calculation 3 4 9 4" xfId="19614"/>
    <cellStyle name="Calculation 3 4 9 5" xfId="28536"/>
    <cellStyle name="Calculation 3 4 9 6" xfId="37531"/>
    <cellStyle name="Calculation 3 4 9 7" xfId="48341"/>
    <cellStyle name="Calculation 3 5" xfId="538"/>
    <cellStyle name="Calculation 3 5 10" xfId="1984"/>
    <cellStyle name="Calculation 3 5 10 2" xfId="9807"/>
    <cellStyle name="Calculation 3 5 10 3" xfId="17235"/>
    <cellStyle name="Calculation 3 5 10 4" xfId="26389"/>
    <cellStyle name="Calculation 3 5 10 5" xfId="35140"/>
    <cellStyle name="Calculation 3 5 10 6" xfId="37071"/>
    <cellStyle name="Calculation 3 5 10 7" xfId="53834"/>
    <cellStyle name="Calculation 3 5 11" xfId="2102"/>
    <cellStyle name="Calculation 3 5 11 2" xfId="9925"/>
    <cellStyle name="Calculation 3 5 11 3" xfId="17353"/>
    <cellStyle name="Calculation 3 5 11 4" xfId="19891"/>
    <cellStyle name="Calculation 3 5 11 5" xfId="28694"/>
    <cellStyle name="Calculation 3 5 11 6" xfId="39184"/>
    <cellStyle name="Calculation 3 5 11 7" xfId="48155"/>
    <cellStyle name="Calculation 3 5 12" xfId="2215"/>
    <cellStyle name="Calculation 3 5 12 2" xfId="10038"/>
    <cellStyle name="Calculation 3 5 12 3" xfId="17466"/>
    <cellStyle name="Calculation 3 5 12 4" xfId="24991"/>
    <cellStyle name="Calculation 3 5 12 5" xfId="33340"/>
    <cellStyle name="Calculation 3 5 12 6" xfId="37022"/>
    <cellStyle name="Calculation 3 5 12 7" xfId="50779"/>
    <cellStyle name="Calculation 3 5 13" xfId="989"/>
    <cellStyle name="Calculation 3 5 13 2" xfId="8812"/>
    <cellStyle name="Calculation 3 5 13 3" xfId="16240"/>
    <cellStyle name="Calculation 3 5 13 4" xfId="25219"/>
    <cellStyle name="Calculation 3 5 13 5" xfId="33619"/>
    <cellStyle name="Calculation 3 5 13 6" xfId="38121"/>
    <cellStyle name="Calculation 3 5 13 7" xfId="51267"/>
    <cellStyle name="Calculation 3 5 14" xfId="1565"/>
    <cellStyle name="Calculation 3 5 14 2" xfId="9388"/>
    <cellStyle name="Calculation 3 5 14 3" xfId="16816"/>
    <cellStyle name="Calculation 3 5 14 4" xfId="20051"/>
    <cellStyle name="Calculation 3 5 14 5" xfId="27921"/>
    <cellStyle name="Calculation 3 5 14 6" xfId="41299"/>
    <cellStyle name="Calculation 3 5 14 7" xfId="48041"/>
    <cellStyle name="Calculation 3 5 15" xfId="2513"/>
    <cellStyle name="Calculation 3 5 15 2" xfId="10336"/>
    <cellStyle name="Calculation 3 5 15 3" xfId="17764"/>
    <cellStyle name="Calculation 3 5 15 4" xfId="19338"/>
    <cellStyle name="Calculation 3 5 15 5" xfId="27542"/>
    <cellStyle name="Calculation 3 5 15 6" xfId="41893"/>
    <cellStyle name="Calculation 3 5 15 7" xfId="48856"/>
    <cellStyle name="Calculation 3 5 16" xfId="2626"/>
    <cellStyle name="Calculation 3 5 16 2" xfId="10449"/>
    <cellStyle name="Calculation 3 5 16 3" xfId="17877"/>
    <cellStyle name="Calculation 3 5 16 4" xfId="25962"/>
    <cellStyle name="Calculation 3 5 16 5" xfId="34572"/>
    <cellStyle name="Calculation 3 5 16 6" xfId="39194"/>
    <cellStyle name="Calculation 3 5 16 7" xfId="52918"/>
    <cellStyle name="Calculation 3 5 17" xfId="2283"/>
    <cellStyle name="Calculation 3 5 17 2" xfId="10106"/>
    <cellStyle name="Calculation 3 5 17 3" xfId="17534"/>
    <cellStyle name="Calculation 3 5 17 4" xfId="25049"/>
    <cellStyle name="Calculation 3 5 17 5" xfId="33409"/>
    <cellStyle name="Calculation 3 5 17 6" xfId="36983"/>
    <cellStyle name="Calculation 3 5 17 7" xfId="50906"/>
    <cellStyle name="Calculation 3 5 18" xfId="1255"/>
    <cellStyle name="Calculation 3 5 18 2" xfId="9078"/>
    <cellStyle name="Calculation 3 5 18 3" xfId="16506"/>
    <cellStyle name="Calculation 3 5 18 4" xfId="19474"/>
    <cellStyle name="Calculation 3 5 18 5" xfId="27037"/>
    <cellStyle name="Calculation 3 5 18 6" xfId="42102"/>
    <cellStyle name="Calculation 3 5 18 7" xfId="46930"/>
    <cellStyle name="Calculation 3 5 19" xfId="2819"/>
    <cellStyle name="Calculation 3 5 19 2" xfId="10642"/>
    <cellStyle name="Calculation 3 5 19 3" xfId="18070"/>
    <cellStyle name="Calculation 3 5 19 4" xfId="20674"/>
    <cellStyle name="Calculation 3 5 19 5" xfId="27110"/>
    <cellStyle name="Calculation 3 5 19 6" xfId="36833"/>
    <cellStyle name="Calculation 3 5 19 7" xfId="48815"/>
    <cellStyle name="Calculation 3 5 2" xfId="688"/>
    <cellStyle name="Calculation 3 5 2 2" xfId="8511"/>
    <cellStyle name="Calculation 3 5 2 3" xfId="15939"/>
    <cellStyle name="Calculation 3 5 2 4" xfId="26655"/>
    <cellStyle name="Calculation 3 5 2 5" xfId="35501"/>
    <cellStyle name="Calculation 3 5 2 6" xfId="36519"/>
    <cellStyle name="Calculation 3 5 2 7" xfId="54411"/>
    <cellStyle name="Calculation 3 5 20" xfId="2926"/>
    <cellStyle name="Calculation 3 5 20 2" xfId="10749"/>
    <cellStyle name="Calculation 3 5 20 3" xfId="18177"/>
    <cellStyle name="Calculation 3 5 20 4" xfId="25957"/>
    <cellStyle name="Calculation 3 5 20 5" xfId="34566"/>
    <cellStyle name="Calculation 3 5 20 6" xfId="41028"/>
    <cellStyle name="Calculation 3 5 20 7" xfId="52909"/>
    <cellStyle name="Calculation 3 5 21" xfId="3302"/>
    <cellStyle name="Calculation 3 5 21 2" xfId="11095"/>
    <cellStyle name="Calculation 3 5 21 3" xfId="18424"/>
    <cellStyle name="Calculation 3 5 21 4" xfId="25124"/>
    <cellStyle name="Calculation 3 5 21 5" xfId="33497"/>
    <cellStyle name="Calculation 3 5 21 6" xfId="38730"/>
    <cellStyle name="Calculation 3 5 21 7" xfId="51069"/>
    <cellStyle name="Calculation 3 5 22" xfId="3422"/>
    <cellStyle name="Calculation 3 5 22 2" xfId="11213"/>
    <cellStyle name="Calculation 3 5 22 3" xfId="18535"/>
    <cellStyle name="Calculation 3 5 22 4" xfId="19379"/>
    <cellStyle name="Calculation 3 5 22 5" xfId="27107"/>
    <cellStyle name="Calculation 3 5 22 6" xfId="41289"/>
    <cellStyle name="Calculation 3 5 22 7" xfId="48441"/>
    <cellStyle name="Calculation 3 5 23" xfId="3083"/>
    <cellStyle name="Calculation 3 5 23 2" xfId="10890"/>
    <cellStyle name="Calculation 3 5 23 3" xfId="18276"/>
    <cellStyle name="Calculation 3 5 23 4" xfId="25498"/>
    <cellStyle name="Calculation 3 5 23 5" xfId="33976"/>
    <cellStyle name="Calculation 3 5 23 6" xfId="37657"/>
    <cellStyle name="Calculation 3 5 23 7" xfId="51874"/>
    <cellStyle name="Calculation 3 5 24" xfId="3693"/>
    <cellStyle name="Calculation 3 5 24 2" xfId="11478"/>
    <cellStyle name="Calculation 3 5 24 3" xfId="18751"/>
    <cellStyle name="Calculation 3 5 24 4" xfId="19816"/>
    <cellStyle name="Calculation 3 5 24 5" xfId="28381"/>
    <cellStyle name="Calculation 3 5 24 6" xfId="36326"/>
    <cellStyle name="Calculation 3 5 24 7" xfId="48875"/>
    <cellStyle name="Calculation 3 5 25" xfId="3823"/>
    <cellStyle name="Calculation 3 5 25 2" xfId="11605"/>
    <cellStyle name="Calculation 3 5 25 3" xfId="18862"/>
    <cellStyle name="Calculation 3 5 25 4" xfId="25334"/>
    <cellStyle name="Calculation 3 5 25 5" xfId="33766"/>
    <cellStyle name="Calculation 3 5 25 6" xfId="38992"/>
    <cellStyle name="Calculation 3 5 25 7" xfId="51503"/>
    <cellStyle name="Calculation 3 5 26" xfId="3941"/>
    <cellStyle name="Calculation 3 5 26 2" xfId="11721"/>
    <cellStyle name="Calculation 3 5 26 3" xfId="18971"/>
    <cellStyle name="Calculation 3 5 26 4" xfId="26411"/>
    <cellStyle name="Calculation 3 5 26 5" xfId="35171"/>
    <cellStyle name="Calculation 3 5 26 6" xfId="41890"/>
    <cellStyle name="Calculation 3 5 26 7" xfId="53883"/>
    <cellStyle name="Calculation 3 5 27" xfId="3184"/>
    <cellStyle name="Calculation 3 5 27 2" xfId="10985"/>
    <cellStyle name="Calculation 3 5 27 3" xfId="20312"/>
    <cellStyle name="Calculation 3 5 27 4" xfId="28404"/>
    <cellStyle name="Calculation 3 5 27 5" xfId="37791"/>
    <cellStyle name="Calculation 3 5 27 6" xfId="42426"/>
    <cellStyle name="Calculation 3 5 27 7" xfId="50397"/>
    <cellStyle name="Calculation 3 5 28" xfId="4138"/>
    <cellStyle name="Calculation 3 5 28 2" xfId="11897"/>
    <cellStyle name="Calculation 3 5 28 3" xfId="20848"/>
    <cellStyle name="Calculation 3 5 28 4" xfId="29035"/>
    <cellStyle name="Calculation 3 5 28 5" xfId="38411"/>
    <cellStyle name="Calculation 3 5 28 6" xfId="42700"/>
    <cellStyle name="Calculation 3 5 28 7" xfId="50088"/>
    <cellStyle name="Calculation 3 5 29" xfId="3999"/>
    <cellStyle name="Calculation 3 5 29 2" xfId="20709"/>
    <cellStyle name="Calculation 3 5 29 3" xfId="28896"/>
    <cellStyle name="Calculation 3 5 29 4" xfId="38279"/>
    <cellStyle name="Calculation 3 5 29 5" xfId="42561"/>
    <cellStyle name="Calculation 3 5 29 6" xfId="48936"/>
    <cellStyle name="Calculation 3 5 3" xfId="796"/>
    <cellStyle name="Calculation 3 5 3 2" xfId="8619"/>
    <cellStyle name="Calculation 3 5 3 3" xfId="16047"/>
    <cellStyle name="Calculation 3 5 3 4" xfId="19779"/>
    <cellStyle name="Calculation 3 5 3 5" xfId="28649"/>
    <cellStyle name="Calculation 3 5 3 6" xfId="37329"/>
    <cellStyle name="Calculation 3 5 3 7" xfId="48460"/>
    <cellStyle name="Calculation 3 5 30" xfId="4335"/>
    <cellStyle name="Calculation 3 5 30 2" xfId="12052"/>
    <cellStyle name="Calculation 3 5 30 3" xfId="21045"/>
    <cellStyle name="Calculation 3 5 30 4" xfId="29232"/>
    <cellStyle name="Calculation 3 5 30 5" xfId="38602"/>
    <cellStyle name="Calculation 3 5 30 6" xfId="42897"/>
    <cellStyle name="Calculation 3 5 30 7" xfId="47356"/>
    <cellStyle name="Calculation 3 5 31" xfId="4458"/>
    <cellStyle name="Calculation 3 5 31 2" xfId="12175"/>
    <cellStyle name="Calculation 3 5 31 3" xfId="21168"/>
    <cellStyle name="Calculation 3 5 31 4" xfId="29355"/>
    <cellStyle name="Calculation 3 5 31 5" xfId="38720"/>
    <cellStyle name="Calculation 3 5 31 6" xfId="43020"/>
    <cellStyle name="Calculation 3 5 31 7" xfId="48886"/>
    <cellStyle name="Calculation 3 5 32" xfId="4572"/>
    <cellStyle name="Calculation 3 5 32 2" xfId="12289"/>
    <cellStyle name="Calculation 3 5 32 3" xfId="21282"/>
    <cellStyle name="Calculation 3 5 32 4" xfId="29469"/>
    <cellStyle name="Calculation 3 5 32 5" xfId="38829"/>
    <cellStyle name="Calculation 3 5 32 6" xfId="43134"/>
    <cellStyle name="Calculation 3 5 32 7" xfId="52059"/>
    <cellStyle name="Calculation 3 5 33" xfId="4685"/>
    <cellStyle name="Calculation 3 5 33 2" xfId="12402"/>
    <cellStyle name="Calculation 3 5 33 3" xfId="21395"/>
    <cellStyle name="Calculation 3 5 33 4" xfId="29582"/>
    <cellStyle name="Calculation 3 5 33 5" xfId="38938"/>
    <cellStyle name="Calculation 3 5 33 6" xfId="43247"/>
    <cellStyle name="Calculation 3 5 33 7" xfId="51759"/>
    <cellStyle name="Calculation 3 5 34" xfId="4796"/>
    <cellStyle name="Calculation 3 5 34 2" xfId="12513"/>
    <cellStyle name="Calculation 3 5 34 3" xfId="21506"/>
    <cellStyle name="Calculation 3 5 34 4" xfId="29693"/>
    <cellStyle name="Calculation 3 5 34 5" xfId="39046"/>
    <cellStyle name="Calculation 3 5 34 6" xfId="43358"/>
    <cellStyle name="Calculation 3 5 34 7" xfId="51433"/>
    <cellStyle name="Calculation 3 5 35" xfId="4905"/>
    <cellStyle name="Calculation 3 5 35 2" xfId="12622"/>
    <cellStyle name="Calculation 3 5 35 3" xfId="21615"/>
    <cellStyle name="Calculation 3 5 35 4" xfId="29802"/>
    <cellStyle name="Calculation 3 5 35 5" xfId="39150"/>
    <cellStyle name="Calculation 3 5 35 6" xfId="43467"/>
    <cellStyle name="Calculation 3 5 35 7" xfId="47942"/>
    <cellStyle name="Calculation 3 5 36" xfId="5016"/>
    <cellStyle name="Calculation 3 5 36 2" xfId="12733"/>
    <cellStyle name="Calculation 3 5 36 3" xfId="21726"/>
    <cellStyle name="Calculation 3 5 36 4" xfId="29913"/>
    <cellStyle name="Calculation 3 5 36 5" xfId="39258"/>
    <cellStyle name="Calculation 3 5 36 6" xfId="43578"/>
    <cellStyle name="Calculation 3 5 36 7" xfId="47577"/>
    <cellStyle name="Calculation 3 5 37" xfId="5395"/>
    <cellStyle name="Calculation 3 5 37 2" xfId="13112"/>
    <cellStyle name="Calculation 3 5 37 3" xfId="22105"/>
    <cellStyle name="Calculation 3 5 37 4" xfId="30292"/>
    <cellStyle name="Calculation 3 5 37 5" xfId="39622"/>
    <cellStyle name="Calculation 3 5 37 6" xfId="43957"/>
    <cellStyle name="Calculation 3 5 37 7" xfId="51169"/>
    <cellStyle name="Calculation 3 5 38" xfId="5515"/>
    <cellStyle name="Calculation 3 5 38 2" xfId="13232"/>
    <cellStyle name="Calculation 3 5 38 3" xfId="22225"/>
    <cellStyle name="Calculation 3 5 38 4" xfId="30412"/>
    <cellStyle name="Calculation 3 5 38 5" xfId="39736"/>
    <cellStyle name="Calculation 3 5 38 6" xfId="44077"/>
    <cellStyle name="Calculation 3 5 38 7" xfId="48470"/>
    <cellStyle name="Calculation 3 5 39" xfId="5639"/>
    <cellStyle name="Calculation 3 5 39 2" xfId="13356"/>
    <cellStyle name="Calculation 3 5 39 3" xfId="22349"/>
    <cellStyle name="Calculation 3 5 39 4" xfId="30536"/>
    <cellStyle name="Calculation 3 5 39 5" xfId="39856"/>
    <cellStyle name="Calculation 3 5 39 6" xfId="44201"/>
    <cellStyle name="Calculation 3 5 39 7" xfId="47194"/>
    <cellStyle name="Calculation 3 5 4" xfId="907"/>
    <cellStyle name="Calculation 3 5 4 2" xfId="8730"/>
    <cellStyle name="Calculation 3 5 4 3" xfId="16158"/>
    <cellStyle name="Calculation 3 5 4 4" xfId="25917"/>
    <cellStyle name="Calculation 3 5 4 5" xfId="34519"/>
    <cellStyle name="Calculation 3 5 4 6" xfId="38195"/>
    <cellStyle name="Calculation 3 5 4 7" xfId="52824"/>
    <cellStyle name="Calculation 3 5 40" xfId="5755"/>
    <cellStyle name="Calculation 3 5 40 2" xfId="13472"/>
    <cellStyle name="Calculation 3 5 40 3" xfId="22465"/>
    <cellStyle name="Calculation 3 5 40 4" xfId="30652"/>
    <cellStyle name="Calculation 3 5 40 5" xfId="39968"/>
    <cellStyle name="Calculation 3 5 40 6" xfId="44317"/>
    <cellStyle name="Calculation 3 5 40 7" xfId="50977"/>
    <cellStyle name="Calculation 3 5 41" xfId="5871"/>
    <cellStyle name="Calculation 3 5 41 2" xfId="13588"/>
    <cellStyle name="Calculation 3 5 41 3" xfId="22581"/>
    <cellStyle name="Calculation 3 5 41 4" xfId="30768"/>
    <cellStyle name="Calculation 3 5 41 5" xfId="40081"/>
    <cellStyle name="Calculation 3 5 41 6" xfId="44433"/>
    <cellStyle name="Calculation 3 5 41 7" xfId="51617"/>
    <cellStyle name="Calculation 3 5 42" xfId="6000"/>
    <cellStyle name="Calculation 3 5 42 2" xfId="13717"/>
    <cellStyle name="Calculation 3 5 42 3" xfId="22710"/>
    <cellStyle name="Calculation 3 5 42 4" xfId="30897"/>
    <cellStyle name="Calculation 3 5 42 5" xfId="40205"/>
    <cellStyle name="Calculation 3 5 42 6" xfId="44562"/>
    <cellStyle name="Calculation 3 5 42 7" xfId="53865"/>
    <cellStyle name="Calculation 3 5 43" xfId="5286"/>
    <cellStyle name="Calculation 3 5 43 2" xfId="13003"/>
    <cellStyle name="Calculation 3 5 43 3" xfId="21996"/>
    <cellStyle name="Calculation 3 5 43 4" xfId="30183"/>
    <cellStyle name="Calculation 3 5 43 5" xfId="39517"/>
    <cellStyle name="Calculation 3 5 43 6" xfId="43848"/>
    <cellStyle name="Calculation 3 5 43 7" xfId="51188"/>
    <cellStyle name="Calculation 3 5 44" xfId="6256"/>
    <cellStyle name="Calculation 3 5 44 2" xfId="13973"/>
    <cellStyle name="Calculation 3 5 44 3" xfId="22966"/>
    <cellStyle name="Calculation 3 5 44 4" xfId="31153"/>
    <cellStyle name="Calculation 3 5 44 5" xfId="40453"/>
    <cellStyle name="Calculation 3 5 44 6" xfId="44818"/>
    <cellStyle name="Calculation 3 5 44 7" xfId="48969"/>
    <cellStyle name="Calculation 3 5 45" xfId="6372"/>
    <cellStyle name="Calculation 3 5 45 2" xfId="14089"/>
    <cellStyle name="Calculation 3 5 45 3" xfId="23082"/>
    <cellStyle name="Calculation 3 5 45 4" xfId="31269"/>
    <cellStyle name="Calculation 3 5 45 5" xfId="40566"/>
    <cellStyle name="Calculation 3 5 45 6" xfId="44934"/>
    <cellStyle name="Calculation 3 5 45 7" xfId="52238"/>
    <cellStyle name="Calculation 3 5 46" xfId="6483"/>
    <cellStyle name="Calculation 3 5 46 2" xfId="14200"/>
    <cellStyle name="Calculation 3 5 46 3" xfId="23193"/>
    <cellStyle name="Calculation 3 5 46 4" xfId="31380"/>
    <cellStyle name="Calculation 3 5 46 5" xfId="40673"/>
    <cellStyle name="Calculation 3 5 46 6" xfId="45045"/>
    <cellStyle name="Calculation 3 5 46 7" xfId="54096"/>
    <cellStyle name="Calculation 3 5 47" xfId="5250"/>
    <cellStyle name="Calculation 3 5 47 2" xfId="12967"/>
    <cellStyle name="Calculation 3 5 47 3" xfId="21960"/>
    <cellStyle name="Calculation 3 5 47 4" xfId="30147"/>
    <cellStyle name="Calculation 3 5 47 5" xfId="39482"/>
    <cellStyle name="Calculation 3 5 47 6" xfId="43812"/>
    <cellStyle name="Calculation 3 5 47 7" xfId="51045"/>
    <cellStyle name="Calculation 3 5 48" xfId="6629"/>
    <cellStyle name="Calculation 3 5 48 2" xfId="14346"/>
    <cellStyle name="Calculation 3 5 48 3" xfId="23339"/>
    <cellStyle name="Calculation 3 5 48 4" xfId="31526"/>
    <cellStyle name="Calculation 3 5 48 5" xfId="40812"/>
    <cellStyle name="Calculation 3 5 48 6" xfId="45191"/>
    <cellStyle name="Calculation 3 5 48 7" xfId="48446"/>
    <cellStyle name="Calculation 3 5 49" xfId="6741"/>
    <cellStyle name="Calculation 3 5 49 2" xfId="14458"/>
    <cellStyle name="Calculation 3 5 49 3" xfId="23451"/>
    <cellStyle name="Calculation 3 5 49 4" xfId="31638"/>
    <cellStyle name="Calculation 3 5 49 5" xfId="40918"/>
    <cellStyle name="Calculation 3 5 49 6" xfId="45303"/>
    <cellStyle name="Calculation 3 5 49 7" xfId="50234"/>
    <cellStyle name="Calculation 3 5 5" xfId="1372"/>
    <cellStyle name="Calculation 3 5 5 2" xfId="9195"/>
    <cellStyle name="Calculation 3 5 5 3" xfId="16623"/>
    <cellStyle name="Calculation 3 5 5 4" xfId="25702"/>
    <cellStyle name="Calculation 3 5 5 5" xfId="34243"/>
    <cellStyle name="Calculation 3 5 5 6" xfId="38675"/>
    <cellStyle name="Calculation 3 5 5 7" xfId="52327"/>
    <cellStyle name="Calculation 3 5 50" xfId="6856"/>
    <cellStyle name="Calculation 3 5 50 2" xfId="14573"/>
    <cellStyle name="Calculation 3 5 50 3" xfId="23566"/>
    <cellStyle name="Calculation 3 5 50 4" xfId="31753"/>
    <cellStyle name="Calculation 3 5 50 5" xfId="41026"/>
    <cellStyle name="Calculation 3 5 50 6" xfId="45418"/>
    <cellStyle name="Calculation 3 5 50 7" xfId="47066"/>
    <cellStyle name="Calculation 3 5 51" xfId="6969"/>
    <cellStyle name="Calculation 3 5 51 2" xfId="14686"/>
    <cellStyle name="Calculation 3 5 51 3" xfId="23679"/>
    <cellStyle name="Calculation 3 5 51 4" xfId="31866"/>
    <cellStyle name="Calculation 3 5 51 5" xfId="41134"/>
    <cellStyle name="Calculation 3 5 51 6" xfId="45531"/>
    <cellStyle name="Calculation 3 5 51 7" xfId="54519"/>
    <cellStyle name="Calculation 3 5 52" xfId="7080"/>
    <cellStyle name="Calculation 3 5 52 2" xfId="14797"/>
    <cellStyle name="Calculation 3 5 52 3" xfId="23790"/>
    <cellStyle name="Calculation 3 5 52 4" xfId="31977"/>
    <cellStyle name="Calculation 3 5 52 5" xfId="41239"/>
    <cellStyle name="Calculation 3 5 52 6" xfId="45642"/>
    <cellStyle name="Calculation 3 5 52 7" xfId="49789"/>
    <cellStyle name="Calculation 3 5 53" xfId="7185"/>
    <cellStyle name="Calculation 3 5 53 2" xfId="14902"/>
    <cellStyle name="Calculation 3 5 53 3" xfId="23895"/>
    <cellStyle name="Calculation 3 5 53 4" xfId="32082"/>
    <cellStyle name="Calculation 3 5 53 5" xfId="41343"/>
    <cellStyle name="Calculation 3 5 53 6" xfId="45747"/>
    <cellStyle name="Calculation 3 5 53 7" xfId="52402"/>
    <cellStyle name="Calculation 3 5 54" xfId="7409"/>
    <cellStyle name="Calculation 3 5 54 2" xfId="15126"/>
    <cellStyle name="Calculation 3 5 54 3" xfId="24119"/>
    <cellStyle name="Calculation 3 5 54 4" xfId="32306"/>
    <cellStyle name="Calculation 3 5 54 5" xfId="41558"/>
    <cellStyle name="Calculation 3 5 54 6" xfId="45971"/>
    <cellStyle name="Calculation 3 5 54 7" xfId="51986"/>
    <cellStyle name="Calculation 3 5 55" xfId="7477"/>
    <cellStyle name="Calculation 3 5 55 2" xfId="15194"/>
    <cellStyle name="Calculation 3 5 55 3" xfId="24187"/>
    <cellStyle name="Calculation 3 5 55 4" xfId="32374"/>
    <cellStyle name="Calculation 3 5 55 5" xfId="41622"/>
    <cellStyle name="Calculation 3 5 55 6" xfId="46039"/>
    <cellStyle name="Calculation 3 5 55 7" xfId="47644"/>
    <cellStyle name="Calculation 3 5 56" xfId="7598"/>
    <cellStyle name="Calculation 3 5 56 2" xfId="15315"/>
    <cellStyle name="Calculation 3 5 56 3" xfId="24308"/>
    <cellStyle name="Calculation 3 5 56 4" xfId="32495"/>
    <cellStyle name="Calculation 3 5 56 5" xfId="41737"/>
    <cellStyle name="Calculation 3 5 56 6" xfId="46160"/>
    <cellStyle name="Calculation 3 5 56 7" xfId="49328"/>
    <cellStyle name="Calculation 3 5 57" xfId="7874"/>
    <cellStyle name="Calculation 3 5 57 2" xfId="15591"/>
    <cellStyle name="Calculation 3 5 57 3" xfId="24578"/>
    <cellStyle name="Calculation 3 5 57 4" xfId="32771"/>
    <cellStyle name="Calculation 3 5 57 5" xfId="42002"/>
    <cellStyle name="Calculation 3 5 57 6" xfId="46436"/>
    <cellStyle name="Calculation 3 5 57 7" xfId="52383"/>
    <cellStyle name="Calculation 3 5 58" xfId="7973"/>
    <cellStyle name="Calculation 3 5 58 2" xfId="15690"/>
    <cellStyle name="Calculation 3 5 58 3" xfId="24675"/>
    <cellStyle name="Calculation 3 5 58 4" xfId="32870"/>
    <cellStyle name="Calculation 3 5 58 5" xfId="42096"/>
    <cellStyle name="Calculation 3 5 58 6" xfId="46535"/>
    <cellStyle name="Calculation 3 5 58 7" xfId="52195"/>
    <cellStyle name="Calculation 3 5 59" xfId="7644"/>
    <cellStyle name="Calculation 3 5 59 2" xfId="15361"/>
    <cellStyle name="Calculation 3 5 59 3" xfId="24354"/>
    <cellStyle name="Calculation 3 5 59 4" xfId="32541"/>
    <cellStyle name="Calculation 3 5 59 5" xfId="41783"/>
    <cellStyle name="Calculation 3 5 59 6" xfId="46206"/>
    <cellStyle name="Calculation 3 5 59 7" xfId="47509"/>
    <cellStyle name="Calculation 3 5 6" xfId="1495"/>
    <cellStyle name="Calculation 3 5 6 2" xfId="9318"/>
    <cellStyle name="Calculation 3 5 6 3" xfId="16746"/>
    <cellStyle name="Calculation 3 5 6 4" xfId="25688"/>
    <cellStyle name="Calculation 3 5 6 5" xfId="34227"/>
    <cellStyle name="Calculation 3 5 6 6" xfId="41143"/>
    <cellStyle name="Calculation 3 5 6 7" xfId="52296"/>
    <cellStyle name="Calculation 3 5 60" xfId="8150"/>
    <cellStyle name="Calculation 3 5 60 2" xfId="15867"/>
    <cellStyle name="Calculation 3 5 60 3" xfId="33047"/>
    <cellStyle name="Calculation 3 5 60 4" xfId="42266"/>
    <cellStyle name="Calculation 3 5 60 5" xfId="46712"/>
    <cellStyle name="Calculation 3 5 60 6" xfId="47889"/>
    <cellStyle name="Calculation 3 5 61" xfId="19295"/>
    <cellStyle name="Calculation 3 5 62" xfId="28359"/>
    <cellStyle name="Calculation 3 5 63" xfId="36278"/>
    <cellStyle name="Calculation 3 5 64" xfId="47795"/>
    <cellStyle name="Calculation 3 5 7" xfId="1281"/>
    <cellStyle name="Calculation 3 5 7 2" xfId="9104"/>
    <cellStyle name="Calculation 3 5 7 3" xfId="16532"/>
    <cellStyle name="Calculation 3 5 7 4" xfId="19967"/>
    <cellStyle name="Calculation 3 5 7 5" xfId="27172"/>
    <cellStyle name="Calculation 3 5 7 6" xfId="39342"/>
    <cellStyle name="Calculation 3 5 7 7" xfId="47179"/>
    <cellStyle name="Calculation 3 5 8" xfId="1732"/>
    <cellStyle name="Calculation 3 5 8 2" xfId="9555"/>
    <cellStyle name="Calculation 3 5 8 3" xfId="16983"/>
    <cellStyle name="Calculation 3 5 8 4" xfId="20027"/>
    <cellStyle name="Calculation 3 5 8 5" xfId="33135"/>
    <cellStyle name="Calculation 3 5 8 6" xfId="40815"/>
    <cellStyle name="Calculation 3 5 8 7" xfId="50405"/>
    <cellStyle name="Calculation 3 5 9" xfId="1866"/>
    <cellStyle name="Calculation 3 5 9 2" xfId="9689"/>
    <cellStyle name="Calculation 3 5 9 3" xfId="17117"/>
    <cellStyle name="Calculation 3 5 9 4" xfId="25030"/>
    <cellStyle name="Calculation 3 5 9 5" xfId="33388"/>
    <cellStyle name="Calculation 3 5 9 6" xfId="40176"/>
    <cellStyle name="Calculation 3 5 9 7" xfId="50869"/>
    <cellStyle name="Calculation 3 6" xfId="240"/>
    <cellStyle name="Calculation 3 6 2" xfId="8339"/>
    <cellStyle name="Calculation 3 6 3" xfId="8368"/>
    <cellStyle name="Calculation 3 6 4" xfId="19371"/>
    <cellStyle name="Calculation 3 6 5" xfId="27939"/>
    <cellStyle name="Calculation 3 6 6" xfId="37309"/>
    <cellStyle name="Calculation 3 6 7" xfId="47253"/>
    <cellStyle name="Calculation 3 7" xfId="227"/>
    <cellStyle name="Calculation 3 7 2" xfId="8330"/>
    <cellStyle name="Calculation 3 7 3" xfId="8362"/>
    <cellStyle name="Calculation 3 7 4" xfId="19030"/>
    <cellStyle name="Calculation 3 7 5" xfId="28168"/>
    <cellStyle name="Calculation 3 7 6" xfId="38241"/>
    <cellStyle name="Calculation 3 7 7" xfId="49878"/>
    <cellStyle name="Calculation 3 8" xfId="1068"/>
    <cellStyle name="Calculation 3 8 2" xfId="8891"/>
    <cellStyle name="Calculation 3 8 3" xfId="16319"/>
    <cellStyle name="Calculation 3 8 4" xfId="19058"/>
    <cellStyle name="Calculation 3 8 5" xfId="33157"/>
    <cellStyle name="Calculation 3 8 6" xfId="36638"/>
    <cellStyle name="Calculation 3 8 7" xfId="50455"/>
    <cellStyle name="Calculation 3 9" xfId="1014"/>
    <cellStyle name="Calculation 3 9 2" xfId="8837"/>
    <cellStyle name="Calculation 3 9 3" xfId="16265"/>
    <cellStyle name="Calculation 3 9 4" xfId="19968"/>
    <cellStyle name="Calculation 3 9 5" xfId="27677"/>
    <cellStyle name="Calculation 3 9 6" xfId="38136"/>
    <cellStyle name="Calculation 3 9 7" xfId="48709"/>
    <cellStyle name="Check Cell 2" xfId="130"/>
    <cellStyle name="Check Cell 2 2" xfId="183"/>
    <cellStyle name="Check Cell 2 2 2" xfId="266"/>
    <cellStyle name="Check Cell 2 2 2 2" xfId="469"/>
    <cellStyle name="Check Cell 2 2 2 2 2" xfId="8382"/>
    <cellStyle name="Check Cell 2 2 2 3" xfId="8352"/>
    <cellStyle name="Check Cell 2 2 3" xfId="248"/>
    <cellStyle name="Check Cell 2 2 3 2" xfId="467"/>
    <cellStyle name="Check Cell 2 2 3 2 2" xfId="8380"/>
    <cellStyle name="Check Cell 2 2 3 3" xfId="8347"/>
    <cellStyle name="Check Cell 2 2 4" xfId="452"/>
    <cellStyle name="Check Cell 2 2 4 2" xfId="8369"/>
    <cellStyle name="Check Cell 2 2 5" xfId="235"/>
    <cellStyle name="Check Cell 2 2 5 2" xfId="8334"/>
    <cellStyle name="Check Cell 2 2 6" xfId="8222"/>
    <cellStyle name="Check Cell 2 2 6 2" xfId="15916"/>
    <cellStyle name="Check Cell 2 2 7" xfId="8225"/>
    <cellStyle name="Check Cell 2 2 7 2" xfId="15917"/>
    <cellStyle name="Check Cell 2 2 8" xfId="8227"/>
    <cellStyle name="Check Cell 2 3" xfId="185"/>
    <cellStyle name="Check Cell 2 3 2" xfId="268"/>
    <cellStyle name="Check Cell 2 3 2 2" xfId="471"/>
    <cellStyle name="Check Cell 2 3 2 2 2" xfId="8384"/>
    <cellStyle name="Check Cell 2 3 2 3" xfId="8354"/>
    <cellStyle name="Check Cell 2 3 3" xfId="245"/>
    <cellStyle name="Check Cell 2 3 3 2" xfId="464"/>
    <cellStyle name="Check Cell 2 3 3 2 2" xfId="8377"/>
    <cellStyle name="Check Cell 2 3 3 3" xfId="8344"/>
    <cellStyle name="Check Cell 2 3 4" xfId="454"/>
    <cellStyle name="Check Cell 2 3 4 2" xfId="8371"/>
    <cellStyle name="Check Cell 2 3 5" xfId="237"/>
    <cellStyle name="Check Cell 2 3 5 2" xfId="8336"/>
    <cellStyle name="Check Cell 2 3 6" xfId="8221"/>
    <cellStyle name="Check Cell 2 3 6 2" xfId="15915"/>
    <cellStyle name="Check Cell 2 3 7" xfId="8230"/>
    <cellStyle name="Check Cell 2 3 7 2" xfId="15919"/>
    <cellStyle name="Check Cell 2 3 8" xfId="8228"/>
    <cellStyle name="Check Cell 2 4" xfId="194"/>
    <cellStyle name="Check Cell 2 4 2" xfId="247"/>
    <cellStyle name="Check Cell 2 4 2 2" xfId="466"/>
    <cellStyle name="Check Cell 2 4 2 2 2" xfId="8379"/>
    <cellStyle name="Check Cell 2 4 2 3" xfId="8346"/>
    <cellStyle name="Check Cell 2 4 3" xfId="455"/>
    <cellStyle name="Check Cell 2 4 3 2" xfId="8372"/>
    <cellStyle name="Check Cell 2 4 4" xfId="8233"/>
    <cellStyle name="Check Cell 2 4 4 2" xfId="15922"/>
    <cellStyle name="Check Cell 2 4 5" xfId="8226"/>
    <cellStyle name="Check Cell 2 4 5 2" xfId="15918"/>
    <cellStyle name="Check Cell 2 4 6" xfId="8223"/>
    <cellStyle name="Check Cell 2 5" xfId="8218"/>
    <cellStyle name="Check Cell 3" xfId="129"/>
    <cellStyle name="Check Cell 3 2" xfId="184"/>
    <cellStyle name="Check Cell 3 2 2" xfId="267"/>
    <cellStyle name="Check Cell 3 2 2 2" xfId="470"/>
    <cellStyle name="Check Cell 3 2 2 2 2" xfId="8383"/>
    <cellStyle name="Check Cell 3 2 2 3" xfId="8353"/>
    <cellStyle name="Check Cell 3 2 3" xfId="249"/>
    <cellStyle name="Check Cell 3 2 3 2" xfId="468"/>
    <cellStyle name="Check Cell 3 2 3 2 2" xfId="8381"/>
    <cellStyle name="Check Cell 3 2 3 3" xfId="8348"/>
    <cellStyle name="Check Cell 3 2 4" xfId="453"/>
    <cellStyle name="Check Cell 3 2 4 2" xfId="8370"/>
    <cellStyle name="Check Cell 3 2 5" xfId="236"/>
    <cellStyle name="Check Cell 3 2 5 2" xfId="8335"/>
    <cellStyle name="Check Cell 3 2 6" xfId="8220"/>
    <cellStyle name="Check Cell 3 2 6 2" xfId="15914"/>
    <cellStyle name="Check Cell 3 2 7" xfId="8217"/>
    <cellStyle name="Check Cell 3 2 7 2" xfId="15912"/>
    <cellStyle name="Check Cell 3 2 8" xfId="8224"/>
    <cellStyle name="Check Cell 3 3" xfId="205"/>
    <cellStyle name="Check Cell 3 3 2" xfId="270"/>
    <cellStyle name="Check Cell 3 3 2 2" xfId="472"/>
    <cellStyle name="Check Cell 3 3 2 2 2" xfId="8385"/>
    <cellStyle name="Check Cell 3 3 2 3" xfId="8355"/>
    <cellStyle name="Check Cell 3 3 3" xfId="244"/>
    <cellStyle name="Check Cell 3 3 3 2" xfId="463"/>
    <cellStyle name="Check Cell 3 3 3 2 2" xfId="8376"/>
    <cellStyle name="Check Cell 3 3 3 3" xfId="8343"/>
    <cellStyle name="Check Cell 3 3 4" xfId="456"/>
    <cellStyle name="Check Cell 3 3 4 2" xfId="8373"/>
    <cellStyle name="Check Cell 3 3 5" xfId="242"/>
    <cellStyle name="Check Cell 3 3 5 2" xfId="8341"/>
    <cellStyle name="Check Cell 3 3 6" xfId="8234"/>
    <cellStyle name="Check Cell 3 3 6 2" xfId="15923"/>
    <cellStyle name="Check Cell 3 3 7" xfId="8236"/>
    <cellStyle name="Check Cell 3 3 7 2" xfId="15925"/>
    <cellStyle name="Check Cell 3 3 8" xfId="8229"/>
    <cellStyle name="Check Cell 3 4" xfId="206"/>
    <cellStyle name="Check Cell 3 4 2" xfId="246"/>
    <cellStyle name="Check Cell 3 4 2 2" xfId="465"/>
    <cellStyle name="Check Cell 3 4 2 2 2" xfId="8378"/>
    <cellStyle name="Check Cell 3 4 2 3" xfId="8345"/>
    <cellStyle name="Check Cell 3 4 3" xfId="457"/>
    <cellStyle name="Check Cell 3 4 3 2" xfId="8374"/>
    <cellStyle name="Check Cell 3 4 4" xfId="8235"/>
    <cellStyle name="Check Cell 3 4 4 2" xfId="15924"/>
    <cellStyle name="Check Cell 3 4 5" xfId="8237"/>
    <cellStyle name="Check Cell 3 4 5 2" xfId="15926"/>
    <cellStyle name="Check Cell 3 4 6" xfId="8238"/>
    <cellStyle name="Check Cell 3 5" xfId="8219"/>
    <cellStyle name="Comma" xfId="1" builtinId="3"/>
    <cellStyle name="Comma 10" xfId="186"/>
    <cellStyle name="Comma 10 2" xfId="272"/>
    <cellStyle name="Comma 10 2 2" xfId="273"/>
    <cellStyle name="Comma 10 3" xfId="271"/>
    <cellStyle name="Comma 11" xfId="274"/>
    <cellStyle name="Comma 11 2" xfId="275"/>
    <cellStyle name="Comma 12" xfId="8201"/>
    <cellStyle name="Comma 12 2" xfId="54551"/>
    <cellStyle name="Comma 13" xfId="8207"/>
    <cellStyle name="Comma 13 2" xfId="54561"/>
    <cellStyle name="Comma 13 2 2" xfId="54579"/>
    <cellStyle name="Comma 14" xfId="8197"/>
    <cellStyle name="Comma 15" xfId="54560"/>
    <cellStyle name="Comma 2" xfId="13"/>
    <cellStyle name="Comma 2 2" xfId="28"/>
    <cellStyle name="Comma 2 2 2" xfId="276"/>
    <cellStyle name="Comma 2 3" xfId="29"/>
    <cellStyle name="Comma 2 3 2" xfId="277"/>
    <cellStyle name="Comma 2 4" xfId="30"/>
    <cellStyle name="Comma 2 4 2" xfId="278"/>
    <cellStyle name="Comma 2 5" xfId="31"/>
    <cellStyle name="Comma 2 5 2" xfId="279"/>
    <cellStyle name="Comma 2 6" xfId="27"/>
    <cellStyle name="Comma 2 7" xfId="280"/>
    <cellStyle name="Comma 3" xfId="12"/>
    <cellStyle name="Comma 3 2" xfId="21"/>
    <cellStyle name="Comma 3 3" xfId="32"/>
    <cellStyle name="Comma 3 3 2" xfId="281"/>
    <cellStyle name="Comma 4" xfId="19"/>
    <cellStyle name="Comma 4 2" xfId="33"/>
    <cellStyle name="Comma 4 2 2" xfId="282"/>
    <cellStyle name="Comma 4 3" xfId="283"/>
    <cellStyle name="Comma 5" xfId="34"/>
    <cellStyle name="Comma 6" xfId="35"/>
    <cellStyle name="Comma 6 2" xfId="75"/>
    <cellStyle name="Comma 6 2 2" xfId="284"/>
    <cellStyle name="Comma 6 3" xfId="285"/>
    <cellStyle name="Comma 7" xfId="26"/>
    <cellStyle name="Comma 8" xfId="173"/>
    <cellStyle name="Comma 8 2" xfId="187"/>
    <cellStyle name="Comma 9" xfId="180"/>
    <cellStyle name="Comma 9 2" xfId="263"/>
    <cellStyle name="Comma 9 2 2" xfId="287"/>
    <cellStyle name="Comma 9 3" xfId="288"/>
    <cellStyle name="Comma 9 4" xfId="286"/>
    <cellStyle name="Comma 9 5" xfId="232"/>
    <cellStyle name="Currency" xfId="2" builtinId="4"/>
    <cellStyle name="Currency 10" xfId="174"/>
    <cellStyle name="Currency 10 2" xfId="189"/>
    <cellStyle name="Currency 11" xfId="176"/>
    <cellStyle name="Currency 11 2" xfId="190"/>
    <cellStyle name="Currency 11 2 2" xfId="289"/>
    <cellStyle name="Currency 12" xfId="181"/>
    <cellStyle name="Currency 12 2" xfId="264"/>
    <cellStyle name="Currency 12 2 2" xfId="291"/>
    <cellStyle name="Currency 12 3" xfId="292"/>
    <cellStyle name="Currency 12 4" xfId="290"/>
    <cellStyle name="Currency 12 5" xfId="233"/>
    <cellStyle name="Currency 13" xfId="188"/>
    <cellStyle name="Currency 13 2" xfId="294"/>
    <cellStyle name="Currency 13 3" xfId="293"/>
    <cellStyle name="Currency 14" xfId="8202"/>
    <cellStyle name="Currency 14 2" xfId="54552"/>
    <cellStyle name="Currency 14 3" xfId="54563"/>
    <cellStyle name="Currency 14 4" xfId="54767"/>
    <cellStyle name="Currency 15" xfId="8206"/>
    <cellStyle name="Currency 15 2" xfId="54578"/>
    <cellStyle name="Currency 16" xfId="8196"/>
    <cellStyle name="Currency 17" xfId="54562"/>
    <cellStyle name="Currency 18" xfId="54777"/>
    <cellStyle name="Currency 2" xfId="15"/>
    <cellStyle name="Currency 2 2" xfId="38"/>
    <cellStyle name="Currency 2 2 2" xfId="39"/>
    <cellStyle name="Currency 2 2 2 2" xfId="295"/>
    <cellStyle name="Currency 2 2 3" xfId="40"/>
    <cellStyle name="Currency 2 2 3 2" xfId="296"/>
    <cellStyle name="Currency 2 2 4" xfId="297"/>
    <cellStyle name="Currency 2 3" xfId="41"/>
    <cellStyle name="Currency 2 3 2" xfId="298"/>
    <cellStyle name="Currency 2 4" xfId="42"/>
    <cellStyle name="Currency 2 4 2" xfId="299"/>
    <cellStyle name="Currency 2 5" xfId="43"/>
    <cellStyle name="Currency 2 5 2" xfId="300"/>
    <cellStyle name="Currency 2 6" xfId="37"/>
    <cellStyle name="Currency 2 7" xfId="132"/>
    <cellStyle name="Currency 2 7 2" xfId="191"/>
    <cellStyle name="Currency 2 8" xfId="168"/>
    <cellStyle name="Currency 2 9" xfId="301"/>
    <cellStyle name="Currency 3" xfId="14"/>
    <cellStyle name="Currency 3 2" xfId="20"/>
    <cellStyle name="Currency 3 3" xfId="44"/>
    <cellStyle name="Currency 3 3 2" xfId="302"/>
    <cellStyle name="Currency 4" xfId="18"/>
    <cellStyle name="Currency 4 2" xfId="22"/>
    <cellStyle name="Currency 4 2 2" xfId="303"/>
    <cellStyle name="Currency 4 3" xfId="304"/>
    <cellStyle name="Currency 5" xfId="6"/>
    <cellStyle name="Currency 5 2" xfId="45"/>
    <cellStyle name="Currency 5 2 2" xfId="192"/>
    <cellStyle name="Currency 5 2 2 2" xfId="305"/>
    <cellStyle name="Currency 5 2 3" xfId="306"/>
    <cellStyle name="Currency 5 3" xfId="307"/>
    <cellStyle name="Currency 6" xfId="36"/>
    <cellStyle name="Currency 7" xfId="46"/>
    <cellStyle name="Currency 8" xfId="131"/>
    <cellStyle name="Currency 8 2" xfId="193"/>
    <cellStyle name="Currency 9" xfId="169"/>
    <cellStyle name="Data Field" xfId="308"/>
    <cellStyle name="Data Field 2" xfId="309"/>
    <cellStyle name="Data Name" xfId="310"/>
    <cellStyle name="Data Name 2" xfId="311"/>
    <cellStyle name="Date/Time" xfId="312"/>
    <cellStyle name="Explanatory Text 2" xfId="134"/>
    <cellStyle name="Explanatory Text 3" xfId="133"/>
    <cellStyle name="Good 2" xfId="136"/>
    <cellStyle name="Good 3" xfId="135"/>
    <cellStyle name="Heading" xfId="313"/>
    <cellStyle name="Heading 1 2" xfId="138"/>
    <cellStyle name="Heading 1 3" xfId="137"/>
    <cellStyle name="Heading 2 2" xfId="140"/>
    <cellStyle name="Heading 2 3" xfId="139"/>
    <cellStyle name="Heading 3 2" xfId="142"/>
    <cellStyle name="Heading 3 2 10" xfId="25371"/>
    <cellStyle name="Heading 3 2 11" xfId="26805"/>
    <cellStyle name="Heading 3 2 12" xfId="27208"/>
    <cellStyle name="Heading 3 2 13" xfId="27369"/>
    <cellStyle name="Heading 3 2 14" xfId="36252"/>
    <cellStyle name="Heading 3 2 15" xfId="42316"/>
    <cellStyle name="Heading 3 2 16" xfId="46759"/>
    <cellStyle name="Heading 3 2 17" xfId="46889"/>
    <cellStyle name="Heading 3 2 2" xfId="314"/>
    <cellStyle name="Heading 3 2 2 10" xfId="26890"/>
    <cellStyle name="Heading 3 2 2 11" xfId="27953"/>
    <cellStyle name="Heading 3 2 2 12" xfId="28081"/>
    <cellStyle name="Heading 3 2 2 13" xfId="36289"/>
    <cellStyle name="Heading 3 2 2 14" xfId="42317"/>
    <cellStyle name="Heading 3 2 2 15" xfId="42332"/>
    <cellStyle name="Heading 3 2 2 16" xfId="47060"/>
    <cellStyle name="Heading 3 2 2 2" xfId="550"/>
    <cellStyle name="Heading 3 2 2 2 10" xfId="36345"/>
    <cellStyle name="Heading 3 2 2 2 11" xfId="42322"/>
    <cellStyle name="Heading 3 2 2 2 12" xfId="46764"/>
    <cellStyle name="Heading 3 2 2 2 13" xfId="47291"/>
    <cellStyle name="Heading 3 2 2 2 2" xfId="8401"/>
    <cellStyle name="Heading 3 2 2 2 3" xfId="8242"/>
    <cellStyle name="Heading 3 2 2 2 4" xfId="19236"/>
    <cellStyle name="Heading 3 2 2 2 5" xfId="26715"/>
    <cellStyle name="Heading 3 2 2 2 6" xfId="26084"/>
    <cellStyle name="Heading 3 2 2 2 7" xfId="27019"/>
    <cellStyle name="Heading 3 2 2 2 8" xfId="26820"/>
    <cellStyle name="Heading 3 2 2 2 9" xfId="34973"/>
    <cellStyle name="Heading 3 2 2 3" xfId="569"/>
    <cellStyle name="Heading 3 2 2 3 10" xfId="36357"/>
    <cellStyle name="Heading 3 2 2 3 11" xfId="42324"/>
    <cellStyle name="Heading 3 2 2 3 12" xfId="42331"/>
    <cellStyle name="Heading 3 2 2 3 13" xfId="47309"/>
    <cellStyle name="Heading 3 2 2 3 2" xfId="8405"/>
    <cellStyle name="Heading 3 2 2 3 3" xfId="8239"/>
    <cellStyle name="Heading 3 2 2 3 4" xfId="19246"/>
    <cellStyle name="Heading 3 2 2 3 5" xfId="26711"/>
    <cellStyle name="Heading 3 2 2 3 6" xfId="19852"/>
    <cellStyle name="Heading 3 2 2 3 7" xfId="27032"/>
    <cellStyle name="Heading 3 2 2 3 8" xfId="33095"/>
    <cellStyle name="Heading 3 2 2 3 9" xfId="33199"/>
    <cellStyle name="Heading 3 2 2 4" xfId="473"/>
    <cellStyle name="Heading 3 2 2 4 10" xfId="36304"/>
    <cellStyle name="Heading 3 2 2 4 11" xfId="42319"/>
    <cellStyle name="Heading 3 2 2 4 12" xfId="46768"/>
    <cellStyle name="Heading 3 2 2 4 13" xfId="47217"/>
    <cellStyle name="Heading 3 2 2 4 2" xfId="8386"/>
    <cellStyle name="Heading 3 2 2 4 3" xfId="8309"/>
    <cellStyle name="Heading 3 2 2 4 4" xfId="19206"/>
    <cellStyle name="Heading 3 2 2 4 5" xfId="26705"/>
    <cellStyle name="Heading 3 2 2 4 6" xfId="26710"/>
    <cellStyle name="Heading 3 2 2 4 7" xfId="26980"/>
    <cellStyle name="Heading 3 2 2 4 8" xfId="27922"/>
    <cellStyle name="Heading 3 2 2 4 9" xfId="35386"/>
    <cellStyle name="Heading 3 2 2 5" xfId="8358"/>
    <cellStyle name="Heading 3 2 2 6" xfId="8244"/>
    <cellStyle name="Heading 3 2 2 7" xfId="19139"/>
    <cellStyle name="Heading 3 2 2 8" xfId="25068"/>
    <cellStyle name="Heading 3 2 2 9" xfId="26180"/>
    <cellStyle name="Heading 3 2 3" xfId="578"/>
    <cellStyle name="Heading 3 2 3 10" xfId="36361"/>
    <cellStyle name="Heading 3 2 3 11" xfId="42325"/>
    <cellStyle name="Heading 3 2 3 12" xfId="46767"/>
    <cellStyle name="Heading 3 2 3 13" xfId="47317"/>
    <cellStyle name="Heading 3 2 3 2" xfId="8407"/>
    <cellStyle name="Heading 3 2 3 3" xfId="15913"/>
    <cellStyle name="Heading 3 2 3 4" xfId="19251"/>
    <cellStyle name="Heading 3 2 3 5" xfId="26709"/>
    <cellStyle name="Heading 3 2 3 6" xfId="26712"/>
    <cellStyle name="Heading 3 2 3 7" xfId="27035"/>
    <cellStyle name="Heading 3 2 3 8" xfId="27624"/>
    <cellStyle name="Heading 3 2 3 9" xfId="28125"/>
    <cellStyle name="Heading 3 2 4" xfId="584"/>
    <cellStyle name="Heading 3 2 4 10" xfId="36364"/>
    <cellStyle name="Heading 3 2 4 11" xfId="42327"/>
    <cellStyle name="Heading 3 2 4 12" xfId="42466"/>
    <cellStyle name="Heading 3 2 4 13" xfId="47322"/>
    <cellStyle name="Heading 3 2 4 2" xfId="8409"/>
    <cellStyle name="Heading 3 2 4 3" xfId="8308"/>
    <cellStyle name="Heading 3 2 4 4" xfId="19254"/>
    <cellStyle name="Heading 3 2 4 5" xfId="26708"/>
    <cellStyle name="Heading 3 2 4 6" xfId="26650"/>
    <cellStyle name="Heading 3 2 4 7" xfId="27039"/>
    <cellStyle name="Heading 3 2 4 8" xfId="28887"/>
    <cellStyle name="Heading 3 2 4 9" xfId="27772"/>
    <cellStyle name="Heading 3 2 5" xfId="8231"/>
    <cellStyle name="Heading 3 2 5 10" xfId="42313"/>
    <cellStyle name="Heading 3 2 5 11" xfId="46757"/>
    <cellStyle name="Heading 3 2 5 12" xfId="46763"/>
    <cellStyle name="Heading 3 2 5 13" xfId="54543"/>
    <cellStyle name="Heading 3 2 5 2" xfId="15920"/>
    <cellStyle name="Heading 3 2 5 3" xfId="19016"/>
    <cellStyle name="Heading 3 2 5 4" xfId="26703"/>
    <cellStyle name="Heading 3 2 5 5" xfId="26717"/>
    <cellStyle name="Heading 3 2 5 6" xfId="19506"/>
    <cellStyle name="Heading 3 2 5 7" xfId="33111"/>
    <cellStyle name="Heading 3 2 5 8" xfId="35570"/>
    <cellStyle name="Heading 3 2 5 9" xfId="36241"/>
    <cellStyle name="Heading 3 2 6" xfId="8303"/>
    <cellStyle name="Heading 3 2 7" xfId="8398"/>
    <cellStyle name="Heading 3 2 8" xfId="19073"/>
    <cellStyle name="Heading 3 2 9" xfId="19981"/>
    <cellStyle name="Heading 3 3" xfId="141"/>
    <cellStyle name="Heading 3 3 10" xfId="26706"/>
    <cellStyle name="Heading 3 3 11" xfId="26804"/>
    <cellStyle name="Heading 3 3 12" xfId="27434"/>
    <cellStyle name="Heading 3 3 13" xfId="27027"/>
    <cellStyle name="Heading 3 3 14" xfId="36251"/>
    <cellStyle name="Heading 3 3 15" xfId="42315"/>
    <cellStyle name="Heading 3 3 16" xfId="46765"/>
    <cellStyle name="Heading 3 3 17" xfId="46888"/>
    <cellStyle name="Heading 3 3 2" xfId="315"/>
    <cellStyle name="Heading 3 3 2 10" xfId="26891"/>
    <cellStyle name="Heading 3 3 2 11" xfId="27359"/>
    <cellStyle name="Heading 3 3 2 12" xfId="28646"/>
    <cellStyle name="Heading 3 3 2 13" xfId="36290"/>
    <cellStyle name="Heading 3 3 2 14" xfId="42318"/>
    <cellStyle name="Heading 3 3 2 15" xfId="42330"/>
    <cellStyle name="Heading 3 3 2 16" xfId="47061"/>
    <cellStyle name="Heading 3 3 2 2" xfId="551"/>
    <cellStyle name="Heading 3 3 2 2 10" xfId="36346"/>
    <cellStyle name="Heading 3 3 2 2 11" xfId="42323"/>
    <cellStyle name="Heading 3 3 2 2 12" xfId="46766"/>
    <cellStyle name="Heading 3 3 2 2 13" xfId="47292"/>
    <cellStyle name="Heading 3 3 2 2 2" xfId="8402"/>
    <cellStyle name="Heading 3 3 2 2 3" xfId="8356"/>
    <cellStyle name="Heading 3 3 2 2 4" xfId="19237"/>
    <cellStyle name="Heading 3 3 2 2 5" xfId="25061"/>
    <cellStyle name="Heading 3 3 2 2 6" xfId="26713"/>
    <cellStyle name="Heading 3 3 2 2 7" xfId="27020"/>
    <cellStyle name="Heading 3 3 2 2 8" xfId="26816"/>
    <cellStyle name="Heading 3 3 2 2 9" xfId="26929"/>
    <cellStyle name="Heading 3 3 2 3" xfId="518"/>
    <cellStyle name="Heading 3 3 2 3 10" xfId="36329"/>
    <cellStyle name="Heading 3 3 2 3 11" xfId="42321"/>
    <cellStyle name="Heading 3 3 2 3 12" xfId="46761"/>
    <cellStyle name="Heading 3 3 2 3 13" xfId="47259"/>
    <cellStyle name="Heading 3 3 2 3 2" xfId="8392"/>
    <cellStyle name="Heading 3 3 2 3 3" xfId="8357"/>
    <cellStyle name="Heading 3 3 2 3 4" xfId="19218"/>
    <cellStyle name="Heading 3 3 2 3 5" xfId="26601"/>
    <cellStyle name="Heading 3 3 2 3 6" xfId="19641"/>
    <cellStyle name="Heading 3 3 2 3 7" xfId="27002"/>
    <cellStyle name="Heading 3 3 2 3 8" xfId="27549"/>
    <cellStyle name="Heading 3 3 2 3 9" xfId="33997"/>
    <cellStyle name="Heading 3 3 2 4" xfId="474"/>
    <cellStyle name="Heading 3 3 2 4 10" xfId="36305"/>
    <cellStyle name="Heading 3 3 2 4 11" xfId="42320"/>
    <cellStyle name="Heading 3 3 2 4 12" xfId="42329"/>
    <cellStyle name="Heading 3 3 2 4 13" xfId="47218"/>
    <cellStyle name="Heading 3 3 2 4 2" xfId="8387"/>
    <cellStyle name="Heading 3 3 2 4 3" xfId="8301"/>
    <cellStyle name="Heading 3 3 2 4 4" xfId="19207"/>
    <cellStyle name="Heading 3 3 2 4 5" xfId="26214"/>
    <cellStyle name="Heading 3 3 2 4 6" xfId="25650"/>
    <cellStyle name="Heading 3 3 2 4 7" xfId="26981"/>
    <cellStyle name="Heading 3 3 2 4 8" xfId="28031"/>
    <cellStyle name="Heading 3 3 2 4 9" xfId="27178"/>
    <cellStyle name="Heading 3 3 2 5" xfId="8359"/>
    <cellStyle name="Heading 3 3 2 6" xfId="8243"/>
    <cellStyle name="Heading 3 3 2 7" xfId="19140"/>
    <cellStyle name="Heading 3 3 2 8" xfId="26716"/>
    <cellStyle name="Heading 3 3 2 9" xfId="26714"/>
    <cellStyle name="Heading 3 3 3" xfId="580"/>
    <cellStyle name="Heading 3 3 3 10" xfId="36362"/>
    <cellStyle name="Heading 3 3 3 11" xfId="42326"/>
    <cellStyle name="Heading 3 3 3 12" xfId="42539"/>
    <cellStyle name="Heading 3 3 3 13" xfId="47319"/>
    <cellStyle name="Heading 3 3 3 2" xfId="8408"/>
    <cellStyle name="Heading 3 3 3 3" xfId="8310"/>
    <cellStyle name="Heading 3 3 3 4" xfId="19252"/>
    <cellStyle name="Heading 3 3 3 5" xfId="20486"/>
    <cellStyle name="Heading 3 3 3 6" xfId="19733"/>
    <cellStyle name="Heading 3 3 3 7" xfId="27036"/>
    <cellStyle name="Heading 3 3 3 8" xfId="27503"/>
    <cellStyle name="Heading 3 3 3 9" xfId="28129"/>
    <cellStyle name="Heading 3 3 4" xfId="586"/>
    <cellStyle name="Heading 3 3 4 10" xfId="36365"/>
    <cellStyle name="Heading 3 3 4 11" xfId="42328"/>
    <cellStyle name="Heading 3 3 4 12" xfId="46760"/>
    <cellStyle name="Heading 3 3 4 13" xfId="47324"/>
    <cellStyle name="Heading 3 3 4 2" xfId="8411"/>
    <cellStyle name="Heading 3 3 4 3" xfId="11778"/>
    <cellStyle name="Heading 3 3 4 4" xfId="19255"/>
    <cellStyle name="Heading 3 3 4 5" xfId="25648"/>
    <cellStyle name="Heading 3 3 4 6" xfId="20055"/>
    <cellStyle name="Heading 3 3 4 7" xfId="27041"/>
    <cellStyle name="Heading 3 3 4 8" xfId="28743"/>
    <cellStyle name="Heading 3 3 4 9" xfId="34281"/>
    <cellStyle name="Heading 3 3 5" xfId="8232"/>
    <cellStyle name="Heading 3 3 5 10" xfId="42314"/>
    <cellStyle name="Heading 3 3 5 11" xfId="46758"/>
    <cellStyle name="Heading 3 3 5 12" xfId="46762"/>
    <cellStyle name="Heading 3 3 5 13" xfId="54544"/>
    <cellStyle name="Heading 3 3 5 2" xfId="15921"/>
    <cellStyle name="Heading 3 3 5 3" xfId="19017"/>
    <cellStyle name="Heading 3 3 5 4" xfId="26704"/>
    <cellStyle name="Heading 3 3 5 5" xfId="26718"/>
    <cellStyle name="Heading 3 3 5 6" xfId="20620"/>
    <cellStyle name="Heading 3 3 5 7" xfId="33112"/>
    <cellStyle name="Heading 3 3 5 8" xfId="35571"/>
    <cellStyle name="Heading 3 3 5 9" xfId="36242"/>
    <cellStyle name="Heading 3 3 6" xfId="8302"/>
    <cellStyle name="Heading 3 3 7" xfId="11802"/>
    <cellStyle name="Heading 3 3 8" xfId="19072"/>
    <cellStyle name="Heading 3 3 9" xfId="26707"/>
    <cellStyle name="Heading 4 2" xfId="144"/>
    <cellStyle name="Heading 4 3" xfId="143"/>
    <cellStyle name="Hyperlink" xfId="8" builtinId="8"/>
    <cellStyle name="Hyperlink 10" xfId="8216"/>
    <cellStyle name="Hyperlink 2" xfId="9"/>
    <cellStyle name="Hyperlink 2 2" xfId="316"/>
    <cellStyle name="Hyperlink 2_ResWXMF_FY10v2_0" xfId="317"/>
    <cellStyle name="Hyperlink 3" xfId="318"/>
    <cellStyle name="Hyperlink 3 2" xfId="319"/>
    <cellStyle name="Hyperlink 4" xfId="320"/>
    <cellStyle name="Hyperlink 5" xfId="8203"/>
    <cellStyle name="Hyperlink 5 2" xfId="54553"/>
    <cellStyle name="Hyperlink 6" xfId="8208"/>
    <cellStyle name="Hyperlink 7" xfId="8212"/>
    <cellStyle name="Hyperlink 8" xfId="8213"/>
    <cellStyle name="Hyperlink 9" xfId="8215"/>
    <cellStyle name="Input 2" xfId="146"/>
    <cellStyle name="Input 2 10" xfId="1153"/>
    <cellStyle name="Input 2 10 2" xfId="8976"/>
    <cellStyle name="Input 2 10 3" xfId="16404"/>
    <cellStyle name="Input 2 10 4" xfId="19688"/>
    <cellStyle name="Input 2 10 5" xfId="28801"/>
    <cellStyle name="Input 2 10 6" xfId="38944"/>
    <cellStyle name="Input 2 10 7" xfId="48717"/>
    <cellStyle name="Input 2 11" xfId="1385"/>
    <cellStyle name="Input 2 11 2" xfId="9208"/>
    <cellStyle name="Input 2 11 3" xfId="16636"/>
    <cellStyle name="Input 2 11 4" xfId="20135"/>
    <cellStyle name="Input 2 11 5" xfId="27661"/>
    <cellStyle name="Input 2 11 6" xfId="37579"/>
    <cellStyle name="Input 2 11 7" xfId="47528"/>
    <cellStyle name="Input 2 12" xfId="2313"/>
    <cellStyle name="Input 2 12 2" xfId="10136"/>
    <cellStyle name="Input 2 12 3" xfId="17564"/>
    <cellStyle name="Input 2 12 4" xfId="25517"/>
    <cellStyle name="Input 2 12 5" xfId="33999"/>
    <cellStyle name="Input 2 12 6" xfId="41572"/>
    <cellStyle name="Input 2 12 7" xfId="51918"/>
    <cellStyle name="Input 2 13" xfId="2698"/>
    <cellStyle name="Input 2 13 2" xfId="10521"/>
    <cellStyle name="Input 2 13 3" xfId="17949"/>
    <cellStyle name="Input 2 13 4" xfId="25375"/>
    <cellStyle name="Input 2 13 5" xfId="33823"/>
    <cellStyle name="Input 2 13 6" xfId="39201"/>
    <cellStyle name="Input 2 13 7" xfId="51603"/>
    <cellStyle name="Input 2 14" xfId="3586"/>
    <cellStyle name="Input 2 14 2" xfId="11372"/>
    <cellStyle name="Input 2 14 3" xfId="18647"/>
    <cellStyle name="Input 2 14 4" xfId="25825"/>
    <cellStyle name="Input 2 14 5" xfId="34408"/>
    <cellStyle name="Input 2 14 6" xfId="40262"/>
    <cellStyle name="Input 2 14 7" xfId="52625"/>
    <cellStyle name="Input 2 15" xfId="3478"/>
    <cellStyle name="Input 2 15 2" xfId="11269"/>
    <cellStyle name="Input 2 15 3" xfId="20465"/>
    <cellStyle name="Input 2 15 4" xfId="19355"/>
    <cellStyle name="Input 2 15 5" xfId="27748"/>
    <cellStyle name="Input 2 15 6" xfId="36723"/>
    <cellStyle name="Input 2 15 7" xfId="48938"/>
    <cellStyle name="Input 2 16" xfId="3041"/>
    <cellStyle name="Input 2 16 2" xfId="20207"/>
    <cellStyle name="Input 2 16 3" xfId="28299"/>
    <cellStyle name="Input 2 16 4" xfId="37679"/>
    <cellStyle name="Input 2 16 5" xfId="42364"/>
    <cellStyle name="Input 2 16 6" xfId="47238"/>
    <cellStyle name="Input 2 17" xfId="3067"/>
    <cellStyle name="Input 2 17 2" xfId="10875"/>
    <cellStyle name="Input 2 17 3" xfId="20229"/>
    <cellStyle name="Input 2 17 4" xfId="28320"/>
    <cellStyle name="Input 2 17 5" xfId="37701"/>
    <cellStyle name="Input 2 17 6" xfId="42380"/>
    <cellStyle name="Input 2 17 7" xfId="53247"/>
    <cellStyle name="Input 2 18" xfId="4056"/>
    <cellStyle name="Input 2 18 2" xfId="11822"/>
    <cellStyle name="Input 2 18 3" xfId="20766"/>
    <cellStyle name="Input 2 18 4" xfId="28953"/>
    <cellStyle name="Input 2 18 5" xfId="38332"/>
    <cellStyle name="Input 2 18 6" xfId="42618"/>
    <cellStyle name="Input 2 18 7" xfId="50922"/>
    <cellStyle name="Input 2 19" xfId="3314"/>
    <cellStyle name="Input 2 19 2" xfId="11107"/>
    <cellStyle name="Input 2 19 3" xfId="20385"/>
    <cellStyle name="Input 2 19 4" xfId="28485"/>
    <cellStyle name="Input 2 19 5" xfId="37875"/>
    <cellStyle name="Input 2 19 6" xfId="42457"/>
    <cellStyle name="Input 2 19 7" xfId="49986"/>
    <cellStyle name="Input 2 2" xfId="253"/>
    <cellStyle name="Input 2 2 10" xfId="1120"/>
    <cellStyle name="Input 2 2 10 2" xfId="8943"/>
    <cellStyle name="Input 2 2 10 3" xfId="16371"/>
    <cellStyle name="Input 2 2 10 4" xfId="25683"/>
    <cellStyle name="Input 2 2 10 5" xfId="34221"/>
    <cellStyle name="Input 2 2 10 6" xfId="36658"/>
    <cellStyle name="Input 2 2 10 7" xfId="52285"/>
    <cellStyle name="Input 2 2 11" xfId="1181"/>
    <cellStyle name="Input 2 2 11 2" xfId="9004"/>
    <cellStyle name="Input 2 2 11 3" xfId="16432"/>
    <cellStyle name="Input 2 2 11 4" xfId="24814"/>
    <cellStyle name="Input 2 2 11 5" xfId="27879"/>
    <cellStyle name="Input 2 2 11 6" xfId="37043"/>
    <cellStyle name="Input 2 2 11 7" xfId="48062"/>
    <cellStyle name="Input 2 2 12" xfId="1194"/>
    <cellStyle name="Input 2 2 12 2" xfId="9017"/>
    <cellStyle name="Input 2 2 12 3" xfId="16445"/>
    <cellStyle name="Input 2 2 12 4" xfId="25549"/>
    <cellStyle name="Input 2 2 12 5" xfId="34044"/>
    <cellStyle name="Input 2 2 12 6" xfId="41256"/>
    <cellStyle name="Input 2 2 12 7" xfId="51983"/>
    <cellStyle name="Input 2 2 13" xfId="1645"/>
    <cellStyle name="Input 2 2 13 2" xfId="9468"/>
    <cellStyle name="Input 2 2 13 3" xfId="16896"/>
    <cellStyle name="Input 2 2 13 4" xfId="25642"/>
    <cellStyle name="Input 2 2 13 5" xfId="34163"/>
    <cellStyle name="Input 2 2 13 6" xfId="36772"/>
    <cellStyle name="Input 2 2 13 7" xfId="52190"/>
    <cellStyle name="Input 2 2 14" xfId="1778"/>
    <cellStyle name="Input 2 2 14 2" xfId="9601"/>
    <cellStyle name="Input 2 2 14 3" xfId="17029"/>
    <cellStyle name="Input 2 2 14 4" xfId="25451"/>
    <cellStyle name="Input 2 2 14 5" xfId="33916"/>
    <cellStyle name="Input 2 2 14 6" xfId="37047"/>
    <cellStyle name="Input 2 2 14 7" xfId="51769"/>
    <cellStyle name="Input 2 2 15" xfId="1176"/>
    <cellStyle name="Input 2 2 15 2" xfId="8999"/>
    <cellStyle name="Input 2 2 15 3" xfId="16427"/>
    <cellStyle name="Input 2 2 15 4" xfId="26354"/>
    <cellStyle name="Input 2 2 15 5" xfId="35086"/>
    <cellStyle name="Input 2 2 15 6" xfId="36671"/>
    <cellStyle name="Input 2 2 15 7" xfId="53753"/>
    <cellStyle name="Input 2 2 16" xfId="1793"/>
    <cellStyle name="Input 2 2 16 2" xfId="9616"/>
    <cellStyle name="Input 2 2 16 3" xfId="17044"/>
    <cellStyle name="Input 2 2 16 4" xfId="25173"/>
    <cellStyle name="Input 2 2 16 5" xfId="33555"/>
    <cellStyle name="Input 2 2 16 6" xfId="41048"/>
    <cellStyle name="Input 2 2 16 7" xfId="51170"/>
    <cellStyle name="Input 2 2 17" xfId="1078"/>
    <cellStyle name="Input 2 2 17 2" xfId="8901"/>
    <cellStyle name="Input 2 2 17 3" xfId="16329"/>
    <cellStyle name="Input 2 2 17 4" xfId="20143"/>
    <cellStyle name="Input 2 2 17 5" xfId="28676"/>
    <cellStyle name="Input 2 2 17 6" xfId="38176"/>
    <cellStyle name="Input 2 2 17 7" xfId="49299"/>
    <cellStyle name="Input 2 2 18" xfId="1203"/>
    <cellStyle name="Input 2 2 18 2" xfId="9026"/>
    <cellStyle name="Input 2 2 18 3" xfId="16454"/>
    <cellStyle name="Input 2 2 18 4" xfId="19544"/>
    <cellStyle name="Input 2 2 18 5" xfId="28379"/>
    <cellStyle name="Input 2 2 18 6" xfId="40471"/>
    <cellStyle name="Input 2 2 18 7" xfId="47519"/>
    <cellStyle name="Input 2 2 19" xfId="1591"/>
    <cellStyle name="Input 2 2 19 2" xfId="9414"/>
    <cellStyle name="Input 2 2 19 3" xfId="16842"/>
    <cellStyle name="Input 2 2 19 4" xfId="24857"/>
    <cellStyle name="Input 2 2 19 5" xfId="33170"/>
    <cellStyle name="Input 2 2 19 6" xfId="38681"/>
    <cellStyle name="Input 2 2 19 7" xfId="50479"/>
    <cellStyle name="Input 2 2 2" xfId="527"/>
    <cellStyle name="Input 2 2 2 10" xfId="1973"/>
    <cellStyle name="Input 2 2 2 10 2" xfId="9796"/>
    <cellStyle name="Input 2 2 2 10 3" xfId="17224"/>
    <cellStyle name="Input 2 2 2 10 4" xfId="19990"/>
    <cellStyle name="Input 2 2 2 10 5" xfId="26999"/>
    <cellStyle name="Input 2 2 2 10 6" xfId="37580"/>
    <cellStyle name="Input 2 2 2 10 7" xfId="48628"/>
    <cellStyle name="Input 2 2 2 11" xfId="2091"/>
    <cellStyle name="Input 2 2 2 11 2" xfId="9914"/>
    <cellStyle name="Input 2 2 2 11 3" xfId="17342"/>
    <cellStyle name="Input 2 2 2 11 4" xfId="19308"/>
    <cellStyle name="Input 2 2 2 11 5" xfId="28029"/>
    <cellStyle name="Input 2 2 2 11 6" xfId="40488"/>
    <cellStyle name="Input 2 2 2 11 7" xfId="48884"/>
    <cellStyle name="Input 2 2 2 12" xfId="2204"/>
    <cellStyle name="Input 2 2 2 12 2" xfId="10027"/>
    <cellStyle name="Input 2 2 2 12 3" xfId="17455"/>
    <cellStyle name="Input 2 2 2 12 4" xfId="25623"/>
    <cellStyle name="Input 2 2 2 12 5" xfId="34140"/>
    <cellStyle name="Input 2 2 2 12 6" xfId="36319"/>
    <cellStyle name="Input 2 2 2 12 7" xfId="52146"/>
    <cellStyle name="Input 2 2 2 13" xfId="2304"/>
    <cellStyle name="Input 2 2 2 13 2" xfId="10127"/>
    <cellStyle name="Input 2 2 2 13 3" xfId="17555"/>
    <cellStyle name="Input 2 2 2 13 4" xfId="20582"/>
    <cellStyle name="Input 2 2 2 13 5" xfId="27339"/>
    <cellStyle name="Input 2 2 2 13 6" xfId="36929"/>
    <cellStyle name="Input 2 2 2 13 7" xfId="48785"/>
    <cellStyle name="Input 2 2 2 14" xfId="2398"/>
    <cellStyle name="Input 2 2 2 14 2" xfId="10221"/>
    <cellStyle name="Input 2 2 2 14 3" xfId="17649"/>
    <cellStyle name="Input 2 2 2 14 4" xfId="26250"/>
    <cellStyle name="Input 2 2 2 14 5" xfId="34948"/>
    <cellStyle name="Input 2 2 2 14 6" xfId="39239"/>
    <cellStyle name="Input 2 2 2 14 7" xfId="53545"/>
    <cellStyle name="Input 2 2 2 15" xfId="2502"/>
    <cellStyle name="Input 2 2 2 15 2" xfId="10325"/>
    <cellStyle name="Input 2 2 2 15 3" xfId="17753"/>
    <cellStyle name="Input 2 2 2 15 4" xfId="19590"/>
    <cellStyle name="Input 2 2 2 15 5" xfId="27906"/>
    <cellStyle name="Input 2 2 2 15 6" xfId="39473"/>
    <cellStyle name="Input 2 2 2 15 7" xfId="50009"/>
    <cellStyle name="Input 2 2 2 16" xfId="2615"/>
    <cellStyle name="Input 2 2 2 16 2" xfId="10438"/>
    <cellStyle name="Input 2 2 2 16 3" xfId="17866"/>
    <cellStyle name="Input 2 2 2 16 4" xfId="26446"/>
    <cellStyle name="Input 2 2 2 16 5" xfId="35222"/>
    <cellStyle name="Input 2 2 2 16 6" xfId="40498"/>
    <cellStyle name="Input 2 2 2 16 7" xfId="53960"/>
    <cellStyle name="Input 2 2 2 17" xfId="2704"/>
    <cellStyle name="Input 2 2 2 17 2" xfId="10527"/>
    <cellStyle name="Input 2 2 2 17 3" xfId="17955"/>
    <cellStyle name="Input 2 2 2 17 4" xfId="19284"/>
    <cellStyle name="Input 2 2 2 17 5" xfId="28480"/>
    <cellStyle name="Input 2 2 2 17 6" xfId="38545"/>
    <cellStyle name="Input 2 2 2 17 7" xfId="47608"/>
    <cellStyle name="Input 2 2 2 18" xfId="2741"/>
    <cellStyle name="Input 2 2 2 18 2" xfId="10564"/>
    <cellStyle name="Input 2 2 2 18 3" xfId="17992"/>
    <cellStyle name="Input 2 2 2 18 4" xfId="25449"/>
    <cellStyle name="Input 2 2 2 18 5" xfId="33913"/>
    <cellStyle name="Input 2 2 2 18 6" xfId="36718"/>
    <cellStyle name="Input 2 2 2 18 7" xfId="51764"/>
    <cellStyle name="Input 2 2 2 19" xfId="2808"/>
    <cellStyle name="Input 2 2 2 19 2" xfId="10631"/>
    <cellStyle name="Input 2 2 2 19 3" xfId="18059"/>
    <cellStyle name="Input 2 2 2 19 4" xfId="19511"/>
    <cellStyle name="Input 2 2 2 19 5" xfId="27216"/>
    <cellStyle name="Input 2 2 2 19 6" xfId="37492"/>
    <cellStyle name="Input 2 2 2 19 7" xfId="49968"/>
    <cellStyle name="Input 2 2 2 2" xfId="677"/>
    <cellStyle name="Input 2 2 2 2 2" xfId="8500"/>
    <cellStyle name="Input 2 2 2 2 3" xfId="15928"/>
    <cellStyle name="Input 2 2 2 2 4" xfId="19163"/>
    <cellStyle name="Input 2 2 2 2 5" xfId="28784"/>
    <cellStyle name="Input 2 2 2 2 6" xfId="37141"/>
    <cellStyle name="Input 2 2 2 2 7" xfId="49222"/>
    <cellStyle name="Input 2 2 2 20" xfId="2915"/>
    <cellStyle name="Input 2 2 2 20 2" xfId="10738"/>
    <cellStyle name="Input 2 2 2 20 3" xfId="18166"/>
    <cellStyle name="Input 2 2 2 20 4" xfId="26443"/>
    <cellStyle name="Input 2 2 2 20 5" xfId="35218"/>
    <cellStyle name="Input 2 2 2 20 6" xfId="41820"/>
    <cellStyle name="Input 2 2 2 20 7" xfId="53952"/>
    <cellStyle name="Input 2 2 2 21" xfId="3291"/>
    <cellStyle name="Input 2 2 2 21 2" xfId="11084"/>
    <cellStyle name="Input 2 2 2 21 3" xfId="18413"/>
    <cellStyle name="Input 2 2 2 21 4" xfId="25738"/>
    <cellStyle name="Input 2 2 2 21 5" xfId="34289"/>
    <cellStyle name="Input 2 2 2 21 6" xfId="40091"/>
    <cellStyle name="Input 2 2 2 21 7" xfId="52415"/>
    <cellStyle name="Input 2 2 2 22" xfId="3411"/>
    <cellStyle name="Input 2 2 2 22 2" xfId="11202"/>
    <cellStyle name="Input 2 2 2 22 3" xfId="18524"/>
    <cellStyle name="Input 2 2 2 22 4" xfId="26083"/>
    <cellStyle name="Input 2 2 2 22 5" xfId="34733"/>
    <cellStyle name="Input 2 2 2 22 6" xfId="37023"/>
    <cellStyle name="Input 2 2 2 22 7" xfId="53180"/>
    <cellStyle name="Input 2 2 2 23" xfId="2995"/>
    <cellStyle name="Input 2 2 2 23 2" xfId="10814"/>
    <cellStyle name="Input 2 2 2 23 3" xfId="18237"/>
    <cellStyle name="Input 2 2 2 23 4" xfId="26046"/>
    <cellStyle name="Input 2 2 2 23 5" xfId="34687"/>
    <cellStyle name="Input 2 2 2 23 6" xfId="40586"/>
    <cellStyle name="Input 2 2 2 23 7" xfId="53104"/>
    <cellStyle name="Input 2 2 2 24" xfId="3682"/>
    <cellStyle name="Input 2 2 2 24 2" xfId="11467"/>
    <cellStyle name="Input 2 2 2 24 3" xfId="18740"/>
    <cellStyle name="Input 2 2 2 24 4" xfId="19492"/>
    <cellStyle name="Input 2 2 2 24 5" xfId="28528"/>
    <cellStyle name="Input 2 2 2 24 6" xfId="36410"/>
    <cellStyle name="Input 2 2 2 24 7" xfId="49613"/>
    <cellStyle name="Input 2 2 2 25" xfId="3812"/>
    <cellStyle name="Input 2 2 2 25 2" xfId="11594"/>
    <cellStyle name="Input 2 2 2 25 3" xfId="18851"/>
    <cellStyle name="Input 2 2 2 25 4" xfId="25896"/>
    <cellStyle name="Input 2 2 2 25 5" xfId="34491"/>
    <cellStyle name="Input 2 2 2 25 6" xfId="40286"/>
    <cellStyle name="Input 2 2 2 25 7" xfId="52776"/>
    <cellStyle name="Input 2 2 2 26" xfId="3930"/>
    <cellStyle name="Input 2 2 2 26 2" xfId="11710"/>
    <cellStyle name="Input 2 2 2 26 3" xfId="18960"/>
    <cellStyle name="Input 2 2 2 26 4" xfId="20598"/>
    <cellStyle name="Input 2 2 2 26 5" xfId="28033"/>
    <cellStyle name="Input 2 2 2 26 6" xfId="37808"/>
    <cellStyle name="Input 2 2 2 26 7" xfId="49620"/>
    <cellStyle name="Input 2 2 2 27" xfId="4013"/>
    <cellStyle name="Input 2 2 2 27 2" xfId="11788"/>
    <cellStyle name="Input 2 2 2 27 3" xfId="20723"/>
    <cellStyle name="Input 2 2 2 27 4" xfId="28910"/>
    <cellStyle name="Input 2 2 2 27 5" xfId="38293"/>
    <cellStyle name="Input 2 2 2 27 6" xfId="42575"/>
    <cellStyle name="Input 2 2 2 27 7" xfId="51800"/>
    <cellStyle name="Input 2 2 2 28" xfId="4127"/>
    <cellStyle name="Input 2 2 2 28 2" xfId="11886"/>
    <cellStyle name="Input 2 2 2 28 3" xfId="20837"/>
    <cellStyle name="Input 2 2 2 28 4" xfId="29024"/>
    <cellStyle name="Input 2 2 2 28 5" xfId="38401"/>
    <cellStyle name="Input 2 2 2 28 6" xfId="42689"/>
    <cellStyle name="Input 2 2 2 28 7" xfId="51043"/>
    <cellStyle name="Input 2 2 2 29" xfId="3056"/>
    <cellStyle name="Input 2 2 2 29 2" xfId="20222"/>
    <cellStyle name="Input 2 2 2 29 3" xfId="28313"/>
    <cellStyle name="Input 2 2 2 29 4" xfId="37694"/>
    <cellStyle name="Input 2 2 2 29 5" xfId="42377"/>
    <cellStyle name="Input 2 2 2 29 6" xfId="54393"/>
    <cellStyle name="Input 2 2 2 3" xfId="785"/>
    <cellStyle name="Input 2 2 2 3 2" xfId="8608"/>
    <cellStyle name="Input 2 2 2 3 3" xfId="16036"/>
    <cellStyle name="Input 2 2 2 3 4" xfId="20565"/>
    <cellStyle name="Input 2 2 2 3 5" xfId="26788"/>
    <cellStyle name="Input 2 2 2 3 6" xfId="37198"/>
    <cellStyle name="Input 2 2 2 3 7" xfId="50332"/>
    <cellStyle name="Input 2 2 2 30" xfId="4324"/>
    <cellStyle name="Input 2 2 2 30 2" xfId="12041"/>
    <cellStyle name="Input 2 2 2 30 3" xfId="21034"/>
    <cellStyle name="Input 2 2 2 30 4" xfId="29221"/>
    <cellStyle name="Input 2 2 2 30 5" xfId="38592"/>
    <cellStyle name="Input 2 2 2 30 6" xfId="42886"/>
    <cellStyle name="Input 2 2 2 30 7" xfId="50076"/>
    <cellStyle name="Input 2 2 2 31" xfId="4447"/>
    <cellStyle name="Input 2 2 2 31 2" xfId="12164"/>
    <cellStyle name="Input 2 2 2 31 3" xfId="21157"/>
    <cellStyle name="Input 2 2 2 31 4" xfId="29344"/>
    <cellStyle name="Input 2 2 2 31 5" xfId="38710"/>
    <cellStyle name="Input 2 2 2 31 6" xfId="43009"/>
    <cellStyle name="Input 2 2 2 31 7" xfId="50037"/>
    <cellStyle name="Input 2 2 2 32" xfId="4561"/>
    <cellStyle name="Input 2 2 2 32 2" xfId="12278"/>
    <cellStyle name="Input 2 2 2 32 3" xfId="21271"/>
    <cellStyle name="Input 2 2 2 32 4" xfId="29458"/>
    <cellStyle name="Input 2 2 2 32 5" xfId="38819"/>
    <cellStyle name="Input 2 2 2 32 6" xfId="43123"/>
    <cellStyle name="Input 2 2 2 32 7" xfId="52994"/>
    <cellStyle name="Input 2 2 2 33" xfId="4674"/>
    <cellStyle name="Input 2 2 2 33 2" xfId="12391"/>
    <cellStyle name="Input 2 2 2 33 3" xfId="21384"/>
    <cellStyle name="Input 2 2 2 33 4" xfId="29571"/>
    <cellStyle name="Input 2 2 2 33 5" xfId="38928"/>
    <cellStyle name="Input 2 2 2 33 6" xfId="43236"/>
    <cellStyle name="Input 2 2 2 33 7" xfId="48576"/>
    <cellStyle name="Input 2 2 2 34" xfId="4785"/>
    <cellStyle name="Input 2 2 2 34 2" xfId="12502"/>
    <cellStyle name="Input 2 2 2 34 3" xfId="21495"/>
    <cellStyle name="Input 2 2 2 34 4" xfId="29682"/>
    <cellStyle name="Input 2 2 2 34 5" xfId="39036"/>
    <cellStyle name="Input 2 2 2 34 6" xfId="43347"/>
    <cellStyle name="Input 2 2 2 34 7" xfId="52703"/>
    <cellStyle name="Input 2 2 2 35" xfId="4894"/>
    <cellStyle name="Input 2 2 2 35 2" xfId="12611"/>
    <cellStyle name="Input 2 2 2 35 3" xfId="21604"/>
    <cellStyle name="Input 2 2 2 35 4" xfId="29791"/>
    <cellStyle name="Input 2 2 2 35 5" xfId="39140"/>
    <cellStyle name="Input 2 2 2 35 6" xfId="43456"/>
    <cellStyle name="Input 2 2 2 35 7" xfId="47690"/>
    <cellStyle name="Input 2 2 2 36" xfId="5005"/>
    <cellStyle name="Input 2 2 2 36 2" xfId="12722"/>
    <cellStyle name="Input 2 2 2 36 3" xfId="21715"/>
    <cellStyle name="Input 2 2 2 36 4" xfId="29902"/>
    <cellStyle name="Input 2 2 2 36 5" xfId="39248"/>
    <cellStyle name="Input 2 2 2 36 6" xfId="43567"/>
    <cellStyle name="Input 2 2 2 36 7" xfId="48015"/>
    <cellStyle name="Input 2 2 2 37" xfId="5384"/>
    <cellStyle name="Input 2 2 2 37 2" xfId="13101"/>
    <cellStyle name="Input 2 2 2 37 3" xfId="22094"/>
    <cellStyle name="Input 2 2 2 37 4" xfId="30281"/>
    <cellStyle name="Input 2 2 2 37 5" xfId="39612"/>
    <cellStyle name="Input 2 2 2 37 6" xfId="43946"/>
    <cellStyle name="Input 2 2 2 37 7" xfId="52513"/>
    <cellStyle name="Input 2 2 2 38" xfId="5504"/>
    <cellStyle name="Input 2 2 2 38 2" xfId="13221"/>
    <cellStyle name="Input 2 2 2 38 3" xfId="22214"/>
    <cellStyle name="Input 2 2 2 38 4" xfId="30401"/>
    <cellStyle name="Input 2 2 2 38 5" xfId="39726"/>
    <cellStyle name="Input 2 2 2 38 6" xfId="44066"/>
    <cellStyle name="Input 2 2 2 38 7" xfId="48111"/>
    <cellStyle name="Input 2 2 2 39" xfId="5628"/>
    <cellStyle name="Input 2 2 2 39 2" xfId="13345"/>
    <cellStyle name="Input 2 2 2 39 3" xfId="22338"/>
    <cellStyle name="Input 2 2 2 39 4" xfId="30525"/>
    <cellStyle name="Input 2 2 2 39 5" xfId="39846"/>
    <cellStyle name="Input 2 2 2 39 6" xfId="44190"/>
    <cellStyle name="Input 2 2 2 39 7" xfId="46829"/>
    <cellStyle name="Input 2 2 2 4" xfId="896"/>
    <cellStyle name="Input 2 2 2 4 2" xfId="8719"/>
    <cellStyle name="Input 2 2 2 4 3" xfId="16147"/>
    <cellStyle name="Input 2 2 2 4 4" xfId="26400"/>
    <cellStyle name="Input 2 2 2 4 5" xfId="35156"/>
    <cellStyle name="Input 2 2 2 4 6" xfId="37162"/>
    <cellStyle name="Input 2 2 2 4 7" xfId="53857"/>
    <cellStyle name="Input 2 2 2 40" xfId="5744"/>
    <cellStyle name="Input 2 2 2 40 2" xfId="13461"/>
    <cellStyle name="Input 2 2 2 40 3" xfId="22454"/>
    <cellStyle name="Input 2 2 2 40 4" xfId="30641"/>
    <cellStyle name="Input 2 2 2 40 5" xfId="39958"/>
    <cellStyle name="Input 2 2 2 40 6" xfId="44306"/>
    <cellStyle name="Input 2 2 2 40 7" xfId="52307"/>
    <cellStyle name="Input 2 2 2 41" xfId="5860"/>
    <cellStyle name="Input 2 2 2 41 2" xfId="13577"/>
    <cellStyle name="Input 2 2 2 41 3" xfId="22570"/>
    <cellStyle name="Input 2 2 2 41 4" xfId="30757"/>
    <cellStyle name="Input 2 2 2 41 5" xfId="40071"/>
    <cellStyle name="Input 2 2 2 41 6" xfId="44422"/>
    <cellStyle name="Input 2 2 2 41 7" xfId="51578"/>
    <cellStyle name="Input 2 2 2 42" xfId="5989"/>
    <cellStyle name="Input 2 2 2 42 2" xfId="13706"/>
    <cellStyle name="Input 2 2 2 42 3" xfId="22699"/>
    <cellStyle name="Input 2 2 2 42 4" xfId="30886"/>
    <cellStyle name="Input 2 2 2 42 5" xfId="40195"/>
    <cellStyle name="Input 2 2 2 42 6" xfId="44551"/>
    <cellStyle name="Input 2 2 2 42 7" xfId="51731"/>
    <cellStyle name="Input 2 2 2 43" xfId="5571"/>
    <cellStyle name="Input 2 2 2 43 2" xfId="13288"/>
    <cellStyle name="Input 2 2 2 43 3" xfId="22281"/>
    <cellStyle name="Input 2 2 2 43 4" xfId="30468"/>
    <cellStyle name="Input 2 2 2 43 5" xfId="39790"/>
    <cellStyle name="Input 2 2 2 43 6" xfId="44133"/>
    <cellStyle name="Input 2 2 2 43 7" xfId="46965"/>
    <cellStyle name="Input 2 2 2 44" xfId="6245"/>
    <cellStyle name="Input 2 2 2 44 2" xfId="13962"/>
    <cellStyle name="Input 2 2 2 44 3" xfId="22955"/>
    <cellStyle name="Input 2 2 2 44 4" xfId="31142"/>
    <cellStyle name="Input 2 2 2 44 5" xfId="40443"/>
    <cellStyle name="Input 2 2 2 44 6" xfId="44807"/>
    <cellStyle name="Input 2 2 2 44 7" xfId="49816"/>
    <cellStyle name="Input 2 2 2 45" xfId="6361"/>
    <cellStyle name="Input 2 2 2 45 2" xfId="14078"/>
    <cellStyle name="Input 2 2 2 45 3" xfId="23071"/>
    <cellStyle name="Input 2 2 2 45 4" xfId="31258"/>
    <cellStyle name="Input 2 2 2 45 5" xfId="40556"/>
    <cellStyle name="Input 2 2 2 45 6" xfId="44923"/>
    <cellStyle name="Input 2 2 2 45 7" xfId="53274"/>
    <cellStyle name="Input 2 2 2 46" xfId="6472"/>
    <cellStyle name="Input 2 2 2 46 2" xfId="14189"/>
    <cellStyle name="Input 2 2 2 46 3" xfId="23182"/>
    <cellStyle name="Input 2 2 2 46 4" xfId="31369"/>
    <cellStyle name="Input 2 2 2 46 5" xfId="40663"/>
    <cellStyle name="Input 2 2 2 46 6" xfId="45034"/>
    <cellStyle name="Input 2 2 2 46 7" xfId="52614"/>
    <cellStyle name="Input 2 2 2 47" xfId="6550"/>
    <cellStyle name="Input 2 2 2 47 2" xfId="14267"/>
    <cellStyle name="Input 2 2 2 47 3" xfId="23260"/>
    <cellStyle name="Input 2 2 2 47 4" xfId="31447"/>
    <cellStyle name="Input 2 2 2 47 5" xfId="40736"/>
    <cellStyle name="Input 2 2 2 47 6" xfId="45112"/>
    <cellStyle name="Input 2 2 2 47 7" xfId="52152"/>
    <cellStyle name="Input 2 2 2 48" xfId="6618"/>
    <cellStyle name="Input 2 2 2 48 2" xfId="14335"/>
    <cellStyle name="Input 2 2 2 48 3" xfId="23328"/>
    <cellStyle name="Input 2 2 2 48 4" xfId="31515"/>
    <cellStyle name="Input 2 2 2 48 5" xfId="40802"/>
    <cellStyle name="Input 2 2 2 48 6" xfId="45180"/>
    <cellStyle name="Input 2 2 2 48 7" xfId="51677"/>
    <cellStyle name="Input 2 2 2 49" xfId="6730"/>
    <cellStyle name="Input 2 2 2 49 2" xfId="14447"/>
    <cellStyle name="Input 2 2 2 49 3" xfId="23440"/>
    <cellStyle name="Input 2 2 2 49 4" xfId="31627"/>
    <cellStyle name="Input 2 2 2 49 5" xfId="40908"/>
    <cellStyle name="Input 2 2 2 49 6" xfId="45292"/>
    <cellStyle name="Input 2 2 2 49 7" xfId="51279"/>
    <cellStyle name="Input 2 2 2 5" xfId="1361"/>
    <cellStyle name="Input 2 2 2 5 2" xfId="9184"/>
    <cellStyle name="Input 2 2 2 5 3" xfId="16612"/>
    <cellStyle name="Input 2 2 2 5 4" xfId="26165"/>
    <cellStyle name="Input 2 2 2 5 5" xfId="34836"/>
    <cellStyle name="Input 2 2 2 5 6" xfId="40035"/>
    <cellStyle name="Input 2 2 2 5 7" xfId="53359"/>
    <cellStyle name="Input 2 2 2 50" xfId="6845"/>
    <cellStyle name="Input 2 2 2 50 2" xfId="14562"/>
    <cellStyle name="Input 2 2 2 50 3" xfId="23555"/>
    <cellStyle name="Input 2 2 2 50 4" xfId="31742"/>
    <cellStyle name="Input 2 2 2 50 5" xfId="41016"/>
    <cellStyle name="Input 2 2 2 50 6" xfId="45407"/>
    <cellStyle name="Input 2 2 2 50 7" xfId="49320"/>
    <cellStyle name="Input 2 2 2 51" xfId="6958"/>
    <cellStyle name="Input 2 2 2 51 2" xfId="14675"/>
    <cellStyle name="Input 2 2 2 51 3" xfId="23668"/>
    <cellStyle name="Input 2 2 2 51 4" xfId="31855"/>
    <cellStyle name="Input 2 2 2 51 5" xfId="41124"/>
    <cellStyle name="Input 2 2 2 51 6" xfId="45520"/>
    <cellStyle name="Input 2 2 2 51 7" xfId="46799"/>
    <cellStyle name="Input 2 2 2 52" xfId="7069"/>
    <cellStyle name="Input 2 2 2 52 2" xfId="14786"/>
    <cellStyle name="Input 2 2 2 52 3" xfId="23779"/>
    <cellStyle name="Input 2 2 2 52 4" xfId="31966"/>
    <cellStyle name="Input 2 2 2 52 5" xfId="41229"/>
    <cellStyle name="Input 2 2 2 52 6" xfId="45631"/>
    <cellStyle name="Input 2 2 2 52 7" xfId="51877"/>
    <cellStyle name="Input 2 2 2 53" xfId="7343"/>
    <cellStyle name="Input 2 2 2 53 2" xfId="15060"/>
    <cellStyle name="Input 2 2 2 53 3" xfId="24053"/>
    <cellStyle name="Input 2 2 2 53 4" xfId="32240"/>
    <cellStyle name="Input 2 2 2 53 5" xfId="41496"/>
    <cellStyle name="Input 2 2 2 53 6" xfId="45905"/>
    <cellStyle name="Input 2 2 2 53 7" xfId="51353"/>
    <cellStyle name="Input 2 2 2 54" xfId="7200"/>
    <cellStyle name="Input 2 2 2 54 2" xfId="14917"/>
    <cellStyle name="Input 2 2 2 54 3" xfId="23910"/>
    <cellStyle name="Input 2 2 2 54 4" xfId="32097"/>
    <cellStyle name="Input 2 2 2 54 5" xfId="41357"/>
    <cellStyle name="Input 2 2 2 54 6" xfId="45762"/>
    <cellStyle name="Input 2 2 2 54 7" xfId="50611"/>
    <cellStyle name="Input 2 2 2 55" xfId="7466"/>
    <cellStyle name="Input 2 2 2 55 2" xfId="15183"/>
    <cellStyle name="Input 2 2 2 55 3" xfId="24176"/>
    <cellStyle name="Input 2 2 2 55 4" xfId="32363"/>
    <cellStyle name="Input 2 2 2 55 5" xfId="41612"/>
    <cellStyle name="Input 2 2 2 55 6" xfId="46028"/>
    <cellStyle name="Input 2 2 2 55 7" xfId="48084"/>
    <cellStyle name="Input 2 2 2 56" xfId="7587"/>
    <cellStyle name="Input 2 2 2 56 2" xfId="15304"/>
    <cellStyle name="Input 2 2 2 56 3" xfId="24297"/>
    <cellStyle name="Input 2 2 2 56 4" xfId="32484"/>
    <cellStyle name="Input 2 2 2 56 5" xfId="41727"/>
    <cellStyle name="Input 2 2 2 56 6" xfId="46149"/>
    <cellStyle name="Input 2 2 2 56 7" xfId="47799"/>
    <cellStyle name="Input 2 2 2 57" xfId="7863"/>
    <cellStyle name="Input 2 2 2 57 2" xfId="15580"/>
    <cellStyle name="Input 2 2 2 57 3" xfId="24567"/>
    <cellStyle name="Input 2 2 2 57 4" xfId="32760"/>
    <cellStyle name="Input 2 2 2 57 5" xfId="41992"/>
    <cellStyle name="Input 2 2 2 57 6" xfId="46425"/>
    <cellStyle name="Input 2 2 2 57 7" xfId="48266"/>
    <cellStyle name="Input 2 2 2 58" xfId="7942"/>
    <cellStyle name="Input 2 2 2 58 2" xfId="15659"/>
    <cellStyle name="Input 2 2 2 58 3" xfId="24645"/>
    <cellStyle name="Input 2 2 2 58 4" xfId="32839"/>
    <cellStyle name="Input 2 2 2 58 5" xfId="42068"/>
    <cellStyle name="Input 2 2 2 58 6" xfId="46504"/>
    <cellStyle name="Input 2 2 2 58 7" xfId="51809"/>
    <cellStyle name="Input 2 2 2 59" xfId="7676"/>
    <cellStyle name="Input 2 2 2 59 2" xfId="15393"/>
    <cellStyle name="Input 2 2 2 59 3" xfId="24384"/>
    <cellStyle name="Input 2 2 2 59 4" xfId="32573"/>
    <cellStyle name="Input 2 2 2 59 5" xfId="41811"/>
    <cellStyle name="Input 2 2 2 59 6" xfId="46238"/>
    <cellStyle name="Input 2 2 2 59 7" xfId="53854"/>
    <cellStyle name="Input 2 2 2 6" xfId="1484"/>
    <cellStyle name="Input 2 2 2 6 2" xfId="9307"/>
    <cellStyle name="Input 2 2 2 6 3" xfId="16735"/>
    <cellStyle name="Input 2 2 2 6 4" xfId="26150"/>
    <cellStyle name="Input 2 2 2 6 5" xfId="34819"/>
    <cellStyle name="Input 2 2 2 6 6" xfId="42275"/>
    <cellStyle name="Input 2 2 2 6 7" xfId="53327"/>
    <cellStyle name="Input 2 2 2 60" xfId="8139"/>
    <cellStyle name="Input 2 2 2 60 2" xfId="15856"/>
    <cellStyle name="Input 2 2 2 60 3" xfId="33036"/>
    <cellStyle name="Input 2 2 2 60 4" xfId="42256"/>
    <cellStyle name="Input 2 2 2 60 5" xfId="46701"/>
    <cellStyle name="Input 2 2 2 60 6" xfId="49333"/>
    <cellStyle name="Input 2 2 2 61" xfId="19588"/>
    <cellStyle name="Input 2 2 2 62" xfId="28647"/>
    <cellStyle name="Input 2 2 2 63" xfId="36285"/>
    <cellStyle name="Input 2 2 2 64" xfId="48720"/>
    <cellStyle name="Input 2 2 2 7" xfId="1602"/>
    <cellStyle name="Input 2 2 2 7 2" xfId="9425"/>
    <cellStyle name="Input 2 2 2 7 3" xfId="16853"/>
    <cellStyle name="Input 2 2 2 7 4" xfId="19160"/>
    <cellStyle name="Input 2 2 2 7 5" xfId="28211"/>
    <cellStyle name="Input 2 2 2 7 6" xfId="37913"/>
    <cellStyle name="Input 2 2 2 7 7" xfId="49227"/>
    <cellStyle name="Input 2 2 2 8" xfId="1721"/>
    <cellStyle name="Input 2 2 2 8 2" xfId="9544"/>
    <cellStyle name="Input 2 2 2 8 3" xfId="16972"/>
    <cellStyle name="Input 2 2 2 8 4" xfId="25298"/>
    <cellStyle name="Input 2 2 2 8 5" xfId="33714"/>
    <cellStyle name="Input 2 2 2 8 6" xfId="41901"/>
    <cellStyle name="Input 2 2 2 8 7" xfId="51429"/>
    <cellStyle name="Input 2 2 2 9" xfId="1855"/>
    <cellStyle name="Input 2 2 2 9 2" xfId="9678"/>
    <cellStyle name="Input 2 2 2 9 3" xfId="17106"/>
    <cellStyle name="Input 2 2 2 9 4" xfId="25651"/>
    <cellStyle name="Input 2 2 2 9 5" xfId="34173"/>
    <cellStyle name="Input 2 2 2 9 6" xfId="41105"/>
    <cellStyle name="Input 2 2 2 9 7" xfId="52206"/>
    <cellStyle name="Input 2 2 20" xfId="2429"/>
    <cellStyle name="Input 2 2 20 2" xfId="10252"/>
    <cellStyle name="Input 2 2 20 3" xfId="17680"/>
    <cellStyle name="Input 2 2 20 4" xfId="19917"/>
    <cellStyle name="Input 2 2 20 5" xfId="33136"/>
    <cellStyle name="Input 2 2 20 6" xfId="41802"/>
    <cellStyle name="Input 2 2 20 7" xfId="50408"/>
    <cellStyle name="Input 2 2 21" xfId="1147"/>
    <cellStyle name="Input 2 2 21 2" xfId="8970"/>
    <cellStyle name="Input 2 2 21 3" xfId="16398"/>
    <cellStyle name="Input 2 2 21 4" xfId="20052"/>
    <cellStyle name="Input 2 2 21 5" xfId="26734"/>
    <cellStyle name="Input 2 2 21 6" xfId="36538"/>
    <cellStyle name="Input 2 2 21 7" xfId="49037"/>
    <cellStyle name="Input 2 2 22" xfId="1352"/>
    <cellStyle name="Input 2 2 22 2" xfId="9175"/>
    <cellStyle name="Input 2 2 22 3" xfId="16603"/>
    <cellStyle name="Input 2 2 22 4" xfId="19267"/>
    <cellStyle name="Input 2 2 22 5" xfId="28233"/>
    <cellStyle name="Input 2 2 22 6" xfId="40766"/>
    <cellStyle name="Input 2 2 22 7" xfId="48186"/>
    <cellStyle name="Input 2 2 23" xfId="1087"/>
    <cellStyle name="Input 2 2 23 2" xfId="8910"/>
    <cellStyle name="Input 2 2 23 3" xfId="16338"/>
    <cellStyle name="Input 2 2 23 4" xfId="25163"/>
    <cellStyle name="Input 2 2 23 5" xfId="33543"/>
    <cellStyle name="Input 2 2 23 6" xfId="37498"/>
    <cellStyle name="Input 2 2 23 7" xfId="51147"/>
    <cellStyle name="Input 2 2 24" xfId="2752"/>
    <cellStyle name="Input 2 2 24 2" xfId="10575"/>
    <cellStyle name="Input 2 2 24 3" xfId="18003"/>
    <cellStyle name="Input 2 2 24 4" xfId="26507"/>
    <cellStyle name="Input 2 2 24 5" xfId="35303"/>
    <cellStyle name="Input 2 2 24 6" xfId="41251"/>
    <cellStyle name="Input 2 2 24 7" xfId="54093"/>
    <cellStyle name="Input 2 2 25" xfId="1432"/>
    <cellStyle name="Input 2 2 25 2" xfId="9255"/>
    <cellStyle name="Input 2 2 25 3" xfId="16683"/>
    <cellStyle name="Input 2 2 25 4" xfId="25712"/>
    <cellStyle name="Input 2 2 25 5" xfId="34254"/>
    <cellStyle name="Input 2 2 25 6" xfId="40271"/>
    <cellStyle name="Input 2 2 25 7" xfId="52345"/>
    <cellStyle name="Input 2 2 26" xfId="3102"/>
    <cellStyle name="Input 2 2 26 2" xfId="10907"/>
    <cellStyle name="Input 2 2 26 3" xfId="18288"/>
    <cellStyle name="Input 2 2 26 4" xfId="19341"/>
    <cellStyle name="Input 2 2 26 5" xfId="28286"/>
    <cellStyle name="Input 2 2 26 6" xfId="41941"/>
    <cellStyle name="Input 2 2 26 7" xfId="49536"/>
    <cellStyle name="Input 2 2 27" xfId="3151"/>
    <cellStyle name="Input 2 2 27 2" xfId="10953"/>
    <cellStyle name="Input 2 2 27 3" xfId="18323"/>
    <cellStyle name="Input 2 2 27 4" xfId="26274"/>
    <cellStyle name="Input 2 2 27 5" xfId="34977"/>
    <cellStyle name="Input 2 2 27 6" xfId="39213"/>
    <cellStyle name="Input 2 2 27 7" xfId="53592"/>
    <cellStyle name="Input 2 2 28" xfId="3095"/>
    <cellStyle name="Input 2 2 28 2" xfId="10900"/>
    <cellStyle name="Input 2 2 28 3" xfId="18282"/>
    <cellStyle name="Input 2 2 28 4" xfId="24870"/>
    <cellStyle name="Input 2 2 28 5" xfId="33184"/>
    <cellStyle name="Input 2 2 28 6" xfId="36628"/>
    <cellStyle name="Input 2 2 28 7" xfId="50503"/>
    <cellStyle name="Input 2 2 29" xfId="3205"/>
    <cellStyle name="Input 2 2 29 2" xfId="11003"/>
    <cellStyle name="Input 2 2 29 3" xfId="18343"/>
    <cellStyle name="Input 2 2 29 4" xfId="19972"/>
    <cellStyle name="Input 2 2 29 5" xfId="27577"/>
    <cellStyle name="Input 2 2 29 6" xfId="41193"/>
    <cellStyle name="Input 2 2 29 7" xfId="47987"/>
    <cellStyle name="Input 2 2 3" xfId="502"/>
    <cellStyle name="Input 2 2 3 10" xfId="1948"/>
    <cellStyle name="Input 2 2 3 10 2" xfId="9771"/>
    <cellStyle name="Input 2 2 3 10 3" xfId="17199"/>
    <cellStyle name="Input 2 2 3 10 4" xfId="25186"/>
    <cellStyle name="Input 2 2 3 10 5" xfId="33570"/>
    <cellStyle name="Input 2 2 3 10 6" xfId="40161"/>
    <cellStyle name="Input 2 2 3 10 7" xfId="51190"/>
    <cellStyle name="Input 2 2 3 11" xfId="2066"/>
    <cellStyle name="Input 2 2 3 11 2" xfId="9889"/>
    <cellStyle name="Input 2 2 3 11 3" xfId="17317"/>
    <cellStyle name="Input 2 2 3 11 4" xfId="25304"/>
    <cellStyle name="Input 2 2 3 11 5" xfId="33720"/>
    <cellStyle name="Input 2 2 3 11 6" xfId="38479"/>
    <cellStyle name="Input 2 2 3 11 7" xfId="51438"/>
    <cellStyle name="Input 2 2 3 12" xfId="2179"/>
    <cellStyle name="Input 2 2 3 12 2" xfId="10002"/>
    <cellStyle name="Input 2 2 3 12 3" xfId="17430"/>
    <cellStyle name="Input 2 2 3 12 4" xfId="19517"/>
    <cellStyle name="Input 2 2 3 12 5" xfId="28173"/>
    <cellStyle name="Input 2 2 3 12 6" xfId="38687"/>
    <cellStyle name="Input 2 2 3 12 7" xfId="47846"/>
    <cellStyle name="Input 2 2 3 13" xfId="1582"/>
    <cellStyle name="Input 2 2 3 13 2" xfId="9405"/>
    <cellStyle name="Input 2 2 3 13 3" xfId="16833"/>
    <cellStyle name="Input 2 2 3 13 4" xfId="25230"/>
    <cellStyle name="Input 2 2 3 13 5" xfId="33634"/>
    <cellStyle name="Input 2 2 3 13 6" xfId="39817"/>
    <cellStyle name="Input 2 2 3 13 7" xfId="51288"/>
    <cellStyle name="Input 2 2 3 14" xfId="2347"/>
    <cellStyle name="Input 2 2 3 14 2" xfId="10170"/>
    <cellStyle name="Input 2 2 3 14 3" xfId="17598"/>
    <cellStyle name="Input 2 2 3 14 4" xfId="25313"/>
    <cellStyle name="Input 2 2 3 14 5" xfId="33739"/>
    <cellStyle name="Input 2 2 3 14 6" xfId="38152"/>
    <cellStyle name="Input 2 2 3 14 7" xfId="51462"/>
    <cellStyle name="Input 2 2 3 15" xfId="2477"/>
    <cellStyle name="Input 2 2 3 15 2" xfId="10300"/>
    <cellStyle name="Input 2 2 3 15 3" xfId="17728"/>
    <cellStyle name="Input 2 2 3 15 4" xfId="25901"/>
    <cellStyle name="Input 2 2 3 15 5" xfId="34497"/>
    <cellStyle name="Input 2 2 3 15 6" xfId="38305"/>
    <cellStyle name="Input 2 2 3 15 7" xfId="52789"/>
    <cellStyle name="Input 2 2 3 16" xfId="2590"/>
    <cellStyle name="Input 2 2 3 16 2" xfId="10413"/>
    <cellStyle name="Input 2 2 3 16 3" xfId="17841"/>
    <cellStyle name="Input 2 2 3 16 4" xfId="19240"/>
    <cellStyle name="Input 2 2 3 16 5" xfId="28072"/>
    <cellStyle name="Input 2 2 3 16 6" xfId="39547"/>
    <cellStyle name="Input 2 2 3 16 7" xfId="50135"/>
    <cellStyle name="Input 2 2 3 17" xfId="2450"/>
    <cellStyle name="Input 2 2 3 17 2" xfId="10273"/>
    <cellStyle name="Input 2 2 3 17 3" xfId="17701"/>
    <cellStyle name="Input 2 2 3 17 4" xfId="19647"/>
    <cellStyle name="Input 2 2 3 17 5" xfId="26742"/>
    <cellStyle name="Input 2 2 3 17 6" xfId="41010"/>
    <cellStyle name="Input 2 2 3 17 7" xfId="49716"/>
    <cellStyle name="Input 2 2 3 18" xfId="2688"/>
    <cellStyle name="Input 2 2 3 18 2" xfId="10511"/>
    <cellStyle name="Input 2 2 3 18 3" xfId="17939"/>
    <cellStyle name="Input 2 2 3 18 4" xfId="26204"/>
    <cellStyle name="Input 2 2 3 18 5" xfId="34886"/>
    <cellStyle name="Input 2 2 3 18 6" xfId="40394"/>
    <cellStyle name="Input 2 2 3 18 7" xfId="53437"/>
    <cellStyle name="Input 2 2 3 19" xfId="2784"/>
    <cellStyle name="Input 2 2 3 19 2" xfId="10607"/>
    <cellStyle name="Input 2 2 3 19 3" xfId="18035"/>
    <cellStyle name="Input 2 2 3 19 4" xfId="25775"/>
    <cellStyle name="Input 2 2 3 19 5" xfId="34338"/>
    <cellStyle name="Input 2 2 3 19 6" xfId="38112"/>
    <cellStyle name="Input 2 2 3 19 7" xfId="52505"/>
    <cellStyle name="Input 2 2 3 2" xfId="653"/>
    <cellStyle name="Input 2 2 3 2 2" xfId="8476"/>
    <cellStyle name="Input 2 2 3 2 3" xfId="8272"/>
    <cellStyle name="Input 2 2 3 2 4" xfId="25533"/>
    <cellStyle name="Input 2 2 3 2 5" xfId="34024"/>
    <cellStyle name="Input 2 2 3 2 6" xfId="36353"/>
    <cellStyle name="Input 2 2 3 2 7" xfId="51957"/>
    <cellStyle name="Input 2 2 3 20" xfId="2891"/>
    <cellStyle name="Input 2 2 3 20 2" xfId="10714"/>
    <cellStyle name="Input 2 2 3 20 3" xfId="18142"/>
    <cellStyle name="Input 2 2 3 20 4" xfId="19671"/>
    <cellStyle name="Input 2 2 3 20 5" xfId="27531"/>
    <cellStyle name="Input 2 2 3 20 6" xfId="37272"/>
    <cellStyle name="Input 2 2 3 20 7" xfId="47717"/>
    <cellStyle name="Input 2 2 3 21" xfId="3267"/>
    <cellStyle name="Input 2 2 3 21 2" xfId="11060"/>
    <cellStyle name="Input 2 2 3 21 3" xfId="18389"/>
    <cellStyle name="Input 2 2 3 21 4" xfId="19476"/>
    <cellStyle name="Input 2 2 3 21 5" xfId="27005"/>
    <cellStyle name="Input 2 2 3 21 6" xfId="36630"/>
    <cellStyle name="Input 2 2 3 21 7" xfId="48379"/>
    <cellStyle name="Input 2 2 3 22" xfId="3387"/>
    <cellStyle name="Input 2 2 3 22 2" xfId="11178"/>
    <cellStyle name="Input 2 2 3 22 3" xfId="18500"/>
    <cellStyle name="Input 2 2 3 22 4" xfId="24899"/>
    <cellStyle name="Input 2 2 3 22 5" xfId="33221"/>
    <cellStyle name="Input 2 2 3 22 6" xfId="37878"/>
    <cellStyle name="Input 2 2 3 22 7" xfId="50570"/>
    <cellStyle name="Input 2 2 3 23" xfId="2999"/>
    <cellStyle name="Input 2 2 3 23 2" xfId="10818"/>
    <cellStyle name="Input 2 2 3 23 3" xfId="18241"/>
    <cellStyle name="Input 2 2 3 23 4" xfId="25931"/>
    <cellStyle name="Input 2 2 3 23 5" xfId="34536"/>
    <cellStyle name="Input 2 2 3 23 6" xfId="40227"/>
    <cellStyle name="Input 2 2 3 23 7" xfId="52860"/>
    <cellStyle name="Input 2 2 3 24" xfId="3657"/>
    <cellStyle name="Input 2 2 3 24 2" xfId="11442"/>
    <cellStyle name="Input 2 2 3 24 3" xfId="18715"/>
    <cellStyle name="Input 2 2 3 24 4" xfId="26013"/>
    <cellStyle name="Input 2 2 3 24 5" xfId="34641"/>
    <cellStyle name="Input 2 2 3 24 6" xfId="40060"/>
    <cellStyle name="Input 2 2 3 24 7" xfId="53029"/>
    <cellStyle name="Input 2 2 3 25" xfId="3788"/>
    <cellStyle name="Input 2 2 3 25 2" xfId="11570"/>
    <cellStyle name="Input 2 2 3 25 3" xfId="18827"/>
    <cellStyle name="Input 2 2 3 25 4" xfId="20358"/>
    <cellStyle name="Input 2 2 3 25 5" xfId="27833"/>
    <cellStyle name="Input 2 2 3 25 6" xfId="39401"/>
    <cellStyle name="Input 2 2 3 25 7" xfId="48703"/>
    <cellStyle name="Input 2 2 3 26" xfId="3905"/>
    <cellStyle name="Input 2 2 3 26 2" xfId="11685"/>
    <cellStyle name="Input 2 2 3 26 3" xfId="18936"/>
    <cellStyle name="Input 2 2 3 26 4" xfId="20417"/>
    <cellStyle name="Input 2 2 3 26 5" xfId="28762"/>
    <cellStyle name="Input 2 2 3 26 6" xfId="38216"/>
    <cellStyle name="Input 2 2 3 26 7" xfId="50253"/>
    <cellStyle name="Input 2 2 3 27" xfId="3177"/>
    <cellStyle name="Input 2 2 3 27 2" xfId="10978"/>
    <cellStyle name="Input 2 2 3 27 3" xfId="20305"/>
    <cellStyle name="Input 2 2 3 27 4" xfId="28397"/>
    <cellStyle name="Input 2 2 3 27 5" xfId="37784"/>
    <cellStyle name="Input 2 2 3 27 6" xfId="42420"/>
    <cellStyle name="Input 2 2 3 27 7" xfId="50996"/>
    <cellStyle name="Input 2 2 3 28" xfId="4102"/>
    <cellStyle name="Input 2 2 3 28 2" xfId="11862"/>
    <cellStyle name="Input 2 2 3 28 3" xfId="20812"/>
    <cellStyle name="Input 2 2 3 28 4" xfId="28999"/>
    <cellStyle name="Input 2 2 3 28 5" xfId="38377"/>
    <cellStyle name="Input 2 2 3 28 6" xfId="42664"/>
    <cellStyle name="Input 2 2 3 28 7" xfId="53704"/>
    <cellStyle name="Input 2 2 3 29" xfId="3533"/>
    <cellStyle name="Input 2 2 3 29 2" xfId="20501"/>
    <cellStyle name="Input 2 2 3 29 3" xfId="28627"/>
    <cellStyle name="Input 2 2 3 29 4" xfId="38004"/>
    <cellStyle name="Input 2 2 3 29 5" xfId="42497"/>
    <cellStyle name="Input 2 2 3 29 6" xfId="50798"/>
    <cellStyle name="Input 2 2 3 3" xfId="760"/>
    <cellStyle name="Input 2 2 3 3 2" xfId="8583"/>
    <cellStyle name="Input 2 2 3 3 3" xfId="16011"/>
    <cellStyle name="Input 2 2 3 3 4" xfId="19912"/>
    <cellStyle name="Input 2 2 3 3 5" xfId="27261"/>
    <cellStyle name="Input 2 2 3 3 6" xfId="36344"/>
    <cellStyle name="Input 2 2 3 3 7" xfId="48087"/>
    <cellStyle name="Input 2 2 3 30" xfId="4299"/>
    <cellStyle name="Input 2 2 3 30 2" xfId="12016"/>
    <cellStyle name="Input 2 2 3 30 3" xfId="21009"/>
    <cellStyle name="Input 2 2 3 30 4" xfId="29196"/>
    <cellStyle name="Input 2 2 3 30 5" xfId="38568"/>
    <cellStyle name="Input 2 2 3 30 6" xfId="42861"/>
    <cellStyle name="Input 2 2 3 30 7" xfId="47280"/>
    <cellStyle name="Input 2 2 3 31" xfId="4422"/>
    <cellStyle name="Input 2 2 3 31 2" xfId="12139"/>
    <cellStyle name="Input 2 2 3 31 3" xfId="21132"/>
    <cellStyle name="Input 2 2 3 31 4" xfId="29319"/>
    <cellStyle name="Input 2 2 3 31 5" xfId="38686"/>
    <cellStyle name="Input 2 2 3 31 6" xfId="42984"/>
    <cellStyle name="Input 2 2 3 31 7" xfId="52587"/>
    <cellStyle name="Input 2 2 3 32" xfId="4536"/>
    <cellStyle name="Input 2 2 3 32 2" xfId="12253"/>
    <cellStyle name="Input 2 2 3 32 3" xfId="21246"/>
    <cellStyle name="Input 2 2 3 32 4" xfId="29433"/>
    <cellStyle name="Input 2 2 3 32 5" xfId="38795"/>
    <cellStyle name="Input 2 2 3 32 6" xfId="43098"/>
    <cellStyle name="Input 2 2 3 32 7" xfId="53999"/>
    <cellStyle name="Input 2 2 3 33" xfId="4649"/>
    <cellStyle name="Input 2 2 3 33 2" xfId="12366"/>
    <cellStyle name="Input 2 2 3 33 3" xfId="21359"/>
    <cellStyle name="Input 2 2 3 33 4" xfId="29546"/>
    <cellStyle name="Input 2 2 3 33 5" xfId="38903"/>
    <cellStyle name="Input 2 2 3 33 6" xfId="43211"/>
    <cellStyle name="Input 2 2 3 33 7" xfId="51474"/>
    <cellStyle name="Input 2 2 3 34" xfId="4761"/>
    <cellStyle name="Input 2 2 3 34 2" xfId="12478"/>
    <cellStyle name="Input 2 2 3 34 3" xfId="21471"/>
    <cellStyle name="Input 2 2 3 34 4" xfId="29658"/>
    <cellStyle name="Input 2 2 3 34 5" xfId="39012"/>
    <cellStyle name="Input 2 2 3 34 6" xfId="43323"/>
    <cellStyle name="Input 2 2 3 34 7" xfId="50134"/>
    <cellStyle name="Input 2 2 3 35" xfId="4869"/>
    <cellStyle name="Input 2 2 3 35 2" xfId="12586"/>
    <cellStyle name="Input 2 2 3 35 3" xfId="21579"/>
    <cellStyle name="Input 2 2 3 35 4" xfId="29766"/>
    <cellStyle name="Input 2 2 3 35 5" xfId="39115"/>
    <cellStyle name="Input 2 2 3 35 6" xfId="43431"/>
    <cellStyle name="Input 2 2 3 35 7" xfId="51409"/>
    <cellStyle name="Input 2 2 3 36" xfId="4981"/>
    <cellStyle name="Input 2 2 3 36 2" xfId="12698"/>
    <cellStyle name="Input 2 2 3 36 3" xfId="21691"/>
    <cellStyle name="Input 2 2 3 36 4" xfId="29878"/>
    <cellStyle name="Input 2 2 3 36 5" xfId="39224"/>
    <cellStyle name="Input 2 2 3 36 6" xfId="43543"/>
    <cellStyle name="Input 2 2 3 36 7" xfId="48299"/>
    <cellStyle name="Input 2 2 3 37" xfId="5118"/>
    <cellStyle name="Input 2 2 3 37 2" xfId="12835"/>
    <cellStyle name="Input 2 2 3 37 3" xfId="21828"/>
    <cellStyle name="Input 2 2 3 37 4" xfId="30015"/>
    <cellStyle name="Input 2 2 3 37 5" xfId="39356"/>
    <cellStyle name="Input 2 2 3 37 6" xfId="43680"/>
    <cellStyle name="Input 2 2 3 37 7" xfId="47256"/>
    <cellStyle name="Input 2 2 3 38" xfId="5479"/>
    <cellStyle name="Input 2 2 3 38 2" xfId="13196"/>
    <cellStyle name="Input 2 2 3 38 3" xfId="22189"/>
    <cellStyle name="Input 2 2 3 38 4" xfId="30376"/>
    <cellStyle name="Input 2 2 3 38 5" xfId="39702"/>
    <cellStyle name="Input 2 2 3 38 6" xfId="44041"/>
    <cellStyle name="Input 2 2 3 38 7" xfId="49778"/>
    <cellStyle name="Input 2 2 3 39" xfId="5604"/>
    <cellStyle name="Input 2 2 3 39 2" xfId="13321"/>
    <cellStyle name="Input 2 2 3 39 3" xfId="22314"/>
    <cellStyle name="Input 2 2 3 39 4" xfId="30501"/>
    <cellStyle name="Input 2 2 3 39 5" xfId="39822"/>
    <cellStyle name="Input 2 2 3 39 6" xfId="44166"/>
    <cellStyle name="Input 2 2 3 39 7" xfId="47126"/>
    <cellStyle name="Input 2 2 3 4" xfId="872"/>
    <cellStyle name="Input 2 2 3 4 2" xfId="8695"/>
    <cellStyle name="Input 2 2 3 4 3" xfId="16123"/>
    <cellStyle name="Input 2 2 3 4 4" xfId="25418"/>
    <cellStyle name="Input 2 2 3 4 5" xfId="33874"/>
    <cellStyle name="Input 2 2 3 4 6" xfId="36330"/>
    <cellStyle name="Input 2 2 3 4 7" xfId="51689"/>
    <cellStyle name="Input 2 2 3 40" xfId="5719"/>
    <cellStyle name="Input 2 2 3 40 2" xfId="13436"/>
    <cellStyle name="Input 2 2 3 40 3" xfId="22429"/>
    <cellStyle name="Input 2 2 3 40 4" xfId="30616"/>
    <cellStyle name="Input 2 2 3 40 5" xfId="39933"/>
    <cellStyle name="Input 2 2 3 40 6" xfId="44281"/>
    <cellStyle name="Input 2 2 3 40 7" xfId="47357"/>
    <cellStyle name="Input 2 2 3 41" xfId="5836"/>
    <cellStyle name="Input 2 2 3 41 2" xfId="13553"/>
    <cellStyle name="Input 2 2 3 41 3" xfId="22546"/>
    <cellStyle name="Input 2 2 3 41 4" xfId="30733"/>
    <cellStyle name="Input 2 2 3 41 5" xfId="40047"/>
    <cellStyle name="Input 2 2 3 41 6" xfId="44398"/>
    <cellStyle name="Input 2 2 3 41 7" xfId="48889"/>
    <cellStyle name="Input 2 2 3 42" xfId="5964"/>
    <cellStyle name="Input 2 2 3 42 2" xfId="13681"/>
    <cellStyle name="Input 2 2 3 42 3" xfId="22674"/>
    <cellStyle name="Input 2 2 3 42 4" xfId="30861"/>
    <cellStyle name="Input 2 2 3 42 5" xfId="40171"/>
    <cellStyle name="Input 2 2 3 42 6" xfId="44526"/>
    <cellStyle name="Input 2 2 3 42 7" xfId="50304"/>
    <cellStyle name="Input 2 2 3 43" xfId="5807"/>
    <cellStyle name="Input 2 2 3 43 2" xfId="13524"/>
    <cellStyle name="Input 2 2 3 43 3" xfId="22517"/>
    <cellStyle name="Input 2 2 3 43 4" xfId="30704"/>
    <cellStyle name="Input 2 2 3 43 5" xfId="40019"/>
    <cellStyle name="Input 2 2 3 43 6" xfId="44369"/>
    <cellStyle name="Input 2 2 3 43 7" xfId="52130"/>
    <cellStyle name="Input 2 2 3 44" xfId="6220"/>
    <cellStyle name="Input 2 2 3 44 2" xfId="13937"/>
    <cellStyle name="Input 2 2 3 44 3" xfId="22930"/>
    <cellStyle name="Input 2 2 3 44 4" xfId="31117"/>
    <cellStyle name="Input 2 2 3 44 5" xfId="40418"/>
    <cellStyle name="Input 2 2 3 44 6" xfId="44782"/>
    <cellStyle name="Input 2 2 3 44 7" xfId="52888"/>
    <cellStyle name="Input 2 2 3 45" xfId="6337"/>
    <cellStyle name="Input 2 2 3 45 2" xfId="14054"/>
    <cellStyle name="Input 2 2 3 45 3" xfId="23047"/>
    <cellStyle name="Input 2 2 3 45 4" xfId="31234"/>
    <cellStyle name="Input 2 2 3 45 5" xfId="40532"/>
    <cellStyle name="Input 2 2 3 45 6" xfId="44899"/>
    <cellStyle name="Input 2 2 3 45 7" xfId="47926"/>
    <cellStyle name="Input 2 2 3 46" xfId="6447"/>
    <cellStyle name="Input 2 2 3 46 2" xfId="14164"/>
    <cellStyle name="Input 2 2 3 46 3" xfId="23157"/>
    <cellStyle name="Input 2 2 3 46 4" xfId="31344"/>
    <cellStyle name="Input 2 2 3 46 5" xfId="40638"/>
    <cellStyle name="Input 2 2 3 46 6" xfId="45009"/>
    <cellStyle name="Input 2 2 3 46 7" xfId="49951"/>
    <cellStyle name="Input 2 2 3 47" xfId="5157"/>
    <cellStyle name="Input 2 2 3 47 2" xfId="12874"/>
    <cellStyle name="Input 2 2 3 47 3" xfId="21867"/>
    <cellStyle name="Input 2 2 3 47 4" xfId="30054"/>
    <cellStyle name="Input 2 2 3 47 5" xfId="39393"/>
    <cellStyle name="Input 2 2 3 47 6" xfId="43719"/>
    <cellStyle name="Input 2 2 3 47 7" xfId="53100"/>
    <cellStyle name="Input 2 2 3 48" xfId="6594"/>
    <cellStyle name="Input 2 2 3 48 2" xfId="14311"/>
    <cellStyle name="Input 2 2 3 48 3" xfId="23304"/>
    <cellStyle name="Input 2 2 3 48 4" xfId="31491"/>
    <cellStyle name="Input 2 2 3 48 5" xfId="40778"/>
    <cellStyle name="Input 2 2 3 48 6" xfId="45156"/>
    <cellStyle name="Input 2 2 3 48 7" xfId="50884"/>
    <cellStyle name="Input 2 2 3 49" xfId="6705"/>
    <cellStyle name="Input 2 2 3 49 2" xfId="14422"/>
    <cellStyle name="Input 2 2 3 49 3" xfId="23415"/>
    <cellStyle name="Input 2 2 3 49 4" xfId="31602"/>
    <cellStyle name="Input 2 2 3 49 5" xfId="40884"/>
    <cellStyle name="Input 2 2 3 49 6" xfId="45267"/>
    <cellStyle name="Input 2 2 3 49 7" xfId="54173"/>
    <cellStyle name="Input 2 2 3 5" xfId="1336"/>
    <cellStyle name="Input 2 2 3 5 2" xfId="9159"/>
    <cellStyle name="Input 2 2 3 5 3" xfId="16587"/>
    <cellStyle name="Input 2 2 3 5 4" xfId="19695"/>
    <cellStyle name="Input 2 2 3 5 5" xfId="27688"/>
    <cellStyle name="Input 2 2 3 5 6" xfId="36931"/>
    <cellStyle name="Input 2 2 3 5 7" xfId="47461"/>
    <cellStyle name="Input 2 2 3 50" xfId="6820"/>
    <cellStyle name="Input 2 2 3 50 2" xfId="14537"/>
    <cellStyle name="Input 2 2 3 50 3" xfId="23530"/>
    <cellStyle name="Input 2 2 3 50 4" xfId="31717"/>
    <cellStyle name="Input 2 2 3 50 5" xfId="40992"/>
    <cellStyle name="Input 2 2 3 50 6" xfId="45382"/>
    <cellStyle name="Input 2 2 3 50 7" xfId="49242"/>
    <cellStyle name="Input 2 2 3 51" xfId="6933"/>
    <cellStyle name="Input 2 2 3 51 2" xfId="14650"/>
    <cellStyle name="Input 2 2 3 51 3" xfId="23643"/>
    <cellStyle name="Input 2 2 3 51 4" xfId="31830"/>
    <cellStyle name="Input 2 2 3 51 5" xfId="41100"/>
    <cellStyle name="Input 2 2 3 51 6" xfId="45495"/>
    <cellStyle name="Input 2 2 3 51 7" xfId="46922"/>
    <cellStyle name="Input 2 2 3 52" xfId="7045"/>
    <cellStyle name="Input 2 2 3 52 2" xfId="14762"/>
    <cellStyle name="Input 2 2 3 52 3" xfId="23755"/>
    <cellStyle name="Input 2 2 3 52 4" xfId="31942"/>
    <cellStyle name="Input 2 2 3 52 5" xfId="41206"/>
    <cellStyle name="Input 2 2 3 52 6" xfId="45607"/>
    <cellStyle name="Input 2 2 3 52 7" xfId="53986"/>
    <cellStyle name="Input 2 2 3 53" xfId="7215"/>
    <cellStyle name="Input 2 2 3 53 2" xfId="14932"/>
    <cellStyle name="Input 2 2 3 53 3" xfId="23925"/>
    <cellStyle name="Input 2 2 3 53 4" xfId="32112"/>
    <cellStyle name="Input 2 2 3 53 5" xfId="41370"/>
    <cellStyle name="Input 2 2 3 53 6" xfId="45777"/>
    <cellStyle name="Input 2 2 3 53 7" xfId="49105"/>
    <cellStyle name="Input 2 2 3 54" xfId="7278"/>
    <cellStyle name="Input 2 2 3 54 2" xfId="14995"/>
    <cellStyle name="Input 2 2 3 54 3" xfId="23988"/>
    <cellStyle name="Input 2 2 3 54 4" xfId="32175"/>
    <cellStyle name="Input 2 2 3 54 5" xfId="41431"/>
    <cellStyle name="Input 2 2 3 54 6" xfId="45840"/>
    <cellStyle name="Input 2 2 3 54 7" xfId="47568"/>
    <cellStyle name="Input 2 2 3 55" xfId="7442"/>
    <cellStyle name="Input 2 2 3 55 2" xfId="15159"/>
    <cellStyle name="Input 2 2 3 55 3" xfId="24152"/>
    <cellStyle name="Input 2 2 3 55 4" xfId="32339"/>
    <cellStyle name="Input 2 2 3 55 5" xfId="41589"/>
    <cellStyle name="Input 2 2 3 55 6" xfId="46004"/>
    <cellStyle name="Input 2 2 3 55 7" xfId="49805"/>
    <cellStyle name="Input 2 2 3 56" xfId="7563"/>
    <cellStyle name="Input 2 2 3 56 2" xfId="15280"/>
    <cellStyle name="Input 2 2 3 56 3" xfId="24273"/>
    <cellStyle name="Input 2 2 3 56 4" xfId="32460"/>
    <cellStyle name="Input 2 2 3 56 5" xfId="41704"/>
    <cellStyle name="Input 2 2 3 56 6" xfId="46125"/>
    <cellStyle name="Input 2 2 3 56 7" xfId="50380"/>
    <cellStyle name="Input 2 2 3 57" xfId="7839"/>
    <cellStyle name="Input 2 2 3 57 2" xfId="15556"/>
    <cellStyle name="Input 2 2 3 57 3" xfId="24543"/>
    <cellStyle name="Input 2 2 3 57 4" xfId="32736"/>
    <cellStyle name="Input 2 2 3 57 5" xfId="41969"/>
    <cellStyle name="Input 2 2 3 57 6" xfId="46401"/>
    <cellStyle name="Input 2 2 3 57 7" xfId="51452"/>
    <cellStyle name="Input 2 2 3 58" xfId="7977"/>
    <cellStyle name="Input 2 2 3 58 2" xfId="15694"/>
    <cellStyle name="Input 2 2 3 58 3" xfId="24679"/>
    <cellStyle name="Input 2 2 3 58 4" xfId="32874"/>
    <cellStyle name="Input 2 2 3 58 5" xfId="42100"/>
    <cellStyle name="Input 2 2 3 58 6" xfId="46539"/>
    <cellStyle name="Input 2 2 3 58 7" xfId="51859"/>
    <cellStyle name="Input 2 2 3 59" xfId="8060"/>
    <cellStyle name="Input 2 2 3 59 2" xfId="15777"/>
    <cellStyle name="Input 2 2 3 59 3" xfId="24762"/>
    <cellStyle name="Input 2 2 3 59 4" xfId="32957"/>
    <cellStyle name="Input 2 2 3 59 5" xfId="42181"/>
    <cellStyle name="Input 2 2 3 59 6" xfId="46622"/>
    <cellStyle name="Input 2 2 3 59 7" xfId="50336"/>
    <cellStyle name="Input 2 2 3 6" xfId="1459"/>
    <cellStyle name="Input 2 2 3 6 2" xfId="9282"/>
    <cellStyle name="Input 2 2 3 6 3" xfId="16710"/>
    <cellStyle name="Input 2 2 3 6 4" xfId="19227"/>
    <cellStyle name="Input 2 2 3 6 5" xfId="26941"/>
    <cellStyle name="Input 2 2 3 6 6" xfId="36400"/>
    <cellStyle name="Input 2 2 3 6 7" xfId="49080"/>
    <cellStyle name="Input 2 2 3 60" xfId="8115"/>
    <cellStyle name="Input 2 2 3 60 2" xfId="15832"/>
    <cellStyle name="Input 2 2 3 60 3" xfId="33012"/>
    <cellStyle name="Input 2 2 3 60 4" xfId="42233"/>
    <cellStyle name="Input 2 2 3 60 5" xfId="46677"/>
    <cellStyle name="Input 2 2 3 60 6" xfId="52092"/>
    <cellStyle name="Input 2 2 3 61" xfId="25224"/>
    <cellStyle name="Input 2 2 3 62" xfId="33626"/>
    <cellStyle name="Input 2 2 3 63" xfId="37932"/>
    <cellStyle name="Input 2 2 3 64" xfId="51278"/>
    <cellStyle name="Input 2 2 3 7" xfId="1143"/>
    <cellStyle name="Input 2 2 3 7 2" xfId="8966"/>
    <cellStyle name="Input 2 2 3 7 3" xfId="16394"/>
    <cellStyle name="Input 2 2 3 7 4" xfId="20028"/>
    <cellStyle name="Input 2 2 3 7 5" xfId="27406"/>
    <cellStyle name="Input 2 2 3 7 6" xfId="40211"/>
    <cellStyle name="Input 2 2 3 7 7" xfId="49500"/>
    <cellStyle name="Input 2 2 3 8" xfId="1696"/>
    <cellStyle name="Input 2 2 3 8 2" xfId="9519"/>
    <cellStyle name="Input 2 2 3 8 3" xfId="16947"/>
    <cellStyle name="Input 2 2 3 8 4" xfId="26623"/>
    <cellStyle name="Input 2 2 3 8 5" xfId="35456"/>
    <cellStyle name="Input 2 2 3 8 6" xfId="36726"/>
    <cellStyle name="Input 2 2 3 8 7" xfId="54338"/>
    <cellStyle name="Input 2 2 3 9" xfId="1830"/>
    <cellStyle name="Input 2 2 3 9 2" xfId="9653"/>
    <cellStyle name="Input 2 2 3 9 3" xfId="17081"/>
    <cellStyle name="Input 2 2 3 9 4" xfId="20517"/>
    <cellStyle name="Input 2 2 3 9 5" xfId="27354"/>
    <cellStyle name="Input 2 2 3 9 6" xfId="37564"/>
    <cellStyle name="Input 2 2 3 9 7" xfId="48527"/>
    <cellStyle name="Input 2 2 30" xfId="3487"/>
    <cellStyle name="Input 2 2 30 2" xfId="11278"/>
    <cellStyle name="Input 2 2 30 3" xfId="18585"/>
    <cellStyle name="Input 2 2 30 4" xfId="25471"/>
    <cellStyle name="Input 2 2 30 5" xfId="33943"/>
    <cellStyle name="Input 2 2 30 6" xfId="39318"/>
    <cellStyle name="Input 2 2 30 7" xfId="51817"/>
    <cellStyle name="Input 2 2 31" xfId="3218"/>
    <cellStyle name="Input 2 2 31 2" xfId="11014"/>
    <cellStyle name="Input 2 2 31 3" xfId="18351"/>
    <cellStyle name="Input 2 2 31 4" xfId="26129"/>
    <cellStyle name="Input 2 2 31 5" xfId="34791"/>
    <cellStyle name="Input 2 2 31 6" xfId="40034"/>
    <cellStyle name="Input 2 2 31 7" xfId="53273"/>
    <cellStyle name="Input 2 2 32" xfId="3475"/>
    <cellStyle name="Input 2 2 32 2" xfId="11266"/>
    <cellStyle name="Input 2 2 32 3" xfId="20462"/>
    <cellStyle name="Input 2 2 32 4" xfId="28584"/>
    <cellStyle name="Input 2 2 32 5" xfId="37962"/>
    <cellStyle name="Input 2 2 32 6" xfId="42473"/>
    <cellStyle name="Input 2 2 32 7" xfId="49085"/>
    <cellStyle name="Input 2 2 33" xfId="2984"/>
    <cellStyle name="Input 2 2 33 2" xfId="10806"/>
    <cellStyle name="Input 2 2 33 3" xfId="20168"/>
    <cellStyle name="Input 2 2 33 4" xfId="28253"/>
    <cellStyle name="Input 2 2 33 5" xfId="37639"/>
    <cellStyle name="Input 2 2 33 6" xfId="42336"/>
    <cellStyle name="Input 2 2 33 7" xfId="54263"/>
    <cellStyle name="Input 2 2 34" xfId="4254"/>
    <cellStyle name="Input 2 2 34 2" xfId="20964"/>
    <cellStyle name="Input 2 2 34 3" xfId="29151"/>
    <cellStyle name="Input 2 2 34 4" xfId="38524"/>
    <cellStyle name="Input 2 2 34 5" xfId="42816"/>
    <cellStyle name="Input 2 2 34 6" xfId="53040"/>
    <cellStyle name="Input 2 2 35" xfId="3190"/>
    <cellStyle name="Input 2 2 35 2" xfId="10990"/>
    <cellStyle name="Input 2 2 35 3" xfId="20317"/>
    <cellStyle name="Input 2 2 35 4" xfId="28410"/>
    <cellStyle name="Input 2 2 35 5" xfId="37796"/>
    <cellStyle name="Input 2 2 35 6" xfId="42431"/>
    <cellStyle name="Input 2 2 35 7" xfId="49542"/>
    <cellStyle name="Input 2 2 36" xfId="4315"/>
    <cellStyle name="Input 2 2 36 2" xfId="12032"/>
    <cellStyle name="Input 2 2 36 3" xfId="21025"/>
    <cellStyle name="Input 2 2 36 4" xfId="29212"/>
    <cellStyle name="Input 2 2 36 5" xfId="38583"/>
    <cellStyle name="Input 2 2 36 6" xfId="42877"/>
    <cellStyle name="Input 2 2 36 7" xfId="49760"/>
    <cellStyle name="Input 2 2 37" xfId="4224"/>
    <cellStyle name="Input 2 2 37 2" xfId="11961"/>
    <cellStyle name="Input 2 2 37 3" xfId="20934"/>
    <cellStyle name="Input 2 2 37 4" xfId="29121"/>
    <cellStyle name="Input 2 2 37 5" xfId="38496"/>
    <cellStyle name="Input 2 2 37 6" xfId="42786"/>
    <cellStyle name="Input 2 2 37 7" xfId="48770"/>
    <cellStyle name="Input 2 2 38" xfId="4395"/>
    <cellStyle name="Input 2 2 38 2" xfId="12112"/>
    <cellStyle name="Input 2 2 38 3" xfId="21105"/>
    <cellStyle name="Input 2 2 38 4" xfId="29292"/>
    <cellStyle name="Input 2 2 38 5" xfId="38662"/>
    <cellStyle name="Input 2 2 38 6" xfId="42957"/>
    <cellStyle name="Input 2 2 38 7" xfId="48865"/>
    <cellStyle name="Input 2 2 39" xfId="3202"/>
    <cellStyle name="Input 2 2 39 2" xfId="11001"/>
    <cellStyle name="Input 2 2 39 3" xfId="20328"/>
    <cellStyle name="Input 2 2 39 4" xfId="28419"/>
    <cellStyle name="Input 2 2 39 5" xfId="37807"/>
    <cellStyle name="Input 2 2 39 6" xfId="42439"/>
    <cellStyle name="Input 2 2 39 7" xfId="47282"/>
    <cellStyle name="Input 2 2 4" xfId="577"/>
    <cellStyle name="Input 2 2 4 10" xfId="2023"/>
    <cellStyle name="Input 2 2 4 10 2" xfId="9846"/>
    <cellStyle name="Input 2 2 4 10 3" xfId="17274"/>
    <cellStyle name="Input 2 2 4 10 4" xfId="19491"/>
    <cellStyle name="Input 2 2 4 10 5" xfId="28704"/>
    <cellStyle name="Input 2 2 4 10 6" xfId="39999"/>
    <cellStyle name="Input 2 2 4 10 7" xfId="47426"/>
    <cellStyle name="Input 2 2 4 11" xfId="2139"/>
    <cellStyle name="Input 2 2 4 11 2" xfId="9962"/>
    <cellStyle name="Input 2 2 4 11 3" xfId="17390"/>
    <cellStyle name="Input 2 2 4 11 4" xfId="24856"/>
    <cellStyle name="Input 2 2 4 11 5" xfId="33169"/>
    <cellStyle name="Input 2 2 4 11 6" xfId="37763"/>
    <cellStyle name="Input 2 2 4 11 7" xfId="50478"/>
    <cellStyle name="Input 2 2 4 12" xfId="2253"/>
    <cellStyle name="Input 2 2 4 12 2" xfId="10076"/>
    <cellStyle name="Input 2 2 4 12 3" xfId="17504"/>
    <cellStyle name="Input 2 2 4 12 4" xfId="26631"/>
    <cellStyle name="Input 2 2 4 12 5" xfId="35467"/>
    <cellStyle name="Input 2 2 4 12 6" xfId="38593"/>
    <cellStyle name="Input 2 2 4 12 7" xfId="54355"/>
    <cellStyle name="Input 2 2 4 13" xfId="2037"/>
    <cellStyle name="Input 2 2 4 13 2" xfId="9860"/>
    <cellStyle name="Input 2 2 4 13 3" xfId="17288"/>
    <cellStyle name="Input 2 2 4 13 4" xfId="20630"/>
    <cellStyle name="Input 2 2 4 13 5" xfId="27342"/>
    <cellStyle name="Input 2 2 4 13 6" xfId="38442"/>
    <cellStyle name="Input 2 2 4 13 7" xfId="47825"/>
    <cellStyle name="Input 2 2 4 14" xfId="1229"/>
    <cellStyle name="Input 2 2 4 14 2" xfId="9052"/>
    <cellStyle name="Input 2 2 4 14 3" xfId="16480"/>
    <cellStyle name="Input 2 2 4 14 4" xfId="20696"/>
    <cellStyle name="Input 2 2 4 14 5" xfId="28674"/>
    <cellStyle name="Input 2 2 4 14 6" xfId="37947"/>
    <cellStyle name="Input 2 2 4 14 7" xfId="47709"/>
    <cellStyle name="Input 2 2 4 15" xfId="2551"/>
    <cellStyle name="Input 2 2 4 15 2" xfId="10374"/>
    <cellStyle name="Input 2 2 4 15 3" xfId="17802"/>
    <cellStyle name="Input 2 2 4 15 4" xfId="26567"/>
    <cellStyle name="Input 2 2 4 15 5" xfId="35382"/>
    <cellStyle name="Input 2 2 4 15 6" xfId="39639"/>
    <cellStyle name="Input 2 2 4 15 7" xfId="54213"/>
    <cellStyle name="Input 2 2 4 16" xfId="2665"/>
    <cellStyle name="Input 2 2 4 16 2" xfId="10488"/>
    <cellStyle name="Input 2 2 4 16 3" xfId="17916"/>
    <cellStyle name="Input 2 2 4 16 4" xfId="19534"/>
    <cellStyle name="Input 2 2 4 16 5" xfId="28116"/>
    <cellStyle name="Input 2 2 4 16 6" xfId="38312"/>
    <cellStyle name="Input 2 2 4 16 7" xfId="48882"/>
    <cellStyle name="Input 2 2 4 17" xfId="2443"/>
    <cellStyle name="Input 2 2 4 17 2" xfId="10266"/>
    <cellStyle name="Input 2 2 4 17 3" xfId="17694"/>
    <cellStyle name="Input 2 2 4 17 4" xfId="19686"/>
    <cellStyle name="Input 2 2 4 17 5" xfId="28454"/>
    <cellStyle name="Input 2 2 4 17 6" xfId="41986"/>
    <cellStyle name="Input 2 2 4 17 7" xfId="48878"/>
    <cellStyle name="Input 2 2 4 18" xfId="2315"/>
    <cellStyle name="Input 2 2 4 18 2" xfId="10138"/>
    <cellStyle name="Input 2 2 4 18 3" xfId="17566"/>
    <cellStyle name="Input 2 2 4 18 4" xfId="25311"/>
    <cellStyle name="Input 2 2 4 18 5" xfId="33735"/>
    <cellStyle name="Input 2 2 4 18 6" xfId="41473"/>
    <cellStyle name="Input 2 2 4 18 7" xfId="51458"/>
    <cellStyle name="Input 2 2 4 19" xfId="2855"/>
    <cellStyle name="Input 2 2 4 19 2" xfId="10678"/>
    <cellStyle name="Input 2 2 4 19 3" xfId="18106"/>
    <cellStyle name="Input 2 2 4 19 4" xfId="25833"/>
    <cellStyle name="Input 2 2 4 19 5" xfId="34419"/>
    <cellStyle name="Input 2 2 4 19 6" xfId="38244"/>
    <cellStyle name="Input 2 2 4 19 7" xfId="52647"/>
    <cellStyle name="Input 2 2 4 2" xfId="724"/>
    <cellStyle name="Input 2 2 4 2 2" xfId="8547"/>
    <cellStyle name="Input 2 2 4 2 3" xfId="15975"/>
    <cellStyle name="Input 2 2 4 2 4" xfId="24925"/>
    <cellStyle name="Input 2 2 4 2 5" xfId="33257"/>
    <cellStyle name="Input 2 2 4 2 6" xfId="37535"/>
    <cellStyle name="Input 2 2 4 2 7" xfId="50634"/>
    <cellStyle name="Input 2 2 4 20" xfId="2962"/>
    <cellStyle name="Input 2 2 4 20 2" xfId="10785"/>
    <cellStyle name="Input 2 2 4 20 3" xfId="18213"/>
    <cellStyle name="Input 2 2 4 20 4" xfId="19176"/>
    <cellStyle name="Input 2 2 4 20 5" xfId="26912"/>
    <cellStyle name="Input 2 2 4 20 6" xfId="36421"/>
    <cellStyle name="Input 2 2 4 20 7" xfId="49157"/>
    <cellStyle name="Input 2 2 4 21" xfId="3340"/>
    <cellStyle name="Input 2 2 4 21 2" xfId="11133"/>
    <cellStyle name="Input 2 2 4 21 3" xfId="18460"/>
    <cellStyle name="Input 2 2 4 21 4" xfId="26457"/>
    <cellStyle name="Input 2 2 4 21 5" xfId="35236"/>
    <cellStyle name="Input 2 2 4 21 6" xfId="36645"/>
    <cellStyle name="Input 2 2 4 21 7" xfId="53985"/>
    <cellStyle name="Input 2 2 4 22" xfId="3459"/>
    <cellStyle name="Input 2 2 4 22 2" xfId="11250"/>
    <cellStyle name="Input 2 2 4 22 3" xfId="18571"/>
    <cellStyle name="Input 2 2 4 22 4" xfId="25051"/>
    <cellStyle name="Input 2 2 4 22 5" xfId="33411"/>
    <cellStyle name="Input 2 2 4 22 6" xfId="37929"/>
    <cellStyle name="Input 2 2 4 22 7" xfId="50909"/>
    <cellStyle name="Input 2 2 4 23" xfId="3618"/>
    <cellStyle name="Input 2 2 4 23 2" xfId="11404"/>
    <cellStyle name="Input 2 2 4 23 3" xfId="18678"/>
    <cellStyle name="Input 2 2 4 23 4" xfId="20635"/>
    <cellStyle name="Input 2 2 4 23 5" xfId="27025"/>
    <cellStyle name="Input 2 2 4 23 6" xfId="37355"/>
    <cellStyle name="Input 2 2 4 23 7" xfId="47388"/>
    <cellStyle name="Input 2 2 4 24" xfId="3732"/>
    <cellStyle name="Input 2 2 4 24 2" xfId="11517"/>
    <cellStyle name="Input 2 2 4 24 3" xfId="18788"/>
    <cellStyle name="Input 2 2 4 24 4" xfId="26466"/>
    <cellStyle name="Input 2 2 4 24 5" xfId="35245"/>
    <cellStyle name="Input 2 2 4 24 6" xfId="40875"/>
    <cellStyle name="Input 2 2 4 24 7" xfId="54002"/>
    <cellStyle name="Input 2 2 4 25" xfId="3861"/>
    <cellStyle name="Input 2 2 4 25 2" xfId="11643"/>
    <cellStyle name="Input 2 2 4 25 3" xfId="18898"/>
    <cellStyle name="Input 2 2 4 25 4" xfId="19283"/>
    <cellStyle name="Input 2 2 4 25 5" xfId="28669"/>
    <cellStyle name="Input 2 2 4 25 6" xfId="38919"/>
    <cellStyle name="Input 2 2 4 25 7" xfId="48392"/>
    <cellStyle name="Input 2 2 4 26" xfId="3979"/>
    <cellStyle name="Input 2 2 4 26 2" xfId="11758"/>
    <cellStyle name="Input 2 2 4 26 3" xfId="19007"/>
    <cellStyle name="Input 2 2 4 26 4" xfId="25250"/>
    <cellStyle name="Input 2 2 4 26 5" xfId="33656"/>
    <cellStyle name="Input 2 2 4 26 6" xfId="38160"/>
    <cellStyle name="Input 2 2 4 26 7" xfId="51330"/>
    <cellStyle name="Input 2 2 4 27" xfId="3176"/>
    <cellStyle name="Input 2 2 4 27 2" xfId="10977"/>
    <cellStyle name="Input 2 2 4 27 3" xfId="20304"/>
    <cellStyle name="Input 2 2 4 27 4" xfId="28396"/>
    <cellStyle name="Input 2 2 4 27 5" xfId="37783"/>
    <cellStyle name="Input 2 2 4 27 6" xfId="42419"/>
    <cellStyle name="Input 2 2 4 27 7" xfId="51103"/>
    <cellStyle name="Input 2 2 4 28" xfId="4175"/>
    <cellStyle name="Input 2 2 4 28 2" xfId="11934"/>
    <cellStyle name="Input 2 2 4 28 3" xfId="20885"/>
    <cellStyle name="Input 2 2 4 28 4" xfId="29072"/>
    <cellStyle name="Input 2 2 4 28 5" xfId="38448"/>
    <cellStyle name="Input 2 2 4 28 6" xfId="42737"/>
    <cellStyle name="Input 2 2 4 28 7" xfId="53605"/>
    <cellStyle name="Input 2 2 4 29" xfId="4202"/>
    <cellStyle name="Input 2 2 4 29 2" xfId="20912"/>
    <cellStyle name="Input 2 2 4 29 3" xfId="29099"/>
    <cellStyle name="Input 2 2 4 29 4" xfId="38475"/>
    <cellStyle name="Input 2 2 4 29 5" xfId="42764"/>
    <cellStyle name="Input 2 2 4 29 6" xfId="50891"/>
    <cellStyle name="Input 2 2 4 3" xfId="833"/>
    <cellStyle name="Input 2 2 4 3 2" xfId="8656"/>
    <cellStyle name="Input 2 2 4 3 3" xfId="16084"/>
    <cellStyle name="Input 2 2 4 3 4" xfId="25641"/>
    <cellStyle name="Input 2 2 4 3 5" xfId="34162"/>
    <cellStyle name="Input 2 2 4 3 6" xfId="36563"/>
    <cellStyle name="Input 2 2 4 3 7" xfId="52189"/>
    <cellStyle name="Input 2 2 4 30" xfId="4374"/>
    <cellStyle name="Input 2 2 4 30 2" xfId="12091"/>
    <cellStyle name="Input 2 2 4 30 3" xfId="21084"/>
    <cellStyle name="Input 2 2 4 30 4" xfId="29271"/>
    <cellStyle name="Input 2 2 4 30 5" xfId="38641"/>
    <cellStyle name="Input 2 2 4 30 6" xfId="42936"/>
    <cellStyle name="Input 2 2 4 30 7" xfId="50879"/>
    <cellStyle name="Input 2 2 4 31" xfId="4495"/>
    <cellStyle name="Input 2 2 4 31 2" xfId="12212"/>
    <cellStyle name="Input 2 2 4 31 3" xfId="21205"/>
    <cellStyle name="Input 2 2 4 31 4" xfId="29392"/>
    <cellStyle name="Input 2 2 4 31 5" xfId="38756"/>
    <cellStyle name="Input 2 2 4 31 6" xfId="43057"/>
    <cellStyle name="Input 2 2 4 31 7" xfId="51388"/>
    <cellStyle name="Input 2 2 4 32" xfId="4609"/>
    <cellStyle name="Input 2 2 4 32 2" xfId="12326"/>
    <cellStyle name="Input 2 2 4 32 3" xfId="21319"/>
    <cellStyle name="Input 2 2 4 32 4" xfId="29506"/>
    <cellStyle name="Input 2 2 4 32 5" xfId="38865"/>
    <cellStyle name="Input 2 2 4 32 6" xfId="43171"/>
    <cellStyle name="Input 2 2 4 32 7" xfId="52498"/>
    <cellStyle name="Input 2 2 4 33" xfId="4722"/>
    <cellStyle name="Input 2 2 4 33 2" xfId="12439"/>
    <cellStyle name="Input 2 2 4 33 3" xfId="21432"/>
    <cellStyle name="Input 2 2 4 33 4" xfId="29619"/>
    <cellStyle name="Input 2 2 4 33 5" xfId="38974"/>
    <cellStyle name="Input 2 2 4 33 6" xfId="43284"/>
    <cellStyle name="Input 2 2 4 33 7" xfId="51533"/>
    <cellStyle name="Input 2 2 4 34" xfId="4832"/>
    <cellStyle name="Input 2 2 4 34 2" xfId="12549"/>
    <cellStyle name="Input 2 2 4 34 3" xfId="21542"/>
    <cellStyle name="Input 2 2 4 34 4" xfId="29729"/>
    <cellStyle name="Input 2 2 4 34 5" xfId="39080"/>
    <cellStyle name="Input 2 2 4 34 6" xfId="43394"/>
    <cellStyle name="Input 2 2 4 34 7" xfId="49022"/>
    <cellStyle name="Input 2 2 4 35" xfId="4942"/>
    <cellStyle name="Input 2 2 4 35 2" xfId="12659"/>
    <cellStyle name="Input 2 2 4 35 3" xfId="21652"/>
    <cellStyle name="Input 2 2 4 35 4" xfId="29839"/>
    <cellStyle name="Input 2 2 4 35 5" xfId="39186"/>
    <cellStyle name="Input 2 2 4 35 6" xfId="43504"/>
    <cellStyle name="Input 2 2 4 35 7" xfId="48099"/>
    <cellStyle name="Input 2 2 4 36" xfId="5052"/>
    <cellStyle name="Input 2 2 4 36 2" xfId="12769"/>
    <cellStyle name="Input 2 2 4 36 3" xfId="21762"/>
    <cellStyle name="Input 2 2 4 36 4" xfId="29949"/>
    <cellStyle name="Input 2 2 4 36 5" xfId="39292"/>
    <cellStyle name="Input 2 2 4 36 6" xfId="43614"/>
    <cellStyle name="Input 2 2 4 36 7" xfId="54029"/>
    <cellStyle name="Input 2 2 4 37" xfId="5432"/>
    <cellStyle name="Input 2 2 4 37 2" xfId="13149"/>
    <cellStyle name="Input 2 2 4 37 3" xfId="22142"/>
    <cellStyle name="Input 2 2 4 37 4" xfId="30329"/>
    <cellStyle name="Input 2 2 4 37 5" xfId="39658"/>
    <cellStyle name="Input 2 2 4 37 6" xfId="43994"/>
    <cellStyle name="Input 2 2 4 37 7" xfId="48314"/>
    <cellStyle name="Input 2 2 4 38" xfId="5552"/>
    <cellStyle name="Input 2 2 4 38 2" xfId="13269"/>
    <cellStyle name="Input 2 2 4 38 3" xfId="22262"/>
    <cellStyle name="Input 2 2 4 38 4" xfId="30449"/>
    <cellStyle name="Input 2 2 4 38 5" xfId="39772"/>
    <cellStyle name="Input 2 2 4 38 6" xfId="44114"/>
    <cellStyle name="Input 2 2 4 38 7" xfId="46975"/>
    <cellStyle name="Input 2 2 4 39" xfId="5677"/>
    <cellStyle name="Input 2 2 4 39 2" xfId="13394"/>
    <cellStyle name="Input 2 2 4 39 3" xfId="22387"/>
    <cellStyle name="Input 2 2 4 39 4" xfId="30574"/>
    <cellStyle name="Input 2 2 4 39 5" xfId="39892"/>
    <cellStyle name="Input 2 2 4 39 6" xfId="44239"/>
    <cellStyle name="Input 2 2 4 39 7" xfId="47087"/>
    <cellStyle name="Input 2 2 4 4" xfId="943"/>
    <cellStyle name="Input 2 2 4 4 2" xfId="8766"/>
    <cellStyle name="Input 2 2 4 4 3" xfId="16194"/>
    <cellStyle name="Input 2 2 4 4 4" xfId="20089"/>
    <cellStyle name="Input 2 2 4 4 5" xfId="27241"/>
    <cellStyle name="Input 2 2 4 4 6" xfId="37431"/>
    <cellStyle name="Input 2 2 4 4 7" xfId="48893"/>
    <cellStyle name="Input 2 2 4 40" xfId="5792"/>
    <cellStyle name="Input 2 2 4 40 2" xfId="13509"/>
    <cellStyle name="Input 2 2 4 40 3" xfId="22502"/>
    <cellStyle name="Input 2 2 4 40 4" xfId="30689"/>
    <cellStyle name="Input 2 2 4 40 5" xfId="40004"/>
    <cellStyle name="Input 2 2 4 40 6" xfId="44354"/>
    <cellStyle name="Input 2 2 4 40 7" xfId="53482"/>
    <cellStyle name="Input 2 2 4 41" xfId="5910"/>
    <cellStyle name="Input 2 2 4 41 2" xfId="13627"/>
    <cellStyle name="Input 2 2 4 41 3" xfId="22620"/>
    <cellStyle name="Input 2 2 4 41 4" xfId="30807"/>
    <cellStyle name="Input 2 2 4 41 5" xfId="40119"/>
    <cellStyle name="Input 2 2 4 41 6" xfId="44472"/>
    <cellStyle name="Input 2 2 4 41 7" xfId="49820"/>
    <cellStyle name="Input 2 2 4 42" xfId="6037"/>
    <cellStyle name="Input 2 2 4 42 2" xfId="13754"/>
    <cellStyle name="Input 2 2 4 42 3" xfId="22747"/>
    <cellStyle name="Input 2 2 4 42 4" xfId="30934"/>
    <cellStyle name="Input 2 2 4 42 5" xfId="40241"/>
    <cellStyle name="Input 2 2 4 42 6" xfId="44599"/>
    <cellStyle name="Input 2 2 4 42 7" xfId="49942"/>
    <cellStyle name="Input 2 2 4 43" xfId="6165"/>
    <cellStyle name="Input 2 2 4 43 2" xfId="13882"/>
    <cellStyle name="Input 2 2 4 43 3" xfId="22875"/>
    <cellStyle name="Input 2 2 4 43 4" xfId="31062"/>
    <cellStyle name="Input 2 2 4 43 5" xfId="40363"/>
    <cellStyle name="Input 2 2 4 43 6" xfId="44727"/>
    <cellStyle name="Input 2 2 4 43 7" xfId="51041"/>
    <cellStyle name="Input 2 2 4 44" xfId="6293"/>
    <cellStyle name="Input 2 2 4 44 2" xfId="14010"/>
    <cellStyle name="Input 2 2 4 44 3" xfId="23003"/>
    <cellStyle name="Input 2 2 4 44 4" xfId="31190"/>
    <cellStyle name="Input 2 2 4 44 5" xfId="40490"/>
    <cellStyle name="Input 2 2 4 44 6" xfId="44855"/>
    <cellStyle name="Input 2 2 4 44 7" xfId="54364"/>
    <cellStyle name="Input 2 2 4 45" xfId="6408"/>
    <cellStyle name="Input 2 2 4 45 2" xfId="14125"/>
    <cellStyle name="Input 2 2 4 45 3" xfId="23118"/>
    <cellStyle name="Input 2 2 4 45 4" xfId="31305"/>
    <cellStyle name="Input 2 2 4 45 5" xfId="40600"/>
    <cellStyle name="Input 2 2 4 45 6" xfId="44970"/>
    <cellStyle name="Input 2 2 4 45 7" xfId="53750"/>
    <cellStyle name="Input 2 2 4 46" xfId="6520"/>
    <cellStyle name="Input 2 2 4 46 2" xfId="14237"/>
    <cellStyle name="Input 2 2 4 46 3" xfId="23230"/>
    <cellStyle name="Input 2 2 4 46 4" xfId="31417"/>
    <cellStyle name="Input 2 2 4 46 5" xfId="40708"/>
    <cellStyle name="Input 2 2 4 46 6" xfId="45082"/>
    <cellStyle name="Input 2 2 4 46 7" xfId="51254"/>
    <cellStyle name="Input 2 2 4 47" xfId="6073"/>
    <cellStyle name="Input 2 2 4 47 2" xfId="13790"/>
    <cellStyle name="Input 2 2 4 47 3" xfId="22783"/>
    <cellStyle name="Input 2 2 4 47 4" xfId="30970"/>
    <cellStyle name="Input 2 2 4 47 5" xfId="40274"/>
    <cellStyle name="Input 2 2 4 47 6" xfId="44635"/>
    <cellStyle name="Input 2 2 4 47 7" xfId="53457"/>
    <cellStyle name="Input 2 2 4 48" xfId="6667"/>
    <cellStyle name="Input 2 2 4 48 2" xfId="14384"/>
    <cellStyle name="Input 2 2 4 48 3" xfId="23377"/>
    <cellStyle name="Input 2 2 4 48 4" xfId="31564"/>
    <cellStyle name="Input 2 2 4 48 5" xfId="40848"/>
    <cellStyle name="Input 2 2 4 48 6" xfId="45229"/>
    <cellStyle name="Input 2 2 4 48 7" xfId="50725"/>
    <cellStyle name="Input 2 2 4 49" xfId="6778"/>
    <cellStyle name="Input 2 2 4 49 2" xfId="14495"/>
    <cellStyle name="Input 2 2 4 49 3" xfId="23488"/>
    <cellStyle name="Input 2 2 4 49 4" xfId="31675"/>
    <cellStyle name="Input 2 2 4 49 5" xfId="40954"/>
    <cellStyle name="Input 2 2 4 49 6" xfId="45340"/>
    <cellStyle name="Input 2 2 4 49 7" xfId="53571"/>
    <cellStyle name="Input 2 2 4 5" xfId="1410"/>
    <cellStyle name="Input 2 2 4 5 2" xfId="9233"/>
    <cellStyle name="Input 2 2 4 5 3" xfId="16661"/>
    <cellStyle name="Input 2 2 4 5 4" xfId="19392"/>
    <cellStyle name="Input 2 2 4 5 5" xfId="27589"/>
    <cellStyle name="Input 2 2 4 5 6" xfId="36860"/>
    <cellStyle name="Input 2 2 4 5 7" xfId="47848"/>
    <cellStyle name="Input 2 2 4 50" xfId="6893"/>
    <cellStyle name="Input 2 2 4 50 2" xfId="14610"/>
    <cellStyle name="Input 2 2 4 50 3" xfId="23603"/>
    <cellStyle name="Input 2 2 4 50 4" xfId="31790"/>
    <cellStyle name="Input 2 2 4 50 5" xfId="41062"/>
    <cellStyle name="Input 2 2 4 50 6" xfId="45455"/>
    <cellStyle name="Input 2 2 4 50 7" xfId="46794"/>
    <cellStyle name="Input 2 2 4 51" xfId="7006"/>
    <cellStyle name="Input 2 2 4 51 2" xfId="14723"/>
    <cellStyle name="Input 2 2 4 51 3" xfId="23716"/>
    <cellStyle name="Input 2 2 4 51 4" xfId="31903"/>
    <cellStyle name="Input 2 2 4 51 5" xfId="41170"/>
    <cellStyle name="Input 2 2 4 51 6" xfId="45568"/>
    <cellStyle name="Input 2 2 4 51 7" xfId="46876"/>
    <cellStyle name="Input 2 2 4 52" xfId="7116"/>
    <cellStyle name="Input 2 2 4 52 2" xfId="14833"/>
    <cellStyle name="Input 2 2 4 52 3" xfId="23826"/>
    <cellStyle name="Input 2 2 4 52 4" xfId="32013"/>
    <cellStyle name="Input 2 2 4 52 5" xfId="41275"/>
    <cellStyle name="Input 2 2 4 52 6" xfId="45678"/>
    <cellStyle name="Input 2 2 4 52 7" xfId="53171"/>
    <cellStyle name="Input 2 2 4 53" xfId="7150"/>
    <cellStyle name="Input 2 2 4 53 2" xfId="14867"/>
    <cellStyle name="Input 2 2 4 53 3" xfId="23860"/>
    <cellStyle name="Input 2 2 4 53 4" xfId="32047"/>
    <cellStyle name="Input 2 2 4 53 5" xfId="41309"/>
    <cellStyle name="Input 2 2 4 53 6" xfId="45712"/>
    <cellStyle name="Input 2 2 4 53 7" xfId="47905"/>
    <cellStyle name="Input 2 2 4 54" xfId="7340"/>
    <cellStyle name="Input 2 2 4 54 2" xfId="15057"/>
    <cellStyle name="Input 2 2 4 54 3" xfId="24050"/>
    <cellStyle name="Input 2 2 4 54 4" xfId="32237"/>
    <cellStyle name="Input 2 2 4 54 5" xfId="41493"/>
    <cellStyle name="Input 2 2 4 54 6" xfId="45902"/>
    <cellStyle name="Input 2 2 4 54 7" xfId="51917"/>
    <cellStyle name="Input 2 2 4 55" xfId="7513"/>
    <cellStyle name="Input 2 2 4 55 2" xfId="15230"/>
    <cellStyle name="Input 2 2 4 55 3" xfId="24223"/>
    <cellStyle name="Input 2 2 4 55 4" xfId="32410"/>
    <cellStyle name="Input 2 2 4 55 5" xfId="41656"/>
    <cellStyle name="Input 2 2 4 55 6" xfId="46075"/>
    <cellStyle name="Input 2 2 4 55 7" xfId="49670"/>
    <cellStyle name="Input 2 2 4 56" xfId="7634"/>
    <cellStyle name="Input 2 2 4 56 2" xfId="15351"/>
    <cellStyle name="Input 2 2 4 56 3" xfId="24344"/>
    <cellStyle name="Input 2 2 4 56 4" xfId="32531"/>
    <cellStyle name="Input 2 2 4 56 5" xfId="41773"/>
    <cellStyle name="Input 2 2 4 56 6" xfId="46196"/>
    <cellStyle name="Input 2 2 4 56 7" xfId="52090"/>
    <cellStyle name="Input 2 2 4 57" xfId="7911"/>
    <cellStyle name="Input 2 2 4 57 2" xfId="15628"/>
    <cellStyle name="Input 2 2 4 57 3" xfId="24615"/>
    <cellStyle name="Input 2 2 4 57 4" xfId="32808"/>
    <cellStyle name="Input 2 2 4 57 5" xfId="42039"/>
    <cellStyle name="Input 2 2 4 57 6" xfId="46473"/>
    <cellStyle name="Input 2 2 4 57 7" xfId="51216"/>
    <cellStyle name="Input 2 2 4 58" xfId="8039"/>
    <cellStyle name="Input 2 2 4 58 2" xfId="15756"/>
    <cellStyle name="Input 2 2 4 58 3" xfId="24741"/>
    <cellStyle name="Input 2 2 4 58 4" xfId="32936"/>
    <cellStyle name="Input 2 2 4 58 5" xfId="42161"/>
    <cellStyle name="Input 2 2 4 58 6" xfId="46601"/>
    <cellStyle name="Input 2 2 4 58 7" xfId="52630"/>
    <cellStyle name="Input 2 2 4 59" xfId="7740"/>
    <cellStyle name="Input 2 2 4 59 2" xfId="15457"/>
    <cellStyle name="Input 2 2 4 59 3" xfId="24448"/>
    <cellStyle name="Input 2 2 4 59 4" xfId="32637"/>
    <cellStyle name="Input 2 2 4 59 5" xfId="41873"/>
    <cellStyle name="Input 2 2 4 59 6" xfId="46302"/>
    <cellStyle name="Input 2 2 4 59 7" xfId="53596"/>
    <cellStyle name="Input 2 2 4 6" xfId="1533"/>
    <cellStyle name="Input 2 2 4 6 2" xfId="9356"/>
    <cellStyle name="Input 2 2 4 6 3" xfId="16784"/>
    <cellStyle name="Input 2 2 4 6 4" xfId="25425"/>
    <cellStyle name="Input 2 2 4 6 5" xfId="33884"/>
    <cellStyle name="Input 2 2 4 6 6" xfId="37553"/>
    <cellStyle name="Input 2 2 4 6 7" xfId="51705"/>
    <cellStyle name="Input 2 2 4 60" xfId="8186"/>
    <cellStyle name="Input 2 2 4 60 2" xfId="15903"/>
    <cellStyle name="Input 2 2 4 60 3" xfId="33083"/>
    <cellStyle name="Input 2 2 4 60 4" xfId="42302"/>
    <cellStyle name="Input 2 2 4 60 5" xfId="46748"/>
    <cellStyle name="Input 2 2 4 60 6" xfId="46856"/>
    <cellStyle name="Input 2 2 4 61" xfId="19593"/>
    <cellStyle name="Input 2 2 4 62" xfId="28412"/>
    <cellStyle name="Input 2 2 4 63" xfId="36987"/>
    <cellStyle name="Input 2 2 4 64" xfId="47518"/>
    <cellStyle name="Input 2 2 4 7" xfId="1099"/>
    <cellStyle name="Input 2 2 4 7 2" xfId="8922"/>
    <cellStyle name="Input 2 2 4 7 3" xfId="16350"/>
    <cellStyle name="Input 2 2 4 7 4" xfId="20512"/>
    <cellStyle name="Input 2 2 4 7 5" xfId="27336"/>
    <cellStyle name="Input 2 2 4 7 6" xfId="36912"/>
    <cellStyle name="Input 2 2 4 7 7" xfId="47869"/>
    <cellStyle name="Input 2 2 4 8" xfId="1771"/>
    <cellStyle name="Input 2 2 4 8 2" xfId="9594"/>
    <cellStyle name="Input 2 2 4 8 3" xfId="17022"/>
    <cellStyle name="Input 2 2 4 8 4" xfId="26314"/>
    <cellStyle name="Input 2 2 4 8 5" xfId="35037"/>
    <cellStyle name="Input 2 2 4 8 6" xfId="37387"/>
    <cellStyle name="Input 2 2 4 8 7" xfId="53678"/>
    <cellStyle name="Input 2 2 4 9" xfId="1904"/>
    <cellStyle name="Input 2 2 4 9 2" xfId="9727"/>
    <cellStyle name="Input 2 2 4 9 3" xfId="17155"/>
    <cellStyle name="Input 2 2 4 9 4" xfId="19090"/>
    <cellStyle name="Input 2 2 4 9 5" xfId="26827"/>
    <cellStyle name="Input 2 2 4 9 6" xfId="41793"/>
    <cellStyle name="Input 2 2 4 9 7" xfId="49803"/>
    <cellStyle name="Input 2 2 40" xfId="4272"/>
    <cellStyle name="Input 2 2 40 2" xfId="11989"/>
    <cellStyle name="Input 2 2 40 3" xfId="20982"/>
    <cellStyle name="Input 2 2 40 4" xfId="29169"/>
    <cellStyle name="Input 2 2 40 5" xfId="38542"/>
    <cellStyle name="Input 2 2 40 6" xfId="42834"/>
    <cellStyle name="Input 2 2 40 7" xfId="51209"/>
    <cellStyle name="Input 2 2 41" xfId="4392"/>
    <cellStyle name="Input 2 2 41 2" xfId="12109"/>
    <cellStyle name="Input 2 2 41 3" xfId="21102"/>
    <cellStyle name="Input 2 2 41 4" xfId="29289"/>
    <cellStyle name="Input 2 2 41 5" xfId="38659"/>
    <cellStyle name="Input 2 2 41 6" xfId="42954"/>
    <cellStyle name="Input 2 2 41 7" xfId="49150"/>
    <cellStyle name="Input 2 2 42" xfId="5171"/>
    <cellStyle name="Input 2 2 42 2" xfId="12888"/>
    <cellStyle name="Input 2 2 42 3" xfId="21881"/>
    <cellStyle name="Input 2 2 42 4" xfId="30068"/>
    <cellStyle name="Input 2 2 42 5" xfId="39407"/>
    <cellStyle name="Input 2 2 42 6" xfId="43733"/>
    <cellStyle name="Input 2 2 42 7" xfId="51944"/>
    <cellStyle name="Input 2 2 43" xfId="5370"/>
    <cellStyle name="Input 2 2 43 2" xfId="13087"/>
    <cellStyle name="Input 2 2 43 3" xfId="22080"/>
    <cellStyle name="Input 2 2 43 4" xfId="30267"/>
    <cellStyle name="Input 2 2 43 5" xfId="39598"/>
    <cellStyle name="Input 2 2 43 6" xfId="43932"/>
    <cellStyle name="Input 2 2 43 7" xfId="53792"/>
    <cellStyle name="Input 2 2 44" xfId="5147"/>
    <cellStyle name="Input 2 2 44 2" xfId="12864"/>
    <cellStyle name="Input 2 2 44 3" xfId="21857"/>
    <cellStyle name="Input 2 2 44 4" xfId="30044"/>
    <cellStyle name="Input 2 2 44 5" xfId="39383"/>
    <cellStyle name="Input 2 2 44 6" xfId="43709"/>
    <cellStyle name="Input 2 2 44 7" xfId="54010"/>
    <cellStyle name="Input 2 2 45" xfId="5225"/>
    <cellStyle name="Input 2 2 45 2" xfId="12942"/>
    <cellStyle name="Input 2 2 45 3" xfId="21935"/>
    <cellStyle name="Input 2 2 45 4" xfId="30122"/>
    <cellStyle name="Input 2 2 45 5" xfId="39457"/>
    <cellStyle name="Input 2 2 45 6" xfId="43787"/>
    <cellStyle name="Input 2 2 45 7" xfId="53659"/>
    <cellStyle name="Input 2 2 46" xfId="5368"/>
    <cellStyle name="Input 2 2 46 2" xfId="13085"/>
    <cellStyle name="Input 2 2 46 3" xfId="22078"/>
    <cellStyle name="Input 2 2 46 4" xfId="30265"/>
    <cellStyle name="Input 2 2 46 5" xfId="39596"/>
    <cellStyle name="Input 2 2 46 6" xfId="43930"/>
    <cellStyle name="Input 2 2 46 7" xfId="54170"/>
    <cellStyle name="Input 2 2 47" xfId="5067"/>
    <cellStyle name="Input 2 2 47 2" xfId="12784"/>
    <cellStyle name="Input 2 2 47 3" xfId="21777"/>
    <cellStyle name="Input 2 2 47 4" xfId="29964"/>
    <cellStyle name="Input 2 2 47 5" xfId="39307"/>
    <cellStyle name="Input 2 2 47 6" xfId="43629"/>
    <cellStyle name="Input 2 2 47 7" xfId="53684"/>
    <cellStyle name="Input 2 2 48" xfId="5692"/>
    <cellStyle name="Input 2 2 48 2" xfId="13409"/>
    <cellStyle name="Input 2 2 48 3" xfId="22402"/>
    <cellStyle name="Input 2 2 48 4" xfId="30589"/>
    <cellStyle name="Input 2 2 48 5" xfId="39907"/>
    <cellStyle name="Input 2 2 48 6" xfId="44254"/>
    <cellStyle name="Input 2 2 48 7" xfId="47075"/>
    <cellStyle name="Input 2 2 49" xfId="5181"/>
    <cellStyle name="Input 2 2 49 2" xfId="12898"/>
    <cellStyle name="Input 2 2 49 3" xfId="21891"/>
    <cellStyle name="Input 2 2 49 4" xfId="30078"/>
    <cellStyle name="Input 2 2 49 5" xfId="39417"/>
    <cellStyle name="Input 2 2 49 6" xfId="43743"/>
    <cellStyle name="Input 2 2 49 7" xfId="47479"/>
    <cellStyle name="Input 2 2 5" xfId="545"/>
    <cellStyle name="Input 2 2 5 10" xfId="1991"/>
    <cellStyle name="Input 2 2 5 10 2" xfId="9814"/>
    <cellStyle name="Input 2 2 5 10 3" xfId="17242"/>
    <cellStyle name="Input 2 2 5 10 4" xfId="26067"/>
    <cellStyle name="Input 2 2 5 10 5" xfId="34713"/>
    <cellStyle name="Input 2 2 5 10 6" xfId="40265"/>
    <cellStyle name="Input 2 2 5 10 7" xfId="53149"/>
    <cellStyle name="Input 2 2 5 11" xfId="2109"/>
    <cellStyle name="Input 2 2 5 11 2" xfId="9932"/>
    <cellStyle name="Input 2 2 5 11 3" xfId="17360"/>
    <cellStyle name="Input 2 2 5 11 4" xfId="26330"/>
    <cellStyle name="Input 2 2 5 11 5" xfId="35056"/>
    <cellStyle name="Input 2 2 5 11 6" xfId="36494"/>
    <cellStyle name="Input 2 2 5 11 7" xfId="53707"/>
    <cellStyle name="Input 2 2 5 12" xfId="2222"/>
    <cellStyle name="Input 2 2 5 12 2" xfId="10045"/>
    <cellStyle name="Input 2 2 5 12 3" xfId="17473"/>
    <cellStyle name="Input 2 2 5 12 4" xfId="19900"/>
    <cellStyle name="Input 2 2 5 12 5" xfId="27131"/>
    <cellStyle name="Input 2 2 5 12 6" xfId="36826"/>
    <cellStyle name="Input 2 2 5 12 7" xfId="50056"/>
    <cellStyle name="Input 2 2 5 13" xfId="1038"/>
    <cellStyle name="Input 2 2 5 13 2" xfId="8861"/>
    <cellStyle name="Input 2 2 5 13 3" xfId="16289"/>
    <cellStyle name="Input 2 2 5 13 4" xfId="26311"/>
    <cellStyle name="Input 2 2 5 13 5" xfId="35034"/>
    <cellStyle name="Input 2 2 5 13 6" xfId="36783"/>
    <cellStyle name="Input 2 2 5 13 7" xfId="53675"/>
    <cellStyle name="Input 2 2 5 14" xfId="1033"/>
    <cellStyle name="Input 2 2 5 14 2" xfId="8856"/>
    <cellStyle name="Input 2 2 5 14 3" xfId="16284"/>
    <cellStyle name="Input 2 2 5 14 4" xfId="26599"/>
    <cellStyle name="Input 2 2 5 14 5" xfId="35426"/>
    <cellStyle name="Input 2 2 5 14 6" xfId="38128"/>
    <cellStyle name="Input 2 2 5 14 7" xfId="54290"/>
    <cellStyle name="Input 2 2 5 15" xfId="2520"/>
    <cellStyle name="Input 2 2 5 15 2" xfId="10343"/>
    <cellStyle name="Input 2 2 5 15 3" xfId="17771"/>
    <cellStyle name="Input 2 2 5 15 4" xfId="20505"/>
    <cellStyle name="Input 2 2 5 15 5" xfId="28024"/>
    <cellStyle name="Input 2 2 5 15 6" xfId="37042"/>
    <cellStyle name="Input 2 2 5 15 7" xfId="48322"/>
    <cellStyle name="Input 2 2 5 16" xfId="2633"/>
    <cellStyle name="Input 2 2 5 16 2" xfId="10456"/>
    <cellStyle name="Input 2 2 5 16 3" xfId="17884"/>
    <cellStyle name="Input 2 2 5 16 4" xfId="25662"/>
    <cellStyle name="Input 2 2 5 16 5" xfId="34194"/>
    <cellStyle name="Input 2 2 5 16 6" xfId="36498"/>
    <cellStyle name="Input 2 2 5 16 7" xfId="52232"/>
    <cellStyle name="Input 2 2 5 17" xfId="1424"/>
    <cellStyle name="Input 2 2 5 17 2" xfId="9247"/>
    <cellStyle name="Input 2 2 5 17 3" xfId="16675"/>
    <cellStyle name="Input 2 2 5 17 4" xfId="26077"/>
    <cellStyle name="Input 2 2 5 17 5" xfId="34724"/>
    <cellStyle name="Input 2 2 5 17 6" xfId="40878"/>
    <cellStyle name="Input 2 2 5 17 7" xfId="53165"/>
    <cellStyle name="Input 2 2 5 18" xfId="2717"/>
    <cellStyle name="Input 2 2 5 18 2" xfId="10540"/>
    <cellStyle name="Input 2 2 5 18 3" xfId="17968"/>
    <cellStyle name="Input 2 2 5 18 4" xfId="24894"/>
    <cellStyle name="Input 2 2 5 18 5" xfId="33210"/>
    <cellStyle name="Input 2 2 5 18 6" xfId="36390"/>
    <cellStyle name="Input 2 2 5 18 7" xfId="50554"/>
    <cellStyle name="Input 2 2 5 19" xfId="2826"/>
    <cellStyle name="Input 2 2 5 19 2" xfId="10649"/>
    <cellStyle name="Input 2 2 5 19 3" xfId="18077"/>
    <cellStyle name="Input 2 2 5 19 4" xfId="25726"/>
    <cellStyle name="Input 2 2 5 19 5" xfId="34274"/>
    <cellStyle name="Input 2 2 5 19 6" xfId="41135"/>
    <cellStyle name="Input 2 2 5 19 7" xfId="52386"/>
    <cellStyle name="Input 2 2 5 2" xfId="695"/>
    <cellStyle name="Input 2 2 5 2 2" xfId="8518"/>
    <cellStyle name="Input 2 2 5 2 3" xfId="15946"/>
    <cellStyle name="Input 2 2 5 2 4" xfId="26235"/>
    <cellStyle name="Input 2 2 5 2 5" xfId="34925"/>
    <cellStyle name="Input 2 2 5 2 6" xfId="37855"/>
    <cellStyle name="Input 2 2 5 2 7" xfId="53508"/>
    <cellStyle name="Input 2 2 5 20" xfId="2933"/>
    <cellStyle name="Input 2 2 5 20 2" xfId="10756"/>
    <cellStyle name="Input 2 2 5 20 3" xfId="18184"/>
    <cellStyle name="Input 2 2 5 20 4" xfId="25658"/>
    <cellStyle name="Input 2 2 5 20 5" xfId="34187"/>
    <cellStyle name="Input 2 2 5 20 6" xfId="40455"/>
    <cellStyle name="Input 2 2 5 20 7" xfId="52223"/>
    <cellStyle name="Input 2 2 5 21" xfId="3309"/>
    <cellStyle name="Input 2 2 5 21 2" xfId="11102"/>
    <cellStyle name="Input 2 2 5 21 3" xfId="18431"/>
    <cellStyle name="Input 2 2 5 21 4" xfId="24854"/>
    <cellStyle name="Input 2 2 5 21 5" xfId="33167"/>
    <cellStyle name="Input 2 2 5 21 6" xfId="38187"/>
    <cellStyle name="Input 2 2 5 21 7" xfId="50475"/>
    <cellStyle name="Input 2 2 5 22" xfId="3429"/>
    <cellStyle name="Input 2 2 5 22 2" xfId="11220"/>
    <cellStyle name="Input 2 2 5 22 3" xfId="18542"/>
    <cellStyle name="Input 2 2 5 22 4" xfId="26578"/>
    <cellStyle name="Input 2 2 5 22 5" xfId="35398"/>
    <cellStyle name="Input 2 2 5 22 6" xfId="36767"/>
    <cellStyle name="Input 2 2 5 22 7" xfId="54237"/>
    <cellStyle name="Input 2 2 5 23" xfId="3588"/>
    <cellStyle name="Input 2 2 5 23 2" xfId="11374"/>
    <cellStyle name="Input 2 2 5 23 3" xfId="18649"/>
    <cellStyle name="Input 2 2 5 23 4" xfId="25887"/>
    <cellStyle name="Input 2 2 5 23 5" xfId="34482"/>
    <cellStyle name="Input 2 2 5 23 6" xfId="40030"/>
    <cellStyle name="Input 2 2 5 23 7" xfId="52763"/>
    <cellStyle name="Input 2 2 5 24" xfId="3700"/>
    <cellStyle name="Input 2 2 5 24 2" xfId="11485"/>
    <cellStyle name="Input 2 2 5 24 3" xfId="18758"/>
    <cellStyle name="Input 2 2 5 24 4" xfId="24821"/>
    <cellStyle name="Input 2 2 5 24 5" xfId="27594"/>
    <cellStyle name="Input 2 2 5 24 6" xfId="38331"/>
    <cellStyle name="Input 2 2 5 24 7" xfId="48747"/>
    <cellStyle name="Input 2 2 5 25" xfId="3830"/>
    <cellStyle name="Input 2 2 5 25 2" xfId="11612"/>
    <cellStyle name="Input 2 2 5 25 3" xfId="18869"/>
    <cellStyle name="Input 2 2 5 25 4" xfId="24902"/>
    <cellStyle name="Input 2 2 5 25 5" xfId="33224"/>
    <cellStyle name="Input 2 2 5 25 6" xfId="38357"/>
    <cellStyle name="Input 2 2 5 25 7" xfId="50575"/>
    <cellStyle name="Input 2 2 5 26" xfId="3948"/>
    <cellStyle name="Input 2 2 5 26 2" xfId="11728"/>
    <cellStyle name="Input 2 2 5 26 3" xfId="18978"/>
    <cellStyle name="Input 2 2 5 26 4" xfId="26690"/>
    <cellStyle name="Input 2 2 5 26 5" xfId="35542"/>
    <cellStyle name="Input 2 2 5 26 6" xfId="41203"/>
    <cellStyle name="Input 2 2 5 26 7" xfId="54481"/>
    <cellStyle name="Input 2 2 5 27" xfId="3037"/>
    <cellStyle name="Input 2 2 5 27 2" xfId="10850"/>
    <cellStyle name="Input 2 2 5 27 3" xfId="20203"/>
    <cellStyle name="Input 2 2 5 27 4" xfId="28295"/>
    <cellStyle name="Input 2 2 5 27 5" xfId="37675"/>
    <cellStyle name="Input 2 2 5 27 6" xfId="42361"/>
    <cellStyle name="Input 2 2 5 27 7" xfId="47895"/>
    <cellStyle name="Input 2 2 5 28" xfId="4145"/>
    <cellStyle name="Input 2 2 5 28 2" xfId="11904"/>
    <cellStyle name="Input 2 2 5 28 3" xfId="20855"/>
    <cellStyle name="Input 2 2 5 28 4" xfId="29042"/>
    <cellStyle name="Input 2 2 5 28 5" xfId="38418"/>
    <cellStyle name="Input 2 2 5 28 6" xfId="42707"/>
    <cellStyle name="Input 2 2 5 28 7" xfId="48347"/>
    <cellStyle name="Input 2 2 5 29" xfId="4207"/>
    <cellStyle name="Input 2 2 5 29 2" xfId="20917"/>
    <cellStyle name="Input 2 2 5 29 3" xfId="29104"/>
    <cellStyle name="Input 2 2 5 29 4" xfId="38480"/>
    <cellStyle name="Input 2 2 5 29 5" xfId="42769"/>
    <cellStyle name="Input 2 2 5 29 6" xfId="50520"/>
    <cellStyle name="Input 2 2 5 3" xfId="803"/>
    <cellStyle name="Input 2 2 5 3 2" xfId="8626"/>
    <cellStyle name="Input 2 2 5 3 3" xfId="16054"/>
    <cellStyle name="Input 2 2 5 3 4" xfId="24804"/>
    <cellStyle name="Input 2 2 5 3 5" xfId="28826"/>
    <cellStyle name="Input 2 2 5 3 6" xfId="36768"/>
    <cellStyle name="Input 2 2 5 3 7" xfId="48666"/>
    <cellStyle name="Input 2 2 5 30" xfId="4342"/>
    <cellStyle name="Input 2 2 5 30 2" xfId="12059"/>
    <cellStyle name="Input 2 2 5 30 3" xfId="21052"/>
    <cellStyle name="Input 2 2 5 30 4" xfId="29239"/>
    <cellStyle name="Input 2 2 5 30 5" xfId="38609"/>
    <cellStyle name="Input 2 2 5 30 6" xfId="42904"/>
    <cellStyle name="Input 2 2 5 30 7" xfId="54106"/>
    <cellStyle name="Input 2 2 5 31" xfId="4465"/>
    <cellStyle name="Input 2 2 5 31 2" xfId="12182"/>
    <cellStyle name="Input 2 2 5 31 3" xfId="21175"/>
    <cellStyle name="Input 2 2 5 31 4" xfId="29362"/>
    <cellStyle name="Input 2 2 5 31 5" xfId="38727"/>
    <cellStyle name="Input 2 2 5 31 6" xfId="43027"/>
    <cellStyle name="Input 2 2 5 31 7" xfId="54437"/>
    <cellStyle name="Input 2 2 5 32" xfId="4579"/>
    <cellStyle name="Input 2 2 5 32 2" xfId="12296"/>
    <cellStyle name="Input 2 2 5 32 3" xfId="21289"/>
    <cellStyle name="Input 2 2 5 32 4" xfId="29476"/>
    <cellStyle name="Input 2 2 5 32 5" xfId="38836"/>
    <cellStyle name="Input 2 2 5 32 6" xfId="43141"/>
    <cellStyle name="Input 2 2 5 32 7" xfId="51161"/>
    <cellStyle name="Input 2 2 5 33" xfId="4692"/>
    <cellStyle name="Input 2 2 5 33 2" xfId="12409"/>
    <cellStyle name="Input 2 2 5 33 3" xfId="21402"/>
    <cellStyle name="Input 2 2 5 33 4" xfId="29589"/>
    <cellStyle name="Input 2 2 5 33 5" xfId="38945"/>
    <cellStyle name="Input 2 2 5 33 6" xfId="43254"/>
    <cellStyle name="Input 2 2 5 33 7" xfId="47786"/>
    <cellStyle name="Input 2 2 5 34" xfId="4803"/>
    <cellStyle name="Input 2 2 5 34 2" xfId="12520"/>
    <cellStyle name="Input 2 2 5 34 3" xfId="21513"/>
    <cellStyle name="Input 2 2 5 34 4" xfId="29700"/>
    <cellStyle name="Input 2 2 5 34 5" xfId="39053"/>
    <cellStyle name="Input 2 2 5 34 6" xfId="43365"/>
    <cellStyle name="Input 2 2 5 34 7" xfId="47539"/>
    <cellStyle name="Input 2 2 5 35" xfId="4912"/>
    <cellStyle name="Input 2 2 5 35 2" xfId="12629"/>
    <cellStyle name="Input 2 2 5 35 3" xfId="21622"/>
    <cellStyle name="Input 2 2 5 35 4" xfId="29809"/>
    <cellStyle name="Input 2 2 5 35 5" xfId="39157"/>
    <cellStyle name="Input 2 2 5 35 6" xfId="43474"/>
    <cellStyle name="Input 2 2 5 35 7" xfId="51582"/>
    <cellStyle name="Input 2 2 5 36" xfId="5023"/>
    <cellStyle name="Input 2 2 5 36 2" xfId="12740"/>
    <cellStyle name="Input 2 2 5 36 3" xfId="21733"/>
    <cellStyle name="Input 2 2 5 36 4" xfId="29920"/>
    <cellStyle name="Input 2 2 5 36 5" xfId="39265"/>
    <cellStyle name="Input 2 2 5 36 6" xfId="43585"/>
    <cellStyle name="Input 2 2 5 36 7" xfId="51047"/>
    <cellStyle name="Input 2 2 5 37" xfId="5402"/>
    <cellStyle name="Input 2 2 5 37 2" xfId="13119"/>
    <cellStyle name="Input 2 2 5 37 3" xfId="22112"/>
    <cellStyle name="Input 2 2 5 37 4" xfId="30299"/>
    <cellStyle name="Input 2 2 5 37 5" xfId="39629"/>
    <cellStyle name="Input 2 2 5 37 6" xfId="43964"/>
    <cellStyle name="Input 2 2 5 37 7" xfId="50555"/>
    <cellStyle name="Input 2 2 5 38" xfId="5522"/>
    <cellStyle name="Input 2 2 5 38 2" xfId="13239"/>
    <cellStyle name="Input 2 2 5 38 3" xfId="22232"/>
    <cellStyle name="Input 2 2 5 38 4" xfId="30419"/>
    <cellStyle name="Input 2 2 5 38 5" xfId="39743"/>
    <cellStyle name="Input 2 2 5 38 6" xfId="44084"/>
    <cellStyle name="Input 2 2 5 38 7" xfId="49332"/>
    <cellStyle name="Input 2 2 5 39" xfId="5646"/>
    <cellStyle name="Input 2 2 5 39 2" xfId="13363"/>
    <cellStyle name="Input 2 2 5 39 3" xfId="22356"/>
    <cellStyle name="Input 2 2 5 39 4" xfId="30543"/>
    <cellStyle name="Input 2 2 5 39 5" xfId="39863"/>
    <cellStyle name="Input 2 2 5 39 6" xfId="44208"/>
    <cellStyle name="Input 2 2 5 39 7" xfId="47108"/>
    <cellStyle name="Input 2 2 5 4" xfId="914"/>
    <cellStyle name="Input 2 2 5 4 2" xfId="8737"/>
    <cellStyle name="Input 2 2 5 4 3" xfId="16165"/>
    <cellStyle name="Input 2 2 5 4 4" xfId="25619"/>
    <cellStyle name="Input 2 2 5 4 5" xfId="34133"/>
    <cellStyle name="Input 2 2 5 4 6" xfId="37561"/>
    <cellStyle name="Input 2 2 5 4 7" xfId="52135"/>
    <cellStyle name="Input 2 2 5 40" xfId="5762"/>
    <cellStyle name="Input 2 2 5 40 2" xfId="13479"/>
    <cellStyle name="Input 2 2 5 40 3" xfId="22472"/>
    <cellStyle name="Input 2 2 5 40 4" xfId="30659"/>
    <cellStyle name="Input 2 2 5 40 5" xfId="39975"/>
    <cellStyle name="Input 2 2 5 40 6" xfId="44324"/>
    <cellStyle name="Input 2 2 5 40 7" xfId="50378"/>
    <cellStyle name="Input 2 2 5 41" xfId="5878"/>
    <cellStyle name="Input 2 2 5 41 2" xfId="13595"/>
    <cellStyle name="Input 2 2 5 41 3" xfId="22588"/>
    <cellStyle name="Input 2 2 5 41 4" xfId="30775"/>
    <cellStyle name="Input 2 2 5 41 5" xfId="40088"/>
    <cellStyle name="Input 2 2 5 41 6" xfId="44440"/>
    <cellStyle name="Input 2 2 5 41 7" xfId="50844"/>
    <cellStyle name="Input 2 2 5 42" xfId="6007"/>
    <cellStyle name="Input 2 2 5 42 2" xfId="13724"/>
    <cellStyle name="Input 2 2 5 42 3" xfId="22717"/>
    <cellStyle name="Input 2 2 5 42 4" xfId="30904"/>
    <cellStyle name="Input 2 2 5 42 5" xfId="40212"/>
    <cellStyle name="Input 2 2 5 42 6" xfId="44569"/>
    <cellStyle name="Input 2 2 5 42 7" xfId="53182"/>
    <cellStyle name="Input 2 2 5 43" xfId="6134"/>
    <cellStyle name="Input 2 2 5 43 2" xfId="13851"/>
    <cellStyle name="Input 2 2 5 43 3" xfId="22844"/>
    <cellStyle name="Input 2 2 5 43 4" xfId="31031"/>
    <cellStyle name="Input 2 2 5 43 5" xfId="40332"/>
    <cellStyle name="Input 2 2 5 43 6" xfId="44696"/>
    <cellStyle name="Input 2 2 5 43 7" xfId="54408"/>
    <cellStyle name="Input 2 2 5 44" xfId="6263"/>
    <cellStyle name="Input 2 2 5 44 2" xfId="13980"/>
    <cellStyle name="Input 2 2 5 44 3" xfId="22973"/>
    <cellStyle name="Input 2 2 5 44 4" xfId="31160"/>
    <cellStyle name="Input 2 2 5 44 5" xfId="40460"/>
    <cellStyle name="Input 2 2 5 44 6" xfId="44825"/>
    <cellStyle name="Input 2 2 5 44 7" xfId="47874"/>
    <cellStyle name="Input 2 2 5 45" xfId="6379"/>
    <cellStyle name="Input 2 2 5 45 2" xfId="14096"/>
    <cellStyle name="Input 2 2 5 45 3" xfId="23089"/>
    <cellStyle name="Input 2 2 5 45 4" xfId="31276"/>
    <cellStyle name="Input 2 2 5 45 5" xfId="40573"/>
    <cellStyle name="Input 2 2 5 45 6" xfId="44941"/>
    <cellStyle name="Input 2 2 5 45 7" xfId="51337"/>
    <cellStyle name="Input 2 2 5 46" xfId="6490"/>
    <cellStyle name="Input 2 2 5 46 2" xfId="14207"/>
    <cellStyle name="Input 2 2 5 46 3" xfId="23200"/>
    <cellStyle name="Input 2 2 5 46 4" xfId="31387"/>
    <cellStyle name="Input 2 2 5 46 5" xfId="40680"/>
    <cellStyle name="Input 2 2 5 46 6" xfId="45052"/>
    <cellStyle name="Input 2 2 5 46 7" xfId="47909"/>
    <cellStyle name="Input 2 2 5 47" xfId="5302"/>
    <cellStyle name="Input 2 2 5 47 2" xfId="13019"/>
    <cellStyle name="Input 2 2 5 47 3" xfId="22012"/>
    <cellStyle name="Input 2 2 5 47 4" xfId="30199"/>
    <cellStyle name="Input 2 2 5 47 5" xfId="39533"/>
    <cellStyle name="Input 2 2 5 47 6" xfId="43864"/>
    <cellStyle name="Input 2 2 5 47 7" xfId="53200"/>
    <cellStyle name="Input 2 2 5 48" xfId="6636"/>
    <cellStyle name="Input 2 2 5 48 2" xfId="14353"/>
    <cellStyle name="Input 2 2 5 48 3" xfId="23346"/>
    <cellStyle name="Input 2 2 5 48 4" xfId="31533"/>
    <cellStyle name="Input 2 2 5 48 5" xfId="40819"/>
    <cellStyle name="Input 2 2 5 48 6" xfId="45198"/>
    <cellStyle name="Input 2 2 5 48 7" xfId="53977"/>
    <cellStyle name="Input 2 2 5 49" xfId="6748"/>
    <cellStyle name="Input 2 2 5 49 2" xfId="14465"/>
    <cellStyle name="Input 2 2 5 49 3" xfId="23458"/>
    <cellStyle name="Input 2 2 5 49 4" xfId="31645"/>
    <cellStyle name="Input 2 2 5 49 5" xfId="40925"/>
    <cellStyle name="Input 2 2 5 49 6" xfId="45310"/>
    <cellStyle name="Input 2 2 5 49 7" xfId="49310"/>
    <cellStyle name="Input 2 2 5 5" xfId="1379"/>
    <cellStyle name="Input 2 2 5 5 2" xfId="9202"/>
    <cellStyle name="Input 2 2 5 5 3" xfId="16630"/>
    <cellStyle name="Input 2 2 5 5 4" xfId="25294"/>
    <cellStyle name="Input 2 2 5 5 5" xfId="33710"/>
    <cellStyle name="Input 2 2 5 5 6" xfId="38156"/>
    <cellStyle name="Input 2 2 5 5 7" xfId="51422"/>
    <cellStyle name="Input 2 2 5 50" xfId="6863"/>
    <cellStyle name="Input 2 2 5 50 2" xfId="14580"/>
    <cellStyle name="Input 2 2 5 50 3" xfId="23573"/>
    <cellStyle name="Input 2 2 5 50 4" xfId="31760"/>
    <cellStyle name="Input 2 2 5 50 5" xfId="41033"/>
    <cellStyle name="Input 2 2 5 50 6" xfId="45425"/>
    <cellStyle name="Input 2 2 5 50 7" xfId="46778"/>
    <cellStyle name="Input 2 2 5 51" xfId="6976"/>
    <cellStyle name="Input 2 2 5 51 2" xfId="14693"/>
    <cellStyle name="Input 2 2 5 51 3" xfId="23686"/>
    <cellStyle name="Input 2 2 5 51 4" xfId="31873"/>
    <cellStyle name="Input 2 2 5 51 5" xfId="41141"/>
    <cellStyle name="Input 2 2 5 51 6" xfId="45538"/>
    <cellStyle name="Input 2 2 5 51 7" xfId="46934"/>
    <cellStyle name="Input 2 2 5 52" xfId="7087"/>
    <cellStyle name="Input 2 2 5 52 2" xfId="14804"/>
    <cellStyle name="Input 2 2 5 52 3" xfId="23797"/>
    <cellStyle name="Input 2 2 5 52 4" xfId="31984"/>
    <cellStyle name="Input 2 2 5 52 5" xfId="41246"/>
    <cellStyle name="Input 2 2 5 52 6" xfId="45649"/>
    <cellStyle name="Input 2 2 5 52 7" xfId="49539"/>
    <cellStyle name="Input 2 2 5 53" xfId="7180"/>
    <cellStyle name="Input 2 2 5 53 2" xfId="14897"/>
    <cellStyle name="Input 2 2 5 53 3" xfId="23890"/>
    <cellStyle name="Input 2 2 5 53 4" xfId="32077"/>
    <cellStyle name="Input 2 2 5 53 5" xfId="41338"/>
    <cellStyle name="Input 2 2 5 53 6" xfId="45742"/>
    <cellStyle name="Input 2 2 5 53 7" xfId="52840"/>
    <cellStyle name="Input 2 2 5 54" xfId="7243"/>
    <cellStyle name="Input 2 2 5 54 2" xfId="14960"/>
    <cellStyle name="Input 2 2 5 54 3" xfId="23953"/>
    <cellStyle name="Input 2 2 5 54 4" xfId="32140"/>
    <cellStyle name="Input 2 2 5 54 5" xfId="41396"/>
    <cellStyle name="Input 2 2 5 54 6" xfId="45805"/>
    <cellStyle name="Input 2 2 5 54 7" xfId="48002"/>
    <cellStyle name="Input 2 2 5 55" xfId="7484"/>
    <cellStyle name="Input 2 2 5 55 2" xfId="15201"/>
    <cellStyle name="Input 2 2 5 55 3" xfId="24194"/>
    <cellStyle name="Input 2 2 5 55 4" xfId="32381"/>
    <cellStyle name="Input 2 2 5 55 5" xfId="41629"/>
    <cellStyle name="Input 2 2 5 55 6" xfId="46046"/>
    <cellStyle name="Input 2 2 5 55 7" xfId="51224"/>
    <cellStyle name="Input 2 2 5 56" xfId="7605"/>
    <cellStyle name="Input 2 2 5 56 2" xfId="15322"/>
    <cellStyle name="Input 2 2 5 56 3" xfId="24315"/>
    <cellStyle name="Input 2 2 5 56 4" xfId="32502"/>
    <cellStyle name="Input 2 2 5 56 5" xfId="41744"/>
    <cellStyle name="Input 2 2 5 56 6" xfId="46167"/>
    <cellStyle name="Input 2 2 5 56 7" xfId="47342"/>
    <cellStyle name="Input 2 2 5 57" xfId="7881"/>
    <cellStyle name="Input 2 2 5 57 2" xfId="15598"/>
    <cellStyle name="Input 2 2 5 57 3" xfId="24585"/>
    <cellStyle name="Input 2 2 5 57 4" xfId="32778"/>
    <cellStyle name="Input 2 2 5 57 5" xfId="42009"/>
    <cellStyle name="Input 2 2 5 57 6" xfId="46443"/>
    <cellStyle name="Input 2 2 5 57 7" xfId="54473"/>
    <cellStyle name="Input 2 2 5 58" xfId="8009"/>
    <cellStyle name="Input 2 2 5 58 2" xfId="15726"/>
    <cellStyle name="Input 2 2 5 58 3" xfId="24711"/>
    <cellStyle name="Input 2 2 5 58 4" xfId="32906"/>
    <cellStyle name="Input 2 2 5 58 5" xfId="42132"/>
    <cellStyle name="Input 2 2 5 58 6" xfId="46571"/>
    <cellStyle name="Input 2 2 5 58 7" xfId="50743"/>
    <cellStyle name="Input 2 2 5 59" xfId="7679"/>
    <cellStyle name="Input 2 2 5 59 2" xfId="15396"/>
    <cellStyle name="Input 2 2 5 59 3" xfId="24387"/>
    <cellStyle name="Input 2 2 5 59 4" xfId="32576"/>
    <cellStyle name="Input 2 2 5 59 5" xfId="41814"/>
    <cellStyle name="Input 2 2 5 59 6" xfId="46241"/>
    <cellStyle name="Input 2 2 5 59 7" xfId="53483"/>
    <cellStyle name="Input 2 2 5 6" xfId="1502"/>
    <cellStyle name="Input 2 2 5 6 2" xfId="9325"/>
    <cellStyle name="Input 2 2 5 6 3" xfId="16753"/>
    <cellStyle name="Input 2 2 5 6 4" xfId="25277"/>
    <cellStyle name="Input 2 2 5 6 5" xfId="33689"/>
    <cellStyle name="Input 2 2 5 6 6" xfId="40575"/>
    <cellStyle name="Input 2 2 5 6 7" xfId="51389"/>
    <cellStyle name="Input 2 2 5 60" xfId="8157"/>
    <cellStyle name="Input 2 2 5 60 2" xfId="15874"/>
    <cellStyle name="Input 2 2 5 60 3" xfId="33054"/>
    <cellStyle name="Input 2 2 5 60 4" xfId="42273"/>
    <cellStyle name="Input 2 2 5 60 5" xfId="46719"/>
    <cellStyle name="Input 2 2 5 60 6" xfId="47831"/>
    <cellStyle name="Input 2 2 5 61" xfId="26649"/>
    <cellStyle name="Input 2 2 5 62" xfId="35493"/>
    <cellStyle name="Input 2 2 5 63" xfId="36298"/>
    <cellStyle name="Input 2 2 5 64" xfId="54397"/>
    <cellStyle name="Input 2 2 5 7" xfId="1216"/>
    <cellStyle name="Input 2 2 5 7 2" xfId="9039"/>
    <cellStyle name="Input 2 2 5 7 3" xfId="16467"/>
    <cellStyle name="Input 2 2 5 7 4" xfId="24829"/>
    <cellStyle name="Input 2 2 5 7 5" xfId="27388"/>
    <cellStyle name="Input 2 2 5 7 6" xfId="38956"/>
    <cellStyle name="Input 2 2 5 7 7" xfId="49373"/>
    <cellStyle name="Input 2 2 5 8" xfId="1739"/>
    <cellStyle name="Input 2 2 5 8 2" xfId="9562"/>
    <cellStyle name="Input 2 2 5 8 3" xfId="16990"/>
    <cellStyle name="Input 2 2 5 8 4" xfId="20274"/>
    <cellStyle name="Input 2 2 5 8 5" xfId="26846"/>
    <cellStyle name="Input 2 2 5 8 6" xfId="40298"/>
    <cellStyle name="Input 2 2 5 8 7" xfId="49449"/>
    <cellStyle name="Input 2 2 5 9" xfId="1873"/>
    <cellStyle name="Input 2 2 5 9 2" xfId="9696"/>
    <cellStyle name="Input 2 2 5 9 3" xfId="17124"/>
    <cellStyle name="Input 2 2 5 9 4" xfId="19725"/>
    <cellStyle name="Input 2 2 5 9 5" xfId="27302"/>
    <cellStyle name="Input 2 2 5 9 6" xfId="39229"/>
    <cellStyle name="Input 2 2 5 9 7" xfId="50262"/>
    <cellStyle name="Input 2 2 50" xfId="5922"/>
    <cellStyle name="Input 2 2 50 2" xfId="13639"/>
    <cellStyle name="Input 2 2 50 3" xfId="22632"/>
    <cellStyle name="Input 2 2 50 4" xfId="30819"/>
    <cellStyle name="Input 2 2 50 5" xfId="40131"/>
    <cellStyle name="Input 2 2 50 6" xfId="44484"/>
    <cellStyle name="Input 2 2 50 7" xfId="48443"/>
    <cellStyle name="Input 2 2 51" xfId="6185"/>
    <cellStyle name="Input 2 2 51 2" xfId="13902"/>
    <cellStyle name="Input 2 2 51 3" xfId="22895"/>
    <cellStyle name="Input 2 2 51 4" xfId="31082"/>
    <cellStyle name="Input 2 2 51 5" xfId="40383"/>
    <cellStyle name="Input 2 2 51 6" xfId="44747"/>
    <cellStyle name="Input 2 2 51 7" xfId="48258"/>
    <cellStyle name="Input 2 2 52" xfId="5222"/>
    <cellStyle name="Input 2 2 52 2" xfId="12939"/>
    <cellStyle name="Input 2 2 52 3" xfId="21932"/>
    <cellStyle name="Input 2 2 52 4" xfId="30119"/>
    <cellStyle name="Input 2 2 52 5" xfId="39454"/>
    <cellStyle name="Input 2 2 52 6" xfId="43784"/>
    <cellStyle name="Input 2 2 52 7" xfId="54154"/>
    <cellStyle name="Input 2 2 53" xfId="5296"/>
    <cellStyle name="Input 2 2 53 2" xfId="13013"/>
    <cellStyle name="Input 2 2 53 3" xfId="22006"/>
    <cellStyle name="Input 2 2 53 4" xfId="30193"/>
    <cellStyle name="Input 2 2 53 5" xfId="39527"/>
    <cellStyle name="Input 2 2 53 6" xfId="43858"/>
    <cellStyle name="Input 2 2 53 7" xfId="53893"/>
    <cellStyle name="Input 2 2 54" xfId="5317"/>
    <cellStyle name="Input 2 2 54 2" xfId="13034"/>
    <cellStyle name="Input 2 2 54 3" xfId="22027"/>
    <cellStyle name="Input 2 2 54 4" xfId="30214"/>
    <cellStyle name="Input 2 2 54 5" xfId="39548"/>
    <cellStyle name="Input 2 2 54 6" xfId="43879"/>
    <cellStyle name="Input 2 2 54 7" xfId="51937"/>
    <cellStyle name="Input 2 2 55" xfId="6537"/>
    <cellStyle name="Input 2 2 55 2" xfId="14254"/>
    <cellStyle name="Input 2 2 55 3" xfId="23247"/>
    <cellStyle name="Input 2 2 55 4" xfId="31434"/>
    <cellStyle name="Input 2 2 55 5" xfId="40724"/>
    <cellStyle name="Input 2 2 55 6" xfId="45099"/>
    <cellStyle name="Input 2 2 55 7" xfId="49379"/>
    <cellStyle name="Input 2 2 56" xfId="5350"/>
    <cellStyle name="Input 2 2 56 2" xfId="13067"/>
    <cellStyle name="Input 2 2 56 3" xfId="22060"/>
    <cellStyle name="Input 2 2 56 4" xfId="30247"/>
    <cellStyle name="Input 2 2 56 5" xfId="39579"/>
    <cellStyle name="Input 2 2 56 6" xfId="43912"/>
    <cellStyle name="Input 2 2 56 7" xfId="49800"/>
    <cellStyle name="Input 2 2 57" xfId="5689"/>
    <cellStyle name="Input 2 2 57 2" xfId="13406"/>
    <cellStyle name="Input 2 2 57 3" xfId="22399"/>
    <cellStyle name="Input 2 2 57 4" xfId="30586"/>
    <cellStyle name="Input 2 2 57 5" xfId="39904"/>
    <cellStyle name="Input 2 2 57 6" xfId="44251"/>
    <cellStyle name="Input 2 2 57 7" xfId="47078"/>
    <cellStyle name="Input 2 2 58" xfId="7126"/>
    <cellStyle name="Input 2 2 58 2" xfId="14843"/>
    <cellStyle name="Input 2 2 58 3" xfId="23836"/>
    <cellStyle name="Input 2 2 58 4" xfId="32023"/>
    <cellStyle name="Input 2 2 58 5" xfId="41285"/>
    <cellStyle name="Input 2 2 58 6" xfId="45688"/>
    <cellStyle name="Input 2 2 58 7" xfId="47655"/>
    <cellStyle name="Input 2 2 59" xfId="7250"/>
    <cellStyle name="Input 2 2 59 2" xfId="14967"/>
    <cellStyle name="Input 2 2 59 3" xfId="23960"/>
    <cellStyle name="Input 2 2 59 4" xfId="32147"/>
    <cellStyle name="Input 2 2 59 5" xfId="41403"/>
    <cellStyle name="Input 2 2 59 6" xfId="45812"/>
    <cellStyle name="Input 2 2 59 7" xfId="53870"/>
    <cellStyle name="Input 2 2 6" xfId="461"/>
    <cellStyle name="Input 2 2 6 10" xfId="1077"/>
    <cellStyle name="Input 2 2 6 10 2" xfId="8900"/>
    <cellStyle name="Input 2 2 6 10 3" xfId="16328"/>
    <cellStyle name="Input 2 2 6 10 4" xfId="19855"/>
    <cellStyle name="Input 2 2 6 10 5" xfId="27742"/>
    <cellStyle name="Input 2 2 6 10 6" xfId="38240"/>
    <cellStyle name="Input 2 2 6 10 7" xfId="49336"/>
    <cellStyle name="Input 2 2 6 11" xfId="1103"/>
    <cellStyle name="Input 2 2 6 11 2" xfId="8926"/>
    <cellStyle name="Input 2 2 6 11 3" xfId="16354"/>
    <cellStyle name="Input 2 2 6 11 4" xfId="26591"/>
    <cellStyle name="Input 2 2 6 11 5" xfId="35417"/>
    <cellStyle name="Input 2 2 6 11 6" xfId="36613"/>
    <cellStyle name="Input 2 2 6 11 7" xfId="54266"/>
    <cellStyle name="Input 2 2 6 12" xfId="1799"/>
    <cellStyle name="Input 2 2 6 12 2" xfId="9622"/>
    <cellStyle name="Input 2 2 6 12 3" xfId="17050"/>
    <cellStyle name="Input 2 2 6 12 4" xfId="24934"/>
    <cellStyle name="Input 2 2 6 12 5" xfId="33269"/>
    <cellStyle name="Input 2 2 6 12 6" xfId="40587"/>
    <cellStyle name="Input 2 2 6 12 7" xfId="50652"/>
    <cellStyle name="Input 2 2 6 13" xfId="1230"/>
    <cellStyle name="Input 2 2 6 13 2" xfId="9053"/>
    <cellStyle name="Input 2 2 6 13 3" xfId="16481"/>
    <cellStyle name="Input 2 2 6 13 4" xfId="24828"/>
    <cellStyle name="Input 2 2 6 13 5" xfId="26836"/>
    <cellStyle name="Input 2 2 6 13 6" xfId="37880"/>
    <cellStyle name="Input 2 2 6 13 7" xfId="47729"/>
    <cellStyle name="Input 2 2 6 14" xfId="1296"/>
    <cellStyle name="Input 2 2 6 14 2" xfId="9119"/>
    <cellStyle name="Input 2 2 6 14 3" xfId="16547"/>
    <cellStyle name="Input 2 2 6 14 4" xfId="26456"/>
    <cellStyle name="Input 2 2 6 14 5" xfId="35235"/>
    <cellStyle name="Input 2 2 6 14 6" xfId="37902"/>
    <cellStyle name="Input 2 2 6 14 7" xfId="53983"/>
    <cellStyle name="Input 2 2 6 15" xfId="2440"/>
    <cellStyle name="Input 2 2 6 15 2" xfId="10263"/>
    <cellStyle name="Input 2 2 6 15 3" xfId="17691"/>
    <cellStyle name="Input 2 2 6 15 4" xfId="19177"/>
    <cellStyle name="Input 2 2 6 15 5" xfId="26910"/>
    <cellStyle name="Input 2 2 6 15 6" xfId="42062"/>
    <cellStyle name="Input 2 2 6 15 7" xfId="49162"/>
    <cellStyle name="Input 2 2 6 16" xfId="2402"/>
    <cellStyle name="Input 2 2 6 16 2" xfId="10225"/>
    <cellStyle name="Input 2 2 6 16 3" xfId="17653"/>
    <cellStyle name="Input 2 2 6 16 4" xfId="19911"/>
    <cellStyle name="Input 2 2 6 16 5" xfId="28478"/>
    <cellStyle name="Input 2 2 6 16 6" xfId="38809"/>
    <cellStyle name="Input 2 2 6 16 7" xfId="48082"/>
    <cellStyle name="Input 2 2 6 17" xfId="1791"/>
    <cellStyle name="Input 2 2 6 17 2" xfId="9614"/>
    <cellStyle name="Input 2 2 6 17 3" xfId="17042"/>
    <cellStyle name="Input 2 2 6 17 4" xfId="25272"/>
    <cellStyle name="Input 2 2 6 17 5" xfId="33684"/>
    <cellStyle name="Input 2 2 6 17 6" xfId="41261"/>
    <cellStyle name="Input 2 2 6 17 7" xfId="51380"/>
    <cellStyle name="Input 2 2 6 18" xfId="1012"/>
    <cellStyle name="Input 2 2 6 18 2" xfId="8835"/>
    <cellStyle name="Input 2 2 6 18 3" xfId="16263"/>
    <cellStyle name="Input 2 2 6 18 4" xfId="19595"/>
    <cellStyle name="Input 2 2 6 18 5" xfId="27083"/>
    <cellStyle name="Input 2 2 6 18 6" xfId="36270"/>
    <cellStyle name="Input 2 2 6 18 7" xfId="48277"/>
    <cellStyle name="Input 2 2 6 19" xfId="2757"/>
    <cellStyle name="Input 2 2 6 19 2" xfId="10580"/>
    <cellStyle name="Input 2 2 6 19 3" xfId="18008"/>
    <cellStyle name="Input 2 2 6 19 4" xfId="26266"/>
    <cellStyle name="Input 2 2 6 19 5" xfId="34966"/>
    <cellStyle name="Input 2 2 6 19 6" xfId="36782"/>
    <cellStyle name="Input 2 2 6 19 7" xfId="53575"/>
    <cellStyle name="Input 2 2 6 2" xfId="625"/>
    <cellStyle name="Input 2 2 6 2 2" xfId="8448"/>
    <cellStyle name="Input 2 2 6 2 3" xfId="8300"/>
    <cellStyle name="Input 2 2 6 2 4" xfId="19680"/>
    <cellStyle name="Input 2 2 6 2 5" xfId="28794"/>
    <cellStyle name="Input 2 2 6 2 6" xfId="37161"/>
    <cellStyle name="Input 2 2 6 2 7" xfId="48504"/>
    <cellStyle name="Input 2 2 6 20" xfId="2743"/>
    <cellStyle name="Input 2 2 6 20 2" xfId="10566"/>
    <cellStyle name="Input 2 2 6 20 3" xfId="17994"/>
    <cellStyle name="Input 2 2 6 20 4" xfId="25462"/>
    <cellStyle name="Input 2 2 6 20 5" xfId="33927"/>
    <cellStyle name="Input 2 2 6 20 6" xfId="41849"/>
    <cellStyle name="Input 2 2 6 20 7" xfId="51791"/>
    <cellStyle name="Input 2 2 6 21" xfId="3231"/>
    <cellStyle name="Input 2 2 6 21 2" xfId="11024"/>
    <cellStyle name="Input 2 2 6 21 3" xfId="18356"/>
    <cellStyle name="Input 2 2 6 21 4" xfId="25617"/>
    <cellStyle name="Input 2 2 6 21 5" xfId="34131"/>
    <cellStyle name="Input 2 2 6 21 6" xfId="37708"/>
    <cellStyle name="Input 2 2 6 21 7" xfId="52128"/>
    <cellStyle name="Input 2 2 6 22" xfId="3026"/>
    <cellStyle name="Input 2 2 6 22 2" xfId="10841"/>
    <cellStyle name="Input 2 2 6 22 3" xfId="18252"/>
    <cellStyle name="Input 2 2 6 22 4" xfId="19987"/>
    <cellStyle name="Input 2 2 6 22 5" xfId="28709"/>
    <cellStyle name="Input 2 2 6 22 6" xfId="37563"/>
    <cellStyle name="Input 2 2 6 22 7" xfId="50105"/>
    <cellStyle name="Input 2 2 6 23" xfId="3466"/>
    <cellStyle name="Input 2 2 6 23 2" xfId="11257"/>
    <cellStyle name="Input 2 2 6 23 3" xfId="18576"/>
    <cellStyle name="Input 2 2 6 23 4" xfId="19611"/>
    <cellStyle name="Input 2 2 6 23 5" xfId="27821"/>
    <cellStyle name="Input 2 2 6 23 6" xfId="37441"/>
    <cellStyle name="Input 2 2 6 23 7" xfId="50302"/>
    <cellStyle name="Input 2 2 6 24" xfId="3175"/>
    <cellStyle name="Input 2 2 6 24 2" xfId="10976"/>
    <cellStyle name="Input 2 2 6 24 3" xfId="18337"/>
    <cellStyle name="Input 2 2 6 24 4" xfId="25193"/>
    <cellStyle name="Input 2 2 6 24 5" xfId="33582"/>
    <cellStyle name="Input 2 2 6 24 6" xfId="37359"/>
    <cellStyle name="Input 2 2 6 24 7" xfId="51211"/>
    <cellStyle name="Input 2 2 6 25" xfId="3748"/>
    <cellStyle name="Input 2 2 6 25 2" xfId="11533"/>
    <cellStyle name="Input 2 2 6 25 3" xfId="18800"/>
    <cellStyle name="Input 2 2 6 25 4" xfId="25925"/>
    <cellStyle name="Input 2 2 6 25 5" xfId="34529"/>
    <cellStyle name="Input 2 2 6 25 6" xfId="39215"/>
    <cellStyle name="Input 2 2 6 25 7" xfId="52847"/>
    <cellStyle name="Input 2 2 6 26" xfId="3493"/>
    <cellStyle name="Input 2 2 6 26 2" xfId="11284"/>
    <cellStyle name="Input 2 2 6 26 3" xfId="18587"/>
    <cellStyle name="Input 2 2 6 26 4" xfId="24997"/>
    <cellStyle name="Input 2 2 6 26 5" xfId="33348"/>
    <cellStyle name="Input 2 2 6 26 6" xfId="37635"/>
    <cellStyle name="Input 2 2 6 26 7" xfId="50799"/>
    <cellStyle name="Input 2 2 6 27" xfId="3593"/>
    <cellStyle name="Input 2 2 6 27 2" xfId="11379"/>
    <cellStyle name="Input 2 2 6 27 3" xfId="20541"/>
    <cellStyle name="Input 2 2 6 27 4" xfId="28665"/>
    <cellStyle name="Input 2 2 6 27 5" xfId="38052"/>
    <cellStyle name="Input 2 2 6 27 6" xfId="42516"/>
    <cellStyle name="Input 2 2 6 27 7" xfId="52290"/>
    <cellStyle name="Input 2 2 6 28" xfId="4070"/>
    <cellStyle name="Input 2 2 6 28 2" xfId="11832"/>
    <cellStyle name="Input 2 2 6 28 3" xfId="20780"/>
    <cellStyle name="Input 2 2 6 28 4" xfId="28967"/>
    <cellStyle name="Input 2 2 6 28 5" xfId="38346"/>
    <cellStyle name="Input 2 2 6 28 6" xfId="42632"/>
    <cellStyle name="Input 2 2 6 28 7" xfId="49478"/>
    <cellStyle name="Input 2 2 6 29" xfId="4022"/>
    <cellStyle name="Input 2 2 6 29 2" xfId="20732"/>
    <cellStyle name="Input 2 2 6 29 3" xfId="28919"/>
    <cellStyle name="Input 2 2 6 29 4" xfId="38299"/>
    <cellStyle name="Input 2 2 6 29 5" xfId="42584"/>
    <cellStyle name="Input 2 2 6 29 6" xfId="54060"/>
    <cellStyle name="Input 2 2 6 3" xfId="208"/>
    <cellStyle name="Input 2 2 6 3 2" xfId="8312"/>
    <cellStyle name="Input 2 2 6 3 3" xfId="11829"/>
    <cellStyle name="Input 2 2 6 3 4" xfId="25591"/>
    <cellStyle name="Input 2 2 6 3 5" xfId="34101"/>
    <cellStyle name="Input 2 2 6 3 6" xfId="37077"/>
    <cellStyle name="Input 2 2 6 3 7" xfId="52080"/>
    <cellStyle name="Input 2 2 6 30" xfId="4268"/>
    <cellStyle name="Input 2 2 6 30 2" xfId="11985"/>
    <cellStyle name="Input 2 2 6 30 3" xfId="20978"/>
    <cellStyle name="Input 2 2 6 30 4" xfId="29165"/>
    <cellStyle name="Input 2 2 6 30 5" xfId="38538"/>
    <cellStyle name="Input 2 2 6 30 6" xfId="42830"/>
    <cellStyle name="Input 2 2 6 30 7" xfId="51878"/>
    <cellStyle name="Input 2 2 6 31" xfId="4391"/>
    <cellStyle name="Input 2 2 6 31 2" xfId="12108"/>
    <cellStyle name="Input 2 2 6 31 3" xfId="21101"/>
    <cellStyle name="Input 2 2 6 31 4" xfId="29288"/>
    <cellStyle name="Input 2 2 6 31 5" xfId="38658"/>
    <cellStyle name="Input 2 2 6 31 6" xfId="42953"/>
    <cellStyle name="Input 2 2 6 31 7" xfId="49255"/>
    <cellStyle name="Input 2 2 6 32" xfId="4507"/>
    <cellStyle name="Input 2 2 6 32 2" xfId="12224"/>
    <cellStyle name="Input 2 2 6 32 3" xfId="21217"/>
    <cellStyle name="Input 2 2 6 32 4" xfId="29404"/>
    <cellStyle name="Input 2 2 6 32 5" xfId="38768"/>
    <cellStyle name="Input 2 2 6 32 6" xfId="43069"/>
    <cellStyle name="Input 2 2 6 32 7" xfId="50240"/>
    <cellStyle name="Input 2 2 6 33" xfId="4621"/>
    <cellStyle name="Input 2 2 6 33 2" xfId="12338"/>
    <cellStyle name="Input 2 2 6 33 3" xfId="21331"/>
    <cellStyle name="Input 2 2 6 33 4" xfId="29518"/>
    <cellStyle name="Input 2 2 6 33 5" xfId="38877"/>
    <cellStyle name="Input 2 2 6 33 6" xfId="43183"/>
    <cellStyle name="Input 2 2 6 33 7" xfId="54375"/>
    <cellStyle name="Input 2 2 6 34" xfId="4734"/>
    <cellStyle name="Input 2 2 6 34 2" xfId="12451"/>
    <cellStyle name="Input 2 2 6 34 3" xfId="21444"/>
    <cellStyle name="Input 2 2 6 34 4" xfId="29631"/>
    <cellStyle name="Input 2 2 6 34 5" xfId="38986"/>
    <cellStyle name="Input 2 2 6 34 6" xfId="43296"/>
    <cellStyle name="Input 2 2 6 34 7" xfId="50404"/>
    <cellStyle name="Input 2 2 6 35" xfId="3079"/>
    <cellStyle name="Input 2 2 6 35 2" xfId="10886"/>
    <cellStyle name="Input 2 2 6 35 3" xfId="20240"/>
    <cellStyle name="Input 2 2 6 35 4" xfId="28330"/>
    <cellStyle name="Input 2 2 6 35 5" xfId="37710"/>
    <cellStyle name="Input 2 2 6 35 6" xfId="42387"/>
    <cellStyle name="Input 2 2 6 35 7" xfId="52211"/>
    <cellStyle name="Input 2 2 6 36" xfId="4954"/>
    <cellStyle name="Input 2 2 6 36 2" xfId="12671"/>
    <cellStyle name="Input 2 2 6 36 3" xfId="21664"/>
    <cellStyle name="Input 2 2 6 36 4" xfId="29851"/>
    <cellStyle name="Input 2 2 6 36 5" xfId="39198"/>
    <cellStyle name="Input 2 2 6 36 6" xfId="43516"/>
    <cellStyle name="Input 2 2 6 36 7" xfId="52019"/>
    <cellStyle name="Input 2 2 6 37" xfId="5366"/>
    <cellStyle name="Input 2 2 6 37 2" xfId="13083"/>
    <cellStyle name="Input 2 2 6 37 3" xfId="22076"/>
    <cellStyle name="Input 2 2 6 37 4" xfId="30263"/>
    <cellStyle name="Input 2 2 6 37 5" xfId="39594"/>
    <cellStyle name="Input 2 2 6 37 6" xfId="43928"/>
    <cellStyle name="Input 2 2 6 37 7" xfId="54094"/>
    <cellStyle name="Input 2 2 6 38" xfId="5446"/>
    <cellStyle name="Input 2 2 6 38 2" xfId="13163"/>
    <cellStyle name="Input 2 2 6 38 3" xfId="22156"/>
    <cellStyle name="Input 2 2 6 38 4" xfId="30343"/>
    <cellStyle name="Input 2 2 6 38 5" xfId="39672"/>
    <cellStyle name="Input 2 2 6 38 6" xfId="44008"/>
    <cellStyle name="Input 2 2 6 38 7" xfId="53454"/>
    <cellStyle name="Input 2 2 6 39" xfId="5568"/>
    <cellStyle name="Input 2 2 6 39 2" xfId="13285"/>
    <cellStyle name="Input 2 2 6 39 3" xfId="22278"/>
    <cellStyle name="Input 2 2 6 39 4" xfId="30465"/>
    <cellStyle name="Input 2 2 6 39 5" xfId="39788"/>
    <cellStyle name="Input 2 2 6 39 6" xfId="44130"/>
    <cellStyle name="Input 2 2 6 39 7" xfId="47153"/>
    <cellStyle name="Input 2 2 6 4" xfId="845"/>
    <cellStyle name="Input 2 2 6 4 2" xfId="8668"/>
    <cellStyle name="Input 2 2 6 4 3" xfId="16096"/>
    <cellStyle name="Input 2 2 6 4 4" xfId="20151"/>
    <cellStyle name="Input 2 2 6 4 5" xfId="28834"/>
    <cellStyle name="Input 2 2 6 4 6" xfId="36272"/>
    <cellStyle name="Input 2 2 6 4 7" xfId="47499"/>
    <cellStyle name="Input 2 2 6 40" xfId="5150"/>
    <cellStyle name="Input 2 2 6 40 2" xfId="12867"/>
    <cellStyle name="Input 2 2 6 40 3" xfId="21860"/>
    <cellStyle name="Input 2 2 6 40 4" xfId="30047"/>
    <cellStyle name="Input 2 2 6 40 5" xfId="39386"/>
    <cellStyle name="Input 2 2 6 40 6" xfId="43712"/>
    <cellStyle name="Input 2 2 6 40 7" xfId="53900"/>
    <cellStyle name="Input 2 2 6 41" xfId="5070"/>
    <cellStyle name="Input 2 2 6 41 2" xfId="12787"/>
    <cellStyle name="Input 2 2 6 41 3" xfId="21780"/>
    <cellStyle name="Input 2 2 6 41 4" xfId="29967"/>
    <cellStyle name="Input 2 2 6 41 5" xfId="39310"/>
    <cellStyle name="Input 2 2 6 41 6" xfId="43632"/>
    <cellStyle name="Input 2 2 6 41 7" xfId="53332"/>
    <cellStyle name="Input 2 2 6 42" xfId="5930"/>
    <cellStyle name="Input 2 2 6 42 2" xfId="13647"/>
    <cellStyle name="Input 2 2 6 42 3" xfId="22640"/>
    <cellStyle name="Input 2 2 6 42 4" xfId="30827"/>
    <cellStyle name="Input 2 2 6 42 5" xfId="40138"/>
    <cellStyle name="Input 2 2 6 42 6" xfId="44492"/>
    <cellStyle name="Input 2 2 6 42 7" xfId="53860"/>
    <cellStyle name="Input 2 2 6 43" xfId="6050"/>
    <cellStyle name="Input 2 2 6 43 2" xfId="13767"/>
    <cellStyle name="Input 2 2 6 43 3" xfId="22760"/>
    <cellStyle name="Input 2 2 6 43 4" xfId="30947"/>
    <cellStyle name="Input 2 2 6 43 5" xfId="40254"/>
    <cellStyle name="Input 2 2 6 43 6" xfId="44612"/>
    <cellStyle name="Input 2 2 6 43 7" xfId="47320"/>
    <cellStyle name="Input 2 2 6 44" xfId="6187"/>
    <cellStyle name="Input 2 2 6 44 2" xfId="13904"/>
    <cellStyle name="Input 2 2 6 44 3" xfId="22897"/>
    <cellStyle name="Input 2 2 6 44 4" xfId="31084"/>
    <cellStyle name="Input 2 2 6 44 5" xfId="40385"/>
    <cellStyle name="Input 2 2 6 44 6" xfId="44749"/>
    <cellStyle name="Input 2 2 6 44 7" xfId="48805"/>
    <cellStyle name="Input 2 2 6 45" xfId="5451"/>
    <cellStyle name="Input 2 2 6 45 2" xfId="13168"/>
    <cellStyle name="Input 2 2 6 45 3" xfId="22161"/>
    <cellStyle name="Input 2 2 6 45 4" xfId="30348"/>
    <cellStyle name="Input 2 2 6 45 5" xfId="39676"/>
    <cellStyle name="Input 2 2 6 45 6" xfId="44013"/>
    <cellStyle name="Input 2 2 6 45 7" xfId="48063"/>
    <cellStyle name="Input 2 2 6 46" xfId="5201"/>
    <cellStyle name="Input 2 2 6 46 2" xfId="12918"/>
    <cellStyle name="Input 2 2 6 46 3" xfId="21911"/>
    <cellStyle name="Input 2 2 6 46 4" xfId="30098"/>
    <cellStyle name="Input 2 2 6 46 5" xfId="39435"/>
    <cellStyle name="Input 2 2 6 46 6" xfId="43763"/>
    <cellStyle name="Input 2 2 6 46 7" xfId="48712"/>
    <cellStyle name="Input 2 2 6 47" xfId="5269"/>
    <cellStyle name="Input 2 2 6 47 2" xfId="12986"/>
    <cellStyle name="Input 2 2 6 47 3" xfId="21979"/>
    <cellStyle name="Input 2 2 6 47 4" xfId="30166"/>
    <cellStyle name="Input 2 2 6 47 5" xfId="39501"/>
    <cellStyle name="Input 2 2 6 47 6" xfId="43831"/>
    <cellStyle name="Input 2 2 6 47 7" xfId="49199"/>
    <cellStyle name="Input 2 2 6 48" xfId="6541"/>
    <cellStyle name="Input 2 2 6 48 2" xfId="14258"/>
    <cellStyle name="Input 2 2 6 48 3" xfId="23251"/>
    <cellStyle name="Input 2 2 6 48 4" xfId="31438"/>
    <cellStyle name="Input 2 2 6 48 5" xfId="40728"/>
    <cellStyle name="Input 2 2 6 48 6" xfId="45103"/>
    <cellStyle name="Input 2 2 6 48 7" xfId="49079"/>
    <cellStyle name="Input 2 2 6 49" xfId="5306"/>
    <cellStyle name="Input 2 2 6 49 2" xfId="13023"/>
    <cellStyle name="Input 2 2 6 49 3" xfId="22016"/>
    <cellStyle name="Input 2 2 6 49 4" xfId="30203"/>
    <cellStyle name="Input 2 2 6 49 5" xfId="39537"/>
    <cellStyle name="Input 2 2 6 49 6" xfId="43868"/>
    <cellStyle name="Input 2 2 6 49 7" xfId="52260"/>
    <cellStyle name="Input 2 2 6 5" xfId="1295"/>
    <cellStyle name="Input 2 2 6 5 2" xfId="9118"/>
    <cellStyle name="Input 2 2 6 5 3" xfId="16546"/>
    <cellStyle name="Input 2 2 6 5 4" xfId="26583"/>
    <cellStyle name="Input 2 2 6 5 5" xfId="35404"/>
    <cellStyle name="Input 2 2 6 5 6" xfId="38091"/>
    <cellStyle name="Input 2 2 6 5 7" xfId="54250"/>
    <cellStyle name="Input 2 2 6 50" xfId="6791"/>
    <cellStyle name="Input 2 2 6 50 2" xfId="14508"/>
    <cellStyle name="Input 2 2 6 50 3" xfId="23501"/>
    <cellStyle name="Input 2 2 6 50 4" xfId="31688"/>
    <cellStyle name="Input 2 2 6 50 5" xfId="40967"/>
    <cellStyle name="Input 2 2 6 50 6" xfId="45353"/>
    <cellStyle name="Input 2 2 6 50 7" xfId="52434"/>
    <cellStyle name="Input 2 2 6 51" xfId="6905"/>
    <cellStyle name="Input 2 2 6 51 2" xfId="14622"/>
    <cellStyle name="Input 2 2 6 51 3" xfId="23615"/>
    <cellStyle name="Input 2 2 6 51 4" xfId="31802"/>
    <cellStyle name="Input 2 2 6 51 5" xfId="41074"/>
    <cellStyle name="Input 2 2 6 51 6" xfId="45467"/>
    <cellStyle name="Input 2 2 6 51 7" xfId="46815"/>
    <cellStyle name="Input 2 2 6 52" xfId="7018"/>
    <cellStyle name="Input 2 2 6 52 2" xfId="14735"/>
    <cellStyle name="Input 2 2 6 52 3" xfId="23728"/>
    <cellStyle name="Input 2 2 6 52 4" xfId="31915"/>
    <cellStyle name="Input 2 2 6 52 5" xfId="41182"/>
    <cellStyle name="Input 2 2 6 52 6" xfId="45580"/>
    <cellStyle name="Input 2 2 6 52 7" xfId="46983"/>
    <cellStyle name="Input 2 2 6 53" xfId="7135"/>
    <cellStyle name="Input 2 2 6 53 2" xfId="14852"/>
    <cellStyle name="Input 2 2 6 53 3" xfId="23845"/>
    <cellStyle name="Input 2 2 6 53 4" xfId="32032"/>
    <cellStyle name="Input 2 2 6 53 5" xfId="41294"/>
    <cellStyle name="Input 2 2 6 53 6" xfId="45697"/>
    <cellStyle name="Input 2 2 6 53 7" xfId="51020"/>
    <cellStyle name="Input 2 2 6 54" xfId="7408"/>
    <cellStyle name="Input 2 2 6 54 2" xfId="15125"/>
    <cellStyle name="Input 2 2 6 54 3" xfId="24118"/>
    <cellStyle name="Input 2 2 6 54 4" xfId="32305"/>
    <cellStyle name="Input 2 2 6 54 5" xfId="41557"/>
    <cellStyle name="Input 2 2 6 54 6" xfId="45970"/>
    <cellStyle name="Input 2 2 6 54 7" xfId="52103"/>
    <cellStyle name="Input 2 2 6 55" xfId="7415"/>
    <cellStyle name="Input 2 2 6 55 2" xfId="15132"/>
    <cellStyle name="Input 2 2 6 55 3" xfId="24125"/>
    <cellStyle name="Input 2 2 6 55 4" xfId="32312"/>
    <cellStyle name="Input 2 2 6 55 5" xfId="41564"/>
    <cellStyle name="Input 2 2 6 55 6" xfId="45977"/>
    <cellStyle name="Input 2 2 6 55 7" xfId="51098"/>
    <cellStyle name="Input 2 2 6 56" xfId="7536"/>
    <cellStyle name="Input 2 2 6 56 2" xfId="15253"/>
    <cellStyle name="Input 2 2 6 56 3" xfId="24246"/>
    <cellStyle name="Input 2 2 6 56 4" xfId="32433"/>
    <cellStyle name="Input 2 2 6 56 5" xfId="41679"/>
    <cellStyle name="Input 2 2 6 56 6" xfId="46098"/>
    <cellStyle name="Input 2 2 6 56 7" xfId="48053"/>
    <cellStyle name="Input 2 2 6 57" xfId="7808"/>
    <cellStyle name="Input 2 2 6 57 2" xfId="15525"/>
    <cellStyle name="Input 2 2 6 57 3" xfId="24512"/>
    <cellStyle name="Input 2 2 6 57 4" xfId="32705"/>
    <cellStyle name="Input 2 2 6 57 5" xfId="41940"/>
    <cellStyle name="Input 2 2 6 57 6" xfId="46370"/>
    <cellStyle name="Input 2 2 6 57 7" xfId="48570"/>
    <cellStyle name="Input 2 2 6 58" xfId="7653"/>
    <cellStyle name="Input 2 2 6 58 2" xfId="15370"/>
    <cellStyle name="Input 2 2 6 58 3" xfId="24362"/>
    <cellStyle name="Input 2 2 6 58 4" xfId="32550"/>
    <cellStyle name="Input 2 2 6 58 5" xfId="41791"/>
    <cellStyle name="Input 2 2 6 58 6" xfId="46215"/>
    <cellStyle name="Input 2 2 6 58 7" xfId="49888"/>
    <cellStyle name="Input 2 2 6 59" xfId="7952"/>
    <cellStyle name="Input 2 2 6 59 2" xfId="15669"/>
    <cellStyle name="Input 2 2 6 59 3" xfId="24655"/>
    <cellStyle name="Input 2 2 6 59 4" xfId="32849"/>
    <cellStyle name="Input 2 2 6 59 5" xfId="42077"/>
    <cellStyle name="Input 2 2 6 59 6" xfId="46514"/>
    <cellStyle name="Input 2 2 6 59 7" xfId="48163"/>
    <cellStyle name="Input 2 2 6 6" xfId="1423"/>
    <cellStyle name="Input 2 2 6 6 2" xfId="9246"/>
    <cellStyle name="Input 2 2 6 6 3" xfId="16674"/>
    <cellStyle name="Input 2 2 6 6 4" xfId="19678"/>
    <cellStyle name="Input 2 2 6 6 5" xfId="27988"/>
    <cellStyle name="Input 2 2 6 6 6" xfId="40986"/>
    <cellStyle name="Input 2 2 6 6 7" xfId="48089"/>
    <cellStyle name="Input 2 2 6 60" xfId="8088"/>
    <cellStyle name="Input 2 2 6 60 2" xfId="15805"/>
    <cellStyle name="Input 2 2 6 60 3" xfId="32985"/>
    <cellStyle name="Input 2 2 6 60 4" xfId="42207"/>
    <cellStyle name="Input 2 2 6 60 5" xfId="46650"/>
    <cellStyle name="Input 2 2 6 60 6" xfId="48522"/>
    <cellStyle name="Input 2 2 6 61" xfId="25133"/>
    <cellStyle name="Input 2 2 6 62" xfId="33506"/>
    <cellStyle name="Input 2 2 6 63" xfId="36454"/>
    <cellStyle name="Input 2 2 6 64" xfId="51080"/>
    <cellStyle name="Input 2 2 6 7" xfId="1204"/>
    <cellStyle name="Input 2 2 6 7 2" xfId="9027"/>
    <cellStyle name="Input 2 2 6 7 3" xfId="16455"/>
    <cellStyle name="Input 2 2 6 7 4" xfId="25001"/>
    <cellStyle name="Input 2 2 6 7 5" xfId="33353"/>
    <cellStyle name="Input 2 2 6 7 6" xfId="40343"/>
    <cellStyle name="Input 2 2 6 7 7" xfId="50805"/>
    <cellStyle name="Input 2 2 6 8" xfId="1657"/>
    <cellStyle name="Input 2 2 6 8 2" xfId="9480"/>
    <cellStyle name="Input 2 2 6 8 3" xfId="16908"/>
    <cellStyle name="Input 2 2 6 8 4" xfId="19294"/>
    <cellStyle name="Input 2 2 6 8 5" xfId="28774"/>
    <cellStyle name="Input 2 2 6 8 6" xfId="39733"/>
    <cellStyle name="Input 2 2 6 8 7" xfId="47500"/>
    <cellStyle name="Input 2 2 6 9" xfId="1796"/>
    <cellStyle name="Input 2 2 6 9 2" xfId="9619"/>
    <cellStyle name="Input 2 2 6 9 3" xfId="17047"/>
    <cellStyle name="Input 2 2 6 9 4" xfId="25015"/>
    <cellStyle name="Input 2 2 6 9 5" xfId="33370"/>
    <cellStyle name="Input 2 2 6 9 6" xfId="36789"/>
    <cellStyle name="Input 2 2 6 9 7" xfId="50840"/>
    <cellStyle name="Input 2 2 60" xfId="7397"/>
    <cellStyle name="Input 2 2 60 2" xfId="15114"/>
    <cellStyle name="Input 2 2 60 3" xfId="24107"/>
    <cellStyle name="Input 2 2 60 4" xfId="32294"/>
    <cellStyle name="Input 2 2 60 5" xfId="41546"/>
    <cellStyle name="Input 2 2 60 6" xfId="45959"/>
    <cellStyle name="Input 2 2 60 7" xfId="53142"/>
    <cellStyle name="Input 2 2 61" xfId="7525"/>
    <cellStyle name="Input 2 2 61 2" xfId="15242"/>
    <cellStyle name="Input 2 2 61 3" xfId="24235"/>
    <cellStyle name="Input 2 2 61 4" xfId="32422"/>
    <cellStyle name="Input 2 2 61 5" xfId="41668"/>
    <cellStyle name="Input 2 2 61 6" xfId="46087"/>
    <cellStyle name="Input 2 2 61 7" xfId="48168"/>
    <cellStyle name="Input 2 2 62" xfId="7726"/>
    <cellStyle name="Input 2 2 62 2" xfId="15443"/>
    <cellStyle name="Input 2 2 62 3" xfId="24434"/>
    <cellStyle name="Input 2 2 62 4" xfId="32623"/>
    <cellStyle name="Input 2 2 62 5" xfId="41860"/>
    <cellStyle name="Input 2 2 62 6" xfId="46288"/>
    <cellStyle name="Input 2 2 62 7" xfId="47306"/>
    <cellStyle name="Input 2 2 63" xfId="7949"/>
    <cellStyle name="Input 2 2 63 2" xfId="15666"/>
    <cellStyle name="Input 2 2 63 3" xfId="24652"/>
    <cellStyle name="Input 2 2 63 4" xfId="32846"/>
    <cellStyle name="Input 2 2 63 5" xfId="42074"/>
    <cellStyle name="Input 2 2 63 6" xfId="46511"/>
    <cellStyle name="Input 2 2 63 7" xfId="48390"/>
    <cellStyle name="Input 2 2 64" xfId="7759"/>
    <cellStyle name="Input 2 2 64 2" xfId="15476"/>
    <cellStyle name="Input 2 2 64 3" xfId="24465"/>
    <cellStyle name="Input 2 2 64 4" xfId="32656"/>
    <cellStyle name="Input 2 2 64 5" xfId="41892"/>
    <cellStyle name="Input 2 2 64 6" xfId="46321"/>
    <cellStyle name="Input 2 2 64 7" xfId="51481"/>
    <cellStyle name="Input 2 2 65" xfId="8075"/>
    <cellStyle name="Input 2 2 65 2" xfId="15792"/>
    <cellStyle name="Input 2 2 65 3" xfId="32972"/>
    <cellStyle name="Input 2 2 65 4" xfId="42194"/>
    <cellStyle name="Input 2 2 65 5" xfId="46637"/>
    <cellStyle name="Input 2 2 65 6" xfId="48699"/>
    <cellStyle name="Input 2 2 66" xfId="20701"/>
    <cellStyle name="Input 2 2 67" xfId="27851"/>
    <cellStyle name="Input 2 2 68" xfId="36621"/>
    <cellStyle name="Input 2 2 69" xfId="47337"/>
    <cellStyle name="Input 2 2 7" xfId="594"/>
    <cellStyle name="Input 2 2 7 2" xfId="8417"/>
    <cellStyle name="Input 2 2 7 3" xfId="11968"/>
    <cellStyle name="Input 2 2 7 4" xfId="19693"/>
    <cellStyle name="Input 2 2 7 5" xfId="28331"/>
    <cellStyle name="Input 2 2 7 6" xfId="37475"/>
    <cellStyle name="Input 2 2 7 7" xfId="49019"/>
    <cellStyle name="Input 2 2 8" xfId="224"/>
    <cellStyle name="Input 2 2 8 2" xfId="8327"/>
    <cellStyle name="Input 2 2 8 3" xfId="8247"/>
    <cellStyle name="Input 2 2 8 4" xfId="24797"/>
    <cellStyle name="Input 2 2 8 5" xfId="28317"/>
    <cellStyle name="Input 2 2 8 6" xfId="36770"/>
    <cellStyle name="Input 2 2 8 7" xfId="50244"/>
    <cellStyle name="Input 2 2 9" xfId="622"/>
    <cellStyle name="Input 2 2 9 2" xfId="8445"/>
    <cellStyle name="Input 2 2 9 3" xfId="8396"/>
    <cellStyle name="Input 2 2 9 4" xfId="24809"/>
    <cellStyle name="Input 2 2 9 5" xfId="28827"/>
    <cellStyle name="Input 2 2 9 6" xfId="37266"/>
    <cellStyle name="Input 2 2 9 7" xfId="47915"/>
    <cellStyle name="Input 2 20" xfId="4032"/>
    <cellStyle name="Input 2 20 2" xfId="11803"/>
    <cellStyle name="Input 2 20 3" xfId="20742"/>
    <cellStyle name="Input 2 20 4" xfId="28929"/>
    <cellStyle name="Input 2 20 5" xfId="38308"/>
    <cellStyle name="Input 2 20 6" xfId="42594"/>
    <cellStyle name="Input 2 20 7" xfId="53396"/>
    <cellStyle name="Input 2 21" xfId="4043"/>
    <cellStyle name="Input 2 21 2" xfId="11812"/>
    <cellStyle name="Input 2 21 3" xfId="20753"/>
    <cellStyle name="Input 2 21 4" xfId="28940"/>
    <cellStyle name="Input 2 21 5" xfId="38319"/>
    <cellStyle name="Input 2 21 6" xfId="42605"/>
    <cellStyle name="Input 2 21 7" xfId="52486"/>
    <cellStyle name="Input 2 22" xfId="5263"/>
    <cellStyle name="Input 2 22 2" xfId="12980"/>
    <cellStyle name="Input 2 22 3" xfId="21973"/>
    <cellStyle name="Input 2 22 4" xfId="30160"/>
    <cellStyle name="Input 2 22 5" xfId="39495"/>
    <cellStyle name="Input 2 22 6" xfId="43825"/>
    <cellStyle name="Input 2 22 7" xfId="49849"/>
    <cellStyle name="Input 2 23" xfId="5198"/>
    <cellStyle name="Input 2 23 2" xfId="12915"/>
    <cellStyle name="Input 2 23 3" xfId="21908"/>
    <cellStyle name="Input 2 23 4" xfId="30095"/>
    <cellStyle name="Input 2 23 5" xfId="39432"/>
    <cellStyle name="Input 2 23 6" xfId="43760"/>
    <cellStyle name="Input 2 23 7" xfId="49006"/>
    <cellStyle name="Input 2 24" xfId="5931"/>
    <cellStyle name="Input 2 24 2" xfId="13648"/>
    <cellStyle name="Input 2 24 3" xfId="22641"/>
    <cellStyle name="Input 2 24 4" xfId="30828"/>
    <cellStyle name="Input 2 24 5" xfId="40139"/>
    <cellStyle name="Input 2 24 6" xfId="44493"/>
    <cellStyle name="Input 2 24 7" xfId="53604"/>
    <cellStyle name="Input 2 25" xfId="5224"/>
    <cellStyle name="Input 2 25 2" xfId="12941"/>
    <cellStyle name="Input 2 25 3" xfId="21934"/>
    <cellStyle name="Input 2 25 4" xfId="30121"/>
    <cellStyle name="Input 2 25 5" xfId="39456"/>
    <cellStyle name="Input 2 25 6" xfId="43786"/>
    <cellStyle name="Input 2 25 7" xfId="53776"/>
    <cellStyle name="Input 2 26" xfId="6179"/>
    <cellStyle name="Input 2 26 2" xfId="13896"/>
    <cellStyle name="Input 2 26 3" xfId="22889"/>
    <cellStyle name="Input 2 26 4" xfId="31076"/>
    <cellStyle name="Input 2 26 5" xfId="40377"/>
    <cellStyle name="Input 2 26 6" xfId="44741"/>
    <cellStyle name="Input 2 26 7" xfId="47365"/>
    <cellStyle name="Input 2 27" xfId="6547"/>
    <cellStyle name="Input 2 27 2" xfId="14264"/>
    <cellStyle name="Input 2 27 3" xfId="23257"/>
    <cellStyle name="Input 2 27 4" xfId="31444"/>
    <cellStyle name="Input 2 27 5" xfId="40733"/>
    <cellStyle name="Input 2 27 6" xfId="45109"/>
    <cellStyle name="Input 2 27 7" xfId="47205"/>
    <cellStyle name="Input 2 28" xfId="7293"/>
    <cellStyle name="Input 2 28 2" xfId="15010"/>
    <cellStyle name="Input 2 28 3" xfId="24003"/>
    <cellStyle name="Input 2 28 4" xfId="32190"/>
    <cellStyle name="Input 2 28 5" xfId="41446"/>
    <cellStyle name="Input 2 28 6" xfId="45855"/>
    <cellStyle name="Input 2 28 7" xfId="49297"/>
    <cellStyle name="Input 2 29" xfId="7268"/>
    <cellStyle name="Input 2 29 2" xfId="14985"/>
    <cellStyle name="Input 2 29 3" xfId="23978"/>
    <cellStyle name="Input 2 29 4" xfId="32165"/>
    <cellStyle name="Input 2 29 5" xfId="41421"/>
    <cellStyle name="Input 2 29 6" xfId="45830"/>
    <cellStyle name="Input 2 29 7" xfId="52151"/>
    <cellStyle name="Input 2 3" xfId="505"/>
    <cellStyle name="Input 2 3 10" xfId="1951"/>
    <cellStyle name="Input 2 3 10 2" xfId="9774"/>
    <cellStyle name="Input 2 3 10 3" xfId="17202"/>
    <cellStyle name="Input 2 3 10 4" xfId="25027"/>
    <cellStyle name="Input 2 3 10 5" xfId="33383"/>
    <cellStyle name="Input 2 3 10 6" xfId="39813"/>
    <cellStyle name="Input 2 3 10 7" xfId="50859"/>
    <cellStyle name="Input 2 3 11" xfId="2069"/>
    <cellStyle name="Input 2 3 11 2" xfId="9892"/>
    <cellStyle name="Input 2 3 11 3" xfId="17320"/>
    <cellStyle name="Input 2 3 11 4" xfId="25152"/>
    <cellStyle name="Input 2 3 11 5" xfId="33529"/>
    <cellStyle name="Input 2 3 11 6" xfId="37052"/>
    <cellStyle name="Input 2 3 11 7" xfId="51120"/>
    <cellStyle name="Input 2 3 12" xfId="2182"/>
    <cellStyle name="Input 2 3 12 2" xfId="10005"/>
    <cellStyle name="Input 2 3 12 3" xfId="17433"/>
    <cellStyle name="Input 2 3 12 4" xfId="26536"/>
    <cellStyle name="Input 2 3 12 5" xfId="35337"/>
    <cellStyle name="Input 2 3 12 6" xfId="36457"/>
    <cellStyle name="Input 2 3 12 7" xfId="54147"/>
    <cellStyle name="Input 2 3 13" xfId="1283"/>
    <cellStyle name="Input 2 3 13 2" xfId="9106"/>
    <cellStyle name="Input 2 3 13 3" xfId="16534"/>
    <cellStyle name="Input 2 3 13 4" xfId="20172"/>
    <cellStyle name="Input 2 3 13 5" xfId="28144"/>
    <cellStyle name="Input 2 3 13 6" xfId="39129"/>
    <cellStyle name="Input 2 3 13 7" xfId="46948"/>
    <cellStyle name="Input 2 3 14" xfId="1036"/>
    <cellStyle name="Input 2 3 14 2" xfId="8859"/>
    <cellStyle name="Input 2 3 14 3" xfId="16287"/>
    <cellStyle name="Input 2 3 14 4" xfId="26364"/>
    <cellStyle name="Input 2 3 14 5" xfId="35101"/>
    <cellStyle name="Input 2 3 14 6" xfId="36733"/>
    <cellStyle name="Input 2 3 14 7" xfId="53780"/>
    <cellStyle name="Input 2 3 15" xfId="2480"/>
    <cellStyle name="Input 2 3 15 2" xfId="10303"/>
    <cellStyle name="Input 2 3 15 3" xfId="17731"/>
    <cellStyle name="Input 2 3 15 4" xfId="25751"/>
    <cellStyle name="Input 2 3 15 5" xfId="34304"/>
    <cellStyle name="Input 2 3 15 6" xfId="38094"/>
    <cellStyle name="Input 2 3 15 7" xfId="52438"/>
    <cellStyle name="Input 2 3 16" xfId="2593"/>
    <cellStyle name="Input 2 3 16 2" xfId="10416"/>
    <cellStyle name="Input 2 3 16 3" xfId="17844"/>
    <cellStyle name="Input 2 3 16 4" xfId="20122"/>
    <cellStyle name="Input 2 3 16 5" xfId="27382"/>
    <cellStyle name="Input 2 3 16 6" xfId="37058"/>
    <cellStyle name="Input 2 3 16 7" xfId="49545"/>
    <cellStyle name="Input 2 3 17" xfId="2298"/>
    <cellStyle name="Input 2 3 17 2" xfId="10121"/>
    <cellStyle name="Input 2 3 17 3" xfId="17549"/>
    <cellStyle name="Input 2 3 17 4" xfId="19958"/>
    <cellStyle name="Input 2 3 17 5" xfId="27171"/>
    <cellStyle name="Input 2 3 17 6" xfId="38501"/>
    <cellStyle name="Input 2 3 17 7" xfId="48920"/>
    <cellStyle name="Input 2 3 18" xfId="2708"/>
    <cellStyle name="Input 2 3 18 2" xfId="10531"/>
    <cellStyle name="Input 2 3 18 3" xfId="17959"/>
    <cellStyle name="Input 2 3 18 4" xfId="25283"/>
    <cellStyle name="Input 2 3 18 5" xfId="33695"/>
    <cellStyle name="Input 2 3 18 6" xfId="38019"/>
    <cellStyle name="Input 2 3 18 7" xfId="51396"/>
    <cellStyle name="Input 2 3 19" xfId="2787"/>
    <cellStyle name="Input 2 3 19 2" xfId="10610"/>
    <cellStyle name="Input 2 3 19 3" xfId="18038"/>
    <cellStyle name="Input 2 3 19 4" xfId="25628"/>
    <cellStyle name="Input 2 3 19 5" xfId="34147"/>
    <cellStyle name="Input 2 3 19 6" xfId="37943"/>
    <cellStyle name="Input 2 3 19 7" xfId="52166"/>
    <cellStyle name="Input 2 3 2" xfId="656"/>
    <cellStyle name="Input 2 3 2 2" xfId="8479"/>
    <cellStyle name="Input 2 3 2 3" xfId="8267"/>
    <cellStyle name="Input 2 3 2 4" xfId="25275"/>
    <cellStyle name="Input 2 3 2 5" xfId="33687"/>
    <cellStyle name="Input 2 3 2 6" xfId="36579"/>
    <cellStyle name="Input 2 3 2 7" xfId="51386"/>
    <cellStyle name="Input 2 3 20" xfId="2894"/>
    <cellStyle name="Input 2 3 20 2" xfId="10717"/>
    <cellStyle name="Input 2 3 20 3" xfId="18145"/>
    <cellStyle name="Input 2 3 20 4" xfId="19435"/>
    <cellStyle name="Input 2 3 20 5" xfId="27509"/>
    <cellStyle name="Input 2 3 20 6" xfId="36698"/>
    <cellStyle name="Input 2 3 20 7" xfId="48604"/>
    <cellStyle name="Input 2 3 21" xfId="3270"/>
    <cellStyle name="Input 2 3 21 2" xfId="11063"/>
    <cellStyle name="Input 2 3 21 3" xfId="18392"/>
    <cellStyle name="Input 2 3 21 4" xfId="26596"/>
    <cellStyle name="Input 2 3 21 5" xfId="35423"/>
    <cellStyle name="Input 2 3 21 6" xfId="42135"/>
    <cellStyle name="Input 2 3 21 7" xfId="54285"/>
    <cellStyle name="Input 2 3 22" xfId="3390"/>
    <cellStyle name="Input 2 3 22 2" xfId="11181"/>
    <cellStyle name="Input 2 3 22 3" xfId="18503"/>
    <cellStyle name="Input 2 3 22 4" xfId="19137"/>
    <cellStyle name="Input 2 3 22 5" xfId="26865"/>
    <cellStyle name="Input 2 3 22 6" xfId="37558"/>
    <cellStyle name="Input 2 3 22 7" xfId="49798"/>
    <cellStyle name="Input 2 3 23" xfId="3155"/>
    <cellStyle name="Input 2 3 23 2" xfId="10957"/>
    <cellStyle name="Input 2 3 23 3" xfId="18327"/>
    <cellStyle name="Input 2 3 23 4" xfId="26116"/>
    <cellStyle name="Input 2 3 23 5" xfId="34777"/>
    <cellStyle name="Input 2 3 23 6" xfId="38785"/>
    <cellStyle name="Input 2 3 23 7" xfId="53253"/>
    <cellStyle name="Input 2 3 24" xfId="3660"/>
    <cellStyle name="Input 2 3 24 2" xfId="11445"/>
    <cellStyle name="Input 2 3 24 3" xfId="18718"/>
    <cellStyle name="Input 2 3 24 4" xfId="25947"/>
    <cellStyle name="Input 2 3 24 5" xfId="34554"/>
    <cellStyle name="Input 2 3 24 6" xfId="36521"/>
    <cellStyle name="Input 2 3 24 7" xfId="52890"/>
    <cellStyle name="Input 2 3 25" xfId="3791"/>
    <cellStyle name="Input 2 3 25 2" xfId="11573"/>
    <cellStyle name="Input 2 3 25 3" xfId="18830"/>
    <cellStyle name="Input 2 3 25 4" xfId="20192"/>
    <cellStyle name="Input 2 3 25 5" xfId="28053"/>
    <cellStyle name="Input 2 3 25 6" xfId="36589"/>
    <cellStyle name="Input 2 3 25 7" xfId="48514"/>
    <cellStyle name="Input 2 3 26" xfId="3908"/>
    <cellStyle name="Input 2 3 26 2" xfId="11688"/>
    <cellStyle name="Input 2 3 26 3" xfId="18939"/>
    <cellStyle name="Input 2 3 26 4" xfId="19477"/>
    <cellStyle name="Input 2 3 26 5" xfId="28357"/>
    <cellStyle name="Input 2 3 26 6" xfId="38035"/>
    <cellStyle name="Input 2 3 26 7" xfId="49999"/>
    <cellStyle name="Input 2 3 27" xfId="3169"/>
    <cellStyle name="Input 2 3 27 2" xfId="10970"/>
    <cellStyle name="Input 2 3 27 3" xfId="20301"/>
    <cellStyle name="Input 2 3 27 4" xfId="28392"/>
    <cellStyle name="Input 2 3 27 5" xfId="37780"/>
    <cellStyle name="Input 2 3 27 6" xfId="42418"/>
    <cellStyle name="Input 2 3 27 7" xfId="47632"/>
    <cellStyle name="Input 2 3 28" xfId="4105"/>
    <cellStyle name="Input 2 3 28 2" xfId="11865"/>
    <cellStyle name="Input 2 3 28 3" xfId="20815"/>
    <cellStyle name="Input 2 3 28 4" xfId="29002"/>
    <cellStyle name="Input 2 3 28 5" xfId="38380"/>
    <cellStyle name="Input 2 3 28 6" xfId="42667"/>
    <cellStyle name="Input 2 3 28 7" xfId="53299"/>
    <cellStyle name="Input 2 3 29" xfId="3354"/>
    <cellStyle name="Input 2 3 29 2" xfId="20403"/>
    <cellStyle name="Input 2 3 29 3" xfId="28510"/>
    <cellStyle name="Input 2 3 29 4" xfId="37896"/>
    <cellStyle name="Input 2 3 29 5" xfId="42460"/>
    <cellStyle name="Input 2 3 29 6" xfId="54149"/>
    <cellStyle name="Input 2 3 3" xfId="763"/>
    <cellStyle name="Input 2 3 3 2" xfId="8586"/>
    <cellStyle name="Input 2 3 3 3" xfId="16014"/>
    <cellStyle name="Input 2 3 3 4" xfId="25770"/>
    <cellStyle name="Input 2 3 3 5" xfId="34329"/>
    <cellStyle name="Input 2 3 3 6" xfId="37009"/>
    <cellStyle name="Input 2 3 3 7" xfId="52490"/>
    <cellStyle name="Input 2 3 30" xfId="4302"/>
    <cellStyle name="Input 2 3 30 2" xfId="12019"/>
    <cellStyle name="Input 2 3 30 3" xfId="21012"/>
    <cellStyle name="Input 2 3 30 4" xfId="29199"/>
    <cellStyle name="Input 2 3 30 5" xfId="38571"/>
    <cellStyle name="Input 2 3 30 6" xfId="42864"/>
    <cellStyle name="Input 2 3 30 7" xfId="48737"/>
    <cellStyle name="Input 2 3 31" xfId="4425"/>
    <cellStyle name="Input 2 3 31 2" xfId="12142"/>
    <cellStyle name="Input 2 3 31 3" xfId="21135"/>
    <cellStyle name="Input 2 3 31 4" xfId="29322"/>
    <cellStyle name="Input 2 3 31 5" xfId="38689"/>
    <cellStyle name="Input 2 3 31 6" xfId="42987"/>
    <cellStyle name="Input 2 3 31 7" xfId="52346"/>
    <cellStyle name="Input 2 3 32" xfId="4539"/>
    <cellStyle name="Input 2 3 32 2" xfId="12256"/>
    <cellStyle name="Input 2 3 32 3" xfId="21249"/>
    <cellStyle name="Input 2 3 32 4" xfId="29436"/>
    <cellStyle name="Input 2 3 32 5" xfId="38798"/>
    <cellStyle name="Input 2 3 32 6" xfId="43101"/>
    <cellStyle name="Input 2 3 32 7" xfId="54067"/>
    <cellStyle name="Input 2 3 33" xfId="4652"/>
    <cellStyle name="Input 2 3 33 2" xfId="12369"/>
    <cellStyle name="Input 2 3 33 3" xfId="21362"/>
    <cellStyle name="Input 2 3 33 4" xfId="29549"/>
    <cellStyle name="Input 2 3 33 5" xfId="38906"/>
    <cellStyle name="Input 2 3 33 6" xfId="43214"/>
    <cellStyle name="Input 2 3 33 7" xfId="51158"/>
    <cellStyle name="Input 2 3 34" xfId="4764"/>
    <cellStyle name="Input 2 3 34 2" xfId="12481"/>
    <cellStyle name="Input 2 3 34 3" xfId="21474"/>
    <cellStyle name="Input 2 3 34 4" xfId="29661"/>
    <cellStyle name="Input 2 3 34 5" xfId="39015"/>
    <cellStyle name="Input 2 3 34 6" xfId="43326"/>
    <cellStyle name="Input 2 3 34 7" xfId="48425"/>
    <cellStyle name="Input 2 3 35" xfId="4872"/>
    <cellStyle name="Input 2 3 35 2" xfId="12589"/>
    <cellStyle name="Input 2 3 35 3" xfId="21582"/>
    <cellStyle name="Input 2 3 35 4" xfId="29769"/>
    <cellStyle name="Input 2 3 35 5" xfId="39118"/>
    <cellStyle name="Input 2 3 35 6" xfId="43434"/>
    <cellStyle name="Input 2 3 35 7" xfId="51091"/>
    <cellStyle name="Input 2 3 36" xfId="4984"/>
    <cellStyle name="Input 2 3 36 2" xfId="12701"/>
    <cellStyle name="Input 2 3 36 3" xfId="21694"/>
    <cellStyle name="Input 2 3 36 4" xfId="29881"/>
    <cellStyle name="Input 2 3 36 5" xfId="39227"/>
    <cellStyle name="Input 2 3 36 6" xfId="43546"/>
    <cellStyle name="Input 2 3 36 7" xfId="48788"/>
    <cellStyle name="Input 2 3 37" xfId="5117"/>
    <cellStyle name="Input 2 3 37 2" xfId="12834"/>
    <cellStyle name="Input 2 3 37 3" xfId="21827"/>
    <cellStyle name="Input 2 3 37 4" xfId="30014"/>
    <cellStyle name="Input 2 3 37 5" xfId="39355"/>
    <cellStyle name="Input 2 3 37 6" xfId="43679"/>
    <cellStyle name="Input 2 3 37 7" xfId="48623"/>
    <cellStyle name="Input 2 3 38" xfId="5482"/>
    <cellStyle name="Input 2 3 38 2" xfId="13199"/>
    <cellStyle name="Input 2 3 38 3" xfId="22192"/>
    <cellStyle name="Input 2 3 38 4" xfId="30379"/>
    <cellStyle name="Input 2 3 38 5" xfId="39705"/>
    <cellStyle name="Input 2 3 38 6" xfId="44044"/>
    <cellStyle name="Input 2 3 38 7" xfId="49898"/>
    <cellStyle name="Input 2 3 39" xfId="5607"/>
    <cellStyle name="Input 2 3 39 2" xfId="13324"/>
    <cellStyle name="Input 2 3 39 3" xfId="22317"/>
    <cellStyle name="Input 2 3 39 4" xfId="30504"/>
    <cellStyle name="Input 2 3 39 5" xfId="39825"/>
    <cellStyle name="Input 2 3 39 6" xfId="44169"/>
    <cellStyle name="Input 2 3 39 7" xfId="46834"/>
    <cellStyle name="Input 2 3 4" xfId="875"/>
    <cellStyle name="Input 2 3 4 2" xfId="8698"/>
    <cellStyle name="Input 2 3 4 3" xfId="16126"/>
    <cellStyle name="Input 2 3 4 4" xfId="24977"/>
    <cellStyle name="Input 2 3 4 5" xfId="33320"/>
    <cellStyle name="Input 2 3 4 6" xfId="36575"/>
    <cellStyle name="Input 2 3 4 7" xfId="50749"/>
    <cellStyle name="Input 2 3 40" xfId="5722"/>
    <cellStyle name="Input 2 3 40 2" xfId="13439"/>
    <cellStyle name="Input 2 3 40 3" xfId="22432"/>
    <cellStyle name="Input 2 3 40 4" xfId="30619"/>
    <cellStyle name="Input 2 3 40 5" xfId="39936"/>
    <cellStyle name="Input 2 3 40 6" xfId="44284"/>
    <cellStyle name="Input 2 3 40 7" xfId="48262"/>
    <cellStyle name="Input 2 3 41" xfId="5839"/>
    <cellStyle name="Input 2 3 41 2" xfId="13556"/>
    <cellStyle name="Input 2 3 41 3" xfId="22549"/>
    <cellStyle name="Input 2 3 41 4" xfId="30736"/>
    <cellStyle name="Input 2 3 41 5" xfId="40050"/>
    <cellStyle name="Input 2 3 41 6" xfId="44401"/>
    <cellStyle name="Input 2 3 41 7" xfId="47305"/>
    <cellStyle name="Input 2 3 42" xfId="5967"/>
    <cellStyle name="Input 2 3 42 2" xfId="13684"/>
    <cellStyle name="Input 2 3 42 3" xfId="22677"/>
    <cellStyle name="Input 2 3 42 4" xfId="30864"/>
    <cellStyle name="Input 2 3 42 5" xfId="40174"/>
    <cellStyle name="Input 2 3 42 6" xfId="44529"/>
    <cellStyle name="Input 2 3 42 7" xfId="49935"/>
    <cellStyle name="Input 2 3 43" xfId="5685"/>
    <cellStyle name="Input 2 3 43 2" xfId="13402"/>
    <cellStyle name="Input 2 3 43 3" xfId="22395"/>
    <cellStyle name="Input 2 3 43 4" xfId="30582"/>
    <cellStyle name="Input 2 3 43 5" xfId="39900"/>
    <cellStyle name="Input 2 3 43 6" xfId="44247"/>
    <cellStyle name="Input 2 3 43 7" xfId="46927"/>
    <cellStyle name="Input 2 3 44" xfId="6223"/>
    <cellStyle name="Input 2 3 44 2" xfId="13940"/>
    <cellStyle name="Input 2 3 44 3" xfId="22933"/>
    <cellStyle name="Input 2 3 44 4" xfId="31120"/>
    <cellStyle name="Input 2 3 44 5" xfId="40421"/>
    <cellStyle name="Input 2 3 44 6" xfId="44785"/>
    <cellStyle name="Input 2 3 44 7" xfId="52035"/>
    <cellStyle name="Input 2 3 45" xfId="6340"/>
    <cellStyle name="Input 2 3 45 2" xfId="14057"/>
    <cellStyle name="Input 2 3 45 3" xfId="23050"/>
    <cellStyle name="Input 2 3 45 4" xfId="31237"/>
    <cellStyle name="Input 2 3 45 5" xfId="40535"/>
    <cellStyle name="Input 2 3 45 6" xfId="44902"/>
    <cellStyle name="Input 2 3 45 7" xfId="49186"/>
    <cellStyle name="Input 2 3 46" xfId="6450"/>
    <cellStyle name="Input 2 3 46 2" xfId="14167"/>
    <cellStyle name="Input 2 3 46 3" xfId="23160"/>
    <cellStyle name="Input 2 3 46 4" xfId="31347"/>
    <cellStyle name="Input 2 3 46 5" xfId="40641"/>
    <cellStyle name="Input 2 3 46 6" xfId="45012"/>
    <cellStyle name="Input 2 3 46 7" xfId="50473"/>
    <cellStyle name="Input 2 3 47" xfId="5570"/>
    <cellStyle name="Input 2 3 47 2" xfId="13287"/>
    <cellStyle name="Input 2 3 47 3" xfId="22280"/>
    <cellStyle name="Input 2 3 47 4" xfId="30467"/>
    <cellStyle name="Input 2 3 47 5" xfId="39789"/>
    <cellStyle name="Input 2 3 47 6" xfId="44132"/>
    <cellStyle name="Input 2 3 47 7" xfId="46796"/>
    <cellStyle name="Input 2 3 48" xfId="6597"/>
    <cellStyle name="Input 2 3 48 2" xfId="14314"/>
    <cellStyle name="Input 2 3 48 3" xfId="23307"/>
    <cellStyle name="Input 2 3 48 4" xfId="31494"/>
    <cellStyle name="Input 2 3 48 5" xfId="40781"/>
    <cellStyle name="Input 2 3 48 6" xfId="45159"/>
    <cellStyle name="Input 2 3 48 7" xfId="50697"/>
    <cellStyle name="Input 2 3 49" xfId="6708"/>
    <cellStyle name="Input 2 3 49 2" xfId="14425"/>
    <cellStyle name="Input 2 3 49 3" xfId="23418"/>
    <cellStyle name="Input 2 3 49 4" xfId="31605"/>
    <cellStyle name="Input 2 3 49 5" xfId="40887"/>
    <cellStyle name="Input 2 3 49 6" xfId="45270"/>
    <cellStyle name="Input 2 3 49 7" xfId="53641"/>
    <cellStyle name="Input 2 3 5" xfId="1339"/>
    <cellStyle name="Input 2 3 5 2" xfId="9162"/>
    <cellStyle name="Input 2 3 5 3" xfId="16590"/>
    <cellStyle name="Input 2 3 5 4" xfId="19444"/>
    <cellStyle name="Input 2 3 5 5" xfId="27675"/>
    <cellStyle name="Input 2 3 5 6" xfId="42178"/>
    <cellStyle name="Input 2 3 5 7" xfId="48462"/>
    <cellStyle name="Input 2 3 50" xfId="6823"/>
    <cellStyle name="Input 2 3 50 2" xfId="14540"/>
    <cellStyle name="Input 2 3 50 3" xfId="23533"/>
    <cellStyle name="Input 2 3 50 4" xfId="31720"/>
    <cellStyle name="Input 2 3 50 5" xfId="40995"/>
    <cellStyle name="Input 2 3 50 6" xfId="45385"/>
    <cellStyle name="Input 2 3 50 7" xfId="48947"/>
    <cellStyle name="Input 2 3 51" xfId="6936"/>
    <cellStyle name="Input 2 3 51 2" xfId="14653"/>
    <cellStyle name="Input 2 3 51 3" xfId="23646"/>
    <cellStyle name="Input 2 3 51 4" xfId="31833"/>
    <cellStyle name="Input 2 3 51 5" xfId="41103"/>
    <cellStyle name="Input 2 3 51 6" xfId="45498"/>
    <cellStyle name="Input 2 3 51 7" xfId="47032"/>
    <cellStyle name="Input 2 3 52" xfId="7048"/>
    <cellStyle name="Input 2 3 52 2" xfId="14765"/>
    <cellStyle name="Input 2 3 52 3" xfId="23758"/>
    <cellStyle name="Input 2 3 52 4" xfId="31945"/>
    <cellStyle name="Input 2 3 52 5" xfId="41209"/>
    <cellStyle name="Input 2 3 52 6" xfId="45610"/>
    <cellStyle name="Input 2 3 52 7" xfId="53943"/>
    <cellStyle name="Input 2 3 53" xfId="7230"/>
    <cellStyle name="Input 2 3 53 2" xfId="14947"/>
    <cellStyle name="Input 2 3 53 3" xfId="23940"/>
    <cellStyle name="Input 2 3 53 4" xfId="32127"/>
    <cellStyle name="Input 2 3 53 5" xfId="41385"/>
    <cellStyle name="Input 2 3 53 6" xfId="45792"/>
    <cellStyle name="Input 2 3 53 7" xfId="50074"/>
    <cellStyle name="Input 2 3 54" xfId="7401"/>
    <cellStyle name="Input 2 3 54 2" xfId="15118"/>
    <cellStyle name="Input 2 3 54 3" xfId="24111"/>
    <cellStyle name="Input 2 3 54 4" xfId="32298"/>
    <cellStyle name="Input 2 3 54 5" xfId="41550"/>
    <cellStyle name="Input 2 3 54 6" xfId="45963"/>
    <cellStyle name="Input 2 3 54 7" xfId="52794"/>
    <cellStyle name="Input 2 3 55" xfId="7445"/>
    <cellStyle name="Input 2 3 55 2" xfId="15162"/>
    <cellStyle name="Input 2 3 55 3" xfId="24155"/>
    <cellStyle name="Input 2 3 55 4" xfId="32342"/>
    <cellStyle name="Input 2 3 55 5" xfId="41592"/>
    <cellStyle name="Input 2 3 55 6" xfId="46007"/>
    <cellStyle name="Input 2 3 55 7" xfId="50768"/>
    <cellStyle name="Input 2 3 56" xfId="7566"/>
    <cellStyle name="Input 2 3 56 2" xfId="15283"/>
    <cellStyle name="Input 2 3 56 3" xfId="24276"/>
    <cellStyle name="Input 2 3 56 4" xfId="32463"/>
    <cellStyle name="Input 2 3 56 5" xfId="41707"/>
    <cellStyle name="Input 2 3 56 6" xfId="46128"/>
    <cellStyle name="Input 2 3 56 7" xfId="50002"/>
    <cellStyle name="Input 2 3 57" xfId="7842"/>
    <cellStyle name="Input 2 3 57 2" xfId="15559"/>
    <cellStyle name="Input 2 3 57 3" xfId="24546"/>
    <cellStyle name="Input 2 3 57 4" xfId="32739"/>
    <cellStyle name="Input 2 3 57 5" xfId="41972"/>
    <cellStyle name="Input 2 3 57 6" xfId="46404"/>
    <cellStyle name="Input 2 3 57 7" xfId="51134"/>
    <cellStyle name="Input 2 3 58" xfId="7975"/>
    <cellStyle name="Input 2 3 58 2" xfId="15692"/>
    <cellStyle name="Input 2 3 58 3" xfId="24677"/>
    <cellStyle name="Input 2 3 58 4" xfId="32872"/>
    <cellStyle name="Input 2 3 58 5" xfId="42098"/>
    <cellStyle name="Input 2 3 58 6" xfId="46537"/>
    <cellStyle name="Input 2 3 58 7" xfId="52086"/>
    <cellStyle name="Input 2 3 59" xfId="8052"/>
    <cellStyle name="Input 2 3 59 2" xfId="15769"/>
    <cellStyle name="Input 2 3 59 3" xfId="24754"/>
    <cellStyle name="Input 2 3 59 4" xfId="32949"/>
    <cellStyle name="Input 2 3 59 5" xfId="42174"/>
    <cellStyle name="Input 2 3 59 6" xfId="46614"/>
    <cellStyle name="Input 2 3 59 7" xfId="51042"/>
    <cellStyle name="Input 2 3 6" xfId="1462"/>
    <cellStyle name="Input 2 3 6 2" xfId="9285"/>
    <cellStyle name="Input 2 3 6 3" xfId="16713"/>
    <cellStyle name="Input 2 3 6 4" xfId="20367"/>
    <cellStyle name="Input 2 3 6 5" xfId="28682"/>
    <cellStyle name="Input 2 3 6 6" xfId="36995"/>
    <cellStyle name="Input 2 3 6 7" xfId="47684"/>
    <cellStyle name="Input 2 3 60" xfId="8118"/>
    <cellStyle name="Input 2 3 60 2" xfId="15835"/>
    <cellStyle name="Input 2 3 60 3" xfId="33015"/>
    <cellStyle name="Input 2 3 60 4" xfId="42236"/>
    <cellStyle name="Input 2 3 60 5" xfId="46680"/>
    <cellStyle name="Input 2 3 60 6" xfId="51510"/>
    <cellStyle name="Input 2 3 61" xfId="25071"/>
    <cellStyle name="Input 2 3 62" xfId="33431"/>
    <cellStyle name="Input 2 3 63" xfId="36418"/>
    <cellStyle name="Input 2 3 64" xfId="50956"/>
    <cellStyle name="Input 2 3 7" xfId="1162"/>
    <cellStyle name="Input 2 3 7 2" xfId="8985"/>
    <cellStyle name="Input 2 3 7 3" xfId="16413"/>
    <cellStyle name="Input 2 3 7 4" xfId="19764"/>
    <cellStyle name="Input 2 3 7 5" xfId="27986"/>
    <cellStyle name="Input 2 3 7 6" xfId="38185"/>
    <cellStyle name="Input 2 3 7 7" xfId="48515"/>
    <cellStyle name="Input 2 3 8" xfId="1699"/>
    <cellStyle name="Input 2 3 8 2" xfId="9522"/>
    <cellStyle name="Input 2 3 8 3" xfId="16950"/>
    <cellStyle name="Input 2 3 8 4" xfId="26392"/>
    <cellStyle name="Input 2 3 8 5" xfId="35144"/>
    <cellStyle name="Input 2 3 8 6" xfId="36652"/>
    <cellStyle name="Input 2 3 8 7" xfId="53840"/>
    <cellStyle name="Input 2 3 9" xfId="1833"/>
    <cellStyle name="Input 2 3 9 2" xfId="9656"/>
    <cellStyle name="Input 2 3 9 3" xfId="17084"/>
    <cellStyle name="Input 2 3 9 4" xfId="26679"/>
    <cellStyle name="Input 2 3 9 5" xfId="35529"/>
    <cellStyle name="Input 2 3 9 6" xfId="37466"/>
    <cellStyle name="Input 2 3 9 7" xfId="54457"/>
    <cellStyle name="Input 2 30" xfId="7395"/>
    <cellStyle name="Input 2 30 2" xfId="15112"/>
    <cellStyle name="Input 2 30 3" xfId="24105"/>
    <cellStyle name="Input 2 30 4" xfId="32292"/>
    <cellStyle name="Input 2 30 5" xfId="41544"/>
    <cellStyle name="Input 2 30 6" xfId="45957"/>
    <cellStyle name="Input 2 30 7" xfId="53248"/>
    <cellStyle name="Input 2 31" xfId="7718"/>
    <cellStyle name="Input 2 31 2" xfId="15435"/>
    <cellStyle name="Input 2 31 3" xfId="24426"/>
    <cellStyle name="Input 2 31 4" xfId="32615"/>
    <cellStyle name="Input 2 31 5" xfId="41852"/>
    <cellStyle name="Input 2 31 6" xfId="46280"/>
    <cellStyle name="Input 2 31 7" xfId="49056"/>
    <cellStyle name="Input 2 32" xfId="25788"/>
    <cellStyle name="Input 2 33" xfId="34359"/>
    <cellStyle name="Input 2 34" xfId="38063"/>
    <cellStyle name="Input 2 35" xfId="52544"/>
    <cellStyle name="Input 2 4" xfId="563"/>
    <cellStyle name="Input 2 4 10" xfId="2009"/>
    <cellStyle name="Input 2 4 10 2" xfId="9832"/>
    <cellStyle name="Input 2 4 10 3" xfId="17260"/>
    <cellStyle name="Input 2 4 10 4" xfId="25143"/>
    <cellStyle name="Input 2 4 10 5" xfId="33520"/>
    <cellStyle name="Input 2 4 10 6" xfId="41269"/>
    <cellStyle name="Input 2 4 10 7" xfId="51105"/>
    <cellStyle name="Input 2 4 11" xfId="2126"/>
    <cellStyle name="Input 2 4 11 2" xfId="9949"/>
    <cellStyle name="Input 2 4 11 3" xfId="17377"/>
    <cellStyle name="Input 2 4 11 4" xfId="25536"/>
    <cellStyle name="Input 2 4 11 5" xfId="34027"/>
    <cellStyle name="Input 2 4 11 6" xfId="36704"/>
    <cellStyle name="Input 2 4 11 7" xfId="51961"/>
    <cellStyle name="Input 2 4 12" xfId="2240"/>
    <cellStyle name="Input 2 4 12 2" xfId="10063"/>
    <cellStyle name="Input 2 4 12 3" xfId="17491"/>
    <cellStyle name="Input 2 4 12 4" xfId="26134"/>
    <cellStyle name="Input 2 4 12 5" xfId="34799"/>
    <cellStyle name="Input 2 4 12 6" xfId="40196"/>
    <cellStyle name="Input 2 4 12 7" xfId="53290"/>
    <cellStyle name="Input 2 4 13" xfId="969"/>
    <cellStyle name="Input 2 4 13 2" xfId="8792"/>
    <cellStyle name="Input 2 4 13 3" xfId="16220"/>
    <cellStyle name="Input 2 4 13 4" xfId="26190"/>
    <cellStyle name="Input 2 4 13 5" xfId="34871"/>
    <cellStyle name="Input 2 4 13 6" xfId="37570"/>
    <cellStyle name="Input 2 4 13 7" xfId="53412"/>
    <cellStyle name="Input 2 4 14" xfId="998"/>
    <cellStyle name="Input 2 4 14 2" xfId="8821"/>
    <cellStyle name="Input 2 4 14 3" xfId="16249"/>
    <cellStyle name="Input 2 4 14 4" xfId="19056"/>
    <cellStyle name="Input 2 4 14 5" xfId="33159"/>
    <cellStyle name="Input 2 4 14 6" xfId="37467"/>
    <cellStyle name="Input 2 4 14 7" xfId="50458"/>
    <cellStyle name="Input 2 4 15" xfId="2537"/>
    <cellStyle name="Input 2 4 15 2" xfId="10360"/>
    <cellStyle name="Input 2 4 15 3" xfId="17788"/>
    <cellStyle name="Input 2 4 15 4" xfId="20271"/>
    <cellStyle name="Input 2 4 15 5" xfId="28486"/>
    <cellStyle name="Input 2 4 15 6" xfId="40829"/>
    <cellStyle name="Input 2 4 15 7" xfId="47761"/>
    <cellStyle name="Input 2 4 16" xfId="2651"/>
    <cellStyle name="Input 2 4 16 2" xfId="10474"/>
    <cellStyle name="Input 2 4 16 3" xfId="17902"/>
    <cellStyle name="Input 2 4 16 4" xfId="19953"/>
    <cellStyle name="Input 2 4 16 5" xfId="28786"/>
    <cellStyle name="Input 2 4 16 6" xfId="36874"/>
    <cellStyle name="Input 2 4 16 7" xfId="50289"/>
    <cellStyle name="Input 2 4 17" xfId="2330"/>
    <cellStyle name="Input 2 4 17 2" xfId="10153"/>
    <cellStyle name="Input 2 4 17 3" xfId="17581"/>
    <cellStyle name="Input 2 4 17 4" xfId="26136"/>
    <cellStyle name="Input 2 4 17 5" xfId="34801"/>
    <cellStyle name="Input 2 4 17 6" xfId="39915"/>
    <cellStyle name="Input 2 4 17 7" xfId="53294"/>
    <cellStyle name="Input 2 4 18" xfId="2287"/>
    <cellStyle name="Input 2 4 18 2" xfId="10110"/>
    <cellStyle name="Input 2 4 18 3" xfId="17538"/>
    <cellStyle name="Input 2 4 18 4" xfId="20669"/>
    <cellStyle name="Input 2 4 18 5" xfId="26790"/>
    <cellStyle name="Input 2 4 18 6" xfId="36647"/>
    <cellStyle name="Input 2 4 18 7" xfId="50331"/>
    <cellStyle name="Input 2 4 19" xfId="2842"/>
    <cellStyle name="Input 2 4 19 2" xfId="10665"/>
    <cellStyle name="Input 2 4 19 3" xfId="18093"/>
    <cellStyle name="Input 2 4 19 4" xfId="26418"/>
    <cellStyle name="Input 2 4 19 5" xfId="35183"/>
    <cellStyle name="Input 2 4 19 6" xfId="39737"/>
    <cellStyle name="Input 2 4 19 7" xfId="53903"/>
    <cellStyle name="Input 2 4 2" xfId="711"/>
    <cellStyle name="Input 2 4 2 2" xfId="8534"/>
    <cellStyle name="Input 2 4 2 3" xfId="15962"/>
    <cellStyle name="Input 2 4 2 4" xfId="19224"/>
    <cellStyle name="Input 2 4 2 5" xfId="27590"/>
    <cellStyle name="Input 2 4 2 6" xfId="36866"/>
    <cellStyle name="Input 2 4 2 7" xfId="47574"/>
    <cellStyle name="Input 2 4 20" xfId="2949"/>
    <cellStyle name="Input 2 4 20 2" xfId="10772"/>
    <cellStyle name="Input 2 4 20 3" xfId="18200"/>
    <cellStyle name="Input 2 4 20 4" xfId="24875"/>
    <cellStyle name="Input 2 4 20 5" xfId="33189"/>
    <cellStyle name="Input 2 4 20 6" xfId="38604"/>
    <cellStyle name="Input 2 4 20 7" xfId="50515"/>
    <cellStyle name="Input 2 4 21" xfId="3326"/>
    <cellStyle name="Input 2 4 21 2" xfId="11119"/>
    <cellStyle name="Input 2 4 21 3" xfId="18447"/>
    <cellStyle name="Input 2 4 21 4" xfId="20557"/>
    <cellStyle name="Input 2 4 21 5" xfId="28097"/>
    <cellStyle name="Input 2 4 21 6" xfId="37101"/>
    <cellStyle name="Input 2 4 21 7" xfId="48726"/>
    <cellStyle name="Input 2 4 22" xfId="3445"/>
    <cellStyle name="Input 2 4 22 2" xfId="11236"/>
    <cellStyle name="Input 2 4 22 3" xfId="18558"/>
    <cellStyle name="Input 2 4 22 4" xfId="25794"/>
    <cellStyle name="Input 2 4 22 5" xfId="34370"/>
    <cellStyle name="Input 2 4 22 6" xfId="39038"/>
    <cellStyle name="Input 2 4 22 7" xfId="52559"/>
    <cellStyle name="Input 2 4 23" xfId="3605"/>
    <cellStyle name="Input 2 4 23 2" xfId="11391"/>
    <cellStyle name="Input 2 4 23 3" xfId="18665"/>
    <cellStyle name="Input 2 4 23 4" xfId="25017"/>
    <cellStyle name="Input 2 4 23 5" xfId="33372"/>
    <cellStyle name="Input 2 4 23 6" xfId="38215"/>
    <cellStyle name="Input 2 4 23 7" xfId="50843"/>
    <cellStyle name="Input 2 4 24" xfId="3718"/>
    <cellStyle name="Input 2 4 24 2" xfId="11503"/>
    <cellStyle name="Input 2 4 24 3" xfId="18775"/>
    <cellStyle name="Input 2 4 24 4" xfId="25447"/>
    <cellStyle name="Input 2 4 24 5" xfId="33909"/>
    <cellStyle name="Input 2 4 24 6" xfId="36871"/>
    <cellStyle name="Input 2 4 24 7" xfId="51754"/>
    <cellStyle name="Input 2 4 25" xfId="3847"/>
    <cellStyle name="Input 2 4 25 2" xfId="11629"/>
    <cellStyle name="Input 2 4 25 3" xfId="18885"/>
    <cellStyle name="Input 2 4 25 4" xfId="19187"/>
    <cellStyle name="Input 2 4 25 5" xfId="26753"/>
    <cellStyle name="Input 2 4 25 6" xfId="37209"/>
    <cellStyle name="Input 2 4 25 7" xfId="49127"/>
    <cellStyle name="Input 2 4 26" xfId="3966"/>
    <cellStyle name="Input 2 4 26 2" xfId="11745"/>
    <cellStyle name="Input 2 4 26 3" xfId="18994"/>
    <cellStyle name="Input 2 4 26 4" xfId="25911"/>
    <cellStyle name="Input 2 4 26 5" xfId="34512"/>
    <cellStyle name="Input 2 4 26 6" xfId="39361"/>
    <cellStyle name="Input 2 4 26 7" xfId="52812"/>
    <cellStyle name="Input 2 4 27" xfId="3495"/>
    <cellStyle name="Input 2 4 27 2" xfId="11286"/>
    <cellStyle name="Input 2 4 27 3" xfId="20479"/>
    <cellStyle name="Input 2 4 27 4" xfId="28601"/>
    <cellStyle name="Input 2 4 27 5" xfId="37975"/>
    <cellStyle name="Input 2 4 27 6" xfId="42485"/>
    <cellStyle name="Input 2 4 27 7" xfId="48444"/>
    <cellStyle name="Input 2 4 28" xfId="4162"/>
    <cellStyle name="Input 2 4 28 2" xfId="11921"/>
    <cellStyle name="Input 2 4 28 3" xfId="20872"/>
    <cellStyle name="Input 2 4 28 4" xfId="29059"/>
    <cellStyle name="Input 2 4 28 5" xfId="38435"/>
    <cellStyle name="Input 2 4 28 6" xfId="42724"/>
    <cellStyle name="Input 2 4 28 7" xfId="50148"/>
    <cellStyle name="Input 2 4 29" xfId="3867"/>
    <cellStyle name="Input 2 4 29 2" xfId="20640"/>
    <cellStyle name="Input 2 4 29 3" xfId="28811"/>
    <cellStyle name="Input 2 4 29 4" xfId="38204"/>
    <cellStyle name="Input 2 4 29 5" xfId="42541"/>
    <cellStyle name="Input 2 4 29 6" xfId="48165"/>
    <cellStyle name="Input 2 4 3" xfId="820"/>
    <cellStyle name="Input 2 4 3 2" xfId="8643"/>
    <cellStyle name="Input 2 4 3 3" xfId="16071"/>
    <cellStyle name="Input 2 4 3 4" xfId="26202"/>
    <cellStyle name="Input 2 4 3 5" xfId="34884"/>
    <cellStyle name="Input 2 4 3 6" xfId="37269"/>
    <cellStyle name="Input 2 4 3 7" xfId="53434"/>
    <cellStyle name="Input 2 4 30" xfId="4360"/>
    <cellStyle name="Input 2 4 30 2" xfId="12077"/>
    <cellStyle name="Input 2 4 30 3" xfId="21070"/>
    <cellStyle name="Input 2 4 30 4" xfId="29257"/>
    <cellStyle name="Input 2 4 30 5" xfId="38627"/>
    <cellStyle name="Input 2 4 30 6" xfId="42922"/>
    <cellStyle name="Input 2 4 30 7" xfId="52539"/>
    <cellStyle name="Input 2 4 31" xfId="4482"/>
    <cellStyle name="Input 2 4 31 2" xfId="12199"/>
    <cellStyle name="Input 2 4 31 3" xfId="21192"/>
    <cellStyle name="Input 2 4 31 4" xfId="29379"/>
    <cellStyle name="Input 2 4 31 5" xfId="38743"/>
    <cellStyle name="Input 2 4 31 6" xfId="43044"/>
    <cellStyle name="Input 2 4 31 7" xfId="52871"/>
    <cellStyle name="Input 2 4 32" xfId="4596"/>
    <cellStyle name="Input 2 4 32 2" xfId="12313"/>
    <cellStyle name="Input 2 4 32 3" xfId="21306"/>
    <cellStyle name="Input 2 4 32 4" xfId="29493"/>
    <cellStyle name="Input 2 4 32 5" xfId="38852"/>
    <cellStyle name="Input 2 4 32 6" xfId="43158"/>
    <cellStyle name="Input 2 4 32 7" xfId="49392"/>
    <cellStyle name="Input 2 4 33" xfId="4709"/>
    <cellStyle name="Input 2 4 33 2" xfId="12426"/>
    <cellStyle name="Input 2 4 33 3" xfId="21419"/>
    <cellStyle name="Input 2 4 33 4" xfId="29606"/>
    <cellStyle name="Input 2 4 33 5" xfId="38961"/>
    <cellStyle name="Input 2 4 33 6" xfId="43271"/>
    <cellStyle name="Input 2 4 33 7" xfId="51833"/>
    <cellStyle name="Input 2 4 34" xfId="4819"/>
    <cellStyle name="Input 2 4 34 2" xfId="12536"/>
    <cellStyle name="Input 2 4 34 3" xfId="21529"/>
    <cellStyle name="Input 2 4 34 4" xfId="29716"/>
    <cellStyle name="Input 2 4 34 5" xfId="39068"/>
    <cellStyle name="Input 2 4 34 6" xfId="43381"/>
    <cellStyle name="Input 2 4 34 7" xfId="49163"/>
    <cellStyle name="Input 2 4 35" xfId="4929"/>
    <cellStyle name="Input 2 4 35 2" xfId="12646"/>
    <cellStyle name="Input 2 4 35 3" xfId="21639"/>
    <cellStyle name="Input 2 4 35 4" xfId="29826"/>
    <cellStyle name="Input 2 4 35 5" xfId="39173"/>
    <cellStyle name="Input 2 4 35 6" xfId="43491"/>
    <cellStyle name="Input 2 4 35 7" xfId="54358"/>
    <cellStyle name="Input 2 4 36" xfId="5039"/>
    <cellStyle name="Input 2 4 36 2" xfId="12756"/>
    <cellStyle name="Input 2 4 36 3" xfId="21749"/>
    <cellStyle name="Input 2 4 36 4" xfId="29936"/>
    <cellStyle name="Input 2 4 36 5" xfId="39280"/>
    <cellStyle name="Input 2 4 36 6" xfId="43601"/>
    <cellStyle name="Input 2 4 36 7" xfId="49386"/>
    <cellStyle name="Input 2 4 37" xfId="5419"/>
    <cellStyle name="Input 2 4 37 2" xfId="13136"/>
    <cellStyle name="Input 2 4 37 3" xfId="22129"/>
    <cellStyle name="Input 2 4 37 4" xfId="30316"/>
    <cellStyle name="Input 2 4 37 5" xfId="39645"/>
    <cellStyle name="Input 2 4 37 6" xfId="43981"/>
    <cellStyle name="Input 2 4 37 7" xfId="48825"/>
    <cellStyle name="Input 2 4 38" xfId="5539"/>
    <cellStyle name="Input 2 4 38 2" xfId="13256"/>
    <cellStyle name="Input 2 4 38 3" xfId="22249"/>
    <cellStyle name="Input 2 4 38 4" xfId="30436"/>
    <cellStyle name="Input 2 4 38 5" xfId="39759"/>
    <cellStyle name="Input 2 4 38 6" xfId="44101"/>
    <cellStyle name="Input 2 4 38 7" xfId="47175"/>
    <cellStyle name="Input 2 4 39" xfId="5663"/>
    <cellStyle name="Input 2 4 39 2" xfId="13380"/>
    <cellStyle name="Input 2 4 39 3" xfId="22373"/>
    <cellStyle name="Input 2 4 39 4" xfId="30560"/>
    <cellStyle name="Input 2 4 39 5" xfId="39880"/>
    <cellStyle name="Input 2 4 39 6" xfId="44225"/>
    <cellStyle name="Input 2 4 39 7" xfId="47096"/>
    <cellStyle name="Input 2 4 4" xfId="930"/>
    <cellStyle name="Input 2 4 4 2" xfId="8753"/>
    <cellStyle name="Input 2 4 4 3" xfId="16181"/>
    <cellStyle name="Input 2 4 4 4" xfId="24820"/>
    <cellStyle name="Input 2 4 4 5" xfId="27880"/>
    <cellStyle name="Input 2 4 4 6" xfId="36518"/>
    <cellStyle name="Input 2 4 4 7" xfId="50301"/>
    <cellStyle name="Input 2 4 40" xfId="5779"/>
    <cellStyle name="Input 2 4 40 2" xfId="13496"/>
    <cellStyle name="Input 2 4 40 3" xfId="22489"/>
    <cellStyle name="Input 2 4 40 4" xfId="30676"/>
    <cellStyle name="Input 2 4 40 5" xfId="39992"/>
    <cellStyle name="Input 2 4 40 6" xfId="44341"/>
    <cellStyle name="Input 2 4 40 7" xfId="47263"/>
    <cellStyle name="Input 2 4 41" xfId="5896"/>
    <cellStyle name="Input 2 4 41 2" xfId="13613"/>
    <cellStyle name="Input 2 4 41 3" xfId="22606"/>
    <cellStyle name="Input 2 4 41 4" xfId="30793"/>
    <cellStyle name="Input 2 4 41 5" xfId="40106"/>
    <cellStyle name="Input 2 4 41 6" xfId="44458"/>
    <cellStyle name="Input 2 4 41 7" xfId="49000"/>
    <cellStyle name="Input 2 4 42" xfId="6024"/>
    <cellStyle name="Input 2 4 42 2" xfId="13741"/>
    <cellStyle name="Input 2 4 42 3" xfId="22734"/>
    <cellStyle name="Input 2 4 42 4" xfId="30921"/>
    <cellStyle name="Input 2 4 42 5" xfId="40229"/>
    <cellStyle name="Input 2 4 42 6" xfId="44586"/>
    <cellStyle name="Input 2 4 42 7" xfId="51246"/>
    <cellStyle name="Input 2 4 43" xfId="6151"/>
    <cellStyle name="Input 2 4 43 2" xfId="13868"/>
    <cellStyle name="Input 2 4 43 3" xfId="22861"/>
    <cellStyle name="Input 2 4 43 4" xfId="31048"/>
    <cellStyle name="Input 2 4 43 5" xfId="40349"/>
    <cellStyle name="Input 2 4 43 6" xfId="44713"/>
    <cellStyle name="Input 2 4 43 7" xfId="52739"/>
    <cellStyle name="Input 2 4 44" xfId="6280"/>
    <cellStyle name="Input 2 4 44 2" xfId="13997"/>
    <cellStyle name="Input 2 4 44 3" xfId="22990"/>
    <cellStyle name="Input 2 4 44 4" xfId="31177"/>
    <cellStyle name="Input 2 4 44 5" xfId="40477"/>
    <cellStyle name="Input 2 4 44 6" xfId="44842"/>
    <cellStyle name="Input 2 4 44 7" xfId="47701"/>
    <cellStyle name="Input 2 4 45" xfId="6395"/>
    <cellStyle name="Input 2 4 45 2" xfId="14112"/>
    <cellStyle name="Input 2 4 45 3" xfId="23105"/>
    <cellStyle name="Input 2 4 45 4" xfId="31292"/>
    <cellStyle name="Input 2 4 45 5" xfId="40588"/>
    <cellStyle name="Input 2 4 45 6" xfId="44957"/>
    <cellStyle name="Input 2 4 45 7" xfId="47444"/>
    <cellStyle name="Input 2 4 46" xfId="6507"/>
    <cellStyle name="Input 2 4 46 2" xfId="14224"/>
    <cellStyle name="Input 2 4 46 3" xfId="23217"/>
    <cellStyle name="Input 2 4 46 4" xfId="31404"/>
    <cellStyle name="Input 2 4 46 5" xfId="40696"/>
    <cellStyle name="Input 2 4 46 6" xfId="45069"/>
    <cellStyle name="Input 2 4 46 7" xfId="51696"/>
    <cellStyle name="Input 2 4 47" xfId="6236"/>
    <cellStyle name="Input 2 4 47 2" xfId="13953"/>
    <cellStyle name="Input 2 4 47 3" xfId="22946"/>
    <cellStyle name="Input 2 4 47 4" xfId="31133"/>
    <cellStyle name="Input 2 4 47 5" xfId="40434"/>
    <cellStyle name="Input 2 4 47 6" xfId="44798"/>
    <cellStyle name="Input 2 4 47 7" xfId="50981"/>
    <cellStyle name="Input 2 4 48" xfId="6654"/>
    <cellStyle name="Input 2 4 48 2" xfId="14371"/>
    <cellStyle name="Input 2 4 48 3" xfId="23364"/>
    <cellStyle name="Input 2 4 48 4" xfId="31551"/>
    <cellStyle name="Input 2 4 48 5" xfId="40835"/>
    <cellStyle name="Input 2 4 48 6" xfId="45216"/>
    <cellStyle name="Input 2 4 48 7" xfId="47663"/>
    <cellStyle name="Input 2 4 49" xfId="6765"/>
    <cellStyle name="Input 2 4 49 2" xfId="14482"/>
    <cellStyle name="Input 2 4 49 3" xfId="23475"/>
    <cellStyle name="Input 2 4 49 4" xfId="31662"/>
    <cellStyle name="Input 2 4 49 5" xfId="40941"/>
    <cellStyle name="Input 2 4 49 6" xfId="45327"/>
    <cellStyle name="Input 2 4 49 7" xfId="48047"/>
    <cellStyle name="Input 2 4 5" xfId="1397"/>
    <cellStyle name="Input 2 4 5 2" xfId="9220"/>
    <cellStyle name="Input 2 4 5 3" xfId="16648"/>
    <cellStyle name="Input 2 4 5 4" xfId="19941"/>
    <cellStyle name="Input 2 4 5 5" xfId="27260"/>
    <cellStyle name="Input 2 4 5 6" xfId="36311"/>
    <cellStyle name="Input 2 4 5 7" xfId="49442"/>
    <cellStyle name="Input 2 4 50" xfId="6880"/>
    <cellStyle name="Input 2 4 50 2" xfId="14597"/>
    <cellStyle name="Input 2 4 50 3" xfId="23590"/>
    <cellStyle name="Input 2 4 50 4" xfId="31777"/>
    <cellStyle name="Input 2 4 50 5" xfId="41049"/>
    <cellStyle name="Input 2 4 50 6" xfId="45442"/>
    <cellStyle name="Input 2 4 50 7" xfId="46917"/>
    <cellStyle name="Input 2 4 51" xfId="6993"/>
    <cellStyle name="Input 2 4 51 2" xfId="14710"/>
    <cellStyle name="Input 2 4 51 3" xfId="23703"/>
    <cellStyle name="Input 2 4 51 4" xfId="31890"/>
    <cellStyle name="Input 2 4 51 5" xfId="41157"/>
    <cellStyle name="Input 2 4 51 6" xfId="45555"/>
    <cellStyle name="Input 2 4 51 7" xfId="47216"/>
    <cellStyle name="Input 2 4 52" xfId="7103"/>
    <cellStyle name="Input 2 4 52 2" xfId="14820"/>
    <cellStyle name="Input 2 4 52 3" xfId="23813"/>
    <cellStyle name="Input 2 4 52 4" xfId="32000"/>
    <cellStyle name="Input 2 4 52 5" xfId="41262"/>
    <cellStyle name="Input 2 4 52 6" xfId="45665"/>
    <cellStyle name="Input 2 4 52 7" xfId="54491"/>
    <cellStyle name="Input 2 4 53" xfId="7163"/>
    <cellStyle name="Input 2 4 53 2" xfId="14880"/>
    <cellStyle name="Input 2 4 53 3" xfId="23873"/>
    <cellStyle name="Input 2 4 53 4" xfId="32060"/>
    <cellStyle name="Input 2 4 53 5" xfId="41322"/>
    <cellStyle name="Input 2 4 53 6" xfId="45725"/>
    <cellStyle name="Input 2 4 53 7" xfId="48367"/>
    <cellStyle name="Input 2 4 54" xfId="7256"/>
    <cellStyle name="Input 2 4 54 2" xfId="14973"/>
    <cellStyle name="Input 2 4 54 3" xfId="23966"/>
    <cellStyle name="Input 2 4 54 4" xfId="32153"/>
    <cellStyle name="Input 2 4 54 5" xfId="41409"/>
    <cellStyle name="Input 2 4 54 6" xfId="45818"/>
    <cellStyle name="Input 2 4 54 7" xfId="48114"/>
    <cellStyle name="Input 2 4 55" xfId="7500"/>
    <cellStyle name="Input 2 4 55 2" xfId="15217"/>
    <cellStyle name="Input 2 4 55 3" xfId="24210"/>
    <cellStyle name="Input 2 4 55 4" xfId="32397"/>
    <cellStyle name="Input 2 4 55 5" xfId="41644"/>
    <cellStyle name="Input 2 4 55 6" xfId="46062"/>
    <cellStyle name="Input 2 4 55 7" xfId="49453"/>
    <cellStyle name="Input 2 4 56" xfId="7621"/>
    <cellStyle name="Input 2 4 56 2" xfId="15338"/>
    <cellStyle name="Input 2 4 56 3" xfId="24331"/>
    <cellStyle name="Input 2 4 56 4" xfId="32518"/>
    <cellStyle name="Input 2 4 56 5" xfId="41760"/>
    <cellStyle name="Input 2 4 56 6" xfId="46183"/>
    <cellStyle name="Input 2 4 56 7" xfId="53235"/>
    <cellStyle name="Input 2 4 57" xfId="7898"/>
    <cellStyle name="Input 2 4 57 2" xfId="15615"/>
    <cellStyle name="Input 2 4 57 3" xfId="24602"/>
    <cellStyle name="Input 2 4 57 4" xfId="32795"/>
    <cellStyle name="Input 2 4 57 5" xfId="42026"/>
    <cellStyle name="Input 2 4 57 6" xfId="46460"/>
    <cellStyle name="Input 2 4 57 7" xfId="52804"/>
    <cellStyle name="Input 2 4 58" xfId="8026"/>
    <cellStyle name="Input 2 4 58 2" xfId="15743"/>
    <cellStyle name="Input 2 4 58 3" xfId="24728"/>
    <cellStyle name="Input 2 4 58 4" xfId="32923"/>
    <cellStyle name="Input 2 4 58 5" xfId="42148"/>
    <cellStyle name="Input 2 4 58 6" xfId="46588"/>
    <cellStyle name="Input 2 4 58 7" xfId="53887"/>
    <cellStyle name="Input 2 4 59" xfId="7684"/>
    <cellStyle name="Input 2 4 59 2" xfId="15401"/>
    <cellStyle name="Input 2 4 59 3" xfId="24392"/>
    <cellStyle name="Input 2 4 59 4" xfId="32581"/>
    <cellStyle name="Input 2 4 59 5" xfId="41819"/>
    <cellStyle name="Input 2 4 59 6" xfId="46246"/>
    <cellStyle name="Input 2 4 59 7" xfId="53066"/>
    <cellStyle name="Input 2 4 6" xfId="1520"/>
    <cellStyle name="Input 2 4 6 2" xfId="9343"/>
    <cellStyle name="Input 2 4 6 3" xfId="16771"/>
    <cellStyle name="Input 2 4 6 4" xfId="20124"/>
    <cellStyle name="Input 2 4 6 5" xfId="28787"/>
    <cellStyle name="Input 2 4 6 6" xfId="38466"/>
    <cellStyle name="Input 2 4 6 7" xfId="49410"/>
    <cellStyle name="Input 2 4 60" xfId="8173"/>
    <cellStyle name="Input 2 4 60 2" xfId="15890"/>
    <cellStyle name="Input 2 4 60 3" xfId="33070"/>
    <cellStyle name="Input 2 4 60 4" xfId="42289"/>
    <cellStyle name="Input 2 4 60 5" xfId="46735"/>
    <cellStyle name="Input 2 4 60 6" xfId="46871"/>
    <cellStyle name="Input 2 4 61" xfId="25752"/>
    <cellStyle name="Input 2 4 62" xfId="34305"/>
    <cellStyle name="Input 2 4 63" xfId="36248"/>
    <cellStyle name="Input 2 4 64" xfId="52439"/>
    <cellStyle name="Input 2 4 7" xfId="1109"/>
    <cellStyle name="Input 2 4 7 2" xfId="8932"/>
    <cellStyle name="Input 2 4 7 3" xfId="16360"/>
    <cellStyle name="Input 2 4 7 4" xfId="26194"/>
    <cellStyle name="Input 2 4 7 5" xfId="34875"/>
    <cellStyle name="Input 2 4 7 6" xfId="36586"/>
    <cellStyle name="Input 2 4 7 7" xfId="53420"/>
    <cellStyle name="Input 2 4 8" xfId="1757"/>
    <cellStyle name="Input 2 4 8 2" xfId="9580"/>
    <cellStyle name="Input 2 4 8 3" xfId="17008"/>
    <cellStyle name="Input 2 4 8 4" xfId="20546"/>
    <cellStyle name="Input 2 4 8 5" xfId="28663"/>
    <cellStyle name="Input 2 4 8 6" xfId="37717"/>
    <cellStyle name="Input 2 4 8 7" xfId="49676"/>
    <cellStyle name="Input 2 4 9" xfId="1890"/>
    <cellStyle name="Input 2 4 9 2" xfId="9713"/>
    <cellStyle name="Input 2 4 9 3" xfId="17141"/>
    <cellStyle name="Input 2 4 9 4" xfId="19211"/>
    <cellStyle name="Input 2 4 9 5" xfId="27074"/>
    <cellStyle name="Input 2 4 9 6" xfId="37852"/>
    <cellStyle name="Input 2 4 9 7" xfId="48959"/>
    <cellStyle name="Input 2 5" xfId="579"/>
    <cellStyle name="Input 2 5 10" xfId="2024"/>
    <cellStyle name="Input 2 5 10 2" xfId="9847"/>
    <cellStyle name="Input 2 5 10 3" xfId="17275"/>
    <cellStyle name="Input 2 5 10 4" xfId="19914"/>
    <cellStyle name="Input 2 5 10 5" xfId="27233"/>
    <cellStyle name="Input 2 5 10 6" xfId="39887"/>
    <cellStyle name="Input 2 5 10 7" xfId="49443"/>
    <cellStyle name="Input 2 5 11" xfId="2141"/>
    <cellStyle name="Input 2 5 11 2" xfId="9964"/>
    <cellStyle name="Input 2 5 11 3" xfId="17392"/>
    <cellStyle name="Input 2 5 11 4" xfId="19691"/>
    <cellStyle name="Input 2 5 11 5" xfId="27003"/>
    <cellStyle name="Input 2 5 11 6" xfId="37797"/>
    <cellStyle name="Input 2 5 11 7" xfId="50242"/>
    <cellStyle name="Input 2 5 12" xfId="2255"/>
    <cellStyle name="Input 2 5 12 2" xfId="10078"/>
    <cellStyle name="Input 2 5 12 3" xfId="17506"/>
    <cellStyle name="Input 2 5 12 4" xfId="26451"/>
    <cellStyle name="Input 2 5 12 5" xfId="35227"/>
    <cellStyle name="Input 2 5 12 6" xfId="36468"/>
    <cellStyle name="Input 2 5 12 7" xfId="53970"/>
    <cellStyle name="Input 2 5 13" xfId="1650"/>
    <cellStyle name="Input 2 5 13 2" xfId="9473"/>
    <cellStyle name="Input 2 5 13 3" xfId="16901"/>
    <cellStyle name="Input 2 5 13 4" xfId="25332"/>
    <cellStyle name="Input 2 5 13 5" xfId="33763"/>
    <cellStyle name="Input 2 5 13 6" xfId="39794"/>
    <cellStyle name="Input 2 5 13 7" xfId="51500"/>
    <cellStyle name="Input 2 5 14" xfId="1003"/>
    <cellStyle name="Input 2 5 14 2" xfId="8826"/>
    <cellStyle name="Input 2 5 14 3" xfId="16254"/>
    <cellStyle name="Input 2 5 14 4" xfId="19125"/>
    <cellStyle name="Input 2 5 14 5" xfId="26862"/>
    <cellStyle name="Input 2 5 14 6" xfId="37177"/>
    <cellStyle name="Input 2 5 14 7" xfId="49856"/>
    <cellStyle name="Input 2 5 15" xfId="2553"/>
    <cellStyle name="Input 2 5 15 2" xfId="10376"/>
    <cellStyle name="Input 2 5 15 3" xfId="17804"/>
    <cellStyle name="Input 2 5 15 4" xfId="26390"/>
    <cellStyle name="Input 2 5 15 5" xfId="35141"/>
    <cellStyle name="Input 2 5 15 6" xfId="39167"/>
    <cellStyle name="Input 2 5 15 7" xfId="53835"/>
    <cellStyle name="Input 2 5 16" xfId="2667"/>
    <cellStyle name="Input 2 5 16 2" xfId="10490"/>
    <cellStyle name="Input 2 5 16 3" xfId="17918"/>
    <cellStyle name="Input 2 5 16 4" xfId="19635"/>
    <cellStyle name="Input 2 5 16 5" xfId="27113"/>
    <cellStyle name="Input 2 5 16 6" xfId="36927"/>
    <cellStyle name="Input 2 5 16 7" xfId="48665"/>
    <cellStyle name="Input 2 5 17" xfId="1150"/>
    <cellStyle name="Input 2 5 17 2" xfId="8973"/>
    <cellStyle name="Input 2 5 17 3" xfId="16401"/>
    <cellStyle name="Input 2 5 17 4" xfId="19787"/>
    <cellStyle name="Input 2 5 17 5" xfId="27119"/>
    <cellStyle name="Input 2 5 17 6" xfId="39264"/>
    <cellStyle name="Input 2 5 17 7" xfId="47992"/>
    <cellStyle name="Input 2 5 18" xfId="1222"/>
    <cellStyle name="Input 2 5 18 2" xfId="9045"/>
    <cellStyle name="Input 2 5 18 3" xfId="16473"/>
    <cellStyle name="Input 2 5 18 4" xfId="20637"/>
    <cellStyle name="Input 2 5 18 5" xfId="27814"/>
    <cellStyle name="Input 2 5 18 6" xfId="38429"/>
    <cellStyle name="Input 2 5 18 7" xfId="48858"/>
    <cellStyle name="Input 2 5 19" xfId="2856"/>
    <cellStyle name="Input 2 5 19 2" xfId="10679"/>
    <cellStyle name="Input 2 5 19 3" xfId="18107"/>
    <cellStyle name="Input 2 5 19 4" xfId="25408"/>
    <cellStyle name="Input 2 5 19 5" xfId="33864"/>
    <cellStyle name="Input 2 5 19 6" xfId="38180"/>
    <cellStyle name="Input 2 5 19 7" xfId="51672"/>
    <cellStyle name="Input 2 5 2" xfId="725"/>
    <cellStyle name="Input 2 5 2 2" xfId="8548"/>
    <cellStyle name="Input 2 5 2 3" xfId="15976"/>
    <cellStyle name="Input 2 5 2 4" xfId="24888"/>
    <cellStyle name="Input 2 5 2 5" xfId="33204"/>
    <cellStyle name="Input 2 5 2 6" xfId="36601"/>
    <cellStyle name="Input 2 5 2 7" xfId="50543"/>
    <cellStyle name="Input 2 5 20" xfId="2963"/>
    <cellStyle name="Input 2 5 20 2" xfId="10786"/>
    <cellStyle name="Input 2 5 20 3" xfId="18214"/>
    <cellStyle name="Input 2 5 20 4" xfId="19661"/>
    <cellStyle name="Input 2 5 20 5" xfId="28765"/>
    <cellStyle name="Input 2 5 20 6" xfId="37548"/>
    <cellStyle name="Input 2 5 20 7" xfId="48923"/>
    <cellStyle name="Input 2 5 21" xfId="3342"/>
    <cellStyle name="Input 2 5 21 2" xfId="11135"/>
    <cellStyle name="Input 2 5 21 3" xfId="18462"/>
    <cellStyle name="Input 2 5 21 4" xfId="26524"/>
    <cellStyle name="Input 2 5 21 5" xfId="35324"/>
    <cellStyle name="Input 2 5 21 6" xfId="41876"/>
    <cellStyle name="Input 2 5 21 7" xfId="54130"/>
    <cellStyle name="Input 2 5 22" xfId="3461"/>
    <cellStyle name="Input 2 5 22 2" xfId="11252"/>
    <cellStyle name="Input 2 5 22 3" xfId="18572"/>
    <cellStyle name="Input 2 5 22 4" xfId="19605"/>
    <cellStyle name="Input 2 5 22 5" xfId="27340"/>
    <cellStyle name="Input 2 5 22 6" xfId="37598"/>
    <cellStyle name="Input 2 5 22 7" xfId="47554"/>
    <cellStyle name="Input 2 5 23" xfId="3619"/>
    <cellStyle name="Input 2 5 23 2" xfId="11405"/>
    <cellStyle name="Input 2 5 23 3" xfId="18679"/>
    <cellStyle name="Input 2 5 23 4" xfId="20591"/>
    <cellStyle name="Input 2 5 23 5" xfId="27550"/>
    <cellStyle name="Input 2 5 23 6" xfId="36577"/>
    <cellStyle name="Input 2 5 23 7" xfId="49404"/>
    <cellStyle name="Input 2 5 24" xfId="3734"/>
    <cellStyle name="Input 2 5 24 2" xfId="11519"/>
    <cellStyle name="Input 2 5 24 3" xfId="18789"/>
    <cellStyle name="Input 2 5 24 4" xfId="26480"/>
    <cellStyle name="Input 2 5 24 5" xfId="35269"/>
    <cellStyle name="Input 2 5 24 6" xfId="36750"/>
    <cellStyle name="Input 2 5 24 7" xfId="54042"/>
    <cellStyle name="Input 2 5 25" xfId="3862"/>
    <cellStyle name="Input 2 5 25 2" xfId="11644"/>
    <cellStyle name="Input 2 5 25 3" xfId="18899"/>
    <cellStyle name="Input 2 5 25 4" xfId="19325"/>
    <cellStyle name="Input 2 5 25 5" xfId="28187"/>
    <cellStyle name="Input 2 5 25 6" xfId="37000"/>
    <cellStyle name="Input 2 5 25 7" xfId="48317"/>
    <cellStyle name="Input 2 5 26" xfId="3981"/>
    <cellStyle name="Input 2 5 26 2" xfId="11760"/>
    <cellStyle name="Input 2 5 26 3" xfId="19008"/>
    <cellStyle name="Input 2 5 26 4" xfId="25149"/>
    <cellStyle name="Input 2 5 26 5" xfId="33526"/>
    <cellStyle name="Input 2 5 26 6" xfId="37746"/>
    <cellStyle name="Input 2 5 26 7" xfId="51117"/>
    <cellStyle name="Input 2 5 27" xfId="3046"/>
    <cellStyle name="Input 2 5 27 2" xfId="10858"/>
    <cellStyle name="Input 2 5 27 3" xfId="20212"/>
    <cellStyle name="Input 2 5 27 4" xfId="28304"/>
    <cellStyle name="Input 2 5 27 5" xfId="37684"/>
    <cellStyle name="Input 2 5 27 6" xfId="42369"/>
    <cellStyle name="Input 2 5 27 7" xfId="47680"/>
    <cellStyle name="Input 2 5 28" xfId="4177"/>
    <cellStyle name="Input 2 5 28 2" xfId="11936"/>
    <cellStyle name="Input 2 5 28 3" xfId="20887"/>
    <cellStyle name="Input 2 5 28 4" xfId="29074"/>
    <cellStyle name="Input 2 5 28 5" xfId="38450"/>
    <cellStyle name="Input 2 5 28 6" xfId="42739"/>
    <cellStyle name="Input 2 5 28 7" xfId="53470"/>
    <cellStyle name="Input 2 5 29" xfId="4248"/>
    <cellStyle name="Input 2 5 29 2" xfId="20958"/>
    <cellStyle name="Input 2 5 29 3" xfId="29145"/>
    <cellStyle name="Input 2 5 29 4" xfId="38518"/>
    <cellStyle name="Input 2 5 29 5" xfId="42810"/>
    <cellStyle name="Input 2 5 29 6" xfId="53695"/>
    <cellStyle name="Input 2 5 3" xfId="834"/>
    <cellStyle name="Input 2 5 3 2" xfId="8657"/>
    <cellStyle name="Input 2 5 3 3" xfId="16085"/>
    <cellStyle name="Input 2 5 3 4" xfId="20429"/>
    <cellStyle name="Input 2 5 3 5" xfId="28722"/>
    <cellStyle name="Input 2 5 3 6" xfId="36648"/>
    <cellStyle name="Input 2 5 3 7" xfId="47605"/>
    <cellStyle name="Input 2 5 30" xfId="4376"/>
    <cellStyle name="Input 2 5 30 2" xfId="12093"/>
    <cellStyle name="Input 2 5 30 3" xfId="21086"/>
    <cellStyle name="Input 2 5 30 4" xfId="29273"/>
    <cellStyle name="Input 2 5 30 5" xfId="38643"/>
    <cellStyle name="Input 2 5 30 6" xfId="42938"/>
    <cellStyle name="Input 2 5 30 7" xfId="47526"/>
    <cellStyle name="Input 2 5 31" xfId="4496"/>
    <cellStyle name="Input 2 5 31 2" xfId="12213"/>
    <cellStyle name="Input 2 5 31 3" xfId="21206"/>
    <cellStyle name="Input 2 5 31 4" xfId="29393"/>
    <cellStyle name="Input 2 5 31 5" xfId="38757"/>
    <cellStyle name="Input 2 5 31 6" xfId="43058"/>
    <cellStyle name="Input 2 5 31 7" xfId="51285"/>
    <cellStyle name="Input 2 5 32" xfId="4610"/>
    <cellStyle name="Input 2 5 32 2" xfId="12327"/>
    <cellStyle name="Input 2 5 32 3" xfId="21320"/>
    <cellStyle name="Input 2 5 32 4" xfId="29507"/>
    <cellStyle name="Input 2 5 32 5" xfId="38866"/>
    <cellStyle name="Input 2 5 32 6" xfId="43172"/>
    <cellStyle name="Input 2 5 32 7" xfId="52374"/>
    <cellStyle name="Input 2 5 33" xfId="4723"/>
    <cellStyle name="Input 2 5 33 2" xfId="12440"/>
    <cellStyle name="Input 2 5 33 3" xfId="21433"/>
    <cellStyle name="Input 2 5 33 4" xfId="29620"/>
    <cellStyle name="Input 2 5 33 5" xfId="38975"/>
    <cellStyle name="Input 2 5 33 6" xfId="43285"/>
    <cellStyle name="Input 2 5 33 7" xfId="51428"/>
    <cellStyle name="Input 2 5 34" xfId="4833"/>
    <cellStyle name="Input 2 5 34 2" xfId="12550"/>
    <cellStyle name="Input 2 5 34 3" xfId="21543"/>
    <cellStyle name="Input 2 5 34 4" xfId="29730"/>
    <cellStyle name="Input 2 5 34 5" xfId="39081"/>
    <cellStyle name="Input 2 5 34 6" xfId="43395"/>
    <cellStyle name="Input 2 5 34 7" xfId="49035"/>
    <cellStyle name="Input 2 5 35" xfId="4943"/>
    <cellStyle name="Input 2 5 35 2" xfId="12660"/>
    <cellStyle name="Input 2 5 35 3" xfId="21653"/>
    <cellStyle name="Input 2 5 35 4" xfId="29840"/>
    <cellStyle name="Input 2 5 35 5" xfId="39187"/>
    <cellStyle name="Input 2 5 35 6" xfId="43505"/>
    <cellStyle name="Input 2 5 35 7" xfId="51666"/>
    <cellStyle name="Input 2 5 36" xfId="5053"/>
    <cellStyle name="Input 2 5 36 2" xfId="12770"/>
    <cellStyle name="Input 2 5 36 3" xfId="21763"/>
    <cellStyle name="Input 2 5 36 4" xfId="29950"/>
    <cellStyle name="Input 2 5 36 5" xfId="39293"/>
    <cellStyle name="Input 2 5 36 6" xfId="43615"/>
    <cellStyle name="Input 2 5 36 7" xfId="53758"/>
    <cellStyle name="Input 2 5 37" xfId="5434"/>
    <cellStyle name="Input 2 5 37 2" xfId="13151"/>
    <cellStyle name="Input 2 5 37 3" xfId="22144"/>
    <cellStyle name="Input 2 5 37 4" xfId="30331"/>
    <cellStyle name="Input 2 5 37 5" xfId="39660"/>
    <cellStyle name="Input 2 5 37 6" xfId="43996"/>
    <cellStyle name="Input 2 5 37 7" xfId="48405"/>
    <cellStyle name="Input 2 5 38" xfId="5553"/>
    <cellStyle name="Input 2 5 38 2" xfId="13270"/>
    <cellStyle name="Input 2 5 38 3" xfId="22263"/>
    <cellStyle name="Input 2 5 38 4" xfId="30450"/>
    <cellStyle name="Input 2 5 38 5" xfId="39773"/>
    <cellStyle name="Input 2 5 38 6" xfId="44115"/>
    <cellStyle name="Input 2 5 38 7" xfId="47206"/>
    <cellStyle name="Input 2 5 39" xfId="5679"/>
    <cellStyle name="Input 2 5 39 2" xfId="13396"/>
    <cellStyle name="Input 2 5 39 3" xfId="22389"/>
    <cellStyle name="Input 2 5 39 4" xfId="30576"/>
    <cellStyle name="Input 2 5 39 5" xfId="39894"/>
    <cellStyle name="Input 2 5 39 6" xfId="44241"/>
    <cellStyle name="Input 2 5 39 7" xfId="47085"/>
    <cellStyle name="Input 2 5 4" xfId="944"/>
    <cellStyle name="Input 2 5 4 2" xfId="8767"/>
    <cellStyle name="Input 2 5 4 3" xfId="16195"/>
    <cellStyle name="Input 2 5 4 4" xfId="20518"/>
    <cellStyle name="Input 2 5 4 5" xfId="27053"/>
    <cellStyle name="Input 2 5 4 6" xfId="37369"/>
    <cellStyle name="Input 2 5 4 7" xfId="48786"/>
    <cellStyle name="Input 2 5 40" xfId="5793"/>
    <cellStyle name="Input 2 5 40 2" xfId="13510"/>
    <cellStyle name="Input 2 5 40 3" xfId="22503"/>
    <cellStyle name="Input 2 5 40 4" xfId="30690"/>
    <cellStyle name="Input 2 5 40 5" xfId="40005"/>
    <cellStyle name="Input 2 5 40 6" xfId="44355"/>
    <cellStyle name="Input 2 5 40 7" xfId="53380"/>
    <cellStyle name="Input 2 5 41" xfId="5912"/>
    <cellStyle name="Input 2 5 41 2" xfId="13629"/>
    <cellStyle name="Input 2 5 41 3" xfId="22622"/>
    <cellStyle name="Input 2 5 41 4" xfId="30809"/>
    <cellStyle name="Input 2 5 41 5" xfId="40121"/>
    <cellStyle name="Input 2 5 41 6" xfId="44474"/>
    <cellStyle name="Input 2 5 41 7" xfId="47359"/>
    <cellStyle name="Input 2 5 42" xfId="6038"/>
    <cellStyle name="Input 2 5 42 2" xfId="13755"/>
    <cellStyle name="Input 2 5 42 3" xfId="22748"/>
    <cellStyle name="Input 2 5 42 4" xfId="30935"/>
    <cellStyle name="Input 2 5 42 5" xfId="40242"/>
    <cellStyle name="Input 2 5 42 6" xfId="44600"/>
    <cellStyle name="Input 2 5 42 7" xfId="49575"/>
    <cellStyle name="Input 2 5 43" xfId="6166"/>
    <cellStyle name="Input 2 5 43 2" xfId="13883"/>
    <cellStyle name="Input 2 5 43 3" xfId="22876"/>
    <cellStyle name="Input 2 5 43 4" xfId="31063"/>
    <cellStyle name="Input 2 5 43 5" xfId="40364"/>
    <cellStyle name="Input 2 5 43 6" xfId="44728"/>
    <cellStyle name="Input 2 5 43 7" xfId="50934"/>
    <cellStyle name="Input 2 5 44" xfId="6295"/>
    <cellStyle name="Input 2 5 44 2" xfId="14012"/>
    <cellStyle name="Input 2 5 44 3" xfId="23005"/>
    <cellStyle name="Input 2 5 44 4" xfId="31192"/>
    <cellStyle name="Input 2 5 44 5" xfId="40492"/>
    <cellStyle name="Input 2 5 44 6" xfId="44857"/>
    <cellStyle name="Input 2 5 44 7" xfId="53978"/>
    <cellStyle name="Input 2 5 45" xfId="6410"/>
    <cellStyle name="Input 2 5 45 2" xfId="14127"/>
    <cellStyle name="Input 2 5 45 3" xfId="23120"/>
    <cellStyle name="Input 2 5 45 4" xfId="31307"/>
    <cellStyle name="Input 2 5 45 5" xfId="40602"/>
    <cellStyle name="Input 2 5 45 6" xfId="44972"/>
    <cellStyle name="Input 2 5 45 7" xfId="48377"/>
    <cellStyle name="Input 2 5 46" xfId="6522"/>
    <cellStyle name="Input 2 5 46 2" xfId="14239"/>
    <cellStyle name="Input 2 5 46 3" xfId="23232"/>
    <cellStyle name="Input 2 5 46 4" xfId="31419"/>
    <cellStyle name="Input 2 5 46 5" xfId="40710"/>
    <cellStyle name="Input 2 5 46 6" xfId="45084"/>
    <cellStyle name="Input 2 5 46 7" xfId="51038"/>
    <cellStyle name="Input 2 5 47" xfId="6126"/>
    <cellStyle name="Input 2 5 47 2" xfId="13843"/>
    <cellStyle name="Input 2 5 47 3" xfId="22836"/>
    <cellStyle name="Input 2 5 47 4" xfId="31023"/>
    <cellStyle name="Input 2 5 47 5" xfId="40324"/>
    <cellStyle name="Input 2 5 47 6" xfId="44688"/>
    <cellStyle name="Input 2 5 47 7" xfId="50739"/>
    <cellStyle name="Input 2 5 48" xfId="6668"/>
    <cellStyle name="Input 2 5 48 2" xfId="14385"/>
    <cellStyle name="Input 2 5 48 3" xfId="23378"/>
    <cellStyle name="Input 2 5 48 4" xfId="31565"/>
    <cellStyle name="Input 2 5 48 5" xfId="40849"/>
    <cellStyle name="Input 2 5 48 6" xfId="45230"/>
    <cellStyle name="Input 2 5 48 7" xfId="49781"/>
    <cellStyle name="Input 2 5 49" xfId="6780"/>
    <cellStyle name="Input 2 5 49 2" xfId="14497"/>
    <cellStyle name="Input 2 5 49 3" xfId="23490"/>
    <cellStyle name="Input 2 5 49 4" xfId="31677"/>
    <cellStyle name="Input 2 5 49 5" xfId="40956"/>
    <cellStyle name="Input 2 5 49 6" xfId="45342"/>
    <cellStyle name="Input 2 5 49 7" xfId="53447"/>
    <cellStyle name="Input 2 5 5" xfId="1412"/>
    <cellStyle name="Input 2 5 5 2" xfId="9235"/>
    <cellStyle name="Input 2 5 5 3" xfId="16663"/>
    <cellStyle name="Input 2 5 5 4" xfId="20359"/>
    <cellStyle name="Input 2 5 5 5" xfId="27211"/>
    <cellStyle name="Input 2 5 5 6" xfId="42167"/>
    <cellStyle name="Input 2 5 5 7" xfId="48204"/>
    <cellStyle name="Input 2 5 50" xfId="6894"/>
    <cellStyle name="Input 2 5 50 2" xfId="14611"/>
    <cellStyle name="Input 2 5 50 3" xfId="23604"/>
    <cellStyle name="Input 2 5 50 4" xfId="31791"/>
    <cellStyle name="Input 2 5 50 5" xfId="41063"/>
    <cellStyle name="Input 2 5 50 6" xfId="45456"/>
    <cellStyle name="Input 2 5 50 7" xfId="46789"/>
    <cellStyle name="Input 2 5 51" xfId="7007"/>
    <cellStyle name="Input 2 5 51 2" xfId="14724"/>
    <cellStyle name="Input 2 5 51 3" xfId="23717"/>
    <cellStyle name="Input 2 5 51 4" xfId="31904"/>
    <cellStyle name="Input 2 5 51 5" xfId="41171"/>
    <cellStyle name="Input 2 5 51 6" xfId="45569"/>
    <cellStyle name="Input 2 5 51 7" xfId="54530"/>
    <cellStyle name="Input 2 5 52" xfId="7117"/>
    <cellStyle name="Input 2 5 52 2" xfId="14834"/>
    <cellStyle name="Input 2 5 52 3" xfId="23827"/>
    <cellStyle name="Input 2 5 52 4" xfId="32014"/>
    <cellStyle name="Input 2 5 52 5" xfId="41276"/>
    <cellStyle name="Input 2 5 52 6" xfId="45679"/>
    <cellStyle name="Input 2 5 52 7" xfId="53067"/>
    <cellStyle name="Input 2 5 53" xfId="7148"/>
    <cellStyle name="Input 2 5 53 2" xfId="14865"/>
    <cellStyle name="Input 2 5 53 3" xfId="23858"/>
    <cellStyle name="Input 2 5 53 4" xfId="32045"/>
    <cellStyle name="Input 2 5 53 5" xfId="41307"/>
    <cellStyle name="Input 2 5 53 6" xfId="45710"/>
    <cellStyle name="Input 2 5 53 7" xfId="47447"/>
    <cellStyle name="Input 2 5 54" xfId="7273"/>
    <cellStyle name="Input 2 5 54 2" xfId="14990"/>
    <cellStyle name="Input 2 5 54 3" xfId="23983"/>
    <cellStyle name="Input 2 5 54 4" xfId="32170"/>
    <cellStyle name="Input 2 5 54 5" xfId="41426"/>
    <cellStyle name="Input 2 5 54 6" xfId="45835"/>
    <cellStyle name="Input 2 5 54 7" xfId="51356"/>
    <cellStyle name="Input 2 5 55" xfId="7514"/>
    <cellStyle name="Input 2 5 55 2" xfId="15231"/>
    <cellStyle name="Input 2 5 55 3" xfId="24224"/>
    <cellStyle name="Input 2 5 55 4" xfId="32411"/>
    <cellStyle name="Input 2 5 55 5" xfId="41657"/>
    <cellStyle name="Input 2 5 55 6" xfId="46076"/>
    <cellStyle name="Input 2 5 55 7" xfId="49709"/>
    <cellStyle name="Input 2 5 56" xfId="7635"/>
    <cellStyle name="Input 2 5 56 2" xfId="15352"/>
    <cellStyle name="Input 2 5 56 3" xfId="24345"/>
    <cellStyle name="Input 2 5 56 4" xfId="32532"/>
    <cellStyle name="Input 2 5 56 5" xfId="41774"/>
    <cellStyle name="Input 2 5 56 6" xfId="46197"/>
    <cellStyle name="Input 2 5 56 7" xfId="51973"/>
    <cellStyle name="Input 2 5 57" xfId="7913"/>
    <cellStyle name="Input 2 5 57 2" xfId="15630"/>
    <cellStyle name="Input 2 5 57 3" xfId="24617"/>
    <cellStyle name="Input 2 5 57 4" xfId="32810"/>
    <cellStyle name="Input 2 5 57 5" xfId="42041"/>
    <cellStyle name="Input 2 5 57 6" xfId="46475"/>
    <cellStyle name="Input 2 5 57 7" xfId="51001"/>
    <cellStyle name="Input 2 5 58" xfId="8041"/>
    <cellStyle name="Input 2 5 58 2" xfId="15758"/>
    <cellStyle name="Input 2 5 58 3" xfId="24743"/>
    <cellStyle name="Input 2 5 58 4" xfId="32938"/>
    <cellStyle name="Input 2 5 58 5" xfId="42163"/>
    <cellStyle name="Input 2 5 58 6" xfId="46603"/>
    <cellStyle name="Input 2 5 58 7" xfId="52388"/>
    <cellStyle name="Input 2 5 59" xfId="7772"/>
    <cellStyle name="Input 2 5 59 2" xfId="15489"/>
    <cellStyle name="Input 2 5 59 3" xfId="24478"/>
    <cellStyle name="Input 2 5 59 4" xfId="32669"/>
    <cellStyle name="Input 2 5 59 5" xfId="41904"/>
    <cellStyle name="Input 2 5 59 6" xfId="46334"/>
    <cellStyle name="Input 2 5 59 7" xfId="50227"/>
    <cellStyle name="Input 2 5 6" xfId="1535"/>
    <cellStyle name="Input 2 5 6 2" xfId="9358"/>
    <cellStyle name="Input 2 5 6 3" xfId="16786"/>
    <cellStyle name="Input 2 5 6 4" xfId="25420"/>
    <cellStyle name="Input 2 5 6 5" xfId="33877"/>
    <cellStyle name="Input 2 5 6 6" xfId="37325"/>
    <cellStyle name="Input 2 5 6 7" xfId="51692"/>
    <cellStyle name="Input 2 5 60" xfId="8187"/>
    <cellStyle name="Input 2 5 60 2" xfId="15904"/>
    <cellStyle name="Input 2 5 60 3" xfId="33084"/>
    <cellStyle name="Input 2 5 60 4" xfId="42303"/>
    <cellStyle name="Input 2 5 60 5" xfId="46749"/>
    <cellStyle name="Input 2 5 60 6" xfId="46857"/>
    <cellStyle name="Input 2 5 61" xfId="24953"/>
    <cellStyle name="Input 2 5 62" xfId="33291"/>
    <cellStyle name="Input 2 5 63" xfId="36859"/>
    <cellStyle name="Input 2 5 64" xfId="50684"/>
    <cellStyle name="Input 2 5 7" xfId="1298"/>
    <cellStyle name="Input 2 5 7 2" xfId="9121"/>
    <cellStyle name="Input 2 5 7 3" xfId="16549"/>
    <cellStyle name="Input 2 5 7 4" xfId="26285"/>
    <cellStyle name="Input 2 5 7 5" xfId="34994"/>
    <cellStyle name="Input 2 5 7 6" xfId="37924"/>
    <cellStyle name="Input 2 5 7 7" xfId="53615"/>
    <cellStyle name="Input 2 5 8" xfId="1773"/>
    <cellStyle name="Input 2 5 8 2" xfId="9596"/>
    <cellStyle name="Input 2 5 8 3" xfId="17024"/>
    <cellStyle name="Input 2 5 8 4" xfId="26146"/>
    <cellStyle name="Input 2 5 8 5" xfId="34815"/>
    <cellStyle name="Input 2 5 8 6" xfId="36876"/>
    <cellStyle name="Input 2 5 8 7" xfId="53318"/>
    <cellStyle name="Input 2 5 9" xfId="1906"/>
    <cellStyle name="Input 2 5 9 2" xfId="9729"/>
    <cellStyle name="Input 2 5 9 3" xfId="17157"/>
    <cellStyle name="Input 2 5 9 4" xfId="20002"/>
    <cellStyle name="Input 2 5 9 5" xfId="27548"/>
    <cellStyle name="Input 2 5 9 6" xfId="41818"/>
    <cellStyle name="Input 2 5 9 7" xfId="47744"/>
    <cellStyle name="Input 2 6" xfId="239"/>
    <cellStyle name="Input 2 6 2" xfId="8338"/>
    <cellStyle name="Input 2 6 3" xfId="8375"/>
    <cellStyle name="Input 2 6 4" xfId="20440"/>
    <cellStyle name="Input 2 6 5" xfId="28085"/>
    <cellStyle name="Input 2 6 6" xfId="37382"/>
    <cellStyle name="Input 2 6 7" xfId="48620"/>
    <cellStyle name="Input 2 7" xfId="215"/>
    <cellStyle name="Input 2 7 2" xfId="8319"/>
    <cellStyle name="Input 2 7 3" xfId="8241"/>
    <cellStyle name="Input 2 7 4" xfId="25128"/>
    <cellStyle name="Input 2 7 5" xfId="33501"/>
    <cellStyle name="Input 2 7 6" xfId="36568"/>
    <cellStyle name="Input 2 7 7" xfId="51074"/>
    <cellStyle name="Input 2 8" xfId="1286"/>
    <cellStyle name="Input 2 8 2" xfId="9109"/>
    <cellStyle name="Input 2 8 3" xfId="16537"/>
    <cellStyle name="Input 2 8 4" xfId="19788"/>
    <cellStyle name="Input 2 8 5" xfId="28351"/>
    <cellStyle name="Input 2 8 6" xfId="38808"/>
    <cellStyle name="Input 2 8 7" xfId="46962"/>
    <cellStyle name="Input 2 9" xfId="1005"/>
    <cellStyle name="Input 2 9 2" xfId="8828"/>
    <cellStyle name="Input 2 9 3" xfId="16256"/>
    <cellStyle name="Input 2 9 4" xfId="19883"/>
    <cellStyle name="Input 2 9 5" xfId="28491"/>
    <cellStyle name="Input 2 9 6" xfId="36355"/>
    <cellStyle name="Input 2 9 7" xfId="47376"/>
    <cellStyle name="Input 3" xfId="145"/>
    <cellStyle name="Input 3 10" xfId="1166"/>
    <cellStyle name="Input 3 10 2" xfId="8989"/>
    <cellStyle name="Input 3 10 3" xfId="16417"/>
    <cellStyle name="Input 3 10 4" xfId="20152"/>
    <cellStyle name="Input 3 10 5" xfId="27386"/>
    <cellStyle name="Input 3 10 6" xfId="37939"/>
    <cellStyle name="Input 3 10 7" xfId="48530"/>
    <cellStyle name="Input 3 11" xfId="983"/>
    <cellStyle name="Input 3 11 2" xfId="8806"/>
    <cellStyle name="Input 3 11 3" xfId="16234"/>
    <cellStyle name="Input 3 11 4" xfId="19109"/>
    <cellStyle name="Input 3 11 5" xfId="28468"/>
    <cellStyle name="Input 3 11 6" xfId="36853"/>
    <cellStyle name="Input 3 11 7" xfId="47582"/>
    <cellStyle name="Input 3 12" xfId="1053"/>
    <cellStyle name="Input 3 12 2" xfId="8876"/>
    <cellStyle name="Input 3 12 3" xfId="16304"/>
    <cellStyle name="Input 3 12 4" xfId="19426"/>
    <cellStyle name="Input 3 12 5" xfId="28706"/>
    <cellStyle name="Input 3 12 6" xfId="37395"/>
    <cellStyle name="Input 3 12 7" xfId="47579"/>
    <cellStyle name="Input 3 13" xfId="1572"/>
    <cellStyle name="Input 3 13 2" xfId="9395"/>
    <cellStyle name="Input 3 13 3" xfId="16823"/>
    <cellStyle name="Input 3 13 4" xfId="25369"/>
    <cellStyle name="Input 3 13 5" xfId="33816"/>
    <cellStyle name="Input 3 13 6" xfId="36752"/>
    <cellStyle name="Input 3 13 7" xfId="51592"/>
    <cellStyle name="Input 3 14" xfId="3239"/>
    <cellStyle name="Input 3 14 2" xfId="11032"/>
    <cellStyle name="Input 3 14 3" xfId="18361"/>
    <cellStyle name="Input 3 14 4" xfId="25154"/>
    <cellStyle name="Input 3 14 5" xfId="33531"/>
    <cellStyle name="Input 3 14 6" xfId="37984"/>
    <cellStyle name="Input 3 14 7" xfId="51123"/>
    <cellStyle name="Input 3 15" xfId="3226"/>
    <cellStyle name="Input 3 15 2" xfId="11021"/>
    <cellStyle name="Input 3 15 3" xfId="20346"/>
    <cellStyle name="Input 3 15 4" xfId="25809"/>
    <cellStyle name="Input 3 15 5" xfId="34388"/>
    <cellStyle name="Input 3 15 6" xfId="38999"/>
    <cellStyle name="Input 3 15 7" xfId="52588"/>
    <cellStyle name="Input 3 16" xfId="3164"/>
    <cellStyle name="Input 3 16 2" xfId="20297"/>
    <cellStyle name="Input 3 16 3" xfId="28387"/>
    <cellStyle name="Input 3 16 4" xfId="37775"/>
    <cellStyle name="Input 3 16 5" xfId="42414"/>
    <cellStyle name="Input 3 16 6" xfId="52540"/>
    <cellStyle name="Input 3 17" xfId="3357"/>
    <cellStyle name="Input 3 17 2" xfId="11149"/>
    <cellStyle name="Input 3 17 3" xfId="20406"/>
    <cellStyle name="Input 3 17 4" xfId="28513"/>
    <cellStyle name="Input 3 17 5" xfId="37899"/>
    <cellStyle name="Input 3 17 6" xfId="42463"/>
    <cellStyle name="Input 3 17 7" xfId="53899"/>
    <cellStyle name="Input 3 18" xfId="3142"/>
    <cellStyle name="Input 3 18 2" xfId="10946"/>
    <cellStyle name="Input 3 18 3" xfId="20279"/>
    <cellStyle name="Input 3 18 4" xfId="28372"/>
    <cellStyle name="Input 3 18 5" xfId="37758"/>
    <cellStyle name="Input 3 18 6" xfId="42406"/>
    <cellStyle name="Input 3 18 7" xfId="47853"/>
    <cellStyle name="Input 3 19" xfId="4387"/>
    <cellStyle name="Input 3 19 2" xfId="12104"/>
    <cellStyle name="Input 3 19 3" xfId="21097"/>
    <cellStyle name="Input 3 19 4" xfId="29284"/>
    <cellStyle name="Input 3 19 5" xfId="38654"/>
    <cellStyle name="Input 3 19 6" xfId="42949"/>
    <cellStyle name="Input 3 19 7" xfId="47423"/>
    <cellStyle name="Input 3 2" xfId="252"/>
    <cellStyle name="Input 3 2 10" xfId="1119"/>
    <cellStyle name="Input 3 2 10 2" xfId="8942"/>
    <cellStyle name="Input 3 2 10 3" xfId="16370"/>
    <cellStyle name="Input 3 2 10 4" xfId="25733"/>
    <cellStyle name="Input 3 2 10 5" xfId="34283"/>
    <cellStyle name="Input 3 2 10 6" xfId="36965"/>
    <cellStyle name="Input 3 2 10 7" xfId="52406"/>
    <cellStyle name="Input 3 2 11" xfId="1182"/>
    <cellStyle name="Input 3 2 11 2" xfId="9005"/>
    <cellStyle name="Input 3 2 11 3" xfId="16433"/>
    <cellStyle name="Input 3 2 11 4" xfId="26064"/>
    <cellStyle name="Input 3 2 11 5" xfId="34709"/>
    <cellStyle name="Input 3 2 11 6" xfId="36974"/>
    <cellStyle name="Input 3 2 11 7" xfId="53139"/>
    <cellStyle name="Input 3 2 12" xfId="1073"/>
    <cellStyle name="Input 3 2 12 2" xfId="8896"/>
    <cellStyle name="Input 3 2 12 3" xfId="16324"/>
    <cellStyle name="Input 3 2 12 4" xfId="19099"/>
    <cellStyle name="Input 3 2 12 5" xfId="26974"/>
    <cellStyle name="Input 3 2 12 6" xfId="36829"/>
    <cellStyle name="Input 3 2 12 7" xfId="49853"/>
    <cellStyle name="Input 3 2 13" xfId="1192"/>
    <cellStyle name="Input 3 2 13 2" xfId="9015"/>
    <cellStyle name="Input 3 2 13 3" xfId="16443"/>
    <cellStyle name="Input 3 2 13 4" xfId="19610"/>
    <cellStyle name="Input 3 2 13 5" xfId="27296"/>
    <cellStyle name="Input 3 2 13 6" xfId="41356"/>
    <cellStyle name="Input 3 2 13 7" xfId="47624"/>
    <cellStyle name="Input 3 2 14" xfId="1107"/>
    <cellStyle name="Input 3 2 14 2" xfId="8930"/>
    <cellStyle name="Input 3 2 14 3" xfId="16358"/>
    <cellStyle name="Input 3 2 14 4" xfId="26349"/>
    <cellStyle name="Input 3 2 14 5" xfId="35078"/>
    <cellStyle name="Input 3 2 14 6" xfId="37693"/>
    <cellStyle name="Input 3 2 14 7" xfId="53737"/>
    <cellStyle name="Input 3 2 15" xfId="1106"/>
    <cellStyle name="Input 3 2 15 2" xfId="8929"/>
    <cellStyle name="Input 3 2 15 3" xfId="16357"/>
    <cellStyle name="Input 3 2 15 4" xfId="26368"/>
    <cellStyle name="Input 3 2 15 5" xfId="35110"/>
    <cellStyle name="Input 3 2 15 6" xfId="36283"/>
    <cellStyle name="Input 3 2 15 7" xfId="53791"/>
    <cellStyle name="Input 3 2 16" xfId="1794"/>
    <cellStyle name="Input 3 2 16 2" xfId="9617"/>
    <cellStyle name="Input 3 2 16 3" xfId="17045"/>
    <cellStyle name="Input 3 2 16 4" xfId="25120"/>
    <cellStyle name="Input 3 2 16 5" xfId="33493"/>
    <cellStyle name="Input 3 2 16 6" xfId="40940"/>
    <cellStyle name="Input 3 2 16 7" xfId="51062"/>
    <cellStyle name="Input 3 2 17" xfId="1169"/>
    <cellStyle name="Input 3 2 17 2" xfId="8992"/>
    <cellStyle name="Input 3 2 17 3" xfId="16420"/>
    <cellStyle name="Input 3 2 17 4" xfId="26682"/>
    <cellStyle name="Input 3 2 17 5" xfId="35532"/>
    <cellStyle name="Input 3 2 17 6" xfId="36425"/>
    <cellStyle name="Input 3 2 17 7" xfId="54460"/>
    <cellStyle name="Input 3 2 18" xfId="1659"/>
    <cellStyle name="Input 3 2 18 2" xfId="9482"/>
    <cellStyle name="Input 3 2 18 3" xfId="16910"/>
    <cellStyle name="Input 3 2 18 4" xfId="24944"/>
    <cellStyle name="Input 3 2 18 5" xfId="33280"/>
    <cellStyle name="Input 3 2 18 6" xfId="39255"/>
    <cellStyle name="Input 3 2 18 7" xfId="50666"/>
    <cellStyle name="Input 3 2 19" xfId="1065"/>
    <cellStyle name="Input 3 2 19 2" xfId="8888"/>
    <cellStyle name="Input 3 2 19 3" xfId="16316"/>
    <cellStyle name="Input 3 2 19 4" xfId="24923"/>
    <cellStyle name="Input 3 2 19 5" xfId="33254"/>
    <cellStyle name="Input 3 2 19 6" xfId="36676"/>
    <cellStyle name="Input 3 2 19 7" xfId="50627"/>
    <cellStyle name="Input 3 2 2" xfId="526"/>
    <cellStyle name="Input 3 2 2 10" xfId="1972"/>
    <cellStyle name="Input 3 2 2 10 2" xfId="9795"/>
    <cellStyle name="Input 3 2 2 10 3" xfId="17223"/>
    <cellStyle name="Input 3 2 2 10 4" xfId="19389"/>
    <cellStyle name="Input 3 2 2 10 5" xfId="28349"/>
    <cellStyle name="Input 3 2 2 10 6" xfId="37845"/>
    <cellStyle name="Input 3 2 2 10 7" xfId="48739"/>
    <cellStyle name="Input 3 2 2 11" xfId="2090"/>
    <cellStyle name="Input 3 2 2 11 2" xfId="9913"/>
    <cellStyle name="Input 3 2 2 11 3" xfId="17341"/>
    <cellStyle name="Input 3 2 2 11 4" xfId="20096"/>
    <cellStyle name="Input 3 2 2 11 5" xfId="27290"/>
    <cellStyle name="Input 3 2 2 11 6" xfId="40598"/>
    <cellStyle name="Input 3 2 2 11 7" xfId="48290"/>
    <cellStyle name="Input 3 2 2 12" xfId="2203"/>
    <cellStyle name="Input 3 2 2 12 2" xfId="10026"/>
    <cellStyle name="Input 3 2 2 12 3" xfId="17454"/>
    <cellStyle name="Input 3 2 2 12 4" xfId="19658"/>
    <cellStyle name="Input 3 2 2 12 5" xfId="27854"/>
    <cellStyle name="Input 3 2 2 12 6" xfId="37078"/>
    <cellStyle name="Input 3 2 2 12 7" xfId="47666"/>
    <cellStyle name="Input 3 2 2 13" xfId="2326"/>
    <cellStyle name="Input 3 2 2 13 2" xfId="10149"/>
    <cellStyle name="Input 3 2 2 13 3" xfId="17577"/>
    <cellStyle name="Input 3 2 2 13 4" xfId="26360"/>
    <cellStyle name="Input 3 2 2 13 5" xfId="35095"/>
    <cellStyle name="Input 3 2 2 13 6" xfId="40270"/>
    <cellStyle name="Input 3 2 2 13 7" xfId="53769"/>
    <cellStyle name="Input 3 2 2 14" xfId="2412"/>
    <cellStyle name="Input 3 2 2 14 2" xfId="10235"/>
    <cellStyle name="Input 3 2 2 14 3" xfId="17663"/>
    <cellStyle name="Input 3 2 2 14 4" xfId="25660"/>
    <cellStyle name="Input 3 2 2 14 5" xfId="34191"/>
    <cellStyle name="Input 3 2 2 14 6" xfId="37703"/>
    <cellStyle name="Input 3 2 2 14 7" xfId="52228"/>
    <cellStyle name="Input 3 2 2 15" xfId="2501"/>
    <cellStyle name="Input 3 2 2 15 2" xfId="10324"/>
    <cellStyle name="Input 3 2 2 15 3" xfId="17752"/>
    <cellStyle name="Input 3 2 2 15 4" xfId="19955"/>
    <cellStyle name="Input 3 2 2 15 5" xfId="26729"/>
    <cellStyle name="Input 3 2 2 15 6" xfId="39583"/>
    <cellStyle name="Input 3 2 2 15 7" xfId="49729"/>
    <cellStyle name="Input 3 2 2 16" xfId="2614"/>
    <cellStyle name="Input 3 2 2 16 2" xfId="10437"/>
    <cellStyle name="Input 3 2 2 16 3" xfId="17865"/>
    <cellStyle name="Input 3 2 2 16 4" xfId="26571"/>
    <cellStyle name="Input 3 2 2 16 5" xfId="35390"/>
    <cellStyle name="Input 3 2 2 16 6" xfId="40607"/>
    <cellStyle name="Input 3 2 2 16 7" xfId="54225"/>
    <cellStyle name="Input 3 2 2 17" xfId="2718"/>
    <cellStyle name="Input 3 2 2 17 2" xfId="10541"/>
    <cellStyle name="Input 3 2 2 17 3" xfId="17969"/>
    <cellStyle name="Input 3 2 2 17 4" xfId="24861"/>
    <cellStyle name="Input 3 2 2 17 5" xfId="33174"/>
    <cellStyle name="Input 3 2 2 17 6" xfId="37515"/>
    <cellStyle name="Input 3 2 2 17 7" xfId="50484"/>
    <cellStyle name="Input 3 2 2 18" xfId="2747"/>
    <cellStyle name="Input 3 2 2 18 2" xfId="10570"/>
    <cellStyle name="Input 3 2 2 18 3" xfId="17998"/>
    <cellStyle name="Input 3 2 2 18 4" xfId="19070"/>
    <cellStyle name="Input 3 2 2 18 5" xfId="26728"/>
    <cellStyle name="Input 3 2 2 18 6" xfId="42015"/>
    <cellStyle name="Input 3 2 2 18 7" xfId="49794"/>
    <cellStyle name="Input 3 2 2 19" xfId="2807"/>
    <cellStyle name="Input 3 2 2 19 2" xfId="10630"/>
    <cellStyle name="Input 3 2 2 19 3" xfId="18058"/>
    <cellStyle name="Input 3 2 2 19 4" xfId="20437"/>
    <cellStyle name="Input 3 2 2 19 5" xfId="27591"/>
    <cellStyle name="Input 3 2 2 19 6" xfId="37483"/>
    <cellStyle name="Input 3 2 2 19 7" xfId="50097"/>
    <cellStyle name="Input 3 2 2 2" xfId="676"/>
    <cellStyle name="Input 3 2 2 2 2" xfId="8499"/>
    <cellStyle name="Input 3 2 2 2 3" xfId="15927"/>
    <cellStyle name="Input 3 2 2 2 4" xfId="19309"/>
    <cellStyle name="Input 3 2 2 2 5" xfId="28140"/>
    <cellStyle name="Input 3 2 2 2 6" xfId="37202"/>
    <cellStyle name="Input 3 2 2 2 7" xfId="47947"/>
    <cellStyle name="Input 3 2 2 20" xfId="2914"/>
    <cellStyle name="Input 3 2 2 20 2" xfId="10737"/>
    <cellStyle name="Input 3 2 2 20 3" xfId="18165"/>
    <cellStyle name="Input 3 2 2 20 4" xfId="26568"/>
    <cellStyle name="Input 3 2 2 20 5" xfId="35384"/>
    <cellStyle name="Input 3 2 2 20 6" xfId="42268"/>
    <cellStyle name="Input 3 2 2 20 7" xfId="54216"/>
    <cellStyle name="Input 3 2 2 21" xfId="3290"/>
    <cellStyle name="Input 3 2 2 21 2" xfId="11083"/>
    <cellStyle name="Input 3 2 2 21 3" xfId="18412"/>
    <cellStyle name="Input 3 2 2 21 4" xfId="25780"/>
    <cellStyle name="Input 3 2 2 21 5" xfId="34346"/>
    <cellStyle name="Input 3 2 2 21 6" xfId="40215"/>
    <cellStyle name="Input 3 2 2 21 7" xfId="52516"/>
    <cellStyle name="Input 3 2 2 22" xfId="3410"/>
    <cellStyle name="Input 3 2 2 22 2" xfId="11201"/>
    <cellStyle name="Input 3 2 2 22 3" xfId="18523"/>
    <cellStyle name="Input 3 2 2 22 4" xfId="19871"/>
    <cellStyle name="Input 3 2 2 22 5" xfId="27664"/>
    <cellStyle name="Input 3 2 2 22 6" xfId="37242"/>
    <cellStyle name="Input 3 2 2 22 7" xfId="47233"/>
    <cellStyle name="Input 3 2 2 23" xfId="3211"/>
    <cellStyle name="Input 3 2 2 23 2" xfId="11008"/>
    <cellStyle name="Input 3 2 2 23 3" xfId="18348"/>
    <cellStyle name="Input 3 2 2 23 4" xfId="26575"/>
    <cellStyle name="Input 3 2 2 23 5" xfId="35394"/>
    <cellStyle name="Input 3 2 2 23 6" xfId="40094"/>
    <cellStyle name="Input 3 2 2 23 7" xfId="54230"/>
    <cellStyle name="Input 3 2 2 24" xfId="3681"/>
    <cellStyle name="Input 3 2 2 24 2" xfId="11466"/>
    <cellStyle name="Input 3 2 2 24 3" xfId="18739"/>
    <cellStyle name="Input 3 2 2 24 4" xfId="24950"/>
    <cellStyle name="Input 3 2 2 24 5" xfId="33288"/>
    <cellStyle name="Input 3 2 2 24 6" xfId="37592"/>
    <cellStyle name="Input 3 2 2 24 7" xfId="50680"/>
    <cellStyle name="Input 3 2 2 25" xfId="3811"/>
    <cellStyle name="Input 3 2 2 25 2" xfId="11593"/>
    <cellStyle name="Input 3 2 2 25 3" xfId="18850"/>
    <cellStyle name="Input 3 2 2 25 4" xfId="25944"/>
    <cellStyle name="Input 3 2 2 25 5" xfId="34549"/>
    <cellStyle name="Input 3 2 2 25 6" xfId="40397"/>
    <cellStyle name="Input 3 2 2 25 7" xfId="52879"/>
    <cellStyle name="Input 3 2 2 26" xfId="3929"/>
    <cellStyle name="Input 3 2 2 26 2" xfId="11709"/>
    <cellStyle name="Input 3 2 2 26 3" xfId="18959"/>
    <cellStyle name="Input 3 2 2 26 4" xfId="25109"/>
    <cellStyle name="Input 3 2 2 26 5" xfId="33479"/>
    <cellStyle name="Input 3 2 2 26 6" xfId="38486"/>
    <cellStyle name="Input 3 2 2 26 7" xfId="51039"/>
    <cellStyle name="Input 3 2 2 27" xfId="4026"/>
    <cellStyle name="Input 3 2 2 27 2" xfId="11797"/>
    <cellStyle name="Input 3 2 2 27 3" xfId="20736"/>
    <cellStyle name="Input 3 2 2 27 4" xfId="28923"/>
    <cellStyle name="Input 3 2 2 27 5" xfId="38303"/>
    <cellStyle name="Input 3 2 2 27 6" xfId="42588"/>
    <cellStyle name="Input 3 2 2 27 7" xfId="54249"/>
    <cellStyle name="Input 3 2 2 28" xfId="4126"/>
    <cellStyle name="Input 3 2 2 28 2" xfId="11885"/>
    <cellStyle name="Input 3 2 2 28 3" xfId="20836"/>
    <cellStyle name="Input 3 2 2 28 4" xfId="29023"/>
    <cellStyle name="Input 3 2 2 28 5" xfId="38400"/>
    <cellStyle name="Input 3 2 2 28 6" xfId="42688"/>
    <cellStyle name="Input 3 2 2 28 7" xfId="51150"/>
    <cellStyle name="Input 3 2 2 29" xfId="3050"/>
    <cellStyle name="Input 3 2 2 29 2" xfId="20216"/>
    <cellStyle name="Input 3 2 2 29 3" xfId="28308"/>
    <cellStyle name="Input 3 2 2 29 4" xfId="37688"/>
    <cellStyle name="Input 3 2 2 29 5" xfId="42373"/>
    <cellStyle name="Input 3 2 2 29 6" xfId="48967"/>
    <cellStyle name="Input 3 2 2 3" xfId="784"/>
    <cellStyle name="Input 3 2 2 3 2" xfId="8607"/>
    <cellStyle name="Input 3 2 2 3 3" xfId="16035"/>
    <cellStyle name="Input 3 2 2 3 4" xfId="24962"/>
    <cellStyle name="Input 3 2 2 3 5" xfId="33302"/>
    <cellStyle name="Input 3 2 2 3 6" xfId="36720"/>
    <cellStyle name="Input 3 2 2 3 7" xfId="50709"/>
    <cellStyle name="Input 3 2 2 30" xfId="4323"/>
    <cellStyle name="Input 3 2 2 30 2" xfId="12040"/>
    <cellStyle name="Input 3 2 2 30 3" xfId="21033"/>
    <cellStyle name="Input 3 2 2 30 4" xfId="29220"/>
    <cellStyle name="Input 3 2 2 30 5" xfId="38591"/>
    <cellStyle name="Input 3 2 2 30 6" xfId="42885"/>
    <cellStyle name="Input 3 2 2 30 7" xfId="50209"/>
    <cellStyle name="Input 3 2 2 31" xfId="4446"/>
    <cellStyle name="Input 3 2 2 31 2" xfId="12163"/>
    <cellStyle name="Input 3 2 2 31 3" xfId="21156"/>
    <cellStyle name="Input 3 2 2 31 4" xfId="29343"/>
    <cellStyle name="Input 3 2 2 31 5" xfId="38709"/>
    <cellStyle name="Input 3 2 2 31 6" xfId="43008"/>
    <cellStyle name="Input 3 2 2 31 7" xfId="50149"/>
    <cellStyle name="Input 3 2 2 32" xfId="4560"/>
    <cellStyle name="Input 3 2 2 32 2" xfId="12277"/>
    <cellStyle name="Input 3 2 2 32 3" xfId="21270"/>
    <cellStyle name="Input 3 2 2 32 4" xfId="29457"/>
    <cellStyle name="Input 3 2 2 32 5" xfId="38818"/>
    <cellStyle name="Input 3 2 2 32 6" xfId="43122"/>
    <cellStyle name="Input 3 2 2 32 7" xfId="53098"/>
    <cellStyle name="Input 3 2 2 33" xfId="4673"/>
    <cellStyle name="Input 3 2 2 33 2" xfId="12390"/>
    <cellStyle name="Input 3 2 2 33 3" xfId="21383"/>
    <cellStyle name="Input 3 2 2 33 4" xfId="29570"/>
    <cellStyle name="Input 3 2 2 33 5" xfId="38927"/>
    <cellStyle name="Input 3 2 2 33 6" xfId="43235"/>
    <cellStyle name="Input 3 2 2 33 7" xfId="49099"/>
    <cellStyle name="Input 3 2 2 34" xfId="4784"/>
    <cellStyle name="Input 3 2 2 34 2" xfId="12501"/>
    <cellStyle name="Input 3 2 2 34 3" xfId="21494"/>
    <cellStyle name="Input 3 2 2 34 4" xfId="29681"/>
    <cellStyle name="Input 3 2 2 34 5" xfId="39035"/>
    <cellStyle name="Input 3 2 2 34 6" xfId="43346"/>
    <cellStyle name="Input 3 2 2 34 7" xfId="52810"/>
    <cellStyle name="Input 3 2 2 35" xfId="4893"/>
    <cellStyle name="Input 3 2 2 35 2" xfId="12610"/>
    <cellStyle name="Input 3 2 2 35 3" xfId="21603"/>
    <cellStyle name="Input 3 2 2 35 4" xfId="29790"/>
    <cellStyle name="Input 3 2 2 35 5" xfId="39139"/>
    <cellStyle name="Input 3 2 2 35 6" xfId="43455"/>
    <cellStyle name="Input 3 2 2 35 7" xfId="47955"/>
    <cellStyle name="Input 3 2 2 36" xfId="5004"/>
    <cellStyle name="Input 3 2 2 36 2" xfId="12721"/>
    <cellStyle name="Input 3 2 2 36 3" xfId="21714"/>
    <cellStyle name="Input 3 2 2 36 4" xfId="29901"/>
    <cellStyle name="Input 3 2 2 36 5" xfId="39247"/>
    <cellStyle name="Input 3 2 2 36 6" xfId="43566"/>
    <cellStyle name="Input 3 2 2 36 7" xfId="52988"/>
    <cellStyle name="Input 3 2 2 37" xfId="5383"/>
    <cellStyle name="Input 3 2 2 37 2" xfId="13100"/>
    <cellStyle name="Input 3 2 2 37 3" xfId="22093"/>
    <cellStyle name="Input 3 2 2 37 4" xfId="30280"/>
    <cellStyle name="Input 3 2 2 37 5" xfId="39611"/>
    <cellStyle name="Input 3 2 2 37 6" xfId="43945"/>
    <cellStyle name="Input 3 2 2 37 7" xfId="52036"/>
    <cellStyle name="Input 3 2 2 38" xfId="5503"/>
    <cellStyle name="Input 3 2 2 38 2" xfId="13220"/>
    <cellStyle name="Input 3 2 2 38 3" xfId="22213"/>
    <cellStyle name="Input 3 2 2 38 4" xfId="30400"/>
    <cellStyle name="Input 3 2 2 38 5" xfId="39725"/>
    <cellStyle name="Input 3 2 2 38 6" xfId="44065"/>
    <cellStyle name="Input 3 2 2 38 7" xfId="47771"/>
    <cellStyle name="Input 3 2 2 39" xfId="5627"/>
    <cellStyle name="Input 3 2 2 39 2" xfId="13344"/>
    <cellStyle name="Input 3 2 2 39 3" xfId="22337"/>
    <cellStyle name="Input 3 2 2 39 4" xfId="30524"/>
    <cellStyle name="Input 3 2 2 39 5" xfId="39845"/>
    <cellStyle name="Input 3 2 2 39 6" xfId="44189"/>
    <cellStyle name="Input 3 2 2 39 7" xfId="47111"/>
    <cellStyle name="Input 3 2 2 4" xfId="895"/>
    <cellStyle name="Input 3 2 2 4 2" xfId="8718"/>
    <cellStyle name="Input 3 2 2 4 3" xfId="16146"/>
    <cellStyle name="Input 3 2 2 4 4" xfId="26452"/>
    <cellStyle name="Input 3 2 2 4 5" xfId="35229"/>
    <cellStyle name="Input 3 2 2 4 6" xfId="37222"/>
    <cellStyle name="Input 3 2 2 4 7" xfId="53971"/>
    <cellStyle name="Input 3 2 2 40" xfId="5743"/>
    <cellStyle name="Input 3 2 2 40 2" xfId="13460"/>
    <cellStyle name="Input 3 2 2 40 3" xfId="22453"/>
    <cellStyle name="Input 3 2 2 40 4" xfId="30640"/>
    <cellStyle name="Input 3 2 2 40 5" xfId="39957"/>
    <cellStyle name="Input 3 2 2 40 6" xfId="44305"/>
    <cellStyle name="Input 3 2 2 40 7" xfId="52429"/>
    <cellStyle name="Input 3 2 2 41" xfId="5859"/>
    <cellStyle name="Input 3 2 2 41 2" xfId="13576"/>
    <cellStyle name="Input 3 2 2 41 3" xfId="22569"/>
    <cellStyle name="Input 3 2 2 41 4" xfId="30756"/>
    <cellStyle name="Input 3 2 2 41 5" xfId="40070"/>
    <cellStyle name="Input 3 2 2 41 6" xfId="44421"/>
    <cellStyle name="Input 3 2 2 41 7" xfId="53007"/>
    <cellStyle name="Input 3 2 2 42" xfId="5988"/>
    <cellStyle name="Input 3 2 2 42 2" xfId="13705"/>
    <cellStyle name="Input 3 2 2 42 3" xfId="22698"/>
    <cellStyle name="Input 3 2 2 42 4" xfId="30885"/>
    <cellStyle name="Input 3 2 2 42 5" xfId="40194"/>
    <cellStyle name="Input 3 2 2 42 6" xfId="44550"/>
    <cellStyle name="Input 3 2 2 42 7" xfId="51827"/>
    <cellStyle name="Input 3 2 2 43" xfId="5565"/>
    <cellStyle name="Input 3 2 2 43 2" xfId="13282"/>
    <cellStyle name="Input 3 2 2 43 3" xfId="22275"/>
    <cellStyle name="Input 3 2 2 43 4" xfId="30462"/>
    <cellStyle name="Input 3 2 2 43 5" xfId="39785"/>
    <cellStyle name="Input 3 2 2 43 6" xfId="44127"/>
    <cellStyle name="Input 3 2 2 43 7" xfId="47157"/>
    <cellStyle name="Input 3 2 2 44" xfId="6244"/>
    <cellStyle name="Input 3 2 2 44 2" xfId="13961"/>
    <cellStyle name="Input 3 2 2 44 3" xfId="22954"/>
    <cellStyle name="Input 3 2 2 44 4" xfId="31141"/>
    <cellStyle name="Input 3 2 2 44 5" xfId="40442"/>
    <cellStyle name="Input 3 2 2 44 6" xfId="44806"/>
    <cellStyle name="Input 3 2 2 44 7" xfId="50258"/>
    <cellStyle name="Input 3 2 2 45" xfId="6360"/>
    <cellStyle name="Input 3 2 2 45 2" xfId="14077"/>
    <cellStyle name="Input 3 2 2 45 3" xfId="23070"/>
    <cellStyle name="Input 3 2 2 45 4" xfId="31257"/>
    <cellStyle name="Input 3 2 2 45 5" xfId="40555"/>
    <cellStyle name="Input 3 2 2 45 6" xfId="44922"/>
    <cellStyle name="Input 3 2 2 45 7" xfId="53379"/>
    <cellStyle name="Input 3 2 2 46" xfId="6471"/>
    <cellStyle name="Input 3 2 2 46 2" xfId="14188"/>
    <cellStyle name="Input 3 2 2 46 3" xfId="23181"/>
    <cellStyle name="Input 3 2 2 46 4" xfId="31368"/>
    <cellStyle name="Input 3 2 2 46 5" xfId="40662"/>
    <cellStyle name="Input 3 2 2 46 6" xfId="45033"/>
    <cellStyle name="Input 3 2 2 46 7" xfId="52961"/>
    <cellStyle name="Input 3 2 2 47" xfId="6559"/>
    <cellStyle name="Input 3 2 2 47 2" xfId="14276"/>
    <cellStyle name="Input 3 2 2 47 3" xfId="23269"/>
    <cellStyle name="Input 3 2 2 47 4" xfId="31456"/>
    <cellStyle name="Input 3 2 2 47 5" xfId="40744"/>
    <cellStyle name="Input 3 2 2 47 6" xfId="45121"/>
    <cellStyle name="Input 3 2 2 47 7" xfId="48416"/>
    <cellStyle name="Input 3 2 2 48" xfId="6617"/>
    <cellStyle name="Input 3 2 2 48 2" xfId="14334"/>
    <cellStyle name="Input 3 2 2 48 3" xfId="23327"/>
    <cellStyle name="Input 3 2 2 48 4" xfId="31514"/>
    <cellStyle name="Input 3 2 2 48 5" xfId="40801"/>
    <cellStyle name="Input 3 2 2 48 6" xfId="45179"/>
    <cellStyle name="Input 3 2 2 48 7" xfId="47286"/>
    <cellStyle name="Input 3 2 2 49" xfId="6729"/>
    <cellStyle name="Input 3 2 2 49 2" xfId="14446"/>
    <cellStyle name="Input 3 2 2 49 3" xfId="23439"/>
    <cellStyle name="Input 3 2 2 49 4" xfId="31626"/>
    <cellStyle name="Input 3 2 2 49 5" xfId="40907"/>
    <cellStyle name="Input 3 2 2 49 6" xfId="45291"/>
    <cellStyle name="Input 3 2 2 49 7" xfId="51382"/>
    <cellStyle name="Input 3 2 2 5" xfId="1360"/>
    <cellStyle name="Input 3 2 2 5 2" xfId="9183"/>
    <cellStyle name="Input 3 2 2 5 3" xfId="16611"/>
    <cellStyle name="Input 3 2 2 5 4" xfId="26216"/>
    <cellStyle name="Input 3 2 2 5 5" xfId="34901"/>
    <cellStyle name="Input 3 2 2 5 6" xfId="40158"/>
    <cellStyle name="Input 3 2 2 5 7" xfId="53462"/>
    <cellStyle name="Input 3 2 2 50" xfId="6844"/>
    <cellStyle name="Input 3 2 2 50 2" xfId="14561"/>
    <cellStyle name="Input 3 2 2 50 3" xfId="23554"/>
    <cellStyle name="Input 3 2 2 50 4" xfId="31741"/>
    <cellStyle name="Input 3 2 2 50 5" xfId="41015"/>
    <cellStyle name="Input 3 2 2 50 6" xfId="45406"/>
    <cellStyle name="Input 3 2 2 50 7" xfId="50170"/>
    <cellStyle name="Input 3 2 2 51" xfId="6957"/>
    <cellStyle name="Input 3 2 2 51 2" xfId="14674"/>
    <cellStyle name="Input 3 2 2 51 3" xfId="23667"/>
    <cellStyle name="Input 3 2 2 51 4" xfId="31854"/>
    <cellStyle name="Input 3 2 2 51 5" xfId="41123"/>
    <cellStyle name="Input 3 2 2 51 6" xfId="45519"/>
    <cellStyle name="Input 3 2 2 51 7" xfId="47026"/>
    <cellStyle name="Input 3 2 2 52" xfId="7068"/>
    <cellStyle name="Input 3 2 2 52 2" xfId="14785"/>
    <cellStyle name="Input 3 2 2 52 3" xfId="23778"/>
    <cellStyle name="Input 3 2 2 52 4" xfId="31965"/>
    <cellStyle name="Input 3 2 2 52 5" xfId="41228"/>
    <cellStyle name="Input 3 2 2 52 6" xfId="45630"/>
    <cellStyle name="Input 3 2 2 52 7" xfId="51988"/>
    <cellStyle name="Input 3 2 2 53" xfId="7322"/>
    <cellStyle name="Input 3 2 2 53 2" xfId="15039"/>
    <cellStyle name="Input 3 2 2 53 3" xfId="24032"/>
    <cellStyle name="Input 3 2 2 53 4" xfId="32219"/>
    <cellStyle name="Input 3 2 2 53 5" xfId="41475"/>
    <cellStyle name="Input 3 2 2 53 6" xfId="45884"/>
    <cellStyle name="Input 3 2 2 53 7" xfId="53728"/>
    <cellStyle name="Input 3 2 2 54" xfId="7386"/>
    <cellStyle name="Input 3 2 2 54 2" xfId="15103"/>
    <cellStyle name="Input 3 2 2 54 3" xfId="24096"/>
    <cellStyle name="Input 3 2 2 54 4" xfId="32283"/>
    <cellStyle name="Input 3 2 2 54 5" xfId="41537"/>
    <cellStyle name="Input 3 2 2 54 6" xfId="45948"/>
    <cellStyle name="Input 3 2 2 54 7" xfId="54328"/>
    <cellStyle name="Input 3 2 2 55" xfId="7465"/>
    <cellStyle name="Input 3 2 2 55 2" xfId="15182"/>
    <cellStyle name="Input 3 2 2 55 3" xfId="24175"/>
    <cellStyle name="Input 3 2 2 55 4" xfId="32362"/>
    <cellStyle name="Input 3 2 2 55 5" xfId="41611"/>
    <cellStyle name="Input 3 2 2 55 6" xfId="46027"/>
    <cellStyle name="Input 3 2 2 55 7" xfId="53266"/>
    <cellStyle name="Input 3 2 2 56" xfId="7586"/>
    <cellStyle name="Input 3 2 2 56 2" xfId="15303"/>
    <cellStyle name="Input 3 2 2 56 3" xfId="24296"/>
    <cellStyle name="Input 3 2 2 56 4" xfId="32483"/>
    <cellStyle name="Input 3 2 2 56 5" xfId="41726"/>
    <cellStyle name="Input 3 2 2 56 6" xfId="46148"/>
    <cellStyle name="Input 3 2 2 56 7" xfId="48422"/>
    <cellStyle name="Input 3 2 2 57" xfId="7862"/>
    <cellStyle name="Input 3 2 2 57 2" xfId="15579"/>
    <cellStyle name="Input 3 2 2 57 3" xfId="24566"/>
    <cellStyle name="Input 3 2 2 57 4" xfId="32759"/>
    <cellStyle name="Input 3 2 2 57 5" xfId="41991"/>
    <cellStyle name="Input 3 2 2 57 6" xfId="46424"/>
    <cellStyle name="Input 3 2 2 57 7" xfId="47739"/>
    <cellStyle name="Input 3 2 2 58" xfId="7950"/>
    <cellStyle name="Input 3 2 2 58 2" xfId="15667"/>
    <cellStyle name="Input 3 2 2 58 3" xfId="24653"/>
    <cellStyle name="Input 3 2 2 58 4" xfId="32847"/>
    <cellStyle name="Input 3 2 2 58 5" xfId="42075"/>
    <cellStyle name="Input 3 2 2 58 6" xfId="46512"/>
    <cellStyle name="Input 3 2 2 58 7" xfId="47966"/>
    <cellStyle name="Input 3 2 2 59" xfId="8040"/>
    <cellStyle name="Input 3 2 2 59 2" xfId="15757"/>
    <cellStyle name="Input 3 2 2 59 3" xfId="24742"/>
    <cellStyle name="Input 3 2 2 59 4" xfId="32937"/>
    <cellStyle name="Input 3 2 2 59 5" xfId="42162"/>
    <cellStyle name="Input 3 2 2 59 6" xfId="46602"/>
    <cellStyle name="Input 3 2 2 59 7" xfId="52551"/>
    <cellStyle name="Input 3 2 2 6" xfId="1483"/>
    <cellStyle name="Input 3 2 2 6 2" xfId="9306"/>
    <cellStyle name="Input 3 2 2 6 3" xfId="16734"/>
    <cellStyle name="Input 3 2 2 6 4" xfId="26199"/>
    <cellStyle name="Input 3 2 2 6 5" xfId="34881"/>
    <cellStyle name="Input 3 2 2 6 6" xfId="36659"/>
    <cellStyle name="Input 3 2 2 6 7" xfId="53431"/>
    <cellStyle name="Input 3 2 2 60" xfId="8138"/>
    <cellStyle name="Input 3 2 2 60 2" xfId="15855"/>
    <cellStyle name="Input 3 2 2 60 3" xfId="33035"/>
    <cellStyle name="Input 3 2 2 60 4" xfId="42255"/>
    <cellStyle name="Input 3 2 2 60 5" xfId="46700"/>
    <cellStyle name="Input 3 2 2 60 6" xfId="49366"/>
    <cellStyle name="Input 3 2 2 61" xfId="20029"/>
    <cellStyle name="Input 3 2 2 62" xfId="27895"/>
    <cellStyle name="Input 3 2 2 63" xfId="36651"/>
    <cellStyle name="Input 3 2 2 64" xfId="48827"/>
    <cellStyle name="Input 3 2 2 7" xfId="1626"/>
    <cellStyle name="Input 3 2 2 7 2" xfId="9449"/>
    <cellStyle name="Input 3 2 2 7 3" xfId="16877"/>
    <cellStyle name="Input 3 2 2 7 4" xfId="26589"/>
    <cellStyle name="Input 3 2 2 7 5" xfId="35413"/>
    <cellStyle name="Input 3 2 2 7 6" xfId="37263"/>
    <cellStyle name="Input 3 2 2 7 7" xfId="54262"/>
    <cellStyle name="Input 3 2 2 8" xfId="1720"/>
    <cellStyle name="Input 3 2 2 8 2" xfId="9543"/>
    <cellStyle name="Input 3 2 2 8 3" xfId="16971"/>
    <cellStyle name="Input 3 2 2 8 4" xfId="25347"/>
    <cellStyle name="Input 3 2 2 8 5" xfId="33782"/>
    <cellStyle name="Input 3 2 2 8 6" xfId="42128"/>
    <cellStyle name="Input 3 2 2 8 7" xfId="51534"/>
    <cellStyle name="Input 3 2 2 9" xfId="1854"/>
    <cellStyle name="Input 3 2 2 9 2" xfId="9677"/>
    <cellStyle name="Input 3 2 2 9 3" xfId="17105"/>
    <cellStyle name="Input 3 2 2 9 4" xfId="25698"/>
    <cellStyle name="Input 3 2 2 9 5" xfId="34238"/>
    <cellStyle name="Input 3 2 2 9 6" xfId="41211"/>
    <cellStyle name="Input 3 2 2 9 7" xfId="52315"/>
    <cellStyle name="Input 3 2 20" xfId="1278"/>
    <cellStyle name="Input 3 2 20 2" xfId="9101"/>
    <cellStyle name="Input 3 2 20 3" xfId="16529"/>
    <cellStyle name="Input 3 2 20 4" xfId="20652"/>
    <cellStyle name="Input 3 2 20 5" xfId="27391"/>
    <cellStyle name="Input 3 2 20 6" xfId="39836"/>
    <cellStyle name="Input 3 2 20 7" xfId="46780"/>
    <cellStyle name="Input 3 2 21" xfId="1596"/>
    <cellStyle name="Input 3 2 21 2" xfId="9419"/>
    <cellStyle name="Input 3 2 21 3" xfId="16847"/>
    <cellStyle name="Input 3 2 21 4" xfId="19120"/>
    <cellStyle name="Input 3 2 21 5" xfId="27088"/>
    <cellStyle name="Input 3 2 21 6" xfId="38273"/>
    <cellStyle name="Input 3 2 21 7" xfId="49877"/>
    <cellStyle name="Input 3 2 22" xfId="2552"/>
    <cellStyle name="Input 3 2 22 2" xfId="10375"/>
    <cellStyle name="Input 3 2 22 3" xfId="17803"/>
    <cellStyle name="Input 3 2 22 4" xfId="26442"/>
    <cellStyle name="Input 3 2 22 5" xfId="35217"/>
    <cellStyle name="Input 3 2 22 6" xfId="39274"/>
    <cellStyle name="Input 3 2 22 7" xfId="53949"/>
    <cellStyle name="Input 3 2 23" xfId="1075"/>
    <cellStyle name="Input 3 2 23 2" xfId="8898"/>
    <cellStyle name="Input 3 2 23 3" xfId="16326"/>
    <cellStyle name="Input 3 2 23 4" xfId="19992"/>
    <cellStyle name="Input 3 2 23 5" xfId="28733"/>
    <cellStyle name="Input 3 2 23 6" xfId="36529"/>
    <cellStyle name="Input 3 2 23 7" xfId="47373"/>
    <cellStyle name="Input 3 2 24" xfId="2292"/>
    <cellStyle name="Input 3 2 24 2" xfId="10115"/>
    <cellStyle name="Input 3 2 24 3" xfId="17543"/>
    <cellStyle name="Input 3 2 24 4" xfId="19346"/>
    <cellStyle name="Input 3 2 24 5" xfId="28588"/>
    <cellStyle name="Input 3 2 24 6" xfId="39448"/>
    <cellStyle name="Input 3 2 24 7" xfId="50043"/>
    <cellStyle name="Input 3 2 25" xfId="2336"/>
    <cellStyle name="Input 3 2 25 2" xfId="10159"/>
    <cellStyle name="Input 3 2 25 3" xfId="17587"/>
    <cellStyle name="Input 3 2 25 4" xfId="25407"/>
    <cellStyle name="Input 3 2 25 5" xfId="33863"/>
    <cellStyle name="Input 3 2 25 6" xfId="39098"/>
    <cellStyle name="Input 3 2 25 7" xfId="51670"/>
    <cellStyle name="Input 3 2 26" xfId="3101"/>
    <cellStyle name="Input 3 2 26 2" xfId="10906"/>
    <cellStyle name="Input 3 2 26 3" xfId="18287"/>
    <cellStyle name="Input 3 2 26 4" xfId="19201"/>
    <cellStyle name="Input 3 2 26 5" xfId="28567"/>
    <cellStyle name="Input 3 2 26 6" xfId="41795"/>
    <cellStyle name="Input 3 2 26 7" xfId="49899"/>
    <cellStyle name="Input 3 2 27" xfId="3152"/>
    <cellStyle name="Input 3 2 27 2" xfId="10954"/>
    <cellStyle name="Input 3 2 27 3" xfId="18324"/>
    <cellStyle name="Input 3 2 27 4" xfId="26256"/>
    <cellStyle name="Input 3 2 27 5" xfId="34954"/>
    <cellStyle name="Input 3 2 27 6" xfId="39105"/>
    <cellStyle name="Input 3 2 27 7" xfId="53556"/>
    <cellStyle name="Input 3 2 28" xfId="3028"/>
    <cellStyle name="Input 3 2 28 2" xfId="10843"/>
    <cellStyle name="Input 3 2 28 3" xfId="18254"/>
    <cellStyle name="Input 3 2 28 4" xfId="19123"/>
    <cellStyle name="Input 3 2 28 5" xfId="27669"/>
    <cellStyle name="Input 3 2 28 6" xfId="37181"/>
    <cellStyle name="Input 3 2 28 7" xfId="49863"/>
    <cellStyle name="Input 3 2 29" xfId="3186"/>
    <cellStyle name="Input 3 2 29 2" xfId="10987"/>
    <cellStyle name="Input 3 2 29 3" xfId="18339"/>
    <cellStyle name="Input 3 2 29 4" xfId="19135"/>
    <cellStyle name="Input 3 2 29 5" xfId="33109"/>
    <cellStyle name="Input 3 2 29 6" xfId="40317"/>
    <cellStyle name="Input 3 2 29 7" xfId="49813"/>
    <cellStyle name="Input 3 2 3" xfId="476"/>
    <cellStyle name="Input 3 2 3 10" xfId="1922"/>
    <cellStyle name="Input 3 2 3 10 2" xfId="9745"/>
    <cellStyle name="Input 3 2 3 10 3" xfId="17173"/>
    <cellStyle name="Input 3 2 3 10 4" xfId="26556"/>
    <cellStyle name="Input 3 2 3 10 5" xfId="35365"/>
    <cellStyle name="Input 3 2 3 10 6" xfId="41462"/>
    <cellStyle name="Input 3 2 3 10 7" xfId="54189"/>
    <cellStyle name="Input 3 2 3 11" xfId="2040"/>
    <cellStyle name="Input 3 2 3 11 2" xfId="9863"/>
    <cellStyle name="Input 3 2 3 11 3" xfId="17291"/>
    <cellStyle name="Input 3 2 3 11 4" xfId="26488"/>
    <cellStyle name="Input 3 2 3 11 5" xfId="35280"/>
    <cellStyle name="Input 3 2 3 11 6" xfId="38200"/>
    <cellStyle name="Input 3 2 3 11 7" xfId="54056"/>
    <cellStyle name="Input 3 2 3 12" xfId="2153"/>
    <cellStyle name="Input 3 2 3 12 2" xfId="9976"/>
    <cellStyle name="Input 3 2 3 12 3" xfId="17404"/>
    <cellStyle name="Input 3 2 3 12 4" xfId="20198"/>
    <cellStyle name="Input 3 2 3 12 5" xfId="27744"/>
    <cellStyle name="Input 3 2 3 12 6" xfId="41376"/>
    <cellStyle name="Input 3 2 3 12 7" xfId="48913"/>
    <cellStyle name="Input 3 2 3 13" xfId="2254"/>
    <cellStyle name="Input 3 2 3 13 2" xfId="10077"/>
    <cellStyle name="Input 3 2 3 13 3" xfId="17505"/>
    <cellStyle name="Input 3 2 3 13 4" xfId="26576"/>
    <cellStyle name="Input 3 2 3 13 5" xfId="35396"/>
    <cellStyle name="Input 3 2 3 13 6" xfId="38497"/>
    <cellStyle name="Input 3 2 3 13 7" xfId="54235"/>
    <cellStyle name="Input 3 2 3 14" xfId="1574"/>
    <cellStyle name="Input 3 2 3 14 2" xfId="9397"/>
    <cellStyle name="Input 3 2 3 14 3" xfId="16825"/>
    <cellStyle name="Input 3 2 3 14 4" xfId="25690"/>
    <cellStyle name="Input 3 2 3 14 5" xfId="34229"/>
    <cellStyle name="Input 3 2 3 14 6" xfId="40633"/>
    <cellStyle name="Input 3 2 3 14 7" xfId="52298"/>
    <cellStyle name="Input 3 2 3 15" xfId="2451"/>
    <cellStyle name="Input 3 2 3 15 2" xfId="10274"/>
    <cellStyle name="Input 3 2 3 15 3" xfId="17702"/>
    <cellStyle name="Input 3 2 3 15 4" xfId="19353"/>
    <cellStyle name="Input 3 2 3 15 5" xfId="28474"/>
    <cellStyle name="Input 3 2 3 15 6" xfId="40902"/>
    <cellStyle name="Input 3 2 3 15 7" xfId="48994"/>
    <cellStyle name="Input 3 2 3 16" xfId="2564"/>
    <cellStyle name="Input 3 2 3 16 2" xfId="10387"/>
    <cellStyle name="Input 3 2 3 16 3" xfId="17815"/>
    <cellStyle name="Input 3 2 3 16 4" xfId="25907"/>
    <cellStyle name="Input 3 2 3 16 5" xfId="34507"/>
    <cellStyle name="Input 3 2 3 16 6" xfId="38193"/>
    <cellStyle name="Input 3 2 3 16 7" xfId="52802"/>
    <cellStyle name="Input 3 2 3 17" xfId="2407"/>
    <cellStyle name="Input 3 2 3 17 2" xfId="10230"/>
    <cellStyle name="Input 3 2 3 17 3" xfId="17658"/>
    <cellStyle name="Input 3 2 3 17 4" xfId="25910"/>
    <cellStyle name="Input 3 2 3 17 5" xfId="34511"/>
    <cellStyle name="Input 3 2 3 17 6" xfId="38391"/>
    <cellStyle name="Input 3 2 3 17 7" xfId="52809"/>
    <cellStyle name="Input 3 2 3 18" xfId="2344"/>
    <cellStyle name="Input 3 2 3 18 2" xfId="10167"/>
    <cellStyle name="Input 3 2 3 18 3" xfId="17595"/>
    <cellStyle name="Input 3 2 3 18 4" xfId="25572"/>
    <cellStyle name="Input 3 2 3 18 5" xfId="34075"/>
    <cellStyle name="Input 3 2 3 18 6" xfId="38359"/>
    <cellStyle name="Input 3 2 3 18 7" xfId="52037"/>
    <cellStyle name="Input 3 2 3 19" xfId="2758"/>
    <cellStyle name="Input 3 2 3 19 2" xfId="10581"/>
    <cellStyle name="Input 3 2 3 19 3" xfId="18009"/>
    <cellStyle name="Input 3 2 3 19 4" xfId="26286"/>
    <cellStyle name="Input 3 2 3 19 5" xfId="34997"/>
    <cellStyle name="Input 3 2 3 19 6" xfId="40299"/>
    <cellStyle name="Input 3 2 3 19 7" xfId="53618"/>
    <cellStyle name="Input 3 2 3 2" xfId="627"/>
    <cellStyle name="Input 3 2 3 2 2" xfId="8450"/>
    <cellStyle name="Input 3 2 3 2 3" xfId="8298"/>
    <cellStyle name="Input 3 2 3 2 4" xfId="20423"/>
    <cellStyle name="Input 3 2 3 2 5" xfId="28741"/>
    <cellStyle name="Input 3 2 3 2 6" xfId="36339"/>
    <cellStyle name="Input 3 2 3 2 7" xfId="47683"/>
    <cellStyle name="Input 3 2 3 20" xfId="2865"/>
    <cellStyle name="Input 3 2 3 20 2" xfId="10688"/>
    <cellStyle name="Input 3 2 3 20 3" xfId="18116"/>
    <cellStyle name="Input 3 2 3 20 4" xfId="25320"/>
    <cellStyle name="Input 3 2 3 20 5" xfId="33750"/>
    <cellStyle name="Input 3 2 3 20 6" xfId="36719"/>
    <cellStyle name="Input 3 2 3 20 7" xfId="51482"/>
    <cellStyle name="Input 3 2 3 21" xfId="3241"/>
    <cellStyle name="Input 3 2 3 21 2" xfId="11034"/>
    <cellStyle name="Input 3 2 3 21 3" xfId="18363"/>
    <cellStyle name="Input 3 2 3 21 4" xfId="25048"/>
    <cellStyle name="Input 3 2 3 21 5" xfId="33408"/>
    <cellStyle name="Input 3 2 3 21 6" xfId="37842"/>
    <cellStyle name="Input 3 2 3 21 7" xfId="50901"/>
    <cellStyle name="Input 3 2 3 22" xfId="3361"/>
    <cellStyle name="Input 3 2 3 22 2" xfId="11152"/>
    <cellStyle name="Input 3 2 3 22 3" xfId="18474"/>
    <cellStyle name="Input 3 2 3 22 4" xfId="26191"/>
    <cellStyle name="Input 3 2 3 22 5" xfId="34872"/>
    <cellStyle name="Input 3 2 3 22 6" xfId="40340"/>
    <cellStyle name="Input 3 2 3 22 7" xfId="53414"/>
    <cellStyle name="Input 3 2 3 23" xfId="3570"/>
    <cellStyle name="Input 3 2 3 23 2" xfId="11359"/>
    <cellStyle name="Input 3 2 3 23 3" xfId="18639"/>
    <cellStyle name="Input 3 2 3 23 4" xfId="26666"/>
    <cellStyle name="Input 3 2 3 23 5" xfId="35513"/>
    <cellStyle name="Input 3 2 3 23 6" xfId="41953"/>
    <cellStyle name="Input 3 2 3 23 7" xfId="54432"/>
    <cellStyle name="Input 3 2 3 24" xfId="3631"/>
    <cellStyle name="Input 3 2 3 24 2" xfId="11416"/>
    <cellStyle name="Input 3 2 3 24 3" xfId="18689"/>
    <cellStyle name="Input 3 2 3 24 4" xfId="19360"/>
    <cellStyle name="Input 3 2 3 24 5" xfId="28501"/>
    <cellStyle name="Input 3 2 3 24 6" xfId="37016"/>
    <cellStyle name="Input 3 2 3 24 7" xfId="49586"/>
    <cellStyle name="Input 3 2 3 25" xfId="3762"/>
    <cellStyle name="Input 3 2 3 25 2" xfId="11544"/>
    <cellStyle name="Input 3 2 3 25 3" xfId="18801"/>
    <cellStyle name="Input 3 2 3 25 4" xfId="25215"/>
    <cellStyle name="Input 3 2 3 25 5" xfId="33615"/>
    <cellStyle name="Input 3 2 3 25 6" xfId="37770"/>
    <cellStyle name="Input 3 2 3 25 7" xfId="51260"/>
    <cellStyle name="Input 3 2 3 26" xfId="3879"/>
    <cellStyle name="Input 3 2 3 26 2" xfId="11659"/>
    <cellStyle name="Input 3 2 3 26 3" xfId="18910"/>
    <cellStyle name="Input 3 2 3 26 4" xfId="25988"/>
    <cellStyle name="Input 3 2 3 26 5" xfId="34610"/>
    <cellStyle name="Input 3 2 3 26 6" xfId="40763"/>
    <cellStyle name="Input 3 2 3 26 7" xfId="52975"/>
    <cellStyle name="Input 3 2 3 27" xfId="3876"/>
    <cellStyle name="Input 3 2 3 27 2" xfId="11657"/>
    <cellStyle name="Input 3 2 3 27 3" xfId="20646"/>
    <cellStyle name="Input 3 2 3 27 4" xfId="28817"/>
    <cellStyle name="Input 3 2 3 27 5" xfId="38209"/>
    <cellStyle name="Input 3 2 3 27 6" xfId="42544"/>
    <cellStyle name="Input 3 2 3 27 7" xfId="53127"/>
    <cellStyle name="Input 3 2 3 28" xfId="4076"/>
    <cellStyle name="Input 3 2 3 28 2" xfId="11836"/>
    <cellStyle name="Input 3 2 3 28 3" xfId="20786"/>
    <cellStyle name="Input 3 2 3 28 4" xfId="28973"/>
    <cellStyle name="Input 3 2 3 28 5" xfId="38352"/>
    <cellStyle name="Input 3 2 3 28 6" xfId="42638"/>
    <cellStyle name="Input 3 2 3 28 7" xfId="48252"/>
    <cellStyle name="Input 3 2 3 29" xfId="4217"/>
    <cellStyle name="Input 3 2 3 29 2" xfId="20927"/>
    <cellStyle name="Input 3 2 3 29 3" xfId="29114"/>
    <cellStyle name="Input 3 2 3 29 4" xfId="38489"/>
    <cellStyle name="Input 3 2 3 29 5" xfId="42779"/>
    <cellStyle name="Input 3 2 3 29 6" xfId="49029"/>
    <cellStyle name="Input 3 2 3 3" xfId="734"/>
    <cellStyle name="Input 3 2 3 3 2" xfId="8557"/>
    <cellStyle name="Input 3 2 3 3 3" xfId="15985"/>
    <cellStyle name="Input 3 2 3 3 4" xfId="20395"/>
    <cellStyle name="Input 3 2 3 3 5" xfId="27060"/>
    <cellStyle name="Input 3 2 3 3 6" xfId="36325"/>
    <cellStyle name="Input 3 2 3 3 7" xfId="49383"/>
    <cellStyle name="Input 3 2 3 30" xfId="4273"/>
    <cellStyle name="Input 3 2 3 30 2" xfId="11990"/>
    <cellStyle name="Input 3 2 3 30 3" xfId="20983"/>
    <cellStyle name="Input 3 2 3 30 4" xfId="29170"/>
    <cellStyle name="Input 3 2 3 30 5" xfId="38543"/>
    <cellStyle name="Input 3 2 3 30 6" xfId="42835"/>
    <cellStyle name="Input 3 2 3 30 7" xfId="51101"/>
    <cellStyle name="Input 3 2 3 31" xfId="4396"/>
    <cellStyle name="Input 3 2 3 31 2" xfId="12113"/>
    <cellStyle name="Input 3 2 3 31 3" xfId="21106"/>
    <cellStyle name="Input 3 2 3 31 4" xfId="29293"/>
    <cellStyle name="Input 3 2 3 31 5" xfId="38663"/>
    <cellStyle name="Input 3 2 3 31 6" xfId="42958"/>
    <cellStyle name="Input 3 2 3 31 7" xfId="48759"/>
    <cellStyle name="Input 3 2 3 32" xfId="4510"/>
    <cellStyle name="Input 3 2 3 32 2" xfId="12227"/>
    <cellStyle name="Input 3 2 3 32 3" xfId="21220"/>
    <cellStyle name="Input 3 2 3 32 4" xfId="29407"/>
    <cellStyle name="Input 3 2 3 32 5" xfId="38771"/>
    <cellStyle name="Input 3 2 3 32 6" xfId="43072"/>
    <cellStyle name="Input 3 2 3 32 7" xfId="49987"/>
    <cellStyle name="Input 3 2 3 33" xfId="4623"/>
    <cellStyle name="Input 3 2 3 33 2" xfId="12340"/>
    <cellStyle name="Input 3 2 3 33 3" xfId="21333"/>
    <cellStyle name="Input 3 2 3 33 4" xfId="29520"/>
    <cellStyle name="Input 3 2 3 33 5" xfId="38879"/>
    <cellStyle name="Input 3 2 3 33 6" xfId="43185"/>
    <cellStyle name="Input 3 2 3 33 7" xfId="54013"/>
    <cellStyle name="Input 3 2 3 34" xfId="4735"/>
    <cellStyle name="Input 3 2 3 34 2" xfId="12452"/>
    <cellStyle name="Input 3 2 3 34 3" xfId="21445"/>
    <cellStyle name="Input 3 2 3 34 4" xfId="29632"/>
    <cellStyle name="Input 3 2 3 34 5" xfId="38987"/>
    <cellStyle name="Input 3 2 3 34 6" xfId="43297"/>
    <cellStyle name="Input 3 2 3 34 7" xfId="50280"/>
    <cellStyle name="Input 3 2 3 35" xfId="4843"/>
    <cellStyle name="Input 3 2 3 35 2" xfId="12560"/>
    <cellStyle name="Input 3 2 3 35 3" xfId="21553"/>
    <cellStyle name="Input 3 2 3 35 4" xfId="29740"/>
    <cellStyle name="Input 3 2 3 35 5" xfId="39091"/>
    <cellStyle name="Input 3 2 3 35 6" xfId="43405"/>
    <cellStyle name="Input 3 2 3 35 7" xfId="48173"/>
    <cellStyle name="Input 3 2 3 36" xfId="4955"/>
    <cellStyle name="Input 3 2 3 36 2" xfId="12672"/>
    <cellStyle name="Input 3 2 3 36 3" xfId="21665"/>
    <cellStyle name="Input 3 2 3 36 4" xfId="29852"/>
    <cellStyle name="Input 3 2 3 36 5" xfId="39199"/>
    <cellStyle name="Input 3 2 3 36 6" xfId="43517"/>
    <cellStyle name="Input 3 2 3 36 7" xfId="51908"/>
    <cellStyle name="Input 3 2 3 37" xfId="5144"/>
    <cellStyle name="Input 3 2 3 37 2" xfId="12861"/>
    <cellStyle name="Input 3 2 3 37 3" xfId="21854"/>
    <cellStyle name="Input 3 2 3 37 4" xfId="30041"/>
    <cellStyle name="Input 3 2 3 37 5" xfId="39380"/>
    <cellStyle name="Input 3 2 3 37 6" xfId="43706"/>
    <cellStyle name="Input 3 2 3 37 7" xfId="54423"/>
    <cellStyle name="Input 3 2 3 38" xfId="5453"/>
    <cellStyle name="Input 3 2 3 38 2" xfId="13170"/>
    <cellStyle name="Input 3 2 3 38 3" xfId="22163"/>
    <cellStyle name="Input 3 2 3 38 4" xfId="30350"/>
    <cellStyle name="Input 3 2 3 38 5" xfId="39678"/>
    <cellStyle name="Input 3 2 3 38 6" xfId="44015"/>
    <cellStyle name="Input 3 2 3 38 7" xfId="52896"/>
    <cellStyle name="Input 3 2 3 39" xfId="5578"/>
    <cellStyle name="Input 3 2 3 39 2" xfId="13295"/>
    <cellStyle name="Input 3 2 3 39 3" xfId="22288"/>
    <cellStyle name="Input 3 2 3 39 4" xfId="30475"/>
    <cellStyle name="Input 3 2 3 39 5" xfId="39797"/>
    <cellStyle name="Input 3 2 3 39 6" xfId="44140"/>
    <cellStyle name="Input 3 2 3 39 7" xfId="47147"/>
    <cellStyle name="Input 3 2 3 4" xfId="846"/>
    <cellStyle name="Input 3 2 3 4 2" xfId="8669"/>
    <cellStyle name="Input 3 2 3 4 3" xfId="16097"/>
    <cellStyle name="Input 3 2 3 4 4" xfId="20568"/>
    <cellStyle name="Input 3 2 3 4 5" xfId="27144"/>
    <cellStyle name="Input 3 2 3 4 6" xfId="36383"/>
    <cellStyle name="Input 3 2 3 4 7" xfId="50202"/>
    <cellStyle name="Input 3 2 3 40" xfId="5693"/>
    <cellStyle name="Input 3 2 3 40 2" xfId="13410"/>
    <cellStyle name="Input 3 2 3 40 3" xfId="22403"/>
    <cellStyle name="Input 3 2 3 40 4" xfId="30590"/>
    <cellStyle name="Input 3 2 3 40 5" xfId="39908"/>
    <cellStyle name="Input 3 2 3 40 6" xfId="44255"/>
    <cellStyle name="Input 3 2 3 40 7" xfId="46926"/>
    <cellStyle name="Input 3 2 3 41" xfId="5810"/>
    <cellStyle name="Input 3 2 3 41 2" xfId="13527"/>
    <cellStyle name="Input 3 2 3 41 3" xfId="22520"/>
    <cellStyle name="Input 3 2 3 41 4" xfId="30707"/>
    <cellStyle name="Input 3 2 3 41 5" xfId="40022"/>
    <cellStyle name="Input 3 2 3 41 6" xfId="44372"/>
    <cellStyle name="Input 3 2 3 41 7" xfId="51547"/>
    <cellStyle name="Input 3 2 3 42" xfId="5938"/>
    <cellStyle name="Input 3 2 3 42 2" xfId="13655"/>
    <cellStyle name="Input 3 2 3 42 3" xfId="22648"/>
    <cellStyle name="Input 3 2 3 42 4" xfId="30835"/>
    <cellStyle name="Input 3 2 3 42 5" xfId="40146"/>
    <cellStyle name="Input 3 2 3 42 6" xfId="44500"/>
    <cellStyle name="Input 3 2 3 42 7" xfId="53072"/>
    <cellStyle name="Input 3 2 3 43" xfId="6096"/>
    <cellStyle name="Input 3 2 3 43 2" xfId="13813"/>
    <cellStyle name="Input 3 2 3 43 3" xfId="22806"/>
    <cellStyle name="Input 3 2 3 43 4" xfId="30993"/>
    <cellStyle name="Input 3 2 3 43 5" xfId="40295"/>
    <cellStyle name="Input 3 2 3 43 6" xfId="44658"/>
    <cellStyle name="Input 3 2 3 43 7" xfId="50992"/>
    <cellStyle name="Input 3 2 3 44" xfId="6194"/>
    <cellStyle name="Input 3 2 3 44 2" xfId="13911"/>
    <cellStyle name="Input 3 2 3 44 3" xfId="22904"/>
    <cellStyle name="Input 3 2 3 44 4" xfId="31091"/>
    <cellStyle name="Input 3 2 3 44 5" xfId="40392"/>
    <cellStyle name="Input 3 2 3 44 6" xfId="44756"/>
    <cellStyle name="Input 3 2 3 44 7" xfId="49711"/>
    <cellStyle name="Input 3 2 3 45" xfId="6311"/>
    <cellStyle name="Input 3 2 3 45 2" xfId="14028"/>
    <cellStyle name="Input 3 2 3 45 3" xfId="23021"/>
    <cellStyle name="Input 3 2 3 45 4" xfId="31208"/>
    <cellStyle name="Input 3 2 3 45 5" xfId="40508"/>
    <cellStyle name="Input 3 2 3 45 6" xfId="44873"/>
    <cellStyle name="Input 3 2 3 45 7" xfId="52362"/>
    <cellStyle name="Input 3 2 3 46" xfId="6421"/>
    <cellStyle name="Input 3 2 3 46 2" xfId="14138"/>
    <cellStyle name="Input 3 2 3 46 3" xfId="23131"/>
    <cellStyle name="Input 3 2 3 46 4" xfId="31318"/>
    <cellStyle name="Input 3 2 3 46 5" xfId="40613"/>
    <cellStyle name="Input 3 2 3 46 6" xfId="44983"/>
    <cellStyle name="Input 3 2 3 46 7" xfId="53427"/>
    <cellStyle name="Input 3 2 3 47" xfId="6521"/>
    <cellStyle name="Input 3 2 3 47 2" xfId="14238"/>
    <cellStyle name="Input 3 2 3 47 3" xfId="23231"/>
    <cellStyle name="Input 3 2 3 47 4" xfId="31418"/>
    <cellStyle name="Input 3 2 3 47 5" xfId="40709"/>
    <cellStyle name="Input 3 2 3 47 6" xfId="45083"/>
    <cellStyle name="Input 3 2 3 47 7" xfId="51146"/>
    <cellStyle name="Input 3 2 3 48" xfId="6568"/>
    <cellStyle name="Input 3 2 3 48 2" xfId="14285"/>
    <cellStyle name="Input 3 2 3 48 3" xfId="23278"/>
    <cellStyle name="Input 3 2 3 48 4" xfId="31465"/>
    <cellStyle name="Input 3 2 3 48 5" xfId="40753"/>
    <cellStyle name="Input 3 2 3 48 6" xfId="45130"/>
    <cellStyle name="Input 3 2 3 48 7" xfId="53610"/>
    <cellStyle name="Input 3 2 3 49" xfId="6679"/>
    <cellStyle name="Input 3 2 3 49 2" xfId="14396"/>
    <cellStyle name="Input 3 2 3 49 3" xfId="23389"/>
    <cellStyle name="Input 3 2 3 49 4" xfId="31576"/>
    <cellStyle name="Input 3 2 3 49 5" xfId="40860"/>
    <cellStyle name="Input 3 2 3 49 6" xfId="45241"/>
    <cellStyle name="Input 3 2 3 49 7" xfId="49082"/>
    <cellStyle name="Input 3 2 3 5" xfId="1310"/>
    <cellStyle name="Input 3 2 3 5 2" xfId="9133"/>
    <cellStyle name="Input 3 2 3 5 3" xfId="16561"/>
    <cellStyle name="Input 3 2 3 5 4" xfId="25817"/>
    <cellStyle name="Input 3 2 3 5 5" xfId="34399"/>
    <cellStyle name="Input 3 2 3 5 6" xfId="37146"/>
    <cellStyle name="Input 3 2 3 5 7" xfId="52608"/>
    <cellStyle name="Input 3 2 3 50" xfId="6794"/>
    <cellStyle name="Input 3 2 3 50 2" xfId="14511"/>
    <cellStyle name="Input 3 2 3 50 3" xfId="23504"/>
    <cellStyle name="Input 3 2 3 50 4" xfId="31691"/>
    <cellStyle name="Input 3 2 3 50 5" xfId="40969"/>
    <cellStyle name="Input 3 2 3 50 6" xfId="45356"/>
    <cellStyle name="Input 3 2 3 50 7" xfId="47618"/>
    <cellStyle name="Input 3 2 3 51" xfId="6907"/>
    <cellStyle name="Input 3 2 3 51 2" xfId="14624"/>
    <cellStyle name="Input 3 2 3 51 3" xfId="23617"/>
    <cellStyle name="Input 3 2 3 51 4" xfId="31804"/>
    <cellStyle name="Input 3 2 3 51 5" xfId="41076"/>
    <cellStyle name="Input 3 2 3 51 6" xfId="45469"/>
    <cellStyle name="Input 3 2 3 51 7" xfId="46814"/>
    <cellStyle name="Input 3 2 3 52" xfId="7019"/>
    <cellStyle name="Input 3 2 3 52 2" xfId="14736"/>
    <cellStyle name="Input 3 2 3 52 3" xfId="23729"/>
    <cellStyle name="Input 3 2 3 52 4" xfId="31916"/>
    <cellStyle name="Input 3 2 3 52 5" xfId="41183"/>
    <cellStyle name="Input 3 2 3 52 6" xfId="45581"/>
    <cellStyle name="Input 3 2 3 52 7" xfId="47198"/>
    <cellStyle name="Input 3 2 3 53" xfId="7307"/>
    <cellStyle name="Input 3 2 3 53 2" xfId="15024"/>
    <cellStyle name="Input 3 2 3 53 3" xfId="24017"/>
    <cellStyle name="Input 3 2 3 53 4" xfId="32204"/>
    <cellStyle name="Input 3 2 3 53 5" xfId="41460"/>
    <cellStyle name="Input 3 2 3 53 6" xfId="45869"/>
    <cellStyle name="Input 3 2 3 53 7" xfId="51581"/>
    <cellStyle name="Input 3 2 3 54" xfId="7357"/>
    <cellStyle name="Input 3 2 3 54 2" xfId="15074"/>
    <cellStyle name="Input 3 2 3 54 3" xfId="24067"/>
    <cellStyle name="Input 3 2 3 54 4" xfId="32254"/>
    <cellStyle name="Input 3 2 3 54 5" xfId="41510"/>
    <cellStyle name="Input 3 2 3 54 6" xfId="45919"/>
    <cellStyle name="Input 3 2 3 54 7" xfId="49944"/>
    <cellStyle name="Input 3 2 3 55" xfId="7416"/>
    <cellStyle name="Input 3 2 3 55 2" xfId="15133"/>
    <cellStyle name="Input 3 2 3 55 3" xfId="24126"/>
    <cellStyle name="Input 3 2 3 55 4" xfId="32313"/>
    <cellStyle name="Input 3 2 3 55 5" xfId="41565"/>
    <cellStyle name="Input 3 2 3 55 6" xfId="45978"/>
    <cellStyle name="Input 3 2 3 55 7" xfId="50991"/>
    <cellStyle name="Input 3 2 3 56" xfId="7537"/>
    <cellStyle name="Input 3 2 3 56 2" xfId="15254"/>
    <cellStyle name="Input 3 2 3 56 3" xfId="24247"/>
    <cellStyle name="Input 3 2 3 56 4" xfId="32434"/>
    <cellStyle name="Input 3 2 3 56 5" xfId="41680"/>
    <cellStyle name="Input 3 2 3 56 6" xfId="46099"/>
    <cellStyle name="Input 3 2 3 56 7" xfId="53130"/>
    <cellStyle name="Input 3 2 3 57" xfId="7813"/>
    <cellStyle name="Input 3 2 3 57 2" xfId="15530"/>
    <cellStyle name="Input 3 2 3 57 3" xfId="24517"/>
    <cellStyle name="Input 3 2 3 57 4" xfId="32710"/>
    <cellStyle name="Input 3 2 3 57 5" xfId="41945"/>
    <cellStyle name="Input 3 2 3 57 6" xfId="46375"/>
    <cellStyle name="Input 3 2 3 57 7" xfId="53992"/>
    <cellStyle name="Input 3 2 3 58" xfId="7775"/>
    <cellStyle name="Input 3 2 3 58 2" xfId="15492"/>
    <cellStyle name="Input 3 2 3 58 3" xfId="24481"/>
    <cellStyle name="Input 3 2 3 58 4" xfId="32672"/>
    <cellStyle name="Input 3 2 3 58 5" xfId="41907"/>
    <cellStyle name="Input 3 2 3 58 6" xfId="46337"/>
    <cellStyle name="Input 3 2 3 58 7" xfId="49861"/>
    <cellStyle name="Input 3 2 3 59" xfId="7673"/>
    <cellStyle name="Input 3 2 3 59 2" xfId="15390"/>
    <cellStyle name="Input 3 2 3 59 3" xfId="24381"/>
    <cellStyle name="Input 3 2 3 59 4" xfId="32570"/>
    <cellStyle name="Input 3 2 3 59 5" xfId="41808"/>
    <cellStyle name="Input 3 2 3 59 6" xfId="46235"/>
    <cellStyle name="Input 3 2 3 59 7" xfId="54353"/>
    <cellStyle name="Input 3 2 3 6" xfId="1433"/>
    <cellStyle name="Input 3 2 3 6 2" xfId="9256"/>
    <cellStyle name="Input 3 2 3 6 3" xfId="16684"/>
    <cellStyle name="Input 3 2 3 6 4" xfId="25665"/>
    <cellStyle name="Input 3 2 3 6 5" xfId="34197"/>
    <cellStyle name="Input 3 2 3 6 6" xfId="40165"/>
    <cellStyle name="Input 3 2 3 6 7" xfId="52235"/>
    <cellStyle name="Input 3 2 3 60" xfId="8089"/>
    <cellStyle name="Input 3 2 3 60 2" xfId="15806"/>
    <cellStyle name="Input 3 2 3 60 3" xfId="32986"/>
    <cellStyle name="Input 3 2 3 60 4" xfId="42208"/>
    <cellStyle name="Input 3 2 3 60 5" xfId="46651"/>
    <cellStyle name="Input 3 2 3 60 6" xfId="48396"/>
    <cellStyle name="Input 3 2 3 61" xfId="26612"/>
    <cellStyle name="Input 3 2 3 62" xfId="35444"/>
    <cellStyle name="Input 3 2 3 63" xfId="36903"/>
    <cellStyle name="Input 3 2 3 64" xfId="54317"/>
    <cellStyle name="Input 3 2 3 7" xfId="1223"/>
    <cellStyle name="Input 3 2 3 7 2" xfId="9046"/>
    <cellStyle name="Input 3 2 3 7 3" xfId="16474"/>
    <cellStyle name="Input 3 2 3 7 4" xfId="20682"/>
    <cellStyle name="Input 3 2 3 7 5" xfId="27133"/>
    <cellStyle name="Input 3 2 3 7 6" xfId="37885"/>
    <cellStyle name="Input 3 2 3 7 7" xfId="48752"/>
    <cellStyle name="Input 3 2 3 8" xfId="1670"/>
    <cellStyle name="Input 3 2 3 8 2" xfId="9493"/>
    <cellStyle name="Input 3 2 3 8 3" xfId="16921"/>
    <cellStyle name="Input 3 2 3 8 4" xfId="20545"/>
    <cellStyle name="Input 3 2 3 8 5" xfId="27058"/>
    <cellStyle name="Input 3 2 3 8 6" xfId="38243"/>
    <cellStyle name="Input 3 2 3 8 7" xfId="47735"/>
    <cellStyle name="Input 3 2 3 9" xfId="1804"/>
    <cellStyle name="Input 3 2 3 9 2" xfId="9627"/>
    <cellStyle name="Input 3 2 3 9 3" xfId="17055"/>
    <cellStyle name="Input 3 2 3 9 4" xfId="20067"/>
    <cellStyle name="Input 3 2 3 9 5" xfId="27790"/>
    <cellStyle name="Input 3 2 3 9 6" xfId="40105"/>
    <cellStyle name="Input 3 2 3 9 7" xfId="49597"/>
    <cellStyle name="Input 3 2 30" xfId="3136"/>
    <cellStyle name="Input 3 2 30 2" xfId="10941"/>
    <cellStyle name="Input 3 2 30 3" xfId="18314"/>
    <cellStyle name="Input 3 2 30 4" xfId="19726"/>
    <cellStyle name="Input 3 2 30 5" xfId="27440"/>
    <cellStyle name="Input 3 2 30 6" xfId="40768"/>
    <cellStyle name="Input 3 2 30 7" xfId="46912"/>
    <cellStyle name="Input 3 2 31" xfId="3240"/>
    <cellStyle name="Input 3 2 31 2" xfId="11033"/>
    <cellStyle name="Input 3 2 31 3" xfId="18362"/>
    <cellStyle name="Input 3 2 31 4" xfId="25101"/>
    <cellStyle name="Input 3 2 31 5" xfId="33466"/>
    <cellStyle name="Input 3 2 31 6" xfId="37908"/>
    <cellStyle name="Input 3 2 31 7" xfId="51016"/>
    <cellStyle name="Input 3 2 32" xfId="3853"/>
    <cellStyle name="Input 3 2 32 2" xfId="11635"/>
    <cellStyle name="Input 3 2 32 3" xfId="20636"/>
    <cellStyle name="Input 3 2 32 4" xfId="28806"/>
    <cellStyle name="Input 3 2 32 5" xfId="38199"/>
    <cellStyle name="Input 3 2 32 6" xfId="42540"/>
    <cellStyle name="Input 3 2 32 7" xfId="47258"/>
    <cellStyle name="Input 3 2 33" xfId="3488"/>
    <cellStyle name="Input 3 2 33 2" xfId="11279"/>
    <cellStyle name="Input 3 2 33 3" xfId="20473"/>
    <cellStyle name="Input 3 2 33 4" xfId="28595"/>
    <cellStyle name="Input 3 2 33 5" xfId="37971"/>
    <cellStyle name="Input 3 2 33 6" xfId="42481"/>
    <cellStyle name="Input 3 2 33 7" xfId="51812"/>
    <cellStyle name="Input 3 2 34" xfId="4190"/>
    <cellStyle name="Input 3 2 34 2" xfId="20900"/>
    <cellStyle name="Input 3 2 34 3" xfId="29087"/>
    <cellStyle name="Input 3 2 34 4" xfId="38463"/>
    <cellStyle name="Input 3 2 34 5" xfId="42752"/>
    <cellStyle name="Input 3 2 34 6" xfId="52337"/>
    <cellStyle name="Input 3 2 35" xfId="3557"/>
    <cellStyle name="Input 3 2 35 2" xfId="11346"/>
    <cellStyle name="Input 3 2 35 3" xfId="20516"/>
    <cellStyle name="Input 3 2 35 4" xfId="28645"/>
    <cellStyle name="Input 3 2 35 5" xfId="38024"/>
    <cellStyle name="Input 3 2 35 6" xfId="42504"/>
    <cellStyle name="Input 3 2 35 7" xfId="50926"/>
    <cellStyle name="Input 3 2 36" xfId="4271"/>
    <cellStyle name="Input 3 2 36 2" xfId="11988"/>
    <cellStyle name="Input 3 2 36 3" xfId="20981"/>
    <cellStyle name="Input 3 2 36 4" xfId="29168"/>
    <cellStyle name="Input 3 2 36 5" xfId="38541"/>
    <cellStyle name="Input 3 2 36 6" xfId="42833"/>
    <cellStyle name="Input 3 2 36 7" xfId="51315"/>
    <cellStyle name="Input 3 2 37" xfId="3216"/>
    <cellStyle name="Input 3 2 37 2" xfId="11012"/>
    <cellStyle name="Input 3 2 37 3" xfId="20339"/>
    <cellStyle name="Input 3 2 37 4" xfId="28427"/>
    <cellStyle name="Input 3 2 37 5" xfId="37818"/>
    <cellStyle name="Input 3 2 37 6" xfId="42445"/>
    <cellStyle name="Input 3 2 37 7" xfId="53480"/>
    <cellStyle name="Input 3 2 38" xfId="3043"/>
    <cellStyle name="Input 3 2 38 2" xfId="10855"/>
    <cellStyle name="Input 3 2 38 3" xfId="20209"/>
    <cellStyle name="Input 3 2 38 4" xfId="28301"/>
    <cellStyle name="Input 3 2 38 5" xfId="37681"/>
    <cellStyle name="Input 3 2 38 6" xfId="42366"/>
    <cellStyle name="Input 3 2 38 7" xfId="49748"/>
    <cellStyle name="Input 3 2 39" xfId="4044"/>
    <cellStyle name="Input 3 2 39 2" xfId="11813"/>
    <cellStyle name="Input 3 2 39 3" xfId="20754"/>
    <cellStyle name="Input 3 2 39 4" xfId="28941"/>
    <cellStyle name="Input 3 2 39 5" xfId="38320"/>
    <cellStyle name="Input 3 2 39 6" xfId="42606"/>
    <cellStyle name="Input 3 2 39 7" xfId="52368"/>
    <cellStyle name="Input 3 2 4" xfId="537"/>
    <cellStyle name="Input 3 2 4 10" xfId="1983"/>
    <cellStyle name="Input 3 2 4 10 2" xfId="9806"/>
    <cellStyle name="Input 3 2 4 10 3" xfId="17234"/>
    <cellStyle name="Input 3 2 4 10 4" xfId="26441"/>
    <cellStyle name="Input 3 2 4 10 5" xfId="35216"/>
    <cellStyle name="Input 3 2 4 10 6" xfId="37132"/>
    <cellStyle name="Input 3 2 4 10 7" xfId="53948"/>
    <cellStyle name="Input 3 2 4 11" xfId="2101"/>
    <cellStyle name="Input 3 2 4 11 2" xfId="9924"/>
    <cellStyle name="Input 3 2 4 11 3" xfId="17352"/>
    <cellStyle name="Input 3 2 4 11 4" xfId="26670"/>
    <cellStyle name="Input 3 2 4 11 5" xfId="35517"/>
    <cellStyle name="Input 3 2 4 11 6" xfId="39290"/>
    <cellStyle name="Input 3 2 4 11 7" xfId="54439"/>
    <cellStyle name="Input 3 2 4 12" xfId="2214"/>
    <cellStyle name="Input 3 2 4 12 2" xfId="10037"/>
    <cellStyle name="Input 3 2 4 12 3" xfId="17465"/>
    <cellStyle name="Input 3 2 4 12 4" xfId="19287"/>
    <cellStyle name="Input 3 2 4 12 5" xfId="28430"/>
    <cellStyle name="Input 3 2 4 12 6" xfId="37334"/>
    <cellStyle name="Input 3 2 4 12 7" xfId="47563"/>
    <cellStyle name="Input 3 2 4 13" xfId="2305"/>
    <cellStyle name="Input 3 2 4 13 2" xfId="10128"/>
    <cellStyle name="Input 3 2 4 13 3" xfId="17556"/>
    <cellStyle name="Input 3 2 4 13 4" xfId="20493"/>
    <cellStyle name="Input 3 2 4 13 5" xfId="28137"/>
    <cellStyle name="Input 3 2 4 13 6" xfId="36581"/>
    <cellStyle name="Input 3 2 4 13 7" xfId="48675"/>
    <cellStyle name="Input 3 2 4 14" xfId="2399"/>
    <cellStyle name="Input 3 2 4 14 2" xfId="10222"/>
    <cellStyle name="Input 3 2 4 14 3" xfId="17650"/>
    <cellStyle name="Input 3 2 4 14 4" xfId="26221"/>
    <cellStyle name="Input 3 2 4 14 5" xfId="34908"/>
    <cellStyle name="Input 3 2 4 14 6" xfId="39130"/>
    <cellStyle name="Input 3 2 4 14 7" xfId="53471"/>
    <cellStyle name="Input 3 2 4 15" xfId="2512"/>
    <cellStyle name="Input 3 2 4 15 2" xfId="10335"/>
    <cellStyle name="Input 3 2 4 15 3" xfId="17763"/>
    <cellStyle name="Input 3 2 4 15 4" xfId="20127"/>
    <cellStyle name="Input 3 2 4 15 5" xfId="27562"/>
    <cellStyle name="Input 3 2 4 15 6" xfId="41816"/>
    <cellStyle name="Input 3 2 4 15 7" xfId="48975"/>
    <cellStyle name="Input 3 2 4 16" xfId="2625"/>
    <cellStyle name="Input 3 2 4 16 2" xfId="10448"/>
    <cellStyle name="Input 3 2 4 16 3" xfId="17876"/>
    <cellStyle name="Input 3 2 4 16 4" xfId="25676"/>
    <cellStyle name="Input 3 2 4 16 5" xfId="34209"/>
    <cellStyle name="Input 3 2 4 16 6" xfId="39298"/>
    <cellStyle name="Input 3 2 4 16 7" xfId="52262"/>
    <cellStyle name="Input 3 2 4 17" xfId="2705"/>
    <cellStyle name="Input 3 2 4 17 2" xfId="10528"/>
    <cellStyle name="Input 3 2 4 17 3" xfId="17956"/>
    <cellStyle name="Input 3 2 4 17 4" xfId="25541"/>
    <cellStyle name="Input 3 2 4 17 5" xfId="34033"/>
    <cellStyle name="Input 3 2 4 17 6" xfId="38286"/>
    <cellStyle name="Input 3 2 4 17 7" xfId="51967"/>
    <cellStyle name="Input 3 2 4 18" xfId="2742"/>
    <cellStyle name="Input 3 2 4 18 2" xfId="10565"/>
    <cellStyle name="Input 3 2 4 18 3" xfId="17993"/>
    <cellStyle name="Input 3 2 4 18 4" xfId="25486"/>
    <cellStyle name="Input 3 2 4 18 5" xfId="33961"/>
    <cellStyle name="Input 3 2 4 18 6" xfId="42278"/>
    <cellStyle name="Input 3 2 4 18 7" xfId="51847"/>
    <cellStyle name="Input 3 2 4 19" xfId="2818"/>
    <cellStyle name="Input 3 2 4 19 2" xfId="10641"/>
    <cellStyle name="Input 3 2 4 19 3" xfId="18069"/>
    <cellStyle name="Input 3 2 4 19 4" xfId="19579"/>
    <cellStyle name="Input 3 2 4 19 5" xfId="28876"/>
    <cellStyle name="Input 3 2 4 19 6" xfId="41900"/>
    <cellStyle name="Input 3 2 4 19 7" xfId="47706"/>
    <cellStyle name="Input 3 2 4 2" xfId="687"/>
    <cellStyle name="Input 3 2 4 2 2" xfId="8510"/>
    <cellStyle name="Input 3 2 4 2 3" xfId="15938"/>
    <cellStyle name="Input 3 2 4 2 4" xfId="20098"/>
    <cellStyle name="Input 3 2 4 2 5" xfId="27690"/>
    <cellStyle name="Input 3 2 4 2 6" xfId="36759"/>
    <cellStyle name="Input 3 2 4 2 7" xfId="47928"/>
    <cellStyle name="Input 3 2 4 20" xfId="2925"/>
    <cellStyle name="Input 3 2 4 20 2" xfId="10748"/>
    <cellStyle name="Input 3 2 4 20 3" xfId="18176"/>
    <cellStyle name="Input 3 2 4 20 4" xfId="25472"/>
    <cellStyle name="Input 3 2 4 20 5" xfId="33945"/>
    <cellStyle name="Input 3 2 4 20 6" xfId="41136"/>
    <cellStyle name="Input 3 2 4 20 7" xfId="51820"/>
    <cellStyle name="Input 3 2 4 21" xfId="3301"/>
    <cellStyle name="Input 3 2 4 21 2" xfId="11094"/>
    <cellStyle name="Input 3 2 4 21 3" xfId="18423"/>
    <cellStyle name="Input 3 2 4 21 4" xfId="25177"/>
    <cellStyle name="Input 3 2 4 21 5" xfId="33560"/>
    <cellStyle name="Input 3 2 4 21 6" xfId="38839"/>
    <cellStyle name="Input 3 2 4 21 7" xfId="51177"/>
    <cellStyle name="Input 3 2 4 22" xfId="3421"/>
    <cellStyle name="Input 3 2 4 22 2" xfId="11212"/>
    <cellStyle name="Input 3 2 4 22 3" xfId="18534"/>
    <cellStyle name="Input 3 2 4 22 4" xfId="20379"/>
    <cellStyle name="Input 3 2 4 22 5" xfId="28552"/>
    <cellStyle name="Input 3 2 4 22 6" xfId="41614"/>
    <cellStyle name="Input 3 2 4 22 7" xfId="48566"/>
    <cellStyle name="Input 3 2 4 23" xfId="3069"/>
    <cellStyle name="Input 3 2 4 23 2" xfId="10877"/>
    <cellStyle name="Input 3 2 4 23 3" xfId="18270"/>
    <cellStyle name="Input 3 2 4 23 4" xfId="26018"/>
    <cellStyle name="Input 3 2 4 23 5" xfId="34647"/>
    <cellStyle name="Input 3 2 4 23 6" xfId="39230"/>
    <cellStyle name="Input 3 2 4 23 7" xfId="53036"/>
    <cellStyle name="Input 3 2 4 24" xfId="3692"/>
    <cellStyle name="Input 3 2 4 24 2" xfId="11477"/>
    <cellStyle name="Input 3 2 4 24 3" xfId="18750"/>
    <cellStyle name="Input 3 2 4 24 4" xfId="19328"/>
    <cellStyle name="Input 3 2 4 24 5" xfId="27266"/>
    <cellStyle name="Input 3 2 4 24 6" xfId="37085"/>
    <cellStyle name="Input 3 2 4 24 7" xfId="49428"/>
    <cellStyle name="Input 3 2 4 25" xfId="3822"/>
    <cellStyle name="Input 3 2 4 25 2" xfId="11604"/>
    <cellStyle name="Input 3 2 4 25 3" xfId="18861"/>
    <cellStyle name="Input 3 2 4 25 4" xfId="25377"/>
    <cellStyle name="Input 3 2 4 25 5" xfId="33825"/>
    <cellStyle name="Input 3 2 4 25 6" xfId="39096"/>
    <cellStyle name="Input 3 2 4 25 7" xfId="51606"/>
    <cellStyle name="Input 3 2 4 26" xfId="3940"/>
    <cellStyle name="Input 3 2 4 26 2" xfId="11720"/>
    <cellStyle name="Input 3 2 4 26 3" xfId="18970"/>
    <cellStyle name="Input 3 2 4 26 4" xfId="26497"/>
    <cellStyle name="Input 3 2 4 26 5" xfId="35291"/>
    <cellStyle name="Input 3 2 4 26 6" xfId="42079"/>
    <cellStyle name="Input 3 2 4 26 7" xfId="54075"/>
    <cellStyle name="Input 3 2 4 27" xfId="4014"/>
    <cellStyle name="Input 3 2 4 27 2" xfId="11789"/>
    <cellStyle name="Input 3 2 4 27 3" xfId="20724"/>
    <cellStyle name="Input 3 2 4 27 4" xfId="28911"/>
    <cellStyle name="Input 3 2 4 27 5" xfId="38294"/>
    <cellStyle name="Input 3 2 4 27 6" xfId="42576"/>
    <cellStyle name="Input 3 2 4 27 7" xfId="52457"/>
    <cellStyle name="Input 3 2 4 28" xfId="4137"/>
    <cellStyle name="Input 3 2 4 28 2" xfId="11896"/>
    <cellStyle name="Input 3 2 4 28 3" xfId="20847"/>
    <cellStyle name="Input 3 2 4 28 4" xfId="29034"/>
    <cellStyle name="Input 3 2 4 28 5" xfId="38410"/>
    <cellStyle name="Input 3 2 4 28 6" xfId="42699"/>
    <cellStyle name="Input 3 2 4 28 7" xfId="50171"/>
    <cellStyle name="Input 3 2 4 29" xfId="3204"/>
    <cellStyle name="Input 3 2 4 29 2" xfId="20330"/>
    <cellStyle name="Input 3 2 4 29 3" xfId="28421"/>
    <cellStyle name="Input 3 2 4 29 4" xfId="37809"/>
    <cellStyle name="Input 3 2 4 29 5" xfId="42441"/>
    <cellStyle name="Input 3 2 4 29 6" xfId="48433"/>
    <cellStyle name="Input 3 2 4 3" xfId="795"/>
    <cellStyle name="Input 3 2 4 3 2" xfId="8618"/>
    <cellStyle name="Input 3 2 4 3 3" xfId="16046"/>
    <cellStyle name="Input 3 2 4 3 4" xfId="19443"/>
    <cellStyle name="Input 3 2 4 3 5" xfId="27103"/>
    <cellStyle name="Input 3 2 4 3 6" xfId="36742"/>
    <cellStyle name="Input 3 2 4 3 7" xfId="49329"/>
    <cellStyle name="Input 3 2 4 30" xfId="4334"/>
    <cellStyle name="Input 3 2 4 30 2" xfId="12051"/>
    <cellStyle name="Input 3 2 4 30 3" xfId="21044"/>
    <cellStyle name="Input 3 2 4 30 4" xfId="29231"/>
    <cellStyle name="Input 3 2 4 30 5" xfId="38601"/>
    <cellStyle name="Input 3 2 4 30 6" xfId="42896"/>
    <cellStyle name="Input 3 2 4 30 7" xfId="47343"/>
    <cellStyle name="Input 3 2 4 31" xfId="4457"/>
    <cellStyle name="Input 3 2 4 31 2" xfId="12174"/>
    <cellStyle name="Input 3 2 4 31 3" xfId="21167"/>
    <cellStyle name="Input 3 2 4 31 4" xfId="29354"/>
    <cellStyle name="Input 3 2 4 31 5" xfId="38719"/>
    <cellStyle name="Input 3 2 4 31 6" xfId="43019"/>
    <cellStyle name="Input 3 2 4 31 7" xfId="48289"/>
    <cellStyle name="Input 3 2 4 32" xfId="4571"/>
    <cellStyle name="Input 3 2 4 32 2" xfId="12288"/>
    <cellStyle name="Input 3 2 4 32 3" xfId="21281"/>
    <cellStyle name="Input 3 2 4 32 4" xfId="29468"/>
    <cellStyle name="Input 3 2 4 32 5" xfId="38828"/>
    <cellStyle name="Input 3 2 4 32 6" xfId="43133"/>
    <cellStyle name="Input 3 2 4 32 7" xfId="52168"/>
    <cellStyle name="Input 3 2 4 33" xfId="4684"/>
    <cellStyle name="Input 3 2 4 33 2" xfId="12401"/>
    <cellStyle name="Input 3 2 4 33 3" xfId="21394"/>
    <cellStyle name="Input 3 2 4 33 4" xfId="29581"/>
    <cellStyle name="Input 3 2 4 33 5" xfId="38937"/>
    <cellStyle name="Input 3 2 4 33 6" xfId="43246"/>
    <cellStyle name="Input 3 2 4 33 7" xfId="52029"/>
    <cellStyle name="Input 3 2 4 34" xfId="4795"/>
    <cellStyle name="Input 3 2 4 34 2" xfId="12512"/>
    <cellStyle name="Input 3 2 4 34 3" xfId="21505"/>
    <cellStyle name="Input 3 2 4 34 4" xfId="29692"/>
    <cellStyle name="Input 3 2 4 34 5" xfId="39045"/>
    <cellStyle name="Input 3 2 4 34 6" xfId="43357"/>
    <cellStyle name="Input 3 2 4 34 7" xfId="51537"/>
    <cellStyle name="Input 3 2 4 35" xfId="4904"/>
    <cellStyle name="Input 3 2 4 35 2" xfId="12621"/>
    <cellStyle name="Input 3 2 4 35 3" xfId="21614"/>
    <cellStyle name="Input 3 2 4 35 4" xfId="29801"/>
    <cellStyle name="Input 3 2 4 35 5" xfId="39149"/>
    <cellStyle name="Input 3 2 4 35 6" xfId="43466"/>
    <cellStyle name="Input 3 2 4 35 7" xfId="48348"/>
    <cellStyle name="Input 3 2 4 36" xfId="5015"/>
    <cellStyle name="Input 3 2 4 36 2" xfId="12732"/>
    <cellStyle name="Input 3 2 4 36 3" xfId="21725"/>
    <cellStyle name="Input 3 2 4 36 4" xfId="29912"/>
    <cellStyle name="Input 3 2 4 36 5" xfId="39257"/>
    <cellStyle name="Input 3 2 4 36 6" xfId="43577"/>
    <cellStyle name="Input 3 2 4 36 7" xfId="52053"/>
    <cellStyle name="Input 3 2 4 37" xfId="5394"/>
    <cellStyle name="Input 3 2 4 37 2" xfId="13111"/>
    <cellStyle name="Input 3 2 4 37 3" xfId="22104"/>
    <cellStyle name="Input 3 2 4 37 4" xfId="30291"/>
    <cellStyle name="Input 3 2 4 37 5" xfId="39621"/>
    <cellStyle name="Input 3 2 4 37 6" xfId="43956"/>
    <cellStyle name="Input 3 2 4 37 7" xfId="51276"/>
    <cellStyle name="Input 3 2 4 38" xfId="5514"/>
    <cellStyle name="Input 3 2 4 38 2" xfId="13231"/>
    <cellStyle name="Input 3 2 4 38 3" xfId="22224"/>
    <cellStyle name="Input 3 2 4 38 4" xfId="30411"/>
    <cellStyle name="Input 3 2 4 38 5" xfId="39735"/>
    <cellStyle name="Input 3 2 4 38 6" xfId="44076"/>
    <cellStyle name="Input 3 2 4 38 7" xfId="48922"/>
    <cellStyle name="Input 3 2 4 39" xfId="5638"/>
    <cellStyle name="Input 3 2 4 39 2" xfId="13355"/>
    <cellStyle name="Input 3 2 4 39 3" xfId="22348"/>
    <cellStyle name="Input 3 2 4 39 4" xfId="30535"/>
    <cellStyle name="Input 3 2 4 39 5" xfId="39855"/>
    <cellStyle name="Input 3 2 4 39 6" xfId="44200"/>
    <cellStyle name="Input 3 2 4 39 7" xfId="47219"/>
    <cellStyle name="Input 3 2 4 4" xfId="906"/>
    <cellStyle name="Input 3 2 4 4 2" xfId="8729"/>
    <cellStyle name="Input 3 2 4 4 3" xfId="16157"/>
    <cellStyle name="Input 3 2 4 4 4" xfId="25967"/>
    <cellStyle name="Input 3 2 4 4 5" xfId="34579"/>
    <cellStyle name="Input 3 2 4 4 6" xfId="38260"/>
    <cellStyle name="Input 3 2 4 4 7" xfId="52929"/>
    <cellStyle name="Input 3 2 4 40" xfId="5754"/>
    <cellStyle name="Input 3 2 4 40 2" xfId="13471"/>
    <cellStyle name="Input 3 2 4 40 3" xfId="22464"/>
    <cellStyle name="Input 3 2 4 40 4" xfId="30651"/>
    <cellStyle name="Input 3 2 4 40 5" xfId="39967"/>
    <cellStyle name="Input 3 2 4 40 6" xfId="44316"/>
    <cellStyle name="Input 3 2 4 40 7" xfId="51084"/>
    <cellStyle name="Input 3 2 4 41" xfId="5870"/>
    <cellStyle name="Input 3 2 4 41 2" xfId="13587"/>
    <cellStyle name="Input 3 2 4 41 3" xfId="22580"/>
    <cellStyle name="Input 3 2 4 41 4" xfId="30767"/>
    <cellStyle name="Input 3 2 4 41 5" xfId="40080"/>
    <cellStyle name="Input 3 2 4 41 6" xfId="44432"/>
    <cellStyle name="Input 3 2 4 41 7" xfId="51955"/>
    <cellStyle name="Input 3 2 4 42" xfId="5999"/>
    <cellStyle name="Input 3 2 4 42 2" xfId="13716"/>
    <cellStyle name="Input 3 2 4 42 3" xfId="22709"/>
    <cellStyle name="Input 3 2 4 42 4" xfId="30896"/>
    <cellStyle name="Input 3 2 4 42 5" xfId="40204"/>
    <cellStyle name="Input 3 2 4 42 6" xfId="44561"/>
    <cellStyle name="Input 3 2 4 42 7" xfId="53979"/>
    <cellStyle name="Input 3 2 4 43" xfId="5068"/>
    <cellStyle name="Input 3 2 4 43 2" xfId="12785"/>
    <cellStyle name="Input 3 2 4 43 3" xfId="21778"/>
    <cellStyle name="Input 3 2 4 43 4" xfId="29965"/>
    <cellStyle name="Input 3 2 4 43 5" xfId="39308"/>
    <cellStyle name="Input 3 2 4 43 6" xfId="43630"/>
    <cellStyle name="Input 3 2 4 43 7" xfId="53706"/>
    <cellStyle name="Input 3 2 4 44" xfId="6255"/>
    <cellStyle name="Input 3 2 4 44 2" xfId="13972"/>
    <cellStyle name="Input 3 2 4 44 3" xfId="22965"/>
    <cellStyle name="Input 3 2 4 44 4" xfId="31152"/>
    <cellStyle name="Input 3 2 4 44 5" xfId="40452"/>
    <cellStyle name="Input 3 2 4 44 6" xfId="44817"/>
    <cellStyle name="Input 3 2 4 44 7" xfId="49053"/>
    <cellStyle name="Input 3 2 4 45" xfId="6371"/>
    <cellStyle name="Input 3 2 4 45 2" xfId="14088"/>
    <cellStyle name="Input 3 2 4 45 3" xfId="23081"/>
    <cellStyle name="Input 3 2 4 45 4" xfId="31268"/>
    <cellStyle name="Input 3 2 4 45 5" xfId="40565"/>
    <cellStyle name="Input 3 2 4 45 6" xfId="44933"/>
    <cellStyle name="Input 3 2 4 45 7" xfId="52348"/>
    <cellStyle name="Input 3 2 4 46" xfId="6482"/>
    <cellStyle name="Input 3 2 4 46 2" xfId="14199"/>
    <cellStyle name="Input 3 2 4 46 3" xfId="23192"/>
    <cellStyle name="Input 3 2 4 46 4" xfId="31379"/>
    <cellStyle name="Input 3 2 4 46 5" xfId="40672"/>
    <cellStyle name="Input 3 2 4 46 6" xfId="45044"/>
    <cellStyle name="Input 3 2 4 46 7" xfId="54394"/>
    <cellStyle name="Input 3 2 4 47" xfId="6551"/>
    <cellStyle name="Input 3 2 4 47 2" xfId="14268"/>
    <cellStyle name="Input 3 2 4 47 3" xfId="23261"/>
    <cellStyle name="Input 3 2 4 47 4" xfId="31448"/>
    <cellStyle name="Input 3 2 4 47 5" xfId="40737"/>
    <cellStyle name="Input 3 2 4 47 6" xfId="45113"/>
    <cellStyle name="Input 3 2 4 47 7" xfId="51835"/>
    <cellStyle name="Input 3 2 4 48" xfId="6628"/>
    <cellStyle name="Input 3 2 4 48 2" xfId="14345"/>
    <cellStyle name="Input 3 2 4 48 3" xfId="23338"/>
    <cellStyle name="Input 3 2 4 48 4" xfId="31525"/>
    <cellStyle name="Input 3 2 4 48 5" xfId="40811"/>
    <cellStyle name="Input 3 2 4 48 6" xfId="45190"/>
    <cellStyle name="Input 3 2 4 48 7" xfId="48571"/>
    <cellStyle name="Input 3 2 4 49" xfId="6740"/>
    <cellStyle name="Input 3 2 4 49 2" xfId="14457"/>
    <cellStyle name="Input 3 2 4 49 3" xfId="23450"/>
    <cellStyle name="Input 3 2 4 49 4" xfId="31637"/>
    <cellStyle name="Input 3 2 4 49 5" xfId="40917"/>
    <cellStyle name="Input 3 2 4 49 6" xfId="45302"/>
    <cellStyle name="Input 3 2 4 49 7" xfId="50359"/>
    <cellStyle name="Input 3 2 4 5" xfId="1371"/>
    <cellStyle name="Input 3 2 4 5 2" xfId="9194"/>
    <cellStyle name="Input 3 2 4 5 3" xfId="16622"/>
    <cellStyle name="Input 3 2 4 5 4" xfId="25754"/>
    <cellStyle name="Input 3 2 4 5 5" xfId="34308"/>
    <cellStyle name="Input 3 2 4 5 6" xfId="38783"/>
    <cellStyle name="Input 3 2 4 5 7" xfId="52449"/>
    <cellStyle name="Input 3 2 4 50" xfId="6855"/>
    <cellStyle name="Input 3 2 4 50 2" xfId="14572"/>
    <cellStyle name="Input 3 2 4 50 3" xfId="23565"/>
    <cellStyle name="Input 3 2 4 50 4" xfId="31752"/>
    <cellStyle name="Input 3 2 4 50 5" xfId="41025"/>
    <cellStyle name="Input 3 2 4 50 6" xfId="45417"/>
    <cellStyle name="Input 3 2 4 50 7" xfId="54515"/>
    <cellStyle name="Input 3 2 4 51" xfId="6968"/>
    <cellStyle name="Input 3 2 4 51 2" xfId="14685"/>
    <cellStyle name="Input 3 2 4 51 3" xfId="23678"/>
    <cellStyle name="Input 3 2 4 51 4" xfId="31865"/>
    <cellStyle name="Input 3 2 4 51 5" xfId="41133"/>
    <cellStyle name="Input 3 2 4 51 6" xfId="45530"/>
    <cellStyle name="Input 3 2 4 51 7" xfId="54509"/>
    <cellStyle name="Input 3 2 4 52" xfId="7079"/>
    <cellStyle name="Input 3 2 4 52 2" xfId="14796"/>
    <cellStyle name="Input 3 2 4 52 3" xfId="23789"/>
    <cellStyle name="Input 3 2 4 52 4" xfId="31976"/>
    <cellStyle name="Input 3 2 4 52 5" xfId="41238"/>
    <cellStyle name="Input 3 2 4 52 6" xfId="45641"/>
    <cellStyle name="Input 3 2 4 52 7" xfId="50690"/>
    <cellStyle name="Input 3 2 4 53" xfId="7188"/>
    <cellStyle name="Input 3 2 4 53 2" xfId="14905"/>
    <cellStyle name="Input 3 2 4 53 3" xfId="23898"/>
    <cellStyle name="Input 3 2 4 53 4" xfId="32085"/>
    <cellStyle name="Input 3 2 4 53 5" xfId="41346"/>
    <cellStyle name="Input 3 2 4 53 6" xfId="45750"/>
    <cellStyle name="Input 3 2 4 53 7" xfId="47586"/>
    <cellStyle name="Input 3 2 4 54" xfId="7382"/>
    <cellStyle name="Input 3 2 4 54 2" xfId="15099"/>
    <cellStyle name="Input 3 2 4 54 3" xfId="24092"/>
    <cellStyle name="Input 3 2 4 54 4" xfId="32279"/>
    <cellStyle name="Input 3 2 4 54 5" xfId="41535"/>
    <cellStyle name="Input 3 2 4 54 6" xfId="45944"/>
    <cellStyle name="Input 3 2 4 54 7" xfId="48407"/>
    <cellStyle name="Input 3 2 4 55" xfId="7476"/>
    <cellStyle name="Input 3 2 4 55 2" xfId="15193"/>
    <cellStyle name="Input 3 2 4 55 3" xfId="24186"/>
    <cellStyle name="Input 3 2 4 55 4" xfId="32373"/>
    <cellStyle name="Input 3 2 4 55 5" xfId="41621"/>
    <cellStyle name="Input 3 2 4 55 6" xfId="46038"/>
    <cellStyle name="Input 3 2 4 55 7" xfId="52230"/>
    <cellStyle name="Input 3 2 4 56" xfId="7597"/>
    <cellStyle name="Input 3 2 4 56 2" xfId="15314"/>
    <cellStyle name="Input 3 2 4 56 3" xfId="24307"/>
    <cellStyle name="Input 3 2 4 56 4" xfId="32494"/>
    <cellStyle name="Input 3 2 4 56 5" xfId="41736"/>
    <cellStyle name="Input 3 2 4 56 6" xfId="46159"/>
    <cellStyle name="Input 3 2 4 56 7" xfId="49695"/>
    <cellStyle name="Input 3 2 4 57" xfId="7873"/>
    <cellStyle name="Input 3 2 4 57 2" xfId="15590"/>
    <cellStyle name="Input 3 2 4 57 3" xfId="24577"/>
    <cellStyle name="Input 3 2 4 57 4" xfId="32770"/>
    <cellStyle name="Input 3 2 4 57 5" xfId="42001"/>
    <cellStyle name="Input 3 2 4 57 6" xfId="46435"/>
    <cellStyle name="Input 3 2 4 57 7" xfId="52554"/>
    <cellStyle name="Input 3 2 4 58" xfId="7940"/>
    <cellStyle name="Input 3 2 4 58 2" xfId="15657"/>
    <cellStyle name="Input 3 2 4 58 3" xfId="24643"/>
    <cellStyle name="Input 3 2 4 58 4" xfId="32837"/>
    <cellStyle name="Input 3 2 4 58 5" xfId="42066"/>
    <cellStyle name="Input 3 2 4 58 6" xfId="46502"/>
    <cellStyle name="Input 3 2 4 58 7" xfId="51841"/>
    <cellStyle name="Input 3 2 4 59" xfId="7689"/>
    <cellStyle name="Input 3 2 4 59 2" xfId="15406"/>
    <cellStyle name="Input 3 2 4 59 3" xfId="24397"/>
    <cellStyle name="Input 3 2 4 59 4" xfId="32586"/>
    <cellStyle name="Input 3 2 4 59 5" xfId="41824"/>
    <cellStyle name="Input 3 2 4 59 6" xfId="46251"/>
    <cellStyle name="Input 3 2 4 59 7" xfId="52591"/>
    <cellStyle name="Input 3 2 4 6" xfId="1494"/>
    <cellStyle name="Input 3 2 4 6 2" xfId="9317"/>
    <cellStyle name="Input 3 2 4 6 3" xfId="16745"/>
    <cellStyle name="Input 3 2 4 6 4" xfId="25739"/>
    <cellStyle name="Input 3 2 4 6 5" xfId="34290"/>
    <cellStyle name="Input 3 2 4 6 6" xfId="41248"/>
    <cellStyle name="Input 3 2 4 6 7" xfId="52417"/>
    <cellStyle name="Input 3 2 4 60" xfId="8149"/>
    <cellStyle name="Input 3 2 4 60 2" xfId="15866"/>
    <cellStyle name="Input 3 2 4 60 3" xfId="33046"/>
    <cellStyle name="Input 3 2 4 60 4" xfId="42265"/>
    <cellStyle name="Input 3 2 4 60 5" xfId="46711"/>
    <cellStyle name="Input 3 2 4 60 6" xfId="47760"/>
    <cellStyle name="Input 3 2 4 61" xfId="20076"/>
    <cellStyle name="Input 3 2 4 62" xfId="27121"/>
    <cellStyle name="Input 3 2 4 63" xfId="36258"/>
    <cellStyle name="Input 3 2 4 64" xfId="48950"/>
    <cellStyle name="Input 3 2 4 7" xfId="1603"/>
    <cellStyle name="Input 3 2 4 7 2" xfId="9426"/>
    <cellStyle name="Input 3 2 4 7 3" xfId="16854"/>
    <cellStyle name="Input 3 2 4 7 4" xfId="19191"/>
    <cellStyle name="Input 3 2 4 7 5" xfId="26921"/>
    <cellStyle name="Input 3 2 4 7 6" xfId="37848"/>
    <cellStyle name="Input 3 2 4 7 7" xfId="49122"/>
    <cellStyle name="Input 3 2 4 8" xfId="1731"/>
    <cellStyle name="Input 3 2 4 8 2" xfId="9554"/>
    <cellStyle name="Input 3 2 4 8 3" xfId="16982"/>
    <cellStyle name="Input 3 2 4 8 4" xfId="24876"/>
    <cellStyle name="Input 3 2 4 8 5" xfId="33190"/>
    <cellStyle name="Input 3 2 4 8 6" xfId="40921"/>
    <cellStyle name="Input 3 2 4 8 7" xfId="50517"/>
    <cellStyle name="Input 3 2 4 9" xfId="1865"/>
    <cellStyle name="Input 3 2 4 9 2" xfId="9688"/>
    <cellStyle name="Input 3 2 4 9 3" xfId="17116"/>
    <cellStyle name="Input 3 2 4 9 4" xfId="25086"/>
    <cellStyle name="Input 3 2 4 9 5" xfId="33448"/>
    <cellStyle name="Input 3 2 4 9 6" xfId="40276"/>
    <cellStyle name="Input 3 2 4 9 7" xfId="50985"/>
    <cellStyle name="Input 3 2 40" xfId="4249"/>
    <cellStyle name="Input 3 2 40 2" xfId="11973"/>
    <cellStyle name="Input 3 2 40 3" xfId="20959"/>
    <cellStyle name="Input 3 2 40 4" xfId="29146"/>
    <cellStyle name="Input 3 2 40 5" xfId="38519"/>
    <cellStyle name="Input 3 2 40 6" xfId="42811"/>
    <cellStyle name="Input 3 2 40 7" xfId="53558"/>
    <cellStyle name="Input 3 2 41" xfId="4042"/>
    <cellStyle name="Input 3 2 41 2" xfId="11811"/>
    <cellStyle name="Input 3 2 41 3" xfId="20752"/>
    <cellStyle name="Input 3 2 41 4" xfId="28939"/>
    <cellStyle name="Input 3 2 41 5" xfId="38318"/>
    <cellStyle name="Input 3 2 41 6" xfId="42604"/>
    <cellStyle name="Input 3 2 41 7" xfId="52566"/>
    <cellStyle name="Input 3 2 42" xfId="5235"/>
    <cellStyle name="Input 3 2 42 2" xfId="12952"/>
    <cellStyle name="Input 3 2 42 3" xfId="21945"/>
    <cellStyle name="Input 3 2 42 4" xfId="30132"/>
    <cellStyle name="Input 3 2 42 5" xfId="39467"/>
    <cellStyle name="Input 3 2 42 6" xfId="43797"/>
    <cellStyle name="Input 3 2 42 7" xfId="52743"/>
    <cellStyle name="Input 3 2 43" xfId="5156"/>
    <cellStyle name="Input 3 2 43 2" xfId="12873"/>
    <cellStyle name="Input 3 2 43 3" xfId="21866"/>
    <cellStyle name="Input 3 2 43 4" xfId="30053"/>
    <cellStyle name="Input 3 2 43 5" xfId="39392"/>
    <cellStyle name="Input 3 2 43 6" xfId="43718"/>
    <cellStyle name="Input 3 2 43 7" xfId="53207"/>
    <cellStyle name="Input 3 2 44" xfId="5163"/>
    <cellStyle name="Input 3 2 44 2" xfId="12880"/>
    <cellStyle name="Input 3 2 44 3" xfId="21873"/>
    <cellStyle name="Input 3 2 44 4" xfId="30060"/>
    <cellStyle name="Input 3 2 44 5" xfId="39399"/>
    <cellStyle name="Input 3 2 44 6" xfId="43725"/>
    <cellStyle name="Input 3 2 44 7" xfId="52644"/>
    <cellStyle name="Input 3 2 45" xfId="5180"/>
    <cellStyle name="Input 3 2 45 2" xfId="12897"/>
    <cellStyle name="Input 3 2 45 3" xfId="21890"/>
    <cellStyle name="Input 3 2 45 4" xfId="30077"/>
    <cellStyle name="Input 3 2 45 5" xfId="39416"/>
    <cellStyle name="Input 3 2 45 6" xfId="43742"/>
    <cellStyle name="Input 3 2 45 7" xfId="49598"/>
    <cellStyle name="Input 3 2 46" xfId="5251"/>
    <cellStyle name="Input 3 2 46 2" xfId="12968"/>
    <cellStyle name="Input 3 2 46 3" xfId="21961"/>
    <cellStyle name="Input 3 2 46 4" xfId="30148"/>
    <cellStyle name="Input 3 2 46 5" xfId="39483"/>
    <cellStyle name="Input 3 2 46 6" xfId="43813"/>
    <cellStyle name="Input 3 2 46 7" xfId="50938"/>
    <cellStyle name="Input 3 2 47" xfId="5207"/>
    <cellStyle name="Input 3 2 47 2" xfId="12924"/>
    <cellStyle name="Input 3 2 47 3" xfId="21917"/>
    <cellStyle name="Input 3 2 47 4" xfId="30104"/>
    <cellStyle name="Input 3 2 47 5" xfId="39439"/>
    <cellStyle name="Input 3 2 47 6" xfId="43769"/>
    <cellStyle name="Input 3 2 47 7" xfId="51660"/>
    <cellStyle name="Input 3 2 48" xfId="5298"/>
    <cellStyle name="Input 3 2 48 2" xfId="13015"/>
    <cellStyle name="Input 3 2 48 3" xfId="22008"/>
    <cellStyle name="Input 3 2 48 4" xfId="30195"/>
    <cellStyle name="Input 3 2 48 5" xfId="39529"/>
    <cellStyle name="Input 3 2 48 6" xfId="43860"/>
    <cellStyle name="Input 3 2 48 7" xfId="53757"/>
    <cellStyle name="Input 3 2 49" xfId="5902"/>
    <cellStyle name="Input 3 2 49 2" xfId="13619"/>
    <cellStyle name="Input 3 2 49 3" xfId="22612"/>
    <cellStyle name="Input 3 2 49 4" xfId="30799"/>
    <cellStyle name="Input 3 2 49 5" xfId="40112"/>
    <cellStyle name="Input 3 2 49 6" xfId="44464"/>
    <cellStyle name="Input 3 2 49 7" xfId="53601"/>
    <cellStyle name="Input 3 2 5" xfId="582"/>
    <cellStyle name="Input 3 2 5 10" xfId="2027"/>
    <cellStyle name="Input 3 2 5 10 2" xfId="9850"/>
    <cellStyle name="Input 3 2 5 10 3" xfId="17278"/>
    <cellStyle name="Input 3 2 5 10 4" xfId="19147"/>
    <cellStyle name="Input 3 2 5 10 5" xfId="28005"/>
    <cellStyle name="Input 3 2 5 10 6" xfId="39652"/>
    <cellStyle name="Input 3 2 5 10 7" xfId="49258"/>
    <cellStyle name="Input 3 2 5 11" xfId="2143"/>
    <cellStyle name="Input 3 2 5 11 2" xfId="9966"/>
    <cellStyle name="Input 3 2 5 11 3" xfId="17394"/>
    <cellStyle name="Input 3 2 5 11 4" xfId="20544"/>
    <cellStyle name="Input 3 2 5 11 5" xfId="27667"/>
    <cellStyle name="Input 3 2 5 11 6" xfId="36939"/>
    <cellStyle name="Input 3 2 5 11 7" xfId="49989"/>
    <cellStyle name="Input 3 2 5 12" xfId="2258"/>
    <cellStyle name="Input 3 2 5 12 2" xfId="10081"/>
    <cellStyle name="Input 3 2 5 12 3" xfId="17509"/>
    <cellStyle name="Input 3 2 5 12 4" xfId="26244"/>
    <cellStyle name="Input 3 2 5 12 5" xfId="34938"/>
    <cellStyle name="Input 3 2 5 12 6" xfId="38237"/>
    <cellStyle name="Input 3 2 5 12 7" xfId="53531"/>
    <cellStyle name="Input 3 2 5 13" xfId="2035"/>
    <cellStyle name="Input 3 2 5 13 2" xfId="9858"/>
    <cellStyle name="Input 3 2 5 13 3" xfId="17286"/>
    <cellStyle name="Input 3 2 5 13 4" xfId="19397"/>
    <cellStyle name="Input 3 2 5 13 5" xfId="27671"/>
    <cellStyle name="Input 3 2 5 13 6" xfId="38468"/>
    <cellStyle name="Input 3 2 5 13 7" xfId="48555"/>
    <cellStyle name="Input 3 2 5 14" xfId="2309"/>
    <cellStyle name="Input 3 2 5 14 2" xfId="10132"/>
    <cellStyle name="Input 3 2 5 14 3" xfId="17560"/>
    <cellStyle name="Input 3 2 5 14 4" xfId="25521"/>
    <cellStyle name="Input 3 2 5 14 5" xfId="34003"/>
    <cellStyle name="Input 3 2 5 14 6" xfId="41834"/>
    <cellStyle name="Input 3 2 5 14 7" xfId="51926"/>
    <cellStyle name="Input 3 2 5 15" xfId="2556"/>
    <cellStyle name="Input 3 2 5 15 2" xfId="10379"/>
    <cellStyle name="Input 3 2 5 15 3" xfId="17807"/>
    <cellStyle name="Input 3 2 5 15 4" xfId="26218"/>
    <cellStyle name="Input 3 2 5 15 5" xfId="34903"/>
    <cellStyle name="Input 3 2 5 15 6" xfId="38846"/>
    <cellStyle name="Input 3 2 5 15 7" xfId="53464"/>
    <cellStyle name="Input 3 2 5 16" xfId="2669"/>
    <cellStyle name="Input 3 2 5 16 2" xfId="10492"/>
    <cellStyle name="Input 3 2 5 16 3" xfId="17920"/>
    <cellStyle name="Input 3 2 5 16 4" xfId="26508"/>
    <cellStyle name="Input 3 2 5 16 5" xfId="35304"/>
    <cellStyle name="Input 3 2 5 16 6" xfId="42210"/>
    <cellStyle name="Input 3 2 5 16 7" xfId="54095"/>
    <cellStyle name="Input 3 2 5 17" xfId="1265"/>
    <cellStyle name="Input 3 2 5 17 2" xfId="9088"/>
    <cellStyle name="Input 3 2 5 17 3" xfId="16516"/>
    <cellStyle name="Input 3 2 5 17 4" xfId="20420"/>
    <cellStyle name="Input 3 2 5 17 5" xfId="27918"/>
    <cellStyle name="Input 3 2 5 17 6" xfId="41005"/>
    <cellStyle name="Input 3 2 5 17 7" xfId="46949"/>
    <cellStyle name="Input 3 2 5 18" xfId="1541"/>
    <cellStyle name="Input 3 2 5 18 2" xfId="9364"/>
    <cellStyle name="Input 3 2 5 18 3" xfId="16792"/>
    <cellStyle name="Input 3 2 5 18 4" xfId="20079"/>
    <cellStyle name="Input 3 2 5 18 5" xfId="27863"/>
    <cellStyle name="Input 3 2 5 18 6" xfId="37164"/>
    <cellStyle name="Input 3 2 5 18 7" xfId="47565"/>
    <cellStyle name="Input 3 2 5 19" xfId="2859"/>
    <cellStyle name="Input 3 2 5 19 2" xfId="10682"/>
    <cellStyle name="Input 3 2 5 19 3" xfId="18110"/>
    <cellStyle name="Input 3 2 5 19 4" xfId="25682"/>
    <cellStyle name="Input 3 2 5 19 5" xfId="34220"/>
    <cellStyle name="Input 3 2 5 19 6" xfId="38014"/>
    <cellStyle name="Input 3 2 5 19 7" xfId="52283"/>
    <cellStyle name="Input 3 2 5 2" xfId="727"/>
    <cellStyle name="Input 3 2 5 2 2" xfId="8550"/>
    <cellStyle name="Input 3 2 5 2 3" xfId="15978"/>
    <cellStyle name="Input 3 2 5 2 4" xfId="20099"/>
    <cellStyle name="Input 3 2 5 2 5" xfId="26784"/>
    <cellStyle name="Input 3 2 5 2 6" xfId="37433"/>
    <cellStyle name="Input 3 2 5 2 7" xfId="50338"/>
    <cellStyle name="Input 3 2 5 20" xfId="2965"/>
    <cellStyle name="Input 3 2 5 20 2" xfId="10788"/>
    <cellStyle name="Input 3 2 5 20 3" xfId="18216"/>
    <cellStyle name="Input 3 2 5 20 4" xfId="19673"/>
    <cellStyle name="Input 3 2 5 20 5" xfId="28829"/>
    <cellStyle name="Input 3 2 5 20 6" xfId="36900"/>
    <cellStyle name="Input 3 2 5 20 7" xfId="48872"/>
    <cellStyle name="Input 3 2 5 21" xfId="3345"/>
    <cellStyle name="Input 3 2 5 21 2" xfId="11138"/>
    <cellStyle name="Input 3 2 5 21 3" xfId="18464"/>
    <cellStyle name="Input 3 2 5 21 4" xfId="26269"/>
    <cellStyle name="Input 3 2 5 21 5" xfId="34970"/>
    <cellStyle name="Input 3 2 5 21 6" xfId="36846"/>
    <cellStyle name="Input 3 2 5 21 7" xfId="53581"/>
    <cellStyle name="Input 3 2 5 22" xfId="3464"/>
    <cellStyle name="Input 3 2 5 22 2" xfId="11255"/>
    <cellStyle name="Input 3 2 5 22 3" xfId="18574"/>
    <cellStyle name="Input 3 2 5 22 4" xfId="24886"/>
    <cellStyle name="Input 3 2 5 22 5" xfId="33202"/>
    <cellStyle name="Input 3 2 5 22 6" xfId="37490"/>
    <cellStyle name="Input 3 2 5 22 7" xfId="50537"/>
    <cellStyle name="Input 3 2 5 23" xfId="3622"/>
    <cellStyle name="Input 3 2 5 23 2" xfId="11407"/>
    <cellStyle name="Input 3 2 5 23 3" xfId="18681"/>
    <cellStyle name="Input 3 2 5 23 4" xfId="19082"/>
    <cellStyle name="Input 3 2 5 23 5" xfId="27187"/>
    <cellStyle name="Input 3 2 5 23 6" xfId="37128"/>
    <cellStyle name="Input 3 2 5 23 7" xfId="49219"/>
    <cellStyle name="Input 3 2 5 24" xfId="3737"/>
    <cellStyle name="Input 3 2 5 24 2" xfId="11522"/>
    <cellStyle name="Input 3 2 5 24 3" xfId="18792"/>
    <cellStyle name="Input 3 2 5 24 4" xfId="26414"/>
    <cellStyle name="Input 3 2 5 24 5" xfId="35176"/>
    <cellStyle name="Input 3 2 5 24 6" xfId="40523"/>
    <cellStyle name="Input 3 2 5 24 7" xfId="53891"/>
    <cellStyle name="Input 3 2 5 25" xfId="3865"/>
    <cellStyle name="Input 3 2 5 25 2" xfId="11647"/>
    <cellStyle name="Input 3 2 5 25 3" xfId="18902"/>
    <cellStyle name="Input 3 2 5 25 4" xfId="26590"/>
    <cellStyle name="Input 3 2 5 25 5" xfId="35416"/>
    <cellStyle name="Input 3 2 5 25 6" xfId="42218"/>
    <cellStyle name="Input 3 2 5 25 7" xfId="54265"/>
    <cellStyle name="Input 3 2 5 26" xfId="3984"/>
    <cellStyle name="Input 3 2 5 26 2" xfId="11763"/>
    <cellStyle name="Input 3 2 5 26 3" xfId="19010"/>
    <cellStyle name="Input 3 2 5 26 4" xfId="24982"/>
    <cellStyle name="Input 3 2 5 26 5" xfId="33327"/>
    <cellStyle name="Input 3 2 5 26 6" xfId="37849"/>
    <cellStyle name="Input 3 2 5 26 7" xfId="50760"/>
    <cellStyle name="Input 3 2 5 27" xfId="3228"/>
    <cellStyle name="Input 3 2 5 27 2" xfId="11022"/>
    <cellStyle name="Input 3 2 5 27 3" xfId="20348"/>
    <cellStyle name="Input 3 2 5 27 4" xfId="28437"/>
    <cellStyle name="Input 3 2 5 27 5" xfId="37828"/>
    <cellStyle name="Input 3 2 5 27 6" xfId="42452"/>
    <cellStyle name="Input 3 2 5 27 7" xfId="52468"/>
    <cellStyle name="Input 3 2 5 28" xfId="4180"/>
    <cellStyle name="Input 3 2 5 28 2" xfId="11939"/>
    <cellStyle name="Input 3 2 5 28 3" xfId="20890"/>
    <cellStyle name="Input 3 2 5 28 4" xfId="29077"/>
    <cellStyle name="Input 3 2 5 28 5" xfId="38453"/>
    <cellStyle name="Input 3 2 5 28 6" xfId="42742"/>
    <cellStyle name="Input 3 2 5 28 7" xfId="53157"/>
    <cellStyle name="Input 3 2 5 29" xfId="4205"/>
    <cellStyle name="Input 3 2 5 29 2" xfId="20915"/>
    <cellStyle name="Input 3 2 5 29 3" xfId="29102"/>
    <cellStyle name="Input 3 2 5 29 4" xfId="38478"/>
    <cellStyle name="Input 3 2 5 29 5" xfId="42767"/>
    <cellStyle name="Input 3 2 5 29 6" xfId="50703"/>
    <cellStyle name="Input 3 2 5 3" xfId="837"/>
    <cellStyle name="Input 3 2 5 3 2" xfId="8660"/>
    <cellStyle name="Input 3 2 5 3 3" xfId="16088"/>
    <cellStyle name="Input 3 2 5 3 4" xfId="25380"/>
    <cellStyle name="Input 3 2 5 3 5" xfId="33828"/>
    <cellStyle name="Input 3 2 5 3 6" xfId="37820"/>
    <cellStyle name="Input 3 2 5 3 7" xfId="51610"/>
    <cellStyle name="Input 3 2 5 30" xfId="4379"/>
    <cellStyle name="Input 3 2 5 30 2" xfId="12096"/>
    <cellStyle name="Input 3 2 5 30 3" xfId="21089"/>
    <cellStyle name="Input 3 2 5 30 4" xfId="29276"/>
    <cellStyle name="Input 3 2 5 30 5" xfId="38646"/>
    <cellStyle name="Input 3 2 5 30 6" xfId="42941"/>
    <cellStyle name="Input 3 2 5 30 7" xfId="50508"/>
    <cellStyle name="Input 3 2 5 31" xfId="4499"/>
    <cellStyle name="Input 3 2 5 31 2" xfId="12216"/>
    <cellStyle name="Input 3 2 5 31 3" xfId="21209"/>
    <cellStyle name="Input 3 2 5 31 4" xfId="29396"/>
    <cellStyle name="Input 3 2 5 31 5" xfId="38760"/>
    <cellStyle name="Input 3 2 5 31 6" xfId="43061"/>
    <cellStyle name="Input 3 2 5 31 7" xfId="50963"/>
    <cellStyle name="Input 3 2 5 32" xfId="4613"/>
    <cellStyle name="Input 3 2 5 32 2" xfId="12330"/>
    <cellStyle name="Input 3 2 5 32 3" xfId="21323"/>
    <cellStyle name="Input 3 2 5 32 4" xfId="29510"/>
    <cellStyle name="Input 3 2 5 32 5" xfId="38869"/>
    <cellStyle name="Input 3 2 5 32 6" xfId="43175"/>
    <cellStyle name="Input 3 2 5 32 7" xfId="52134"/>
    <cellStyle name="Input 3 2 5 33" xfId="4726"/>
    <cellStyle name="Input 3 2 5 33 2" xfId="12443"/>
    <cellStyle name="Input 3 2 5 33 3" xfId="21436"/>
    <cellStyle name="Input 3 2 5 33 4" xfId="29623"/>
    <cellStyle name="Input 3 2 5 33 5" xfId="38978"/>
    <cellStyle name="Input 3 2 5 33 6" xfId="43288"/>
    <cellStyle name="Input 3 2 5 33 7" xfId="51110"/>
    <cellStyle name="Input 3 2 5 34" xfId="4836"/>
    <cellStyle name="Input 3 2 5 34 2" xfId="12553"/>
    <cellStyle name="Input 3 2 5 34 3" xfId="21546"/>
    <cellStyle name="Input 3 2 5 34 4" xfId="29733"/>
    <cellStyle name="Input 3 2 5 34 5" xfId="39084"/>
    <cellStyle name="Input 3 2 5 34 6" xfId="43398"/>
    <cellStyle name="Input 3 2 5 34 7" xfId="48526"/>
    <cellStyle name="Input 3 2 5 35" xfId="4946"/>
    <cellStyle name="Input 3 2 5 35 2" xfId="12663"/>
    <cellStyle name="Input 3 2 5 35 3" xfId="21656"/>
    <cellStyle name="Input 3 2 5 35 4" xfId="29843"/>
    <cellStyle name="Input 3 2 5 35 5" xfId="39190"/>
    <cellStyle name="Input 3 2 5 35 6" xfId="43508"/>
    <cellStyle name="Input 3 2 5 35 7" xfId="52719"/>
    <cellStyle name="Input 3 2 5 36" xfId="5055"/>
    <cellStyle name="Input 3 2 5 36 2" xfId="12772"/>
    <cellStyle name="Input 3 2 5 36 3" xfId="21765"/>
    <cellStyle name="Input 3 2 5 36 4" xfId="29952"/>
    <cellStyle name="Input 3 2 5 36 5" xfId="39295"/>
    <cellStyle name="Input 3 2 5 36 6" xfId="43617"/>
    <cellStyle name="Input 3 2 5 36 7" xfId="51568"/>
    <cellStyle name="Input 3 2 5 37" xfId="5437"/>
    <cellStyle name="Input 3 2 5 37 2" xfId="13154"/>
    <cellStyle name="Input 3 2 5 37 3" xfId="22147"/>
    <cellStyle name="Input 3 2 5 37 4" xfId="30334"/>
    <cellStyle name="Input 3 2 5 37 5" xfId="39663"/>
    <cellStyle name="Input 3 2 5 37 6" xfId="43999"/>
    <cellStyle name="Input 3 2 5 37 7" xfId="54386"/>
    <cellStyle name="Input 3 2 5 38" xfId="5556"/>
    <cellStyle name="Input 3 2 5 38 2" xfId="13273"/>
    <cellStyle name="Input 3 2 5 38 3" xfId="22266"/>
    <cellStyle name="Input 3 2 5 38 4" xfId="30453"/>
    <cellStyle name="Input 3 2 5 38 5" xfId="39776"/>
    <cellStyle name="Input 3 2 5 38 6" xfId="44118"/>
    <cellStyle name="Input 3 2 5 38 7" xfId="47164"/>
    <cellStyle name="Input 3 2 5 39" xfId="5682"/>
    <cellStyle name="Input 3 2 5 39 2" xfId="13399"/>
    <cellStyle name="Input 3 2 5 39 3" xfId="22392"/>
    <cellStyle name="Input 3 2 5 39 4" xfId="30579"/>
    <cellStyle name="Input 3 2 5 39 5" xfId="39897"/>
    <cellStyle name="Input 3 2 5 39 6" xfId="44244"/>
    <cellStyle name="Input 3 2 5 39 7" xfId="47082"/>
    <cellStyle name="Input 3 2 5 4" xfId="946"/>
    <cellStyle name="Input 3 2 5 4 2" xfId="8769"/>
    <cellStyle name="Input 3 2 5 4 3" xfId="16197"/>
    <cellStyle name="Input 3 2 5 4 4" xfId="19018"/>
    <cellStyle name="Input 3 2 5 4 5" xfId="26959"/>
    <cellStyle name="Input 3 2 5 4 6" xfId="37248"/>
    <cellStyle name="Input 3 2 5 4 7" xfId="47310"/>
    <cellStyle name="Input 3 2 5 40" xfId="5796"/>
    <cellStyle name="Input 3 2 5 40 2" xfId="13513"/>
    <cellStyle name="Input 3 2 5 40 3" xfId="22506"/>
    <cellStyle name="Input 3 2 5 40 4" xfId="30693"/>
    <cellStyle name="Input 3 2 5 40 5" xfId="40008"/>
    <cellStyle name="Input 3 2 5 40 6" xfId="44358"/>
    <cellStyle name="Input 3 2 5 40 7" xfId="53169"/>
    <cellStyle name="Input 3 2 5 41" xfId="5915"/>
    <cellStyle name="Input 3 2 5 41 2" xfId="13632"/>
    <cellStyle name="Input 3 2 5 41 3" xfId="22625"/>
    <cellStyle name="Input 3 2 5 41 4" xfId="30812"/>
    <cellStyle name="Input 3 2 5 41 5" xfId="40124"/>
    <cellStyle name="Input 3 2 5 41 6" xfId="44477"/>
    <cellStyle name="Input 3 2 5 41 7" xfId="54092"/>
    <cellStyle name="Input 3 2 5 42" xfId="6041"/>
    <cellStyle name="Input 3 2 5 42 2" xfId="13758"/>
    <cellStyle name="Input 3 2 5 42 3" xfId="22751"/>
    <cellStyle name="Input 3 2 5 42 4" xfId="30938"/>
    <cellStyle name="Input 3 2 5 42 5" xfId="40245"/>
    <cellStyle name="Input 3 2 5 42 6" xfId="44603"/>
    <cellStyle name="Input 3 2 5 42 7" xfId="48225"/>
    <cellStyle name="Input 3 2 5 43" xfId="6168"/>
    <cellStyle name="Input 3 2 5 43 2" xfId="13885"/>
    <cellStyle name="Input 3 2 5 43 3" xfId="22878"/>
    <cellStyle name="Input 3 2 5 43 4" xfId="31065"/>
    <cellStyle name="Input 3 2 5 43 5" xfId="40366"/>
    <cellStyle name="Input 3 2 5 43 6" xfId="44730"/>
    <cellStyle name="Input 3 2 5 43 7" xfId="47464"/>
    <cellStyle name="Input 3 2 5 44" xfId="6297"/>
    <cellStyle name="Input 3 2 5 44 2" xfId="14014"/>
    <cellStyle name="Input 3 2 5 44 3" xfId="23007"/>
    <cellStyle name="Input 3 2 5 44 4" xfId="31194"/>
    <cellStyle name="Input 3 2 5 44 5" xfId="40494"/>
    <cellStyle name="Input 3 2 5 44 6" xfId="44859"/>
    <cellStyle name="Input 3 2 5 44 7" xfId="53638"/>
    <cellStyle name="Input 3 2 5 45" xfId="6412"/>
    <cellStyle name="Input 3 2 5 45 2" xfId="14129"/>
    <cellStyle name="Input 3 2 5 45 3" xfId="23122"/>
    <cellStyle name="Input 3 2 5 45 4" xfId="31309"/>
    <cellStyle name="Input 3 2 5 45 5" xfId="40604"/>
    <cellStyle name="Input 3 2 5 45 6" xfId="44974"/>
    <cellStyle name="Input 3 2 5 45 7" xfId="54434"/>
    <cellStyle name="Input 3 2 5 46" xfId="6524"/>
    <cellStyle name="Input 3 2 5 46 2" xfId="14241"/>
    <cellStyle name="Input 3 2 5 46 3" xfId="23234"/>
    <cellStyle name="Input 3 2 5 46 4" xfId="31421"/>
    <cellStyle name="Input 3 2 5 46 5" xfId="40712"/>
    <cellStyle name="Input 3 2 5 46 6" xfId="45086"/>
    <cellStyle name="Input 3 2 5 46 7" xfId="50814"/>
    <cellStyle name="Input 3 2 5 47" xfId="5069"/>
    <cellStyle name="Input 3 2 5 47 2" xfId="12786"/>
    <cellStyle name="Input 3 2 5 47 3" xfId="21779"/>
    <cellStyle name="Input 3 2 5 47 4" xfId="29966"/>
    <cellStyle name="Input 3 2 5 47 5" xfId="39309"/>
    <cellStyle name="Input 3 2 5 47 6" xfId="43631"/>
    <cellStyle name="Input 3 2 5 47 7" xfId="53436"/>
    <cellStyle name="Input 3 2 5 48" xfId="6671"/>
    <cellStyle name="Input 3 2 5 48 2" xfId="14388"/>
    <cellStyle name="Input 3 2 5 48 3" xfId="23381"/>
    <cellStyle name="Input 3 2 5 48 4" xfId="31568"/>
    <cellStyle name="Input 3 2 5 48 5" xfId="40852"/>
    <cellStyle name="Input 3 2 5 48 6" xfId="45233"/>
    <cellStyle name="Input 3 2 5 48 7" xfId="50307"/>
    <cellStyle name="Input 3 2 5 49" xfId="6783"/>
    <cellStyle name="Input 3 2 5 49 2" xfId="14500"/>
    <cellStyle name="Input 3 2 5 49 3" xfId="23493"/>
    <cellStyle name="Input 3 2 5 49 4" xfId="31680"/>
    <cellStyle name="Input 3 2 5 49 5" xfId="40959"/>
    <cellStyle name="Input 3 2 5 49 6" xfId="45345"/>
    <cellStyle name="Input 3 2 5 49 7" xfId="48056"/>
    <cellStyle name="Input 3 2 5 5" xfId="1415"/>
    <cellStyle name="Input 3 2 5 5 2" xfId="9238"/>
    <cellStyle name="Input 3 2 5 5 3" xfId="16666"/>
    <cellStyle name="Input 3 2 5 5 4" xfId="26574"/>
    <cellStyle name="Input 3 2 5 5 5" xfId="35393"/>
    <cellStyle name="Input 3 2 5 5 6" xfId="36811"/>
    <cellStyle name="Input 3 2 5 5 7" xfId="54228"/>
    <cellStyle name="Input 3 2 5 50" xfId="6897"/>
    <cellStyle name="Input 3 2 5 50 2" xfId="14614"/>
    <cellStyle name="Input 3 2 5 50 3" xfId="23607"/>
    <cellStyle name="Input 3 2 5 50 4" xfId="31794"/>
    <cellStyle name="Input 3 2 5 50 5" xfId="41066"/>
    <cellStyle name="Input 3 2 5 50 6" xfId="45459"/>
    <cellStyle name="Input 3 2 5 50 7" xfId="46791"/>
    <cellStyle name="Input 3 2 5 51" xfId="7010"/>
    <cellStyle name="Input 3 2 5 51 2" xfId="14727"/>
    <cellStyle name="Input 3 2 5 51 3" xfId="23720"/>
    <cellStyle name="Input 3 2 5 51 4" xfId="31907"/>
    <cellStyle name="Input 3 2 5 51 5" xfId="41174"/>
    <cellStyle name="Input 3 2 5 51 6" xfId="45572"/>
    <cellStyle name="Input 3 2 5 51 7" xfId="54545"/>
    <cellStyle name="Input 3 2 5 52" xfId="7119"/>
    <cellStyle name="Input 3 2 5 52 2" xfId="14836"/>
    <cellStyle name="Input 3 2 5 52 3" xfId="23829"/>
    <cellStyle name="Input 3 2 5 52 4" xfId="32016"/>
    <cellStyle name="Input 3 2 5 52 5" xfId="41278"/>
    <cellStyle name="Input 3 2 5 52 6" xfId="45681"/>
    <cellStyle name="Input 3 2 5 52 7" xfId="52927"/>
    <cellStyle name="Input 3 2 5 53" xfId="7369"/>
    <cellStyle name="Input 3 2 5 53 2" xfId="15086"/>
    <cellStyle name="Input 3 2 5 53 3" xfId="24079"/>
    <cellStyle name="Input 3 2 5 53 4" xfId="32266"/>
    <cellStyle name="Input 3 2 5 53 5" xfId="41522"/>
    <cellStyle name="Input 3 2 5 53 6" xfId="45931"/>
    <cellStyle name="Input 3 2 5 53 7" xfId="48689"/>
    <cellStyle name="Input 3 2 5 54" xfId="7347"/>
    <cellStyle name="Input 3 2 5 54 2" xfId="15064"/>
    <cellStyle name="Input 3 2 5 54 3" xfId="24057"/>
    <cellStyle name="Input 3 2 5 54 4" xfId="32244"/>
    <cellStyle name="Input 3 2 5 54 5" xfId="41500"/>
    <cellStyle name="Input 3 2 5 54 6" xfId="45909"/>
    <cellStyle name="Input 3 2 5 54 7" xfId="50920"/>
    <cellStyle name="Input 3 2 5 55" xfId="7516"/>
    <cellStyle name="Input 3 2 5 55 2" xfId="15233"/>
    <cellStyle name="Input 3 2 5 55 3" xfId="24226"/>
    <cellStyle name="Input 3 2 5 55 4" xfId="32413"/>
    <cellStyle name="Input 3 2 5 55 5" xfId="41659"/>
    <cellStyle name="Input 3 2 5 55 6" xfId="46078"/>
    <cellStyle name="Input 3 2 5 55 7" xfId="49349"/>
    <cellStyle name="Input 3 2 5 56" xfId="7637"/>
    <cellStyle name="Input 3 2 5 56 2" xfId="15354"/>
    <cellStyle name="Input 3 2 5 56 3" xfId="24347"/>
    <cellStyle name="Input 3 2 5 56 4" xfId="32534"/>
    <cellStyle name="Input 3 2 5 56 5" xfId="41776"/>
    <cellStyle name="Input 3 2 5 56 6" xfId="46199"/>
    <cellStyle name="Input 3 2 5 56 7" xfId="51508"/>
    <cellStyle name="Input 3 2 5 57" xfId="7915"/>
    <cellStyle name="Input 3 2 5 57 2" xfId="15632"/>
    <cellStyle name="Input 3 2 5 57 3" xfId="24619"/>
    <cellStyle name="Input 3 2 5 57 4" xfId="32812"/>
    <cellStyle name="Input 3 2 5 57 5" xfId="42043"/>
    <cellStyle name="Input 3 2 5 57 6" xfId="46477"/>
    <cellStyle name="Input 3 2 5 57 7" xfId="47532"/>
    <cellStyle name="Input 3 2 5 58" xfId="8043"/>
    <cellStyle name="Input 3 2 5 58 2" xfId="15760"/>
    <cellStyle name="Input 3 2 5 58 3" xfId="24745"/>
    <cellStyle name="Input 3 2 5 58 4" xfId="32940"/>
    <cellStyle name="Input 3 2 5 58 5" xfId="42165"/>
    <cellStyle name="Input 3 2 5 58 6" xfId="46605"/>
    <cellStyle name="Input 3 2 5 58 7" xfId="52157"/>
    <cellStyle name="Input 3 2 5 59" xfId="7944"/>
    <cellStyle name="Input 3 2 5 59 2" xfId="15661"/>
    <cellStyle name="Input 3 2 5 59 3" xfId="24647"/>
    <cellStyle name="Input 3 2 5 59 4" xfId="32841"/>
    <cellStyle name="Input 3 2 5 59 5" xfId="42070"/>
    <cellStyle name="Input 3 2 5 59 6" xfId="46506"/>
    <cellStyle name="Input 3 2 5 59 7" xfId="51722"/>
    <cellStyle name="Input 3 2 5 6" xfId="1538"/>
    <cellStyle name="Input 3 2 5 6 2" xfId="9361"/>
    <cellStyle name="Input 3 2 5 6 3" xfId="16789"/>
    <cellStyle name="Input 3 2 5 6 4" xfId="19876"/>
    <cellStyle name="Input 3 2 5 6 5" xfId="27581"/>
    <cellStyle name="Input 3 2 5 6 6" xfId="37254"/>
    <cellStyle name="Input 3 2 5 6 7" xfId="49603"/>
    <cellStyle name="Input 3 2 5 60" xfId="8189"/>
    <cellStyle name="Input 3 2 5 60 2" xfId="15906"/>
    <cellStyle name="Input 3 2 5 60 3" xfId="33086"/>
    <cellStyle name="Input 3 2 5 60 4" xfId="42305"/>
    <cellStyle name="Input 3 2 5 60 5" xfId="46751"/>
    <cellStyle name="Input 3 2 5 60 6" xfId="46855"/>
    <cellStyle name="Input 3 2 5 61" xfId="19662"/>
    <cellStyle name="Input 3 2 5 62" xfId="33127"/>
    <cellStyle name="Input 3 2 5 63" xfId="36499"/>
    <cellStyle name="Input 3 2 5 64" xfId="50388"/>
    <cellStyle name="Input 3 2 5 7" xfId="1093"/>
    <cellStyle name="Input 3 2 5 7 2" xfId="8916"/>
    <cellStyle name="Input 3 2 5 7 3" xfId="16344"/>
    <cellStyle name="Input 3 2 5 7 4" xfId="19630"/>
    <cellStyle name="Input 3 2 5 7 5" xfId="27082"/>
    <cellStyle name="Input 3 2 5 7 6" xfId="37154"/>
    <cellStyle name="Input 3 2 5 7 7" xfId="50064"/>
    <cellStyle name="Input 3 2 5 8" xfId="1776"/>
    <cellStyle name="Input 3 2 5 8 2" xfId="9599"/>
    <cellStyle name="Input 3 2 5 8 3" xfId="17027"/>
    <cellStyle name="Input 3 2 5 8 4" xfId="26048"/>
    <cellStyle name="Input 3 2 5 8 5" xfId="34690"/>
    <cellStyle name="Input 3 2 5 8 6" xfId="37096"/>
    <cellStyle name="Input 3 2 5 8 7" xfId="53107"/>
    <cellStyle name="Input 3 2 5 9" xfId="1908"/>
    <cellStyle name="Input 3 2 5 9 2" xfId="9731"/>
    <cellStyle name="Input 3 2 5 9 3" xfId="17159"/>
    <cellStyle name="Input 3 2 5 9 4" xfId="19293"/>
    <cellStyle name="Input 3 2 5 9 5" xfId="27898"/>
    <cellStyle name="Input 3 2 5 9 6" xfId="41304"/>
    <cellStyle name="Input 3 2 5 9 7" xfId="47873"/>
    <cellStyle name="Input 3 2 50" xfId="6129"/>
    <cellStyle name="Input 3 2 50 2" xfId="13846"/>
    <cellStyle name="Input 3 2 50 3" xfId="22839"/>
    <cellStyle name="Input 3 2 50 4" xfId="31026"/>
    <cellStyle name="Input 3 2 50 5" xfId="40327"/>
    <cellStyle name="Input 3 2 50 6" xfId="44691"/>
    <cellStyle name="Input 3 2 50 7" xfId="49844"/>
    <cellStyle name="Input 3 2 51" xfId="5236"/>
    <cellStyle name="Input 3 2 51 2" xfId="12953"/>
    <cellStyle name="Input 3 2 51 3" xfId="21946"/>
    <cellStyle name="Input 3 2 51 4" xfId="30133"/>
    <cellStyle name="Input 3 2 51 5" xfId="39468"/>
    <cellStyle name="Input 3 2 51 6" xfId="43798"/>
    <cellStyle name="Input 3 2 51 7" xfId="52633"/>
    <cellStyle name="Input 3 2 52" xfId="5341"/>
    <cellStyle name="Input 3 2 52 2" xfId="13058"/>
    <cellStyle name="Input 3 2 52 3" xfId="22051"/>
    <cellStyle name="Input 3 2 52 4" xfId="30238"/>
    <cellStyle name="Input 3 2 52 5" xfId="39570"/>
    <cellStyle name="Input 3 2 52 6" xfId="43903"/>
    <cellStyle name="Input 3 2 52 7" xfId="49017"/>
    <cellStyle name="Input 3 2 53" xfId="5073"/>
    <cellStyle name="Input 3 2 53 2" xfId="12790"/>
    <cellStyle name="Input 3 2 53 3" xfId="21783"/>
    <cellStyle name="Input 3 2 53 4" xfId="29970"/>
    <cellStyle name="Input 3 2 53 5" xfId="39313"/>
    <cellStyle name="Input 3 2 53 6" xfId="43635"/>
    <cellStyle name="Input 3 2 53 7" xfId="53017"/>
    <cellStyle name="Input 3 2 54" xfId="5374"/>
    <cellStyle name="Input 3 2 54 2" xfId="13091"/>
    <cellStyle name="Input 3 2 54 3" xfId="22084"/>
    <cellStyle name="Input 3 2 54 4" xfId="30271"/>
    <cellStyle name="Input 3 2 54 5" xfId="39602"/>
    <cellStyle name="Input 3 2 54 6" xfId="43936"/>
    <cellStyle name="Input 3 2 54 7" xfId="53317"/>
    <cellStyle name="Input 3 2 55" xfId="6543"/>
    <cellStyle name="Input 3 2 55 2" xfId="14260"/>
    <cellStyle name="Input 3 2 55 3" xfId="23253"/>
    <cellStyle name="Input 3 2 55 4" xfId="31440"/>
    <cellStyle name="Input 3 2 55 5" xfId="40730"/>
    <cellStyle name="Input 3 2 55 6" xfId="45105"/>
    <cellStyle name="Input 3 2 55 7" xfId="47934"/>
    <cellStyle name="Input 3 2 56" xfId="6183"/>
    <cellStyle name="Input 3 2 56 2" xfId="13900"/>
    <cellStyle name="Input 3 2 56 3" xfId="22893"/>
    <cellStyle name="Input 3 2 56 4" xfId="31080"/>
    <cellStyle name="Input 3 2 56 5" xfId="40381"/>
    <cellStyle name="Input 3 2 56 6" xfId="44745"/>
    <cellStyle name="Input 3 2 56 7" xfId="49195"/>
    <cellStyle name="Input 3 2 57" xfId="5928"/>
    <cellStyle name="Input 3 2 57 2" xfId="13645"/>
    <cellStyle name="Input 3 2 57 3" xfId="22638"/>
    <cellStyle name="Input 3 2 57 4" xfId="30825"/>
    <cellStyle name="Input 3 2 57 5" xfId="40136"/>
    <cellStyle name="Input 3 2 57 6" xfId="44490"/>
    <cellStyle name="Input 3 2 57 7" xfId="54239"/>
    <cellStyle name="Input 3 2 58" xfId="7141"/>
    <cellStyle name="Input 3 2 58 2" xfId="14858"/>
    <cellStyle name="Input 3 2 58 3" xfId="23851"/>
    <cellStyle name="Input 3 2 58 4" xfId="32038"/>
    <cellStyle name="Input 3 2 58 5" xfId="41300"/>
    <cellStyle name="Input 3 2 58 6" xfId="45703"/>
    <cellStyle name="Input 3 2 58 7" xfId="50534"/>
    <cellStyle name="Input 3 2 59" xfId="7138"/>
    <cellStyle name="Input 3 2 59 2" xfId="14855"/>
    <cellStyle name="Input 3 2 59 3" xfId="23848"/>
    <cellStyle name="Input 3 2 59 4" xfId="32035"/>
    <cellStyle name="Input 3 2 59 5" xfId="41297"/>
    <cellStyle name="Input 3 2 59 6" xfId="45700"/>
    <cellStyle name="Input 3 2 59 7" xfId="50791"/>
    <cellStyle name="Input 3 2 6" xfId="574"/>
    <cellStyle name="Input 3 2 6 10" xfId="2020"/>
    <cellStyle name="Input 3 2 6 10 2" xfId="9843"/>
    <cellStyle name="Input 3 2 6 10 3" xfId="17271"/>
    <cellStyle name="Input 3 2 6 10 4" xfId="20093"/>
    <cellStyle name="Input 3 2 6 10 5" xfId="27428"/>
    <cellStyle name="Input 3 2 6 10 6" xfId="40318"/>
    <cellStyle name="Input 3 2 6 10 7" xfId="50021"/>
    <cellStyle name="Input 3 2 6 11" xfId="2136"/>
    <cellStyle name="Input 3 2 6 11 2" xfId="9959"/>
    <cellStyle name="Input 3 2 6 11 3" xfId="17387"/>
    <cellStyle name="Input 3 2 6 11 4" xfId="19037"/>
    <cellStyle name="Input 3 2 6 11 5" xfId="26852"/>
    <cellStyle name="Input 3 2 6 11 6" xfId="38516"/>
    <cellStyle name="Input 3 2 6 11 7" xfId="49811"/>
    <cellStyle name="Input 3 2 6 12" xfId="2250"/>
    <cellStyle name="Input 3 2 6 12 2" xfId="10073"/>
    <cellStyle name="Input 3 2 6 12 3" xfId="17501"/>
    <cellStyle name="Input 3 2 6 12 4" xfId="26695"/>
    <cellStyle name="Input 3 2 6 12 5" xfId="35548"/>
    <cellStyle name="Input 3 2 6 12 6" xfId="38929"/>
    <cellStyle name="Input 3 2 6 12 7" xfId="54492"/>
    <cellStyle name="Input 3 2 6 13" xfId="1258"/>
    <cellStyle name="Input 3 2 6 13 2" xfId="9081"/>
    <cellStyle name="Input 3 2 6 13 3" xfId="16509"/>
    <cellStyle name="Input 3 2 6 13 4" xfId="19278"/>
    <cellStyle name="Input 3 2 6 13 5" xfId="27966"/>
    <cellStyle name="Input 3 2 6 13 6" xfId="41982"/>
    <cellStyle name="Input 3 2 6 13 7" xfId="46952"/>
    <cellStyle name="Input 3 2 6 14" xfId="1569"/>
    <cellStyle name="Input 3 2 6 14 2" xfId="9392"/>
    <cellStyle name="Input 3 2 6 14 3" xfId="16820"/>
    <cellStyle name="Input 3 2 6 14 4" xfId="25940"/>
    <cellStyle name="Input 3 2 6 14 5" xfId="34545"/>
    <cellStyle name="Input 3 2 6 14 6" xfId="40987"/>
    <cellStyle name="Input 3 2 6 14 7" xfId="52874"/>
    <cellStyle name="Input 3 2 6 15" xfId="2548"/>
    <cellStyle name="Input 3 2 6 15 2" xfId="10371"/>
    <cellStyle name="Input 3 2 6 15 3" xfId="17799"/>
    <cellStyle name="Input 3 2 6 15 4" xfId="26621"/>
    <cellStyle name="Input 3 2 6 15 5" xfId="35454"/>
    <cellStyle name="Input 3 2 6 15 6" xfId="39873"/>
    <cellStyle name="Input 3 2 6 15 7" xfId="54333"/>
    <cellStyle name="Input 3 2 6 16" xfId="2662"/>
    <cellStyle name="Input 3 2 6 16 2" xfId="10485"/>
    <cellStyle name="Input 3 2 6 16 3" xfId="17913"/>
    <cellStyle name="Input 3 2 6 16 4" xfId="19175"/>
    <cellStyle name="Input 3 2 6 16 5" xfId="26749"/>
    <cellStyle name="Input 3 2 6 16 6" xfId="39566"/>
    <cellStyle name="Input 3 2 6 16 7" xfId="49166"/>
    <cellStyle name="Input 3 2 6 17" xfId="2306"/>
    <cellStyle name="Input 3 2 6 17 2" xfId="10129"/>
    <cellStyle name="Input 3 2 6 17 3" xfId="17557"/>
    <cellStyle name="Input 3 2 6 17 4" xfId="19079"/>
    <cellStyle name="Input 3 2 6 17 5" xfId="26725"/>
    <cellStyle name="Input 3 2 6 17 6" xfId="42215"/>
    <cellStyle name="Input 3 2 6 17 7" xfId="47308"/>
    <cellStyle name="Input 3 2 6 18" xfId="2367"/>
    <cellStyle name="Input 3 2 6 18 2" xfId="10190"/>
    <cellStyle name="Input 3 2 6 18 3" xfId="17618"/>
    <cellStyle name="Input 3 2 6 18 4" xfId="19943"/>
    <cellStyle name="Input 3 2 6 18 5" xfId="27394"/>
    <cellStyle name="Input 3 2 6 18 6" xfId="36949"/>
    <cellStyle name="Input 3 2 6 18 7" xfId="48919"/>
    <cellStyle name="Input 3 2 6 19" xfId="2852"/>
    <cellStyle name="Input 3 2 6 19 2" xfId="10675"/>
    <cellStyle name="Input 3 2 6 19 3" xfId="18103"/>
    <cellStyle name="Input 3 2 6 19 4" xfId="25824"/>
    <cellStyle name="Input 3 2 6 19 5" xfId="34407"/>
    <cellStyle name="Input 3 2 6 19 6" xfId="36474"/>
    <cellStyle name="Input 3 2 6 19 7" xfId="52623"/>
    <cellStyle name="Input 3 2 6 2" xfId="721"/>
    <cellStyle name="Input 3 2 6 2 2" xfId="8544"/>
    <cellStyle name="Input 3 2 6 2 3" xfId="15972"/>
    <cellStyle name="Input 3 2 6 2 4" xfId="25007"/>
    <cellStyle name="Input 3 2 6 2 5" xfId="33360"/>
    <cellStyle name="Input 3 2 6 2 6" xfId="37856"/>
    <cellStyle name="Input 3 2 6 2 7" xfId="50822"/>
    <cellStyle name="Input 3 2 6 20" xfId="2959"/>
    <cellStyle name="Input 3 2 6 20 2" xfId="10782"/>
    <cellStyle name="Input 3 2 6 20 3" xfId="18210"/>
    <cellStyle name="Input 3 2 6 20 4" xfId="19964"/>
    <cellStyle name="Input 3 2 6 20 5" xfId="27362"/>
    <cellStyle name="Input 3 2 6 20 6" xfId="37935"/>
    <cellStyle name="Input 3 2 6 20 7" xfId="49009"/>
    <cellStyle name="Input 3 2 6 21" xfId="3337"/>
    <cellStyle name="Input 3 2 6 21 2" xfId="11130"/>
    <cellStyle name="Input 3 2 6 21 3" xfId="18457"/>
    <cellStyle name="Input 3 2 6 21 4" xfId="20434"/>
    <cellStyle name="Input 3 2 6 21 5" xfId="28096"/>
    <cellStyle name="Input 3 2 6 21 6" xfId="37712"/>
    <cellStyle name="Input 3 2 6 21 7" xfId="46984"/>
    <cellStyle name="Input 3 2 6 22" xfId="3456"/>
    <cellStyle name="Input 3 2 6 22 2" xfId="11247"/>
    <cellStyle name="Input 3 2 6 22 3" xfId="18568"/>
    <cellStyle name="Input 3 2 6 22 4" xfId="25207"/>
    <cellStyle name="Input 3 2 6 22 5" xfId="33603"/>
    <cellStyle name="Input 3 2 6 22 6" xfId="38096"/>
    <cellStyle name="Input 3 2 6 22 7" xfId="51238"/>
    <cellStyle name="Input 3 2 6 23" xfId="3615"/>
    <cellStyle name="Input 3 2 6 23 2" xfId="11401"/>
    <cellStyle name="Input 3 2 6 23 3" xfId="18675"/>
    <cellStyle name="Input 3 2 6 23 4" xfId="19622"/>
    <cellStyle name="Input 3 2 6 23 5" xfId="28016"/>
    <cellStyle name="Input 3 2 6 23 6" xfId="37282"/>
    <cellStyle name="Input 3 2 6 23 7" xfId="49982"/>
    <cellStyle name="Input 3 2 6 24" xfId="3729"/>
    <cellStyle name="Input 3 2 6 24 2" xfId="11514"/>
    <cellStyle name="Input 3 2 6 24 3" xfId="18785"/>
    <cellStyle name="Input 3 2 6 24 4" xfId="19351"/>
    <cellStyle name="Input 3 2 6 24 5" xfId="27554"/>
    <cellStyle name="Input 3 2 6 24 6" xfId="41197"/>
    <cellStyle name="Input 3 2 6 24 7" xfId="48357"/>
    <cellStyle name="Input 3 2 6 25" xfId="3858"/>
    <cellStyle name="Input 3 2 6 25 2" xfId="11640"/>
    <cellStyle name="Input 3 2 6 25 3" xfId="18895"/>
    <cellStyle name="Input 3 2 6 25 4" xfId="26320"/>
    <cellStyle name="Input 3 2 6 25 5" xfId="35044"/>
    <cellStyle name="Input 3 2 6 25 6" xfId="39341"/>
    <cellStyle name="Input 3 2 6 25 7" xfId="53686"/>
    <cellStyle name="Input 3 2 6 26" xfId="3976"/>
    <cellStyle name="Input 3 2 6 26 2" xfId="11755"/>
    <cellStyle name="Input 3 2 6 26 3" xfId="19004"/>
    <cellStyle name="Input 3 2 6 26 4" xfId="25507"/>
    <cellStyle name="Input 3 2 6 26 5" xfId="33985"/>
    <cellStyle name="Input 3 2 6 26 6" xfId="38374"/>
    <cellStyle name="Input 3 2 6 26 7" xfId="51894"/>
    <cellStyle name="Input 3 2 6 27" xfId="3483"/>
    <cellStyle name="Input 3 2 6 27 2" xfId="11274"/>
    <cellStyle name="Input 3 2 6 27 3" xfId="20469"/>
    <cellStyle name="Input 3 2 6 27 4" xfId="28591"/>
    <cellStyle name="Input 3 2 6 27 5" xfId="37967"/>
    <cellStyle name="Input 3 2 6 27 6" xfId="42478"/>
    <cellStyle name="Input 3 2 6 27 7" xfId="47311"/>
    <cellStyle name="Input 3 2 6 28" xfId="4172"/>
    <cellStyle name="Input 3 2 6 28 2" xfId="11931"/>
    <cellStyle name="Input 3 2 6 28 3" xfId="20882"/>
    <cellStyle name="Input 3 2 6 28 4" xfId="29069"/>
    <cellStyle name="Input 3 2 6 28 5" xfId="38445"/>
    <cellStyle name="Input 3 2 6 28 6" xfId="42734"/>
    <cellStyle name="Input 3 2 6 28 7" xfId="54220"/>
    <cellStyle name="Input 3 2 6 29" xfId="4250"/>
    <cellStyle name="Input 3 2 6 29 2" xfId="20960"/>
    <cellStyle name="Input 3 2 6 29 3" xfId="29147"/>
    <cellStyle name="Input 3 2 6 29 4" xfId="38520"/>
    <cellStyle name="Input 3 2 6 29 5" xfId="42812"/>
    <cellStyle name="Input 3 2 6 29 6" xfId="53459"/>
    <cellStyle name="Input 3 2 6 3" xfId="830"/>
    <cellStyle name="Input 3 2 6 3 2" xfId="8653"/>
    <cellStyle name="Input 3 2 6 3 3" xfId="16081"/>
    <cellStyle name="Input 3 2 6 3 4" xfId="25431"/>
    <cellStyle name="Input 3 2 6 3 5" xfId="33891"/>
    <cellStyle name="Input 3 2 6 3 6" xfId="36980"/>
    <cellStyle name="Input 3 2 6 3 7" xfId="51715"/>
    <cellStyle name="Input 3 2 6 30" xfId="4371"/>
    <cellStyle name="Input 3 2 6 30 2" xfId="12088"/>
    <cellStyle name="Input 3 2 6 30 3" xfId="21081"/>
    <cellStyle name="Input 3 2 6 30 4" xfId="29268"/>
    <cellStyle name="Input 3 2 6 30 5" xfId="38638"/>
    <cellStyle name="Input 3 2 6 30 6" xfId="42933"/>
    <cellStyle name="Input 3 2 6 30 7" xfId="51210"/>
    <cellStyle name="Input 3 2 6 31" xfId="4492"/>
    <cellStyle name="Input 3 2 6 31 2" xfId="12209"/>
    <cellStyle name="Input 3 2 6 31 3" xfId="21202"/>
    <cellStyle name="Input 3 2 6 31 4" xfId="29389"/>
    <cellStyle name="Input 3 2 6 31 5" xfId="38753"/>
    <cellStyle name="Input 3 2 6 31 6" xfId="43054"/>
    <cellStyle name="Input 3 2 6 31 7" xfId="51959"/>
    <cellStyle name="Input 3 2 6 32" xfId="4606"/>
    <cellStyle name="Input 3 2 6 32 2" xfId="12323"/>
    <cellStyle name="Input 3 2 6 32 3" xfId="21316"/>
    <cellStyle name="Input 3 2 6 32 4" xfId="29503"/>
    <cellStyle name="Input 3 2 6 32 5" xfId="38862"/>
    <cellStyle name="Input 3 2 6 32 6" xfId="43168"/>
    <cellStyle name="Input 3 2 6 32 7" xfId="47232"/>
    <cellStyle name="Input 3 2 6 33" xfId="4719"/>
    <cellStyle name="Input 3 2 6 33 2" xfId="12436"/>
    <cellStyle name="Input 3 2 6 33 3" xfId="21429"/>
    <cellStyle name="Input 3 2 6 33 4" xfId="29616"/>
    <cellStyle name="Input 3 2 6 33 5" xfId="38971"/>
    <cellStyle name="Input 3 2 6 33 6" xfId="43281"/>
    <cellStyle name="Input 3 2 6 33 7" xfId="47639"/>
    <cellStyle name="Input 3 2 6 34" xfId="4829"/>
    <cellStyle name="Input 3 2 6 34 2" xfId="12546"/>
    <cellStyle name="Input 3 2 6 34 3" xfId="21539"/>
    <cellStyle name="Input 3 2 6 34 4" xfId="29726"/>
    <cellStyle name="Input 3 2 6 34 5" xfId="39077"/>
    <cellStyle name="Input 3 2 6 34 6" xfId="43391"/>
    <cellStyle name="Input 3 2 6 34 7" xfId="49714"/>
    <cellStyle name="Input 3 2 6 35" xfId="4939"/>
    <cellStyle name="Input 3 2 6 35 2" xfId="12656"/>
    <cellStyle name="Input 3 2 6 35 3" xfId="21649"/>
    <cellStyle name="Input 3 2 6 35 4" xfId="29836"/>
    <cellStyle name="Input 3 2 6 35 5" xfId="39183"/>
    <cellStyle name="Input 3 2 6 35 6" xfId="43501"/>
    <cellStyle name="Input 3 2 6 35 7" xfId="53281"/>
    <cellStyle name="Input 3 2 6 36" xfId="5049"/>
    <cellStyle name="Input 3 2 6 36 2" xfId="12766"/>
    <cellStyle name="Input 3 2 6 36 3" xfId="21759"/>
    <cellStyle name="Input 3 2 6 36 4" xfId="29946"/>
    <cellStyle name="Input 3 2 6 36 5" xfId="39289"/>
    <cellStyle name="Input 3 2 6 36 6" xfId="43611"/>
    <cellStyle name="Input 3 2 6 36 7" xfId="47226"/>
    <cellStyle name="Input 3 2 6 37" xfId="5429"/>
    <cellStyle name="Input 3 2 6 37 2" xfId="13146"/>
    <cellStyle name="Input 3 2 6 37 3" xfId="22139"/>
    <cellStyle name="Input 3 2 6 37 4" xfId="30326"/>
    <cellStyle name="Input 3 2 6 37 5" xfId="39655"/>
    <cellStyle name="Input 3 2 6 37 6" xfId="43991"/>
    <cellStyle name="Input 3 2 6 37 7" xfId="48162"/>
    <cellStyle name="Input 3 2 6 38" xfId="5549"/>
    <cellStyle name="Input 3 2 6 38 2" xfId="13266"/>
    <cellStyle name="Input 3 2 6 38 3" xfId="22259"/>
    <cellStyle name="Input 3 2 6 38 4" xfId="30446"/>
    <cellStyle name="Input 3 2 6 38 5" xfId="39769"/>
    <cellStyle name="Input 3 2 6 38 6" xfId="44111"/>
    <cellStyle name="Input 3 2 6 38 7" xfId="47167"/>
    <cellStyle name="Input 3 2 6 39" xfId="5674"/>
    <cellStyle name="Input 3 2 6 39 2" xfId="13391"/>
    <cellStyle name="Input 3 2 6 39 3" xfId="22384"/>
    <cellStyle name="Input 3 2 6 39 4" xfId="30571"/>
    <cellStyle name="Input 3 2 6 39 5" xfId="39889"/>
    <cellStyle name="Input 3 2 6 39 6" xfId="44236"/>
    <cellStyle name="Input 3 2 6 39 7" xfId="46771"/>
    <cellStyle name="Input 3 2 6 4" xfId="940"/>
    <cellStyle name="Input 3 2 6 4 2" xfId="8763"/>
    <cellStyle name="Input 3 2 6 4 3" xfId="16191"/>
    <cellStyle name="Input 3 2 6 4 4" xfId="19170"/>
    <cellStyle name="Input 3 2 6 4 5" xfId="26903"/>
    <cellStyle name="Input 3 2 6 4 6" xfId="37533"/>
    <cellStyle name="Input 3 2 6 4 7" xfId="49178"/>
    <cellStyle name="Input 3 2 6 40" xfId="5789"/>
    <cellStyle name="Input 3 2 6 40 2" xfId="13506"/>
    <cellStyle name="Input 3 2 6 40 3" xfId="22499"/>
    <cellStyle name="Input 3 2 6 40 4" xfId="30686"/>
    <cellStyle name="Input 3 2 6 40 5" xfId="40001"/>
    <cellStyle name="Input 3 2 6 40 6" xfId="44351"/>
    <cellStyle name="Input 3 2 6 40 7" xfId="53853"/>
    <cellStyle name="Input 3 2 6 41" xfId="5907"/>
    <cellStyle name="Input 3 2 6 41 2" xfId="13624"/>
    <cellStyle name="Input 3 2 6 41 3" xfId="22617"/>
    <cellStyle name="Input 3 2 6 41 4" xfId="30804"/>
    <cellStyle name="Input 3 2 6 41 5" xfId="40116"/>
    <cellStyle name="Input 3 2 6 41 6" xfId="44469"/>
    <cellStyle name="Input 3 2 6 41 7" xfId="51783"/>
    <cellStyle name="Input 3 2 6 42" xfId="6034"/>
    <cellStyle name="Input 3 2 6 42 2" xfId="13751"/>
    <cellStyle name="Input 3 2 6 42 3" xfId="22744"/>
    <cellStyle name="Input 3 2 6 42 4" xfId="30931"/>
    <cellStyle name="Input 3 2 6 42 5" xfId="40238"/>
    <cellStyle name="Input 3 2 6 42 6" xfId="44596"/>
    <cellStyle name="Input 3 2 6 42 7" xfId="50311"/>
    <cellStyle name="Input 3 2 6 43" xfId="6162"/>
    <cellStyle name="Input 3 2 6 43 2" xfId="13879"/>
    <cellStyle name="Input 3 2 6 43 3" xfId="22872"/>
    <cellStyle name="Input 3 2 6 43 4" xfId="31059"/>
    <cellStyle name="Input 3 2 6 43 5" xfId="40360"/>
    <cellStyle name="Input 3 2 6 43 6" xfId="44724"/>
    <cellStyle name="Input 3 2 6 43 7" xfId="51358"/>
    <cellStyle name="Input 3 2 6 44" xfId="6290"/>
    <cellStyle name="Input 3 2 6 44 2" xfId="14007"/>
    <cellStyle name="Input 3 2 6 44 3" xfId="23000"/>
    <cellStyle name="Input 3 2 6 44 4" xfId="31187"/>
    <cellStyle name="Input 3 2 6 44 5" xfId="40487"/>
    <cellStyle name="Input 3 2 6 44 6" xfId="44852"/>
    <cellStyle name="Input 3 2 6 44 7" xfId="54500"/>
    <cellStyle name="Input 3 2 6 45" xfId="6405"/>
    <cellStyle name="Input 3 2 6 45 2" xfId="14122"/>
    <cellStyle name="Input 3 2 6 45 3" xfId="23115"/>
    <cellStyle name="Input 3 2 6 45 4" xfId="31302"/>
    <cellStyle name="Input 3 2 6 45 5" xfId="40597"/>
    <cellStyle name="Input 3 2 6 45 6" xfId="44967"/>
    <cellStyle name="Input 3 2 6 45 7" xfId="48671"/>
    <cellStyle name="Input 3 2 6 46" xfId="6517"/>
    <cellStyle name="Input 3 2 6 46 2" xfId="14234"/>
    <cellStyle name="Input 3 2 6 46 3" xfId="23227"/>
    <cellStyle name="Input 3 2 6 46 4" xfId="31414"/>
    <cellStyle name="Input 3 2 6 46 5" xfId="40705"/>
    <cellStyle name="Input 3 2 6 46 6" xfId="45079"/>
    <cellStyle name="Input 3 2 6 46 7" xfId="51850"/>
    <cellStyle name="Input 3 2 6 47" xfId="5287"/>
    <cellStyle name="Input 3 2 6 47 2" xfId="13004"/>
    <cellStyle name="Input 3 2 6 47 3" xfId="21997"/>
    <cellStyle name="Input 3 2 6 47 4" xfId="30184"/>
    <cellStyle name="Input 3 2 6 47 5" xfId="39518"/>
    <cellStyle name="Input 3 2 6 47 6" xfId="43849"/>
    <cellStyle name="Input 3 2 6 47 7" xfId="48485"/>
    <cellStyle name="Input 3 2 6 48" xfId="6664"/>
    <cellStyle name="Input 3 2 6 48 2" xfId="14381"/>
    <cellStyle name="Input 3 2 6 48 3" xfId="23374"/>
    <cellStyle name="Input 3 2 6 48 4" xfId="31561"/>
    <cellStyle name="Input 3 2 6 48 5" xfId="40845"/>
    <cellStyle name="Input 3 2 6 48 6" xfId="45226"/>
    <cellStyle name="Input 3 2 6 48 7" xfId="50914"/>
    <cellStyle name="Input 3 2 6 49" xfId="6775"/>
    <cellStyle name="Input 3 2 6 49 2" xfId="14492"/>
    <cellStyle name="Input 3 2 6 49 3" xfId="23485"/>
    <cellStyle name="Input 3 2 6 49 4" xfId="31672"/>
    <cellStyle name="Input 3 2 6 49 5" xfId="40951"/>
    <cellStyle name="Input 3 2 6 49 6" xfId="45337"/>
    <cellStyle name="Input 3 2 6 49 7" xfId="54196"/>
    <cellStyle name="Input 3 2 6 5" xfId="1407"/>
    <cellStyle name="Input 3 2 6 5 2" xfId="9230"/>
    <cellStyle name="Input 3 2 6 5 3" xfId="16658"/>
    <cellStyle name="Input 3 2 6 5 4" xfId="19462"/>
    <cellStyle name="Input 3 2 6 5 5" xfId="26963"/>
    <cellStyle name="Input 3 2 6 5 6" xfId="39316"/>
    <cellStyle name="Input 3 2 6 5 7" xfId="47283"/>
    <cellStyle name="Input 3 2 6 50" xfId="6890"/>
    <cellStyle name="Input 3 2 6 50 2" xfId="14607"/>
    <cellStyle name="Input 3 2 6 50 3" xfId="23600"/>
    <cellStyle name="Input 3 2 6 50 4" xfId="31787"/>
    <cellStyle name="Input 3 2 6 50 5" xfId="41059"/>
    <cellStyle name="Input 3 2 6 50 6" xfId="45452"/>
    <cellStyle name="Input 3 2 6 50 7" xfId="46774"/>
    <cellStyle name="Input 3 2 6 51" xfId="7003"/>
    <cellStyle name="Input 3 2 6 51 2" xfId="14720"/>
    <cellStyle name="Input 3 2 6 51 3" xfId="23713"/>
    <cellStyle name="Input 3 2 6 51 4" xfId="31900"/>
    <cellStyle name="Input 3 2 6 51 5" xfId="41167"/>
    <cellStyle name="Input 3 2 6 51 6" xfId="45565"/>
    <cellStyle name="Input 3 2 6 51 7" xfId="47214"/>
    <cellStyle name="Input 3 2 6 52" xfId="7113"/>
    <cellStyle name="Input 3 2 6 52 2" xfId="14830"/>
    <cellStyle name="Input 3 2 6 52 3" xfId="23823"/>
    <cellStyle name="Input 3 2 6 52 4" xfId="32010"/>
    <cellStyle name="Input 3 2 6 52 5" xfId="41272"/>
    <cellStyle name="Input 3 2 6 52 6" xfId="45675"/>
    <cellStyle name="Input 3 2 6 52 7" xfId="53382"/>
    <cellStyle name="Input 3 2 6 53" xfId="7151"/>
    <cellStyle name="Input 3 2 6 53 2" xfId="14868"/>
    <cellStyle name="Input 3 2 6 53 3" xfId="23861"/>
    <cellStyle name="Input 3 2 6 53 4" xfId="32048"/>
    <cellStyle name="Input 3 2 6 53 5" xfId="41310"/>
    <cellStyle name="Input 3 2 6 53 6" xfId="45713"/>
    <cellStyle name="Input 3 2 6 53 7" xfId="49054"/>
    <cellStyle name="Input 3 2 6 54" xfId="7237"/>
    <cellStyle name="Input 3 2 6 54 2" xfId="14954"/>
    <cellStyle name="Input 3 2 6 54 3" xfId="23947"/>
    <cellStyle name="Input 3 2 6 54 4" xfId="32134"/>
    <cellStyle name="Input 3 2 6 54 5" xfId="41390"/>
    <cellStyle name="Input 3 2 6 54 6" xfId="45799"/>
    <cellStyle name="Input 3 2 6 54 7" xfId="54264"/>
    <cellStyle name="Input 3 2 6 55" xfId="7510"/>
    <cellStyle name="Input 3 2 6 55 2" xfId="15227"/>
    <cellStyle name="Input 3 2 6 55 3" xfId="24220"/>
    <cellStyle name="Input 3 2 6 55 4" xfId="32407"/>
    <cellStyle name="Input 3 2 6 55 5" xfId="41653"/>
    <cellStyle name="Input 3 2 6 55 6" xfId="46072"/>
    <cellStyle name="Input 3 2 6 55 7" xfId="47296"/>
    <cellStyle name="Input 3 2 6 56" xfId="7631"/>
    <cellStyle name="Input 3 2 6 56 2" xfId="15348"/>
    <cellStyle name="Input 3 2 6 56 3" xfId="24341"/>
    <cellStyle name="Input 3 2 6 56 4" xfId="32528"/>
    <cellStyle name="Input 3 2 6 56 5" xfId="41770"/>
    <cellStyle name="Input 3 2 6 56 6" xfId="46193"/>
    <cellStyle name="Input 3 2 6 56 7" xfId="52308"/>
    <cellStyle name="Input 3 2 6 57" xfId="7908"/>
    <cellStyle name="Input 3 2 6 57 2" xfId="15625"/>
    <cellStyle name="Input 3 2 6 57 3" xfId="24612"/>
    <cellStyle name="Input 3 2 6 57 4" xfId="32805"/>
    <cellStyle name="Input 3 2 6 57 5" xfId="42036"/>
    <cellStyle name="Input 3 2 6 57 6" xfId="46470"/>
    <cellStyle name="Input 3 2 6 57 7" xfId="51531"/>
    <cellStyle name="Input 3 2 6 58" xfId="8036"/>
    <cellStyle name="Input 3 2 6 58 2" xfId="15753"/>
    <cellStyle name="Input 3 2 6 58 3" xfId="24738"/>
    <cellStyle name="Input 3 2 6 58 4" xfId="32933"/>
    <cellStyle name="Input 3 2 6 58 5" xfId="42158"/>
    <cellStyle name="Input 3 2 6 58 6" xfId="46598"/>
    <cellStyle name="Input 3 2 6 58 7" xfId="51747"/>
    <cellStyle name="Input 3 2 6 59" xfId="7790"/>
    <cellStyle name="Input 3 2 6 59 2" xfId="15507"/>
    <cellStyle name="Input 3 2 6 59 3" xfId="24495"/>
    <cellStyle name="Input 3 2 6 59 4" xfId="32687"/>
    <cellStyle name="Input 3 2 6 59 5" xfId="41922"/>
    <cellStyle name="Input 3 2 6 59 6" xfId="46352"/>
    <cellStyle name="Input 3 2 6 59 7" xfId="53578"/>
    <cellStyle name="Input 3 2 6 6" xfId="1530"/>
    <cellStyle name="Input 3 2 6 6 2" xfId="9353"/>
    <cellStyle name="Input 3 2 6 6 3" xfId="16781"/>
    <cellStyle name="Input 3 2 6 6 4" xfId="24813"/>
    <cellStyle name="Input 3 2 6 6 5" xfId="28112"/>
    <cellStyle name="Input 3 2 6 6 6" xfId="37873"/>
    <cellStyle name="Input 3 2 6 6 7" xfId="47250"/>
    <cellStyle name="Input 3 2 6 60" xfId="8183"/>
    <cellStyle name="Input 3 2 6 60 2" xfId="15900"/>
    <cellStyle name="Input 3 2 6 60 3" xfId="33080"/>
    <cellStyle name="Input 3 2 6 60 4" xfId="42299"/>
    <cellStyle name="Input 3 2 6 60 5" xfId="46745"/>
    <cellStyle name="Input 3 2 6 60 6" xfId="46861"/>
    <cellStyle name="Input 3 2 6 61" xfId="25139"/>
    <cellStyle name="Input 3 2 6 62" xfId="33514"/>
    <cellStyle name="Input 3 2 6 63" xfId="36273"/>
    <cellStyle name="Input 3 2 6 64" xfId="51094"/>
    <cellStyle name="Input 3 2 6 7" xfId="1114"/>
    <cellStyle name="Input 3 2 6 7 2" xfId="8937"/>
    <cellStyle name="Input 3 2 6 7 3" xfId="16365"/>
    <cellStyle name="Input 3 2 6 7 4" xfId="25575"/>
    <cellStyle name="Input 3 2 6 7 5" xfId="34080"/>
    <cellStyle name="Input 3 2 6 7 6" xfId="36699"/>
    <cellStyle name="Input 3 2 6 7 7" xfId="52046"/>
    <cellStyle name="Input 3 2 6 8" xfId="1768"/>
    <cellStyle name="Input 3 2 6 8 2" xfId="9591"/>
    <cellStyle name="Input 3 2 6 8 3" xfId="17019"/>
    <cellStyle name="Input 3 2 6 8 4" xfId="26420"/>
    <cellStyle name="Input 3 2 6 8 5" xfId="35185"/>
    <cellStyle name="Input 3 2 6 8 6" xfId="37502"/>
    <cellStyle name="Input 3 2 6 8 7" xfId="53907"/>
    <cellStyle name="Input 3 2 6 9" xfId="1901"/>
    <cellStyle name="Input 3 2 6 9 2" xfId="9724"/>
    <cellStyle name="Input 3 2 6 9 3" xfId="17152"/>
    <cellStyle name="Input 3 2 6 9 4" xfId="24916"/>
    <cellStyle name="Input 3 2 6 9 5" xfId="33245"/>
    <cellStyle name="Input 3 2 6 9 6" xfId="37140"/>
    <cellStyle name="Input 3 2 6 9 7" xfId="50613"/>
    <cellStyle name="Input 3 2 60" xfId="7249"/>
    <cellStyle name="Input 3 2 60 2" xfId="14966"/>
    <cellStyle name="Input 3 2 60 3" xfId="23959"/>
    <cellStyle name="Input 3 2 60 4" xfId="32146"/>
    <cellStyle name="Input 3 2 60 5" xfId="41402"/>
    <cellStyle name="Input 3 2 60 6" xfId="45811"/>
    <cellStyle name="Input 3 2 60 7" xfId="53984"/>
    <cellStyle name="Input 3 2 61" xfId="7524"/>
    <cellStyle name="Input 3 2 61 2" xfId="15241"/>
    <cellStyle name="Input 3 2 61 3" xfId="24234"/>
    <cellStyle name="Input 3 2 61 4" xfId="32421"/>
    <cellStyle name="Input 3 2 61 5" xfId="41667"/>
    <cellStyle name="Input 3 2 61 6" xfId="46086"/>
    <cellStyle name="Input 3 2 61 7" xfId="54451"/>
    <cellStyle name="Input 3 2 62" xfId="7725"/>
    <cellStyle name="Input 3 2 62 2" xfId="15442"/>
    <cellStyle name="Input 3 2 62 3" xfId="24433"/>
    <cellStyle name="Input 3 2 62 4" xfId="32622"/>
    <cellStyle name="Input 3 2 62 5" xfId="41859"/>
    <cellStyle name="Input 3 2 62 6" xfId="46287"/>
    <cellStyle name="Input 3 2 62 7" xfId="48673"/>
    <cellStyle name="Input 3 2 63" xfId="7992"/>
    <cellStyle name="Input 3 2 63 2" xfId="15709"/>
    <cellStyle name="Input 3 2 63 3" xfId="24694"/>
    <cellStyle name="Input 3 2 63 4" xfId="32889"/>
    <cellStyle name="Input 3 2 63 5" xfId="42115"/>
    <cellStyle name="Input 3 2 63 6" xfId="46554"/>
    <cellStyle name="Input 3 2 63 7" xfId="49630"/>
    <cellStyle name="Input 3 2 64" xfId="7752"/>
    <cellStyle name="Input 3 2 64 2" xfId="15469"/>
    <cellStyle name="Input 3 2 64 3" xfId="24460"/>
    <cellStyle name="Input 3 2 64 4" xfId="32649"/>
    <cellStyle name="Input 3 2 64 5" xfId="41885"/>
    <cellStyle name="Input 3 2 64 6" xfId="46314"/>
    <cellStyle name="Input 3 2 64 7" xfId="52403"/>
    <cellStyle name="Input 3 2 65" xfId="7755"/>
    <cellStyle name="Input 3 2 65 2" xfId="15472"/>
    <cellStyle name="Input 3 2 65 3" xfId="32652"/>
    <cellStyle name="Input 3 2 65 4" xfId="41888"/>
    <cellStyle name="Input 3 2 65 5" xfId="46317"/>
    <cellStyle name="Input 3 2 65 6" xfId="47587"/>
    <cellStyle name="Input 3 2 66" xfId="20049"/>
    <cellStyle name="Input 3 2 67" xfId="28858"/>
    <cellStyle name="Input 3 2 68" xfId="36739"/>
    <cellStyle name="Input 3 2 69" xfId="47348"/>
    <cellStyle name="Input 3 2 7" xfId="593"/>
    <cellStyle name="Input 3 2 7 2" xfId="8416"/>
    <cellStyle name="Input 3 2 7 3" xfId="8412"/>
    <cellStyle name="Input 3 2 7 4" xfId="19183"/>
    <cellStyle name="Input 3 2 7 5" xfId="26964"/>
    <cellStyle name="Input 3 2 7 6" xfId="36990"/>
    <cellStyle name="Input 3 2 7 7" xfId="49142"/>
    <cellStyle name="Input 3 2 8" xfId="222"/>
    <cellStyle name="Input 3 2 8 2" xfId="8325"/>
    <cellStyle name="Input 3 2 8 3" xfId="8365"/>
    <cellStyle name="Input 3 2 8 4" xfId="24858"/>
    <cellStyle name="Input 3 2 8 5" xfId="33171"/>
    <cellStyle name="Input 3 2 8 6" xfId="36877"/>
    <cellStyle name="Input 3 2 8 7" xfId="50480"/>
    <cellStyle name="Input 3 2 9" xfId="621"/>
    <cellStyle name="Input 3 2 9 2" xfId="8444"/>
    <cellStyle name="Input 3 2 9 3" xfId="10936"/>
    <cellStyle name="Input 3 2 9 4" xfId="19670"/>
    <cellStyle name="Input 3 2 9 5" xfId="27732"/>
    <cellStyle name="Input 3 2 9 6" xfId="37388"/>
    <cellStyle name="Input 3 2 9 7" xfId="46908"/>
    <cellStyle name="Input 3 20" xfId="3196"/>
    <cellStyle name="Input 3 20 2" xfId="10996"/>
    <cellStyle name="Input 3 20 3" xfId="20322"/>
    <cellStyle name="Input 3 20 4" xfId="28414"/>
    <cellStyle name="Input 3 20 5" xfId="37801"/>
    <cellStyle name="Input 3 20 6" xfId="42434"/>
    <cellStyle name="Input 3 20 7" xfId="49151"/>
    <cellStyle name="Input 3 21" xfId="3215"/>
    <cellStyle name="Input 3 21 2" xfId="11011"/>
    <cellStyle name="Input 3 21 3" xfId="20338"/>
    <cellStyle name="Input 3 21 4" xfId="28426"/>
    <cellStyle name="Input 3 21 5" xfId="37817"/>
    <cellStyle name="Input 3 21 6" xfId="42444"/>
    <cellStyle name="Input 3 21 7" xfId="53534"/>
    <cellStyle name="Input 3 22" xfId="5262"/>
    <cellStyle name="Input 3 22 2" xfId="12979"/>
    <cellStyle name="Input 3 22 3" xfId="21972"/>
    <cellStyle name="Input 3 22 4" xfId="30159"/>
    <cellStyle name="Input 3 22 5" xfId="39494"/>
    <cellStyle name="Input 3 22 6" xfId="43824"/>
    <cellStyle name="Input 3 22 7" xfId="49962"/>
    <cellStyle name="Input 3 23" xfId="5359"/>
    <cellStyle name="Input 3 23 2" xfId="13076"/>
    <cellStyle name="Input 3 23 3" xfId="22069"/>
    <cellStyle name="Input 3 23 4" xfId="30256"/>
    <cellStyle name="Input 3 23 5" xfId="39588"/>
    <cellStyle name="Input 3 23 6" xfId="43921"/>
    <cellStyle name="Input 3 23 7" xfId="49589"/>
    <cellStyle name="Input 3 24" xfId="5292"/>
    <cellStyle name="Input 3 24 2" xfId="13009"/>
    <cellStyle name="Input 3 24 3" xfId="22002"/>
    <cellStyle name="Input 3 24 4" xfId="30189"/>
    <cellStyle name="Input 3 24 5" xfId="39523"/>
    <cellStyle name="Input 3 24 6" xfId="43854"/>
    <cellStyle name="Input 3 24 7" xfId="54032"/>
    <cellStyle name="Input 3 25" xfId="5230"/>
    <cellStyle name="Input 3 25 2" xfId="12947"/>
    <cellStyle name="Input 3 25 3" xfId="21940"/>
    <cellStyle name="Input 3 25 4" xfId="30127"/>
    <cellStyle name="Input 3 25 5" xfId="39462"/>
    <cellStyle name="Input 3 25 6" xfId="43792"/>
    <cellStyle name="Input 3 25 7" xfId="53090"/>
    <cellStyle name="Input 3 26" xfId="6084"/>
    <cellStyle name="Input 3 26 2" xfId="13801"/>
    <cellStyle name="Input 3 26 3" xfId="22794"/>
    <cellStyle name="Input 3 26 4" xfId="30981"/>
    <cellStyle name="Input 3 26 5" xfId="40285"/>
    <cellStyle name="Input 3 26 6" xfId="44646"/>
    <cellStyle name="Input 3 26 7" xfId="52444"/>
    <cellStyle name="Input 3 27" xfId="5063"/>
    <cellStyle name="Input 3 27 2" xfId="12780"/>
    <cellStyle name="Input 3 27 3" xfId="21773"/>
    <cellStyle name="Input 3 27 4" xfId="29960"/>
    <cellStyle name="Input 3 27 5" xfId="39303"/>
    <cellStyle name="Input 3 27 6" xfId="43625"/>
    <cellStyle name="Input 3 27 7" xfId="48159"/>
    <cellStyle name="Input 3 28" xfId="7294"/>
    <cellStyle name="Input 3 28 2" xfId="15011"/>
    <cellStyle name="Input 3 28 3" xfId="24004"/>
    <cellStyle name="Input 3 28 4" xfId="32191"/>
    <cellStyle name="Input 3 28 5" xfId="41447"/>
    <cellStyle name="Input 3 28 6" xfId="45856"/>
    <cellStyle name="Input 3 28 7" xfId="49193"/>
    <cellStyle name="Input 3 29" xfId="7234"/>
    <cellStyle name="Input 3 29 2" xfId="14951"/>
    <cellStyle name="Input 3 29 3" xfId="23944"/>
    <cellStyle name="Input 3 29 4" xfId="32131"/>
    <cellStyle name="Input 3 29 5" xfId="41388"/>
    <cellStyle name="Input 3 29 6" xfId="45796"/>
    <cellStyle name="Input 3 29 7" xfId="47329"/>
    <cellStyle name="Input 3 3" xfId="504"/>
    <cellStyle name="Input 3 3 10" xfId="1950"/>
    <cellStyle name="Input 3 3 10 2" xfId="9773"/>
    <cellStyle name="Input 3 3 10 3" xfId="17201"/>
    <cellStyle name="Input 3 3 10 4" xfId="25083"/>
    <cellStyle name="Input 3 3 10 5" xfId="33445"/>
    <cellStyle name="Input 3 3 10 6" xfId="39923"/>
    <cellStyle name="Input 3 3 10 7" xfId="50975"/>
    <cellStyle name="Input 3 3 11" xfId="2068"/>
    <cellStyle name="Input 3 3 11 2" xfId="9891"/>
    <cellStyle name="Input 3 3 11 3" xfId="17319"/>
    <cellStyle name="Input 3 3 11 4" xfId="25203"/>
    <cellStyle name="Input 3 3 11 5" xfId="33595"/>
    <cellStyle name="Input 3 3 11 6" xfId="38523"/>
    <cellStyle name="Input 3 3 11 7" xfId="51228"/>
    <cellStyle name="Input 3 3 12" xfId="2181"/>
    <cellStyle name="Input 3 3 12 2" xfId="10004"/>
    <cellStyle name="Input 3 3 12 3" xfId="17432"/>
    <cellStyle name="Input 3 3 12 4" xfId="20689"/>
    <cellStyle name="Input 3 3 12 5" xfId="28377"/>
    <cellStyle name="Input 3 3 12 6" xfId="37686"/>
    <cellStyle name="Input 3 3 12 7" xfId="48223"/>
    <cellStyle name="Input 3 3 13" xfId="1647"/>
    <cellStyle name="Input 3 3 13 2" xfId="9470"/>
    <cellStyle name="Input 3 3 13 3" xfId="16898"/>
    <cellStyle name="Input 3 3 13 4" xfId="25593"/>
    <cellStyle name="Input 3 3 13 5" xfId="34103"/>
    <cellStyle name="Input 3 3 13 6" xfId="40670"/>
    <cellStyle name="Input 3 3 13 7" xfId="52082"/>
    <cellStyle name="Input 3 3 14" xfId="2357"/>
    <cellStyle name="Input 3 3 14 2" xfId="10180"/>
    <cellStyle name="Input 3 3 14 3" xfId="17608"/>
    <cellStyle name="Input 3 3 14 4" xfId="20569"/>
    <cellStyle name="Input 3 3 14 5" xfId="28194"/>
    <cellStyle name="Input 3 3 14 6" xfId="37411"/>
    <cellStyle name="Input 3 3 14 7" xfId="50156"/>
    <cellStyle name="Input 3 3 15" xfId="2479"/>
    <cellStyle name="Input 3 3 15 2" xfId="10302"/>
    <cellStyle name="Input 3 3 15 3" xfId="17730"/>
    <cellStyle name="Input 3 3 15 4" xfId="25570"/>
    <cellStyle name="Input 3 3 15 5" xfId="34073"/>
    <cellStyle name="Input 3 3 15 6" xfId="38172"/>
    <cellStyle name="Input 3 3 15 7" xfId="52033"/>
    <cellStyle name="Input 3 3 16" xfId="2592"/>
    <cellStyle name="Input 3 3 16 2" xfId="10415"/>
    <cellStyle name="Input 3 3 16 3" xfId="17843"/>
    <cellStyle name="Input 3 3 16 4" xfId="19204"/>
    <cellStyle name="Input 3 3 16 5" xfId="27322"/>
    <cellStyle name="Input 3 3 16 6" xfId="39335"/>
    <cellStyle name="Input 3 3 16 7" xfId="49908"/>
    <cellStyle name="Input 3 3 17" xfId="2678"/>
    <cellStyle name="Input 3 3 17 2" xfId="10501"/>
    <cellStyle name="Input 3 3 17 3" xfId="17929"/>
    <cellStyle name="Input 3 3 17 4" xfId="26674"/>
    <cellStyle name="Input 3 3 17 5" xfId="35521"/>
    <cellStyle name="Input 3 3 17 6" xfId="41383"/>
    <cellStyle name="Input 3 3 17 7" xfId="54444"/>
    <cellStyle name="Input 3 3 18" xfId="2719"/>
    <cellStyle name="Input 3 3 18 2" xfId="10542"/>
    <cellStyle name="Input 3 3 18 3" xfId="17970"/>
    <cellStyle name="Input 3 3 18 4" xfId="19822"/>
    <cellStyle name="Input 3 3 18 5" xfId="33119"/>
    <cellStyle name="Input 3 3 18 6" xfId="36602"/>
    <cellStyle name="Input 3 3 18 7" xfId="50373"/>
    <cellStyle name="Input 3 3 19" xfId="2786"/>
    <cellStyle name="Input 3 3 19 2" xfId="10609"/>
    <cellStyle name="Input 3 3 19 3" xfId="18037"/>
    <cellStyle name="Input 3 3 19 4" xfId="25679"/>
    <cellStyle name="Input 3 3 19 5" xfId="34216"/>
    <cellStyle name="Input 3 3 19 6" xfId="38025"/>
    <cellStyle name="Input 3 3 19 7" xfId="52276"/>
    <cellStyle name="Input 3 3 2" xfId="655"/>
    <cellStyle name="Input 3 3 2 2" xfId="8478"/>
    <cellStyle name="Input 3 3 2 3" xfId="8270"/>
    <cellStyle name="Input 3 3 2 4" xfId="25325"/>
    <cellStyle name="Input 3 3 2 5" xfId="33755"/>
    <cellStyle name="Input 3 3 2 6" xfId="36943"/>
    <cellStyle name="Input 3 3 2 7" xfId="51492"/>
    <cellStyle name="Input 3 3 20" xfId="2893"/>
    <cellStyle name="Input 3 3 20 2" xfId="10716"/>
    <cellStyle name="Input 3 3 20 3" xfId="18144"/>
    <cellStyle name="Input 3 3 20 4" xfId="19210"/>
    <cellStyle name="Input 3 3 20 5" xfId="27148"/>
    <cellStyle name="Input 3 3 20 6" xfId="36882"/>
    <cellStyle name="Input 3 3 20 7" xfId="48715"/>
    <cellStyle name="Input 3 3 21" xfId="3269"/>
    <cellStyle name="Input 3 3 21 2" xfId="11062"/>
    <cellStyle name="Input 3 3 21 3" xfId="18391"/>
    <cellStyle name="Input 3 3 21 4" xfId="26668"/>
    <cellStyle name="Input 3 3 21 5" xfId="35515"/>
    <cellStyle name="Input 3 3 21 6" xfId="41877"/>
    <cellStyle name="Input 3 3 21 7" xfId="54436"/>
    <cellStyle name="Input 3 3 22" xfId="3389"/>
    <cellStyle name="Input 3 3 22 2" xfId="11180"/>
    <cellStyle name="Input 3 3 22 3" xfId="18502"/>
    <cellStyle name="Input 3 3 22 4" xfId="24930"/>
    <cellStyle name="Input 3 3 22 5" xfId="33264"/>
    <cellStyle name="Input 3 3 22 6" xfId="36431"/>
    <cellStyle name="Input 3 3 22 7" xfId="50644"/>
    <cellStyle name="Input 3 3 23" xfId="3128"/>
    <cellStyle name="Input 3 3 23 2" xfId="10933"/>
    <cellStyle name="Input 3 3 23 3" xfId="18311"/>
    <cellStyle name="Input 3 3 23 4" xfId="19063"/>
    <cellStyle name="Input 3 3 23 5" xfId="33151"/>
    <cellStyle name="Input 3 3 23 6" xfId="41693"/>
    <cellStyle name="Input 3 3 23 7" xfId="50442"/>
    <cellStyle name="Input 3 3 24" xfId="3659"/>
    <cellStyle name="Input 3 3 24 2" xfId="11444"/>
    <cellStyle name="Input 3 3 24 3" xfId="18717"/>
    <cellStyle name="Input 3 3 24 4" xfId="25820"/>
    <cellStyle name="Input 3 3 24 5" xfId="34403"/>
    <cellStyle name="Input 3 3 24 6" xfId="39835"/>
    <cellStyle name="Input 3 3 24 7" xfId="52615"/>
    <cellStyle name="Input 3 3 25" xfId="3790"/>
    <cellStyle name="Input 3 3 25 2" xfId="11572"/>
    <cellStyle name="Input 3 3 25 3" xfId="18829"/>
    <cellStyle name="Input 3 3 25 4" xfId="20133"/>
    <cellStyle name="Input 3 3 25 5" xfId="28289"/>
    <cellStyle name="Input 3 3 25 6" xfId="36928"/>
    <cellStyle name="Input 3 3 25 7" xfId="47225"/>
    <cellStyle name="Input 3 3 26" xfId="3907"/>
    <cellStyle name="Input 3 3 26 2" xfId="11687"/>
    <cellStyle name="Input 3 3 26 3" xfId="18938"/>
    <cellStyle name="Input 3 3 26 4" xfId="20633"/>
    <cellStyle name="Input 3 3 26 5" xfId="27612"/>
    <cellStyle name="Input 3 3 26 6" xfId="38076"/>
    <cellStyle name="Input 3 3 26 7" xfId="50122"/>
    <cellStyle name="Input 3 3 27" xfId="3074"/>
    <cellStyle name="Input 3 3 27 2" xfId="10882"/>
    <cellStyle name="Input 3 3 27 3" xfId="20235"/>
    <cellStyle name="Input 3 3 27 4" xfId="28325"/>
    <cellStyle name="Input 3 3 27 5" xfId="37705"/>
    <cellStyle name="Input 3 3 27 6" xfId="42382"/>
    <cellStyle name="Input 3 3 27 7" xfId="52685"/>
    <cellStyle name="Input 3 3 28" xfId="4104"/>
    <cellStyle name="Input 3 3 28 2" xfId="11864"/>
    <cellStyle name="Input 3 3 28 3" xfId="20814"/>
    <cellStyle name="Input 3 3 28 4" xfId="29001"/>
    <cellStyle name="Input 3 3 28 5" xfId="38379"/>
    <cellStyle name="Input 3 3 28 6" xfId="42666"/>
    <cellStyle name="Input 3 3 28 7" xfId="53403"/>
    <cellStyle name="Input 3 3 29" xfId="4067"/>
    <cellStyle name="Input 3 3 29 2" xfId="20777"/>
    <cellStyle name="Input 3 3 29 3" xfId="28964"/>
    <cellStyle name="Input 3 3 29 4" xfId="38343"/>
    <cellStyle name="Input 3 3 29 5" xfId="42629"/>
    <cellStyle name="Input 3 3 29 6" xfId="49946"/>
    <cellStyle name="Input 3 3 3" xfId="762"/>
    <cellStyle name="Input 3 3 3 2" xfId="8585"/>
    <cellStyle name="Input 3 3 3 3" xfId="16013"/>
    <cellStyle name="Input 3 3 3 4" xfId="26029"/>
    <cellStyle name="Input 3 3 3 5" xfId="34661"/>
    <cellStyle name="Input 3 3 3 6" xfId="38130"/>
    <cellStyle name="Input 3 3 3 7" xfId="53059"/>
    <cellStyle name="Input 3 3 30" xfId="4301"/>
    <cellStyle name="Input 3 3 30 2" xfId="12018"/>
    <cellStyle name="Input 3 3 30 3" xfId="21011"/>
    <cellStyle name="Input 3 3 30 4" xfId="29198"/>
    <cellStyle name="Input 3 3 30 5" xfId="38570"/>
    <cellStyle name="Input 3 3 30 6" xfId="42863"/>
    <cellStyle name="Input 3 3 30 7" xfId="48583"/>
    <cellStyle name="Input 3 3 31" xfId="4424"/>
    <cellStyle name="Input 3 3 31 2" xfId="12141"/>
    <cellStyle name="Input 3 3 31 3" xfId="21134"/>
    <cellStyle name="Input 3 3 31 4" xfId="29321"/>
    <cellStyle name="Input 3 3 31 5" xfId="38688"/>
    <cellStyle name="Input 3 3 31 6" xfId="42986"/>
    <cellStyle name="Input 3 3 31 7" xfId="52467"/>
    <cellStyle name="Input 3 3 32" xfId="4538"/>
    <cellStyle name="Input 3 3 32 2" xfId="12255"/>
    <cellStyle name="Input 3 3 32 3" xfId="21248"/>
    <cellStyle name="Input 3 3 32 4" xfId="29435"/>
    <cellStyle name="Input 3 3 32 5" xfId="38797"/>
    <cellStyle name="Input 3 3 32 6" xfId="43100"/>
    <cellStyle name="Input 3 3 32 7" xfId="54007"/>
    <cellStyle name="Input 3 3 33" xfId="4651"/>
    <cellStyle name="Input 3 3 33 2" xfId="12368"/>
    <cellStyle name="Input 3 3 33 3" xfId="21361"/>
    <cellStyle name="Input 3 3 33 4" xfId="29548"/>
    <cellStyle name="Input 3 3 33 5" xfId="38905"/>
    <cellStyle name="Input 3 3 33 6" xfId="43213"/>
    <cellStyle name="Input 3 3 33 7" xfId="51265"/>
    <cellStyle name="Input 3 3 34" xfId="4763"/>
    <cellStyle name="Input 3 3 34 2" xfId="12480"/>
    <cellStyle name="Input 3 3 34 3" xfId="21473"/>
    <cellStyle name="Input 3 3 34 4" xfId="29660"/>
    <cellStyle name="Input 3 3 34 5" xfId="39014"/>
    <cellStyle name="Input 3 3 34 6" xfId="43325"/>
    <cellStyle name="Input 3 3 34 7" xfId="48550"/>
    <cellStyle name="Input 3 3 35" xfId="4871"/>
    <cellStyle name="Input 3 3 35 2" xfId="12588"/>
    <cellStyle name="Input 3 3 35 3" xfId="21581"/>
    <cellStyle name="Input 3 3 35 4" xfId="29768"/>
    <cellStyle name="Input 3 3 35 5" xfId="39117"/>
    <cellStyle name="Input 3 3 35 6" xfId="43433"/>
    <cellStyle name="Input 3 3 35 7" xfId="51199"/>
    <cellStyle name="Input 3 3 36" xfId="4983"/>
    <cellStyle name="Input 3 3 36 2" xfId="12700"/>
    <cellStyle name="Input 3 3 36 3" xfId="21693"/>
    <cellStyle name="Input 3 3 36 4" xfId="29880"/>
    <cellStyle name="Input 3 3 36 5" xfId="39226"/>
    <cellStyle name="Input 3 3 36 6" xfId="43545"/>
    <cellStyle name="Input 3 3 36 7" xfId="48895"/>
    <cellStyle name="Input 3 3 37" xfId="5116"/>
    <cellStyle name="Input 3 3 37 2" xfId="12833"/>
    <cellStyle name="Input 3 3 37 3" xfId="21826"/>
    <cellStyle name="Input 3 3 37 4" xfId="30013"/>
    <cellStyle name="Input 3 3 37 5" xfId="39354"/>
    <cellStyle name="Input 3 3 37 6" xfId="43678"/>
    <cellStyle name="Input 3 3 37 7" xfId="48734"/>
    <cellStyle name="Input 3 3 38" xfId="5481"/>
    <cellStyle name="Input 3 3 38 2" xfId="13198"/>
    <cellStyle name="Input 3 3 38 3" xfId="22191"/>
    <cellStyle name="Input 3 3 38 4" xfId="30378"/>
    <cellStyle name="Input 3 3 38 5" xfId="39704"/>
    <cellStyle name="Input 3 3 38 6" xfId="44043"/>
    <cellStyle name="Input 3 3 38 7" xfId="50012"/>
    <cellStyle name="Input 3 3 39" xfId="5606"/>
    <cellStyle name="Input 3 3 39 2" xfId="13323"/>
    <cellStyle name="Input 3 3 39 3" xfId="22316"/>
    <cellStyle name="Input 3 3 39 4" xfId="30503"/>
    <cellStyle name="Input 3 3 39 5" xfId="39824"/>
    <cellStyle name="Input 3 3 39 6" xfId="44168"/>
    <cellStyle name="Input 3 3 39 7" xfId="47124"/>
    <cellStyle name="Input 3 3 4" xfId="874"/>
    <cellStyle name="Input 3 3 4 2" xfId="8697"/>
    <cellStyle name="Input 3 3 4 3" xfId="16125"/>
    <cellStyle name="Input 3 3 4 4" xfId="25360"/>
    <cellStyle name="Input 3 3 4 5" xfId="33800"/>
    <cellStyle name="Input 3 3 4 6" xfId="36964"/>
    <cellStyle name="Input 3 3 4 7" xfId="51566"/>
    <cellStyle name="Input 3 3 40" xfId="5721"/>
    <cellStyle name="Input 3 3 40 2" xfId="13438"/>
    <cellStyle name="Input 3 3 40 3" xfId="22431"/>
    <cellStyle name="Input 3 3 40 4" xfId="30618"/>
    <cellStyle name="Input 3 3 40 5" xfId="39935"/>
    <cellStyle name="Input 3 3 40 6" xfId="44283"/>
    <cellStyle name="Input 3 3 40 7" xfId="48393"/>
    <cellStyle name="Input 3 3 41" xfId="5838"/>
    <cellStyle name="Input 3 3 41 2" xfId="13555"/>
    <cellStyle name="Input 3 3 41 3" xfId="22548"/>
    <cellStyle name="Input 3 3 41 4" xfId="30735"/>
    <cellStyle name="Input 3 3 41 5" xfId="40049"/>
    <cellStyle name="Input 3 3 41 6" xfId="44400"/>
    <cellStyle name="Input 3 3 41 7" xfId="48672"/>
    <cellStyle name="Input 3 3 42" xfId="5966"/>
    <cellStyle name="Input 3 3 42 2" xfId="13683"/>
    <cellStyle name="Input 3 3 42 3" xfId="22676"/>
    <cellStyle name="Input 3 3 42 4" xfId="30863"/>
    <cellStyle name="Input 3 3 42 5" xfId="40173"/>
    <cellStyle name="Input 3 3 42 6" xfId="44528"/>
    <cellStyle name="Input 3 3 42 7" xfId="50048"/>
    <cellStyle name="Input 3 3 43" xfId="5256"/>
    <cellStyle name="Input 3 3 43 2" xfId="12973"/>
    <cellStyle name="Input 3 3 43 3" xfId="21966"/>
    <cellStyle name="Input 3 3 43 4" xfId="30153"/>
    <cellStyle name="Input 3 3 43 5" xfId="39488"/>
    <cellStyle name="Input 3 3 43 6" xfId="43818"/>
    <cellStyle name="Input 3 3 43 7" xfId="50519"/>
    <cellStyle name="Input 3 3 44" xfId="6222"/>
    <cellStyle name="Input 3 3 44 2" xfId="13939"/>
    <cellStyle name="Input 3 3 44 3" xfId="22932"/>
    <cellStyle name="Input 3 3 44 4" xfId="31119"/>
    <cellStyle name="Input 3 3 44 5" xfId="40420"/>
    <cellStyle name="Input 3 3 44 6" xfId="44784"/>
    <cellStyle name="Input 3 3 44 7" xfId="52676"/>
    <cellStyle name="Input 3 3 45" xfId="6339"/>
    <cellStyle name="Input 3 3 45 2" xfId="14056"/>
    <cellStyle name="Input 3 3 45 3" xfId="23049"/>
    <cellStyle name="Input 3 3 45 4" xfId="31236"/>
    <cellStyle name="Input 3 3 45 5" xfId="40534"/>
    <cellStyle name="Input 3 3 45 6" xfId="44901"/>
    <cellStyle name="Input 3 3 45 7" xfId="49290"/>
    <cellStyle name="Input 3 3 46" xfId="6449"/>
    <cellStyle name="Input 3 3 46 2" xfId="14166"/>
    <cellStyle name="Input 3 3 46 3" xfId="23159"/>
    <cellStyle name="Input 3 3 46 4" xfId="31346"/>
    <cellStyle name="Input 3 3 46 5" xfId="40640"/>
    <cellStyle name="Input 3 3 46 6" xfId="45011"/>
    <cellStyle name="Input 3 3 46 7" xfId="49774"/>
    <cellStyle name="Input 3 3 47" xfId="5074"/>
    <cellStyle name="Input 3 3 47 2" xfId="12791"/>
    <cellStyle name="Input 3 3 47 3" xfId="21784"/>
    <cellStyle name="Input 3 3 47 4" xfId="29971"/>
    <cellStyle name="Input 3 3 47 5" xfId="39314"/>
    <cellStyle name="Input 3 3 47 6" xfId="43636"/>
    <cellStyle name="Input 3 3 47 7" xfId="48044"/>
    <cellStyle name="Input 3 3 48" xfId="6596"/>
    <cellStyle name="Input 3 3 48 2" xfId="14313"/>
    <cellStyle name="Input 3 3 48 3" xfId="23306"/>
    <cellStyle name="Input 3 3 48 4" xfId="31493"/>
    <cellStyle name="Input 3 3 48 5" xfId="40780"/>
    <cellStyle name="Input 3 3 48 6" xfId="45158"/>
    <cellStyle name="Input 3 3 48 7" xfId="50756"/>
    <cellStyle name="Input 3 3 49" xfId="6707"/>
    <cellStyle name="Input 3 3 49 2" xfId="14424"/>
    <cellStyle name="Input 3 3 49 3" xfId="23417"/>
    <cellStyle name="Input 3 3 49 4" xfId="31604"/>
    <cellStyle name="Input 3 3 49 5" xfId="40886"/>
    <cellStyle name="Input 3 3 49 6" xfId="45269"/>
    <cellStyle name="Input 3 3 49 7" xfId="53795"/>
    <cellStyle name="Input 3 3 5" xfId="1338"/>
    <cellStyle name="Input 3 3 5 2" xfId="9161"/>
    <cellStyle name="Input 3 3 5 3" xfId="16589"/>
    <cellStyle name="Input 3 3 5 4" xfId="19313"/>
    <cellStyle name="Input 3 3 5 5" xfId="27232"/>
    <cellStyle name="Input 3 3 5 6" xfId="42220"/>
    <cellStyle name="Input 3 3 5 7" xfId="49025"/>
    <cellStyle name="Input 3 3 50" xfId="6822"/>
    <cellStyle name="Input 3 3 50 2" xfId="14539"/>
    <cellStyle name="Input 3 3 50 3" xfId="23532"/>
    <cellStyle name="Input 3 3 50 4" xfId="31719"/>
    <cellStyle name="Input 3 3 50 5" xfId="40994"/>
    <cellStyle name="Input 3 3 50 6" xfId="45384"/>
    <cellStyle name="Input 3 3 50 7" xfId="49040"/>
    <cellStyle name="Input 3 3 51" xfId="6935"/>
    <cellStyle name="Input 3 3 51 2" xfId="14652"/>
    <cellStyle name="Input 3 3 51 3" xfId="23645"/>
    <cellStyle name="Input 3 3 51 4" xfId="31832"/>
    <cellStyle name="Input 3 3 51 5" xfId="41102"/>
    <cellStyle name="Input 3 3 51 6" xfId="45497"/>
    <cellStyle name="Input 3 3 51 7" xfId="46978"/>
    <cellStyle name="Input 3 3 52" xfId="7047"/>
    <cellStyle name="Input 3 3 52 2" xfId="14764"/>
    <cellStyle name="Input 3 3 52 3" xfId="23757"/>
    <cellStyle name="Input 3 3 52 4" xfId="31944"/>
    <cellStyle name="Input 3 3 52 5" xfId="41208"/>
    <cellStyle name="Input 3 3 52 6" xfId="45609"/>
    <cellStyle name="Input 3 3 52 7" xfId="54207"/>
    <cellStyle name="Input 3 3 53" xfId="7315"/>
    <cellStyle name="Input 3 3 53 2" xfId="15032"/>
    <cellStyle name="Input 3 3 53 3" xfId="24025"/>
    <cellStyle name="Input 3 3 53 4" xfId="32212"/>
    <cellStyle name="Input 3 3 53 5" xfId="41468"/>
    <cellStyle name="Input 3 3 53 6" xfId="45877"/>
    <cellStyle name="Input 3 3 53 7" xfId="48224"/>
    <cellStyle name="Input 3 3 54" xfId="7345"/>
    <cellStyle name="Input 3 3 54 2" xfId="15062"/>
    <cellStyle name="Input 3 3 54 3" xfId="24055"/>
    <cellStyle name="Input 3 3 54 4" xfId="32242"/>
    <cellStyle name="Input 3 3 54 5" xfId="41498"/>
    <cellStyle name="Input 3 3 54 6" xfId="45907"/>
    <cellStyle name="Input 3 3 54 7" xfId="51140"/>
    <cellStyle name="Input 3 3 55" xfId="7444"/>
    <cellStyle name="Input 3 3 55 2" xfId="15161"/>
    <cellStyle name="Input 3 3 55 3" xfId="24154"/>
    <cellStyle name="Input 3 3 55 4" xfId="32341"/>
    <cellStyle name="Input 3 3 55 5" xfId="41591"/>
    <cellStyle name="Input 3 3 55 6" xfId="46006"/>
    <cellStyle name="Input 3 3 55 7" xfId="50921"/>
    <cellStyle name="Input 3 3 56" xfId="7565"/>
    <cellStyle name="Input 3 3 56 2" xfId="15282"/>
    <cellStyle name="Input 3 3 56 3" xfId="24275"/>
    <cellStyle name="Input 3 3 56 4" xfId="32462"/>
    <cellStyle name="Input 3 3 56 5" xfId="41706"/>
    <cellStyle name="Input 3 3 56 6" xfId="46127"/>
    <cellStyle name="Input 3 3 56 7" xfId="49607"/>
    <cellStyle name="Input 3 3 57" xfId="7841"/>
    <cellStyle name="Input 3 3 57 2" xfId="15558"/>
    <cellStyle name="Input 3 3 57 3" xfId="24545"/>
    <cellStyle name="Input 3 3 57 4" xfId="32738"/>
    <cellStyle name="Input 3 3 57 5" xfId="41971"/>
    <cellStyle name="Input 3 3 57 6" xfId="46403"/>
    <cellStyle name="Input 3 3 57 7" xfId="51242"/>
    <cellStyle name="Input 3 3 58" xfId="7939"/>
    <cellStyle name="Input 3 3 58 2" xfId="15656"/>
    <cellStyle name="Input 3 3 58 3" xfId="24642"/>
    <cellStyle name="Input 3 3 58 4" xfId="32836"/>
    <cellStyle name="Input 3 3 58 5" xfId="42065"/>
    <cellStyle name="Input 3 3 58 6" xfId="46501"/>
    <cellStyle name="Input 3 3 58 7" xfId="51845"/>
    <cellStyle name="Input 3 3 59" xfId="7765"/>
    <cellStyle name="Input 3 3 59 2" xfId="15482"/>
    <cellStyle name="Input 3 3 59 3" xfId="24471"/>
    <cellStyle name="Input 3 3 59 4" xfId="32662"/>
    <cellStyle name="Input 3 3 59 5" xfId="41898"/>
    <cellStyle name="Input 3 3 59 6" xfId="46327"/>
    <cellStyle name="Input 3 3 59 7" xfId="50835"/>
    <cellStyle name="Input 3 3 6" xfId="1461"/>
    <cellStyle name="Input 3 3 6 2" xfId="9284"/>
    <cellStyle name="Input 3 3 6 3" xfId="16712"/>
    <cellStyle name="Input 3 3 6 4" xfId="19044"/>
    <cellStyle name="Input 3 3 6 5" xfId="26907"/>
    <cellStyle name="Input 3 3 6 6" xfId="37487"/>
    <cellStyle name="Input 3 3 6 7" xfId="49169"/>
    <cellStyle name="Input 3 3 60" xfId="8117"/>
    <cellStyle name="Input 3 3 60 2" xfId="15834"/>
    <cellStyle name="Input 3 3 60 3" xfId="33014"/>
    <cellStyle name="Input 3 3 60 4" xfId="42235"/>
    <cellStyle name="Input 3 3 60 5" xfId="46679"/>
    <cellStyle name="Input 3 3 60 6" xfId="51865"/>
    <cellStyle name="Input 3 3 61" xfId="25121"/>
    <cellStyle name="Input 3 3 62" xfId="33494"/>
    <cellStyle name="Input 3 3 63" xfId="37601"/>
    <cellStyle name="Input 3 3 64" xfId="51063"/>
    <cellStyle name="Input 3 3 7" xfId="1557"/>
    <cellStyle name="Input 3 3 7 2" xfId="9380"/>
    <cellStyle name="Input 3 3 7 3" xfId="16808"/>
    <cellStyle name="Input 3 3 7 4" xfId="26551"/>
    <cellStyle name="Input 3 3 7 5" xfId="35360"/>
    <cellStyle name="Input 3 3 7 6" xfId="42228"/>
    <cellStyle name="Input 3 3 7 7" xfId="54182"/>
    <cellStyle name="Input 3 3 8" xfId="1698"/>
    <cellStyle name="Input 3 3 8 2" xfId="9521"/>
    <cellStyle name="Input 3 3 8 3" xfId="16949"/>
    <cellStyle name="Input 3 3 8 4" xfId="26444"/>
    <cellStyle name="Input 3 3 8 5" xfId="35219"/>
    <cellStyle name="Input 3 3 8 6" xfId="36795"/>
    <cellStyle name="Input 3 3 8 7" xfId="53954"/>
    <cellStyle name="Input 3 3 9" xfId="1832"/>
    <cellStyle name="Input 3 3 9 2" xfId="9655"/>
    <cellStyle name="Input 3 3 9 3" xfId="17083"/>
    <cellStyle name="Input 3 3 9 4" xfId="20167"/>
    <cellStyle name="Input 3 3 9 5" xfId="27231"/>
    <cellStyle name="Input 3 3 9 6" xfId="37350"/>
    <cellStyle name="Input 3 3 9 7" xfId="48284"/>
    <cellStyle name="Input 3 30" xfId="7404"/>
    <cellStyle name="Input 3 30 2" xfId="15121"/>
    <cellStyle name="Input 3 30 3" xfId="24114"/>
    <cellStyle name="Input 3 30 4" xfId="32301"/>
    <cellStyle name="Input 3 30 5" xfId="41553"/>
    <cellStyle name="Input 3 30 6" xfId="45966"/>
    <cellStyle name="Input 3 30 7" xfId="52443"/>
    <cellStyle name="Input 3 31" xfId="7747"/>
    <cellStyle name="Input 3 31 2" xfId="15464"/>
    <cellStyle name="Input 3 31 3" xfId="24455"/>
    <cellStyle name="Input 3 31 4" xfId="32644"/>
    <cellStyle name="Input 3 31 5" xfId="41880"/>
    <cellStyle name="Input 3 31 6" xfId="46309"/>
    <cellStyle name="Input 3 31 7" xfId="52265"/>
    <cellStyle name="Input 3 32" xfId="25828"/>
    <cellStyle name="Input 3 33" xfId="34413"/>
    <cellStyle name="Input 3 34" xfId="38122"/>
    <cellStyle name="Input 3 35" xfId="52636"/>
    <cellStyle name="Input 3 4" xfId="564"/>
    <cellStyle name="Input 3 4 10" xfId="2010"/>
    <cellStyle name="Input 3 4 10 2" xfId="9833"/>
    <cellStyle name="Input 3 4 10 3" xfId="17261"/>
    <cellStyle name="Input 3 4 10 4" xfId="25091"/>
    <cellStyle name="Input 3 4 10 5" xfId="33455"/>
    <cellStyle name="Input 3 4 10 6" xfId="41164"/>
    <cellStyle name="Input 3 4 10 7" xfId="50998"/>
    <cellStyle name="Input 3 4 11" xfId="2127"/>
    <cellStyle name="Input 3 4 11 2" xfId="9950"/>
    <cellStyle name="Input 3 4 11 3" xfId="17378"/>
    <cellStyle name="Input 3 4 11 4" xfId="25381"/>
    <cellStyle name="Input 3 4 11 5" xfId="33829"/>
    <cellStyle name="Input 3 4 11 6" xfId="36920"/>
    <cellStyle name="Input 3 4 11 7" xfId="51611"/>
    <cellStyle name="Input 3 4 12" xfId="2241"/>
    <cellStyle name="Input 3 4 12 2" xfId="10064"/>
    <cellStyle name="Input 3 4 12 3" xfId="17492"/>
    <cellStyle name="Input 3 4 12 4" xfId="26086"/>
    <cellStyle name="Input 3 4 12 5" xfId="34736"/>
    <cellStyle name="Input 3 4 12 6" xfId="40072"/>
    <cellStyle name="Input 3 4 12 7" xfId="53185"/>
    <cellStyle name="Input 3 4 13" xfId="1581"/>
    <cellStyle name="Input 3 4 13 2" xfId="9404"/>
    <cellStyle name="Input 3 4 13 3" xfId="16832"/>
    <cellStyle name="Input 3 4 13 4" xfId="25279"/>
    <cellStyle name="Input 3 4 13 5" xfId="33691"/>
    <cellStyle name="Input 3 4 13 6" xfId="39928"/>
    <cellStyle name="Input 3 4 13 7" xfId="51391"/>
    <cellStyle name="Input 3 4 14" xfId="1620"/>
    <cellStyle name="Input 3 4 14 2" xfId="9443"/>
    <cellStyle name="Input 3 4 14 3" xfId="16871"/>
    <cellStyle name="Input 3 4 14 4" xfId="19208"/>
    <cellStyle name="Input 3 4 14 5" xfId="28169"/>
    <cellStyle name="Input 3 4 14 6" xfId="37731"/>
    <cellStyle name="Input 3 4 14 7" xfId="48511"/>
    <cellStyle name="Input 3 4 15" xfId="2538"/>
    <cellStyle name="Input 3 4 15 2" xfId="10361"/>
    <cellStyle name="Input 3 4 15 3" xfId="17789"/>
    <cellStyle name="Input 3 4 15 4" xfId="19781"/>
    <cellStyle name="Input 3 4 15 5" xfId="27251"/>
    <cellStyle name="Input 3 4 15 6" xfId="36784"/>
    <cellStyle name="Input 3 4 15 7" xfId="46904"/>
    <cellStyle name="Input 3 4 16" xfId="2652"/>
    <cellStyle name="Input 3 4 16 2" xfId="10475"/>
    <cellStyle name="Input 3 4 16 3" xfId="17903"/>
    <cellStyle name="Input 3 4 16 4" xfId="19107"/>
    <cellStyle name="Input 3 4 16 5" xfId="28572"/>
    <cellStyle name="Input 3 4 16 6" xfId="37245"/>
    <cellStyle name="Input 3 4 16 7" xfId="50183"/>
    <cellStyle name="Input 3 4 17" xfId="2273"/>
    <cellStyle name="Input 3 4 17 2" xfId="10096"/>
    <cellStyle name="Input 3 4 17 3" xfId="17524"/>
    <cellStyle name="Input 3 4 17 4" xfId="20634"/>
    <cellStyle name="Input 3 4 17 5" xfId="28780"/>
    <cellStyle name="Input 3 4 17 6" xfId="36576"/>
    <cellStyle name="Input 3 4 17 7" xfId="47656"/>
    <cellStyle name="Input 3 4 18" xfId="1089"/>
    <cellStyle name="Input 3 4 18 2" xfId="8912"/>
    <cellStyle name="Input 3 4 18 3" xfId="16340"/>
    <cellStyle name="Input 3 4 18 4" xfId="25059"/>
    <cellStyle name="Input 3 4 18 5" xfId="33420"/>
    <cellStyle name="Input 3 4 18 6" xfId="37381"/>
    <cellStyle name="Input 3 4 18 7" xfId="50932"/>
    <cellStyle name="Input 3 4 19" xfId="2843"/>
    <cellStyle name="Input 3 4 19 2" xfId="10666"/>
    <cellStyle name="Input 3 4 19 3" xfId="18094"/>
    <cellStyle name="Input 3 4 19 4" xfId="26367"/>
    <cellStyle name="Input 3 4 19 5" xfId="35109"/>
    <cellStyle name="Input 3 4 19 6" xfId="39623"/>
    <cellStyle name="Input 3 4 19 7" xfId="53789"/>
    <cellStyle name="Input 3 4 2" xfId="712"/>
    <cellStyle name="Input 3 4 2 2" xfId="8535"/>
    <cellStyle name="Input 3 4 2 3" xfId="15963"/>
    <cellStyle name="Input 3 4 2 4" xfId="25576"/>
    <cellStyle name="Input 3 4 2 5" xfId="34081"/>
    <cellStyle name="Input 3 4 2 6" xfId="36820"/>
    <cellStyle name="Input 3 4 2 7" xfId="52050"/>
    <cellStyle name="Input 3 4 20" xfId="2950"/>
    <cellStyle name="Input 3 4 20 2" xfId="10773"/>
    <cellStyle name="Input 3 4 20 3" xfId="18201"/>
    <cellStyle name="Input 3 4 20 4" xfId="20082"/>
    <cellStyle name="Input 3 4 20 5" xfId="33134"/>
    <cellStyle name="Input 3 4 20 6" xfId="37671"/>
    <cellStyle name="Input 3 4 20 7" xfId="50403"/>
    <cellStyle name="Input 3 4 21" xfId="3327"/>
    <cellStyle name="Input 3 4 21 2" xfId="11120"/>
    <cellStyle name="Input 3 4 21 3" xfId="18448"/>
    <cellStyle name="Input 3 4 21 4" xfId="20679"/>
    <cellStyle name="Input 3 4 21 5" xfId="28462"/>
    <cellStyle name="Input 3 4 21 6" xfId="36343"/>
    <cellStyle name="Input 3 4 21 7" xfId="48615"/>
    <cellStyle name="Input 3 4 22" xfId="3446"/>
    <cellStyle name="Input 3 4 22 2" xfId="11237"/>
    <cellStyle name="Input 3 4 22 3" xfId="18559"/>
    <cellStyle name="Input 3 4 22 4" xfId="25767"/>
    <cellStyle name="Input 3 4 22 5" xfId="34325"/>
    <cellStyle name="Input 3 4 22 6" xfId="38930"/>
    <cellStyle name="Input 3 4 22 7" xfId="52475"/>
    <cellStyle name="Input 3 4 23" xfId="3606"/>
    <cellStyle name="Input 3 4 23 2" xfId="11392"/>
    <cellStyle name="Input 3 4 23 3" xfId="18666"/>
    <cellStyle name="Input 3 4 23 4" xfId="19994"/>
    <cellStyle name="Input 3 4 23 5" xfId="27923"/>
    <cellStyle name="Input 3 4 23 6" xfId="38153"/>
    <cellStyle name="Input 3 4 23 7" xfId="49658"/>
    <cellStyle name="Input 3 4 24" xfId="3719"/>
    <cellStyle name="Input 3 4 24 2" xfId="11504"/>
    <cellStyle name="Input 3 4 24 3" xfId="18776"/>
    <cellStyle name="Input 3 4 24 4" xfId="24917"/>
    <cellStyle name="Input 3 4 24 5" xfId="33247"/>
    <cellStyle name="Input 3 4 24 6" xfId="42224"/>
    <cellStyle name="Input 3 4 24 7" xfId="50616"/>
    <cellStyle name="Input 3 4 25" xfId="3848"/>
    <cellStyle name="Input 3 4 25 2" xfId="11630"/>
    <cellStyle name="Input 3 4 25 3" xfId="18886"/>
    <cellStyle name="Input 3 4 25 4" xfId="20149"/>
    <cellStyle name="Input 3 4 25 5" xfId="27506"/>
    <cellStyle name="Input 3 4 25 6" xfId="37188"/>
    <cellStyle name="Input 3 4 25 7" xfId="48121"/>
    <cellStyle name="Input 3 4 26" xfId="3967"/>
    <cellStyle name="Input 3 4 26 2" xfId="11746"/>
    <cellStyle name="Input 3 4 26 3" xfId="18995"/>
    <cellStyle name="Input 3 4 26 4" xfId="25862"/>
    <cellStyle name="Input 3 4 26 5" xfId="34451"/>
    <cellStyle name="Input 3 4 26 6" xfId="39221"/>
    <cellStyle name="Input 3 4 26 7" xfId="52705"/>
    <cellStyle name="Input 3 4 27" xfId="3014"/>
    <cellStyle name="Input 3 4 27 2" xfId="10830"/>
    <cellStyle name="Input 3 4 27 3" xfId="20187"/>
    <cellStyle name="Input 3 4 27 4" xfId="28278"/>
    <cellStyle name="Input 3 4 27 5" xfId="37659"/>
    <cellStyle name="Input 3 4 27 6" xfId="42352"/>
    <cellStyle name="Input 3 4 27 7" xfId="51167"/>
    <cellStyle name="Input 3 4 28" xfId="4163"/>
    <cellStyle name="Input 3 4 28 2" xfId="11922"/>
    <cellStyle name="Input 3 4 28 3" xfId="20873"/>
    <cellStyle name="Input 3 4 28 4" xfId="29060"/>
    <cellStyle name="Input 3 4 28 5" xfId="38436"/>
    <cellStyle name="Input 3 4 28 6" xfId="42725"/>
    <cellStyle name="Input 3 4 28 7" xfId="49631"/>
    <cellStyle name="Input 3 4 29" xfId="4191"/>
    <cellStyle name="Input 3 4 29 2" xfId="20901"/>
    <cellStyle name="Input 3 4 29 3" xfId="29088"/>
    <cellStyle name="Input 3 4 29 4" xfId="38464"/>
    <cellStyle name="Input 3 4 29 5" xfId="42753"/>
    <cellStyle name="Input 3 4 29 6" xfId="52227"/>
    <cellStyle name="Input 3 4 3" xfId="821"/>
    <cellStyle name="Input 3 4 3 2" xfId="8644"/>
    <cellStyle name="Input 3 4 3 3" xfId="16072"/>
    <cellStyle name="Input 3 4 3 4" xfId="26153"/>
    <cellStyle name="Input 3 4 3 5" xfId="34822"/>
    <cellStyle name="Input 3 4 3 6" xfId="37214"/>
    <cellStyle name="Input 3 4 3 7" xfId="53330"/>
    <cellStyle name="Input 3 4 30" xfId="4361"/>
    <cellStyle name="Input 3 4 30 2" xfId="12078"/>
    <cellStyle name="Input 3 4 30 3" xfId="21071"/>
    <cellStyle name="Input 3 4 30 4" xfId="29258"/>
    <cellStyle name="Input 3 4 30 5" xfId="38628"/>
    <cellStyle name="Input 3 4 30 6" xfId="42923"/>
    <cellStyle name="Input 3 4 30 7" xfId="52447"/>
    <cellStyle name="Input 3 4 31" xfId="4483"/>
    <cellStyle name="Input 3 4 31 2" xfId="12200"/>
    <cellStyle name="Input 3 4 31 3" xfId="21193"/>
    <cellStyle name="Input 3 4 31 4" xfId="29380"/>
    <cellStyle name="Input 3 4 31 5" xfId="38744"/>
    <cellStyle name="Input 3 4 31 6" xfId="43045"/>
    <cellStyle name="Input 3 4 31 7" xfId="52768"/>
    <cellStyle name="Input 3 4 32" xfId="4597"/>
    <cellStyle name="Input 3 4 32 2" xfId="12314"/>
    <cellStyle name="Input 3 4 32 3" xfId="21307"/>
    <cellStyle name="Input 3 4 32 4" xfId="29494"/>
    <cellStyle name="Input 3 4 32 5" xfId="38853"/>
    <cellStyle name="Input 3 4 32 6" xfId="43159"/>
    <cellStyle name="Input 3 4 32 7" xfId="49321"/>
    <cellStyle name="Input 3 4 33" xfId="4710"/>
    <cellStyle name="Input 3 4 33 2" xfId="12427"/>
    <cellStyle name="Input 3 4 33 3" xfId="21420"/>
    <cellStyle name="Input 3 4 33 4" xfId="29607"/>
    <cellStyle name="Input 3 4 33 5" xfId="38962"/>
    <cellStyle name="Input 3 4 33 6" xfId="43272"/>
    <cellStyle name="Input 3 4 33 7" xfId="52910"/>
    <cellStyle name="Input 3 4 34" xfId="4820"/>
    <cellStyle name="Input 3 4 34 2" xfId="12537"/>
    <cellStyle name="Input 3 4 34 3" xfId="21530"/>
    <cellStyle name="Input 3 4 34 4" xfId="29717"/>
    <cellStyle name="Input 3 4 34 5" xfId="39069"/>
    <cellStyle name="Input 3 4 34 6" xfId="43382"/>
    <cellStyle name="Input 3 4 34 7" xfId="47898"/>
    <cellStyle name="Input 3 4 35" xfId="4930"/>
    <cellStyle name="Input 3 4 35 2" xfId="12647"/>
    <cellStyle name="Input 3 4 35 3" xfId="21640"/>
    <cellStyle name="Input 3 4 35 4" xfId="29827"/>
    <cellStyle name="Input 3 4 35 5" xfId="39174"/>
    <cellStyle name="Input 3 4 35 6" xfId="43492"/>
    <cellStyle name="Input 3 4 35 7" xfId="54118"/>
    <cellStyle name="Input 3 4 36" xfId="5040"/>
    <cellStyle name="Input 3 4 36 2" xfId="12757"/>
    <cellStyle name="Input 3 4 36 3" xfId="21750"/>
    <cellStyle name="Input 3 4 36 4" xfId="29937"/>
    <cellStyle name="Input 3 4 36 5" xfId="39281"/>
    <cellStyle name="Input 3 4 36 6" xfId="43602"/>
    <cellStyle name="Input 3 4 36 7" xfId="48972"/>
    <cellStyle name="Input 3 4 37" xfId="5420"/>
    <cellStyle name="Input 3 4 37 2" xfId="13137"/>
    <cellStyle name="Input 3 4 37 3" xfId="22130"/>
    <cellStyle name="Input 3 4 37 4" xfId="30317"/>
    <cellStyle name="Input 3 4 37 5" xfId="39646"/>
    <cellStyle name="Input 3 4 37 6" xfId="43982"/>
    <cellStyle name="Input 3 4 37 7" xfId="48718"/>
    <cellStyle name="Input 3 4 38" xfId="5540"/>
    <cellStyle name="Input 3 4 38 2" xfId="13257"/>
    <cellStyle name="Input 3 4 38 3" xfId="22250"/>
    <cellStyle name="Input 3 4 38 4" xfId="30437"/>
    <cellStyle name="Input 3 4 38 5" xfId="39760"/>
    <cellStyle name="Input 3 4 38 6" xfId="44102"/>
    <cellStyle name="Input 3 4 38 7" xfId="47174"/>
    <cellStyle name="Input 3 4 39" xfId="5664"/>
    <cellStyle name="Input 3 4 39 2" xfId="13381"/>
    <cellStyle name="Input 3 4 39 3" xfId="22374"/>
    <cellStyle name="Input 3 4 39 4" xfId="30561"/>
    <cellStyle name="Input 3 4 39 5" xfId="39881"/>
    <cellStyle name="Input 3 4 39 6" xfId="44226"/>
    <cellStyle name="Input 3 4 39 7" xfId="46825"/>
    <cellStyle name="Input 3 4 4" xfId="931"/>
    <cellStyle name="Input 3 4 4 2" xfId="8754"/>
    <cellStyle name="Input 3 4 4 3" xfId="16182"/>
    <cellStyle name="Input 3 4 4 4" xfId="19699"/>
    <cellStyle name="Input 3 4 4 5" xfId="27789"/>
    <cellStyle name="Input 3 4 4 6" xfId="36460"/>
    <cellStyle name="Input 3 4 4 7" xfId="50194"/>
    <cellStyle name="Input 3 4 40" xfId="5780"/>
    <cellStyle name="Input 3 4 40 2" xfId="13497"/>
    <cellStyle name="Input 3 4 40 3" xfId="22490"/>
    <cellStyle name="Input 3 4 40 4" xfId="30677"/>
    <cellStyle name="Input 3 4 40 5" xfId="39993"/>
    <cellStyle name="Input 3 4 40 6" xfId="44342"/>
    <cellStyle name="Input 3 4 40 7" xfId="48560"/>
    <cellStyle name="Input 3 4 41" xfId="5897"/>
    <cellStyle name="Input 3 4 41 2" xfId="13614"/>
    <cellStyle name="Input 3 4 41 3" xfId="22607"/>
    <cellStyle name="Input 3 4 41 4" xfId="30794"/>
    <cellStyle name="Input 3 4 41 5" xfId="40107"/>
    <cellStyle name="Input 3 4 41 6" xfId="44459"/>
    <cellStyle name="Input 3 4 41 7" xfId="48328"/>
    <cellStyle name="Input 3 4 42" xfId="6025"/>
    <cellStyle name="Input 3 4 42 2" xfId="13742"/>
    <cellStyle name="Input 3 4 42 3" xfId="22735"/>
    <cellStyle name="Input 3 4 42 4" xfId="30922"/>
    <cellStyle name="Input 3 4 42 5" xfId="40230"/>
    <cellStyle name="Input 3 4 42 6" xfId="44587"/>
    <cellStyle name="Input 3 4 42 7" xfId="51138"/>
    <cellStyle name="Input 3 4 43" xfId="6152"/>
    <cellStyle name="Input 3 4 43 2" xfId="13869"/>
    <cellStyle name="Input 3 4 43 3" xfId="22862"/>
    <cellStyle name="Input 3 4 43 4" xfId="31049"/>
    <cellStyle name="Input 3 4 43 5" xfId="40350"/>
    <cellStyle name="Input 3 4 43 6" xfId="44714"/>
    <cellStyle name="Input 3 4 43 7" xfId="52629"/>
    <cellStyle name="Input 3 4 44" xfId="6281"/>
    <cellStyle name="Input 3 4 44 2" xfId="13998"/>
    <cellStyle name="Input 3 4 44 3" xfId="22991"/>
    <cellStyle name="Input 3 4 44 4" xfId="31178"/>
    <cellStyle name="Input 3 4 44 5" xfId="40478"/>
    <cellStyle name="Input 3 4 44 6" xfId="44843"/>
    <cellStyle name="Input 3 4 44 7" xfId="47872"/>
    <cellStyle name="Input 3 4 45" xfId="6396"/>
    <cellStyle name="Input 3 4 45 2" xfId="14113"/>
    <cellStyle name="Input 3 4 45 3" xfId="23106"/>
    <cellStyle name="Input 3 4 45 4" xfId="31293"/>
    <cellStyle name="Input 3 4 45 5" xfId="40589"/>
    <cellStyle name="Input 3 4 45 6" xfId="44958"/>
    <cellStyle name="Input 3 4 45 7" xfId="49461"/>
    <cellStyle name="Input 3 4 46" xfId="6508"/>
    <cellStyle name="Input 3 4 46 2" xfId="14225"/>
    <cellStyle name="Input 3 4 46 3" xfId="23218"/>
    <cellStyle name="Input 3 4 46 4" xfId="31405"/>
    <cellStyle name="Input 3 4 46 5" xfId="40697"/>
    <cellStyle name="Input 3 4 46 6" xfId="45070"/>
    <cellStyle name="Input 3 4 46 7" xfId="51928"/>
    <cellStyle name="Input 3 4 47" xfId="5794"/>
    <cellStyle name="Input 3 4 47 2" xfId="13511"/>
    <cellStyle name="Input 3 4 47 3" xfId="22504"/>
    <cellStyle name="Input 3 4 47 4" xfId="30691"/>
    <cellStyle name="Input 3 4 47 5" xfId="40006"/>
    <cellStyle name="Input 3 4 47 6" xfId="44356"/>
    <cellStyle name="Input 3 4 47 7" xfId="53275"/>
    <cellStyle name="Input 3 4 48" xfId="6655"/>
    <cellStyle name="Input 3 4 48 2" xfId="14372"/>
    <cellStyle name="Input 3 4 48 3" xfId="23365"/>
    <cellStyle name="Input 3 4 48 4" xfId="31552"/>
    <cellStyle name="Input 3 4 48 5" xfId="40836"/>
    <cellStyle name="Input 3 4 48 6" xfId="45217"/>
    <cellStyle name="Input 3 4 48 7" xfId="52141"/>
    <cellStyle name="Input 3 4 49" xfId="6766"/>
    <cellStyle name="Input 3 4 49 2" xfId="14483"/>
    <cellStyle name="Input 3 4 49 3" xfId="23476"/>
    <cellStyle name="Input 3 4 49 4" xfId="31663"/>
    <cellStyle name="Input 3 4 49 5" xfId="40942"/>
    <cellStyle name="Input 3 4 49 6" xfId="45328"/>
    <cellStyle name="Input 3 4 49 7" xfId="47858"/>
    <cellStyle name="Input 3 4 5" xfId="1398"/>
    <cellStyle name="Input 3 4 5 2" xfId="9221"/>
    <cellStyle name="Input 3 4 5 3" xfId="16649"/>
    <cellStyle name="Input 3 4 5 4" xfId="19359"/>
    <cellStyle name="Input 3 4 5 5" xfId="27421"/>
    <cellStyle name="Input 3 4 5 6" xfId="41146"/>
    <cellStyle name="Input 3 4 5 7" xfId="49345"/>
    <cellStyle name="Input 3 4 50" xfId="6881"/>
    <cellStyle name="Input 3 4 50 2" xfId="14598"/>
    <cellStyle name="Input 3 4 50 3" xfId="23591"/>
    <cellStyle name="Input 3 4 50 4" xfId="31778"/>
    <cellStyle name="Input 3 4 50 5" xfId="41050"/>
    <cellStyle name="Input 3 4 50 6" xfId="45443"/>
    <cellStyle name="Input 3 4 50 7" xfId="46941"/>
    <cellStyle name="Input 3 4 51" xfId="6994"/>
    <cellStyle name="Input 3 4 51 2" xfId="14711"/>
    <cellStyle name="Input 3 4 51 3" xfId="23704"/>
    <cellStyle name="Input 3 4 51 4" xfId="31891"/>
    <cellStyle name="Input 3 4 51 5" xfId="41158"/>
    <cellStyle name="Input 3 4 51 6" xfId="45556"/>
    <cellStyle name="Input 3 4 51 7" xfId="47016"/>
    <cellStyle name="Input 3 4 52" xfId="7104"/>
    <cellStyle name="Input 3 4 52 2" xfId="14821"/>
    <cellStyle name="Input 3 4 52 3" xfId="23814"/>
    <cellStyle name="Input 3 4 52 4" xfId="32001"/>
    <cellStyle name="Input 3 4 52 5" xfId="41263"/>
    <cellStyle name="Input 3 4 52 6" xfId="45666"/>
    <cellStyle name="Input 3 4 52 7" xfId="48210"/>
    <cellStyle name="Input 3 4 53" xfId="7160"/>
    <cellStyle name="Input 3 4 53 2" xfId="14877"/>
    <cellStyle name="Input 3 4 53 3" xfId="23870"/>
    <cellStyle name="Input 3 4 53 4" xfId="32057"/>
    <cellStyle name="Input 3 4 53 5" xfId="41319"/>
    <cellStyle name="Input 3 4 53 6" xfId="45722"/>
    <cellStyle name="Input 3 4 53 7" xfId="54310"/>
    <cellStyle name="Input 3 4 54" xfId="7218"/>
    <cellStyle name="Input 3 4 54 2" xfId="14935"/>
    <cellStyle name="Input 3 4 54 3" xfId="23928"/>
    <cellStyle name="Input 3 4 54 4" xfId="32115"/>
    <cellStyle name="Input 3 4 54 5" xfId="41373"/>
    <cellStyle name="Input 3 4 54 6" xfId="45780"/>
    <cellStyle name="Input 3 4 54 7" xfId="48820"/>
    <cellStyle name="Input 3 4 55" xfId="7501"/>
    <cellStyle name="Input 3 4 55 2" xfId="15218"/>
    <cellStyle name="Input 3 4 55 3" xfId="24211"/>
    <cellStyle name="Input 3 4 55 4" xfId="32398"/>
    <cellStyle name="Input 3 4 55 5" xfId="41645"/>
    <cellStyle name="Input 3 4 55 6" xfId="46063"/>
    <cellStyle name="Input 3 4 55 7" xfId="49338"/>
    <cellStyle name="Input 3 4 56" xfId="7622"/>
    <cellStyle name="Input 3 4 56 2" xfId="15339"/>
    <cellStyle name="Input 3 4 56 3" xfId="24332"/>
    <cellStyle name="Input 3 4 56 4" xfId="32519"/>
    <cellStyle name="Input 3 4 56 5" xfId="41761"/>
    <cellStyle name="Input 3 4 56 6" xfId="46184"/>
    <cellStyle name="Input 3 4 56 7" xfId="48052"/>
    <cellStyle name="Input 3 4 57" xfId="7899"/>
    <cellStyle name="Input 3 4 57 2" xfId="15616"/>
    <cellStyle name="Input 3 4 57 3" xfId="24603"/>
    <cellStyle name="Input 3 4 57 4" xfId="32796"/>
    <cellStyle name="Input 3 4 57 5" xfId="42027"/>
    <cellStyle name="Input 3 4 57 6" xfId="46461"/>
    <cellStyle name="Input 3 4 57 7" xfId="52696"/>
    <cellStyle name="Input 3 4 58" xfId="8027"/>
    <cellStyle name="Input 3 4 58 2" xfId="15744"/>
    <cellStyle name="Input 3 4 58 3" xfId="24729"/>
    <cellStyle name="Input 3 4 58 4" xfId="32924"/>
    <cellStyle name="Input 3 4 58 5" xfId="42149"/>
    <cellStyle name="Input 3 4 58 6" xfId="46589"/>
    <cellStyle name="Input 3 4 58 7" xfId="53772"/>
    <cellStyle name="Input 3 4 59" xfId="7674"/>
    <cellStyle name="Input 3 4 59 2" xfId="15391"/>
    <cellStyle name="Input 3 4 59 3" xfId="24382"/>
    <cellStyle name="Input 3 4 59 4" xfId="32571"/>
    <cellStyle name="Input 3 4 59 5" xfId="41809"/>
    <cellStyle name="Input 3 4 59 6" xfId="46236"/>
    <cellStyle name="Input 3 4 59 7" xfId="54233"/>
    <cellStyle name="Input 3 4 6" xfId="1521"/>
    <cellStyle name="Input 3 4 6 2" xfId="9344"/>
    <cellStyle name="Input 3 4 6 3" xfId="16772"/>
    <cellStyle name="Input 3 4 6 4" xfId="20377"/>
    <cellStyle name="Input 3 4 6 5" xfId="26947"/>
    <cellStyle name="Input 3 4 6 6" xfId="36480"/>
    <cellStyle name="Input 3 4 6 7" xfId="49067"/>
    <cellStyle name="Input 3 4 60" xfId="8174"/>
    <cellStyle name="Input 3 4 60 2" xfId="15891"/>
    <cellStyle name="Input 3 4 60 3" xfId="33071"/>
    <cellStyle name="Input 3 4 60 4" xfId="42290"/>
    <cellStyle name="Input 3 4 60 5" xfId="46736"/>
    <cellStyle name="Input 3 4 60 6" xfId="46868"/>
    <cellStyle name="Input 3 4 61" xfId="25700"/>
    <cellStyle name="Input 3 4 62" xfId="34240"/>
    <cellStyle name="Input 3 4 63" xfId="36292"/>
    <cellStyle name="Input 3 4 64" xfId="52317"/>
    <cellStyle name="Input 3 4 7" xfId="1116"/>
    <cellStyle name="Input 3 4 7 2" xfId="8939"/>
    <cellStyle name="Input 3 4 7 3" xfId="16367"/>
    <cellStyle name="Input 3 4 7 4" xfId="25884"/>
    <cellStyle name="Input 3 4 7 5" xfId="34479"/>
    <cellStyle name="Input 3 4 7 6" xfId="36275"/>
    <cellStyle name="Input 3 4 7 7" xfId="52758"/>
    <cellStyle name="Input 3 4 8" xfId="1758"/>
    <cellStyle name="Input 3 4 8 2" xfId="9581"/>
    <cellStyle name="Input 3 4 8 3" xfId="17009"/>
    <cellStyle name="Input 3 4 8 4" xfId="20085"/>
    <cellStyle name="Input 3 4 8 5" xfId="26731"/>
    <cellStyle name="Input 3 4 8 6" xfId="38246"/>
    <cellStyle name="Input 3 4 8 7" xfId="49725"/>
    <cellStyle name="Input 3 4 9" xfId="1891"/>
    <cellStyle name="Input 3 4 9 2" xfId="9714"/>
    <cellStyle name="Input 3 4 9 3" xfId="17142"/>
    <cellStyle name="Input 3 4 9 4" xfId="19696"/>
    <cellStyle name="Input 3 4 9 5" xfId="27173"/>
    <cellStyle name="Input 3 4 9 6" xfId="37587"/>
    <cellStyle name="Input 3 4 9 7" xfId="47913"/>
    <cellStyle name="Input 3 5" xfId="522"/>
    <cellStyle name="Input 3 5 10" xfId="1968"/>
    <cellStyle name="Input 3 5 10 2" xfId="9791"/>
    <cellStyle name="Input 3 5 10 3" xfId="17219"/>
    <cellStyle name="Input 3 5 10 4" xfId="19097"/>
    <cellStyle name="Input 3 5 10 5" xfId="26752"/>
    <cellStyle name="Input 3 5 10 6" xfId="38079"/>
    <cellStyle name="Input 3 5 10 7" xfId="49130"/>
    <cellStyle name="Input 3 5 11" xfId="2086"/>
    <cellStyle name="Input 3 5 11 2" xfId="9909"/>
    <cellStyle name="Input 3 5 11 3" xfId="17337"/>
    <cellStyle name="Input 3 5 11 4" xfId="19986"/>
    <cellStyle name="Input 3 5 11 5" xfId="26943"/>
    <cellStyle name="Input 3 5 11 6" xfId="40846"/>
    <cellStyle name="Input 3 5 11 7" xfId="49074"/>
    <cellStyle name="Input 3 5 12" xfId="2199"/>
    <cellStyle name="Input 3 5 12 2" xfId="10022"/>
    <cellStyle name="Input 3 5 12 3" xfId="17450"/>
    <cellStyle name="Input 3 5 12 4" xfId="25815"/>
    <cellStyle name="Input 3 5 12 5" xfId="34397"/>
    <cellStyle name="Input 3 5 12 6" xfId="36691"/>
    <cellStyle name="Input 3 5 12 7" xfId="52604"/>
    <cellStyle name="Input 3 5 13" xfId="2285"/>
    <cellStyle name="Input 3 5 13 2" xfId="10108"/>
    <cellStyle name="Input 3 5 13 3" xfId="17536"/>
    <cellStyle name="Input 3 5 13 4" xfId="25000"/>
    <cellStyle name="Input 3 5 13 5" xfId="33352"/>
    <cellStyle name="Input 3 5 13 6" xfId="36675"/>
    <cellStyle name="Input 3 5 13 7" xfId="50804"/>
    <cellStyle name="Input 3 5 14" xfId="2376"/>
    <cellStyle name="Input 3 5 14 2" xfId="10199"/>
    <cellStyle name="Input 3 5 14 3" xfId="17627"/>
    <cellStyle name="Input 3 5 14 4" xfId="19965"/>
    <cellStyle name="Input 3 5 14 5" xfId="27402"/>
    <cellStyle name="Input 3 5 14 6" xfId="41603"/>
    <cellStyle name="Input 3 5 14 7" xfId="47204"/>
    <cellStyle name="Input 3 5 15" xfId="2497"/>
    <cellStyle name="Input 3 5 15 2" xfId="10320"/>
    <cellStyle name="Input 3 5 15 3" xfId="17748"/>
    <cellStyle name="Input 3 5 15 4" xfId="24905"/>
    <cellStyle name="Input 3 5 15 5" xfId="33228"/>
    <cellStyle name="Input 3 5 15 6" xfId="36331"/>
    <cellStyle name="Input 3 5 15 7" xfId="50586"/>
    <cellStyle name="Input 3 5 16" xfId="2610"/>
    <cellStyle name="Input 3 5 16 2" xfId="10433"/>
    <cellStyle name="Input 3 5 16 3" xfId="17861"/>
    <cellStyle name="Input 3 5 16 4" xfId="26465"/>
    <cellStyle name="Input 3 5 16 5" xfId="35244"/>
    <cellStyle name="Input 3 5 16 6" xfId="40855"/>
    <cellStyle name="Input 3 5 16 7" xfId="54001"/>
    <cellStyle name="Input 3 5 17" xfId="2691"/>
    <cellStyle name="Input 3 5 17 2" xfId="10514"/>
    <cellStyle name="Input 3 5 17 3" xfId="17942"/>
    <cellStyle name="Input 3 5 17 4" xfId="26057"/>
    <cellStyle name="Input 3 5 17 5" xfId="34701"/>
    <cellStyle name="Input 3 5 17 6" xfId="40148"/>
    <cellStyle name="Input 3 5 17 7" xfId="53122"/>
    <cellStyle name="Input 3 5 18" xfId="2737"/>
    <cellStyle name="Input 3 5 18 2" xfId="10560"/>
    <cellStyle name="Input 3 5 18 3" xfId="17988"/>
    <cellStyle name="Input 3 5 18 4" xfId="20572"/>
    <cellStyle name="Input 3 5 18 5" xfId="27715"/>
    <cellStyle name="Input 3 5 18 6" xfId="38030"/>
    <cellStyle name="Input 3 5 18 7" xfId="47257"/>
    <cellStyle name="Input 3 5 19" xfId="2803"/>
    <cellStyle name="Input 3 5 19 2" xfId="10626"/>
    <cellStyle name="Input 3 5 19 3" xfId="18054"/>
    <cellStyle name="Input 3 5 19 4" xfId="19057"/>
    <cellStyle name="Input 3 5 19 5" xfId="33158"/>
    <cellStyle name="Input 3 5 19 6" xfId="37757"/>
    <cellStyle name="Input 3 5 19 7" xfId="50457"/>
    <cellStyle name="Input 3 5 2" xfId="672"/>
    <cellStyle name="Input 3 5 2 2" xfId="8495"/>
    <cellStyle name="Input 3 5 2 3" xfId="8251"/>
    <cellStyle name="Input 3 5 2 4" xfId="19434"/>
    <cellStyle name="Input 3 5 2 5" xfId="28460"/>
    <cellStyle name="Input 3 5 2 6" xfId="37430"/>
    <cellStyle name="Input 3 5 2 7" xfId="49508"/>
    <cellStyle name="Input 3 5 20" xfId="2910"/>
    <cellStyle name="Input 3 5 20 2" xfId="10733"/>
    <cellStyle name="Input 3 5 20 3" xfId="18161"/>
    <cellStyle name="Input 3 5 20 4" xfId="26476"/>
    <cellStyle name="Input 3 5 20 5" xfId="35263"/>
    <cellStyle name="Input 3 5 20 6" xfId="36385"/>
    <cellStyle name="Input 3 5 20 7" xfId="54034"/>
    <cellStyle name="Input 3 5 21" xfId="3286"/>
    <cellStyle name="Input 3 5 21 2" xfId="11079"/>
    <cellStyle name="Input 3 5 21 3" xfId="18408"/>
    <cellStyle name="Input 3 5 21 4" xfId="25937"/>
    <cellStyle name="Input 3 5 21 5" xfId="34542"/>
    <cellStyle name="Input 3 5 21 6" xfId="40576"/>
    <cellStyle name="Input 3 5 21 7" xfId="52870"/>
    <cellStyle name="Input 3 5 22" xfId="3406"/>
    <cellStyle name="Input 3 5 22 2" xfId="11197"/>
    <cellStyle name="Input 3 5 22 3" xfId="18519"/>
    <cellStyle name="Input 3 5 22 4" xfId="19811"/>
    <cellStyle name="Input 3 5 22 5" xfId="26983"/>
    <cellStyle name="Input 3 5 22 6" xfId="37330"/>
    <cellStyle name="Input 3 5 22 7" xfId="48459"/>
    <cellStyle name="Input 3 5 23" xfId="3124"/>
    <cellStyle name="Input 3 5 23 2" xfId="10929"/>
    <cellStyle name="Input 3 5 23 3" xfId="18307"/>
    <cellStyle name="Input 3 5 23 4" xfId="19225"/>
    <cellStyle name="Input 3 5 23 5" xfId="28723"/>
    <cellStyle name="Input 3 5 23 6" xfId="41832"/>
    <cellStyle name="Input 3 5 23 7" xfId="47841"/>
    <cellStyle name="Input 3 5 24" xfId="3677"/>
    <cellStyle name="Input 3 5 24 2" xfId="11462"/>
    <cellStyle name="Input 3 5 24 3" xfId="18735"/>
    <cellStyle name="Input 3 5 24 4" xfId="25085"/>
    <cellStyle name="Input 3 5 24 5" xfId="33447"/>
    <cellStyle name="Input 3 5 24 6" xfId="37668"/>
    <cellStyle name="Input 3 5 24 7" xfId="50983"/>
    <cellStyle name="Input 3 5 25" xfId="3807"/>
    <cellStyle name="Input 3 5 25 2" xfId="11589"/>
    <cellStyle name="Input 3 5 25 3" xfId="18846"/>
    <cellStyle name="Input 3 5 25 4" xfId="26058"/>
    <cellStyle name="Input 3 5 25 5" xfId="34702"/>
    <cellStyle name="Input 3 5 25 6" xfId="36744"/>
    <cellStyle name="Input 3 5 25 7" xfId="53123"/>
    <cellStyle name="Input 3 5 26" xfId="3925"/>
    <cellStyle name="Input 3 5 26 2" xfId="11705"/>
    <cellStyle name="Input 3 5 26 3" xfId="18955"/>
    <cellStyle name="Input 3 5 26 4" xfId="25489"/>
    <cellStyle name="Input 3 5 26 5" xfId="33965"/>
    <cellStyle name="Input 3 5 26 6" xfId="37800"/>
    <cellStyle name="Input 3 5 26 7" xfId="51854"/>
    <cellStyle name="Input 3 5 27" xfId="4002"/>
    <cellStyle name="Input 3 5 27 2" xfId="11781"/>
    <cellStyle name="Input 3 5 27 3" xfId="20712"/>
    <cellStyle name="Input 3 5 27 4" xfId="28899"/>
    <cellStyle name="Input 3 5 27 5" xfId="38282"/>
    <cellStyle name="Input 3 5 27 6" xfId="42564"/>
    <cellStyle name="Input 3 5 27 7" xfId="48676"/>
    <cellStyle name="Input 3 5 28" xfId="4122"/>
    <cellStyle name="Input 3 5 28 2" xfId="11881"/>
    <cellStyle name="Input 3 5 28 3" xfId="20832"/>
    <cellStyle name="Input 3 5 28 4" xfId="29019"/>
    <cellStyle name="Input 3 5 28 5" xfId="38396"/>
    <cellStyle name="Input 3 5 28 6" xfId="42684"/>
    <cellStyle name="Input 3 5 28 7" xfId="51640"/>
    <cellStyle name="Input 3 5 29" xfId="4050"/>
    <cellStyle name="Input 3 5 29 2" xfId="20760"/>
    <cellStyle name="Input 3 5 29 3" xfId="28947"/>
    <cellStyle name="Input 3 5 29 4" xfId="38326"/>
    <cellStyle name="Input 3 5 29 5" xfId="42612"/>
    <cellStyle name="Input 3 5 29 6" xfId="51562"/>
    <cellStyle name="Input 3 5 3" xfId="780"/>
    <cellStyle name="Input 3 5 3 2" xfId="8603"/>
    <cellStyle name="Input 3 5 3 3" xfId="16031"/>
    <cellStyle name="Input 3 5 3 4" xfId="25098"/>
    <cellStyle name="Input 3 5 3 5" xfId="33463"/>
    <cellStyle name="Input 3 5 3 6" xfId="37457"/>
    <cellStyle name="Input 3 5 3 7" xfId="51012"/>
    <cellStyle name="Input 3 5 30" xfId="4319"/>
    <cellStyle name="Input 3 5 30 2" xfId="12036"/>
    <cellStyle name="Input 3 5 30 3" xfId="21029"/>
    <cellStyle name="Input 3 5 30 4" xfId="29216"/>
    <cellStyle name="Input 3 5 30 5" xfId="38587"/>
    <cellStyle name="Input 3 5 30 6" xfId="42881"/>
    <cellStyle name="Input 3 5 30 7" xfId="47929"/>
    <cellStyle name="Input 3 5 31" xfId="4442"/>
    <cellStyle name="Input 3 5 31 2" xfId="12159"/>
    <cellStyle name="Input 3 5 31 3" xfId="21152"/>
    <cellStyle name="Input 3 5 31 4" xfId="29339"/>
    <cellStyle name="Input 3 5 31 5" xfId="38705"/>
    <cellStyle name="Input 3 5 31 6" xfId="43004"/>
    <cellStyle name="Input 3 5 31 7" xfId="50529"/>
    <cellStyle name="Input 3 5 32" xfId="4556"/>
    <cellStyle name="Input 3 5 32 2" xfId="12273"/>
    <cellStyle name="Input 3 5 32 3" xfId="21266"/>
    <cellStyle name="Input 3 5 32 4" xfId="29453"/>
    <cellStyle name="Input 3 5 32 5" xfId="38814"/>
    <cellStyle name="Input 3 5 32 6" xfId="43118"/>
    <cellStyle name="Input 3 5 32 7" xfId="53584"/>
    <cellStyle name="Input 3 5 33" xfId="4669"/>
    <cellStyle name="Input 3 5 33 2" xfId="12386"/>
    <cellStyle name="Input 3 5 33 3" xfId="21379"/>
    <cellStyle name="Input 3 5 33 4" xfId="29566"/>
    <cellStyle name="Input 3 5 33 5" xfId="38923"/>
    <cellStyle name="Input 3 5 33 6" xfId="43231"/>
    <cellStyle name="Input 3 5 33 7" xfId="49389"/>
    <cellStyle name="Input 3 5 34" xfId="4780"/>
    <cellStyle name="Input 3 5 34 2" xfId="12497"/>
    <cellStyle name="Input 3 5 34 3" xfId="21490"/>
    <cellStyle name="Input 3 5 34 4" xfId="29677"/>
    <cellStyle name="Input 3 5 34 5" xfId="39031"/>
    <cellStyle name="Input 3 5 34 6" xfId="43342"/>
    <cellStyle name="Input 3 5 34 7" xfId="53055"/>
    <cellStyle name="Input 3 5 35" xfId="4889"/>
    <cellStyle name="Input 3 5 35 2" xfId="12606"/>
    <cellStyle name="Input 3 5 35 3" xfId="21599"/>
    <cellStyle name="Input 3 5 35 4" xfId="29786"/>
    <cellStyle name="Input 3 5 35 5" xfId="39135"/>
    <cellStyle name="Input 3 5 35 6" xfId="43451"/>
    <cellStyle name="Input 3 5 35 7" xfId="49319"/>
    <cellStyle name="Input 3 5 36" xfId="5000"/>
    <cellStyle name="Input 3 5 36 2" xfId="12717"/>
    <cellStyle name="Input 3 5 36 3" xfId="21710"/>
    <cellStyle name="Input 3 5 36 4" xfId="29897"/>
    <cellStyle name="Input 3 5 36 5" xfId="39243"/>
    <cellStyle name="Input 3 5 36 6" xfId="43562"/>
    <cellStyle name="Input 3 5 36 7" xfId="53407"/>
    <cellStyle name="Input 3 5 37" xfId="5379"/>
    <cellStyle name="Input 3 5 37 2" xfId="13096"/>
    <cellStyle name="Input 3 5 37 3" xfId="22089"/>
    <cellStyle name="Input 3 5 37 4" xfId="30276"/>
    <cellStyle name="Input 3 5 37 5" xfId="39607"/>
    <cellStyle name="Input 3 5 37 6" xfId="43941"/>
    <cellStyle name="Input 3 5 37 7" xfId="52947"/>
    <cellStyle name="Input 3 5 38" xfId="5499"/>
    <cellStyle name="Input 3 5 38 2" xfId="13216"/>
    <cellStyle name="Input 3 5 38 3" xfId="22209"/>
    <cellStyle name="Input 3 5 38 4" xfId="30396"/>
    <cellStyle name="Input 3 5 38 5" xfId="39721"/>
    <cellStyle name="Input 3 5 38 6" xfId="44061"/>
    <cellStyle name="Input 3 5 38 7" xfId="48260"/>
    <cellStyle name="Input 3 5 39" xfId="5623"/>
    <cellStyle name="Input 3 5 39 2" xfId="13340"/>
    <cellStyle name="Input 3 5 39 3" xfId="22333"/>
    <cellStyle name="Input 3 5 39 4" xfId="30520"/>
    <cellStyle name="Input 3 5 39 5" xfId="39841"/>
    <cellStyle name="Input 3 5 39 6" xfId="44185"/>
    <cellStyle name="Input 3 5 39 7" xfId="46827"/>
    <cellStyle name="Input 3 5 4" xfId="891"/>
    <cellStyle name="Input 3 5 4 2" xfId="8714"/>
    <cellStyle name="Input 3 5 4 3" xfId="16142"/>
    <cellStyle name="Input 3 5 4 4" xfId="19731"/>
    <cellStyle name="Input 3 5 4 5" xfId="28236"/>
    <cellStyle name="Input 3 5 4 6" xfId="37451"/>
    <cellStyle name="Input 3 5 4 7" xfId="48212"/>
    <cellStyle name="Input 3 5 40" xfId="5739"/>
    <cellStyle name="Input 3 5 40 2" xfId="13456"/>
    <cellStyle name="Input 3 5 40 3" xfId="22449"/>
    <cellStyle name="Input 3 5 40 4" xfId="30636"/>
    <cellStyle name="Input 3 5 40 5" xfId="39953"/>
    <cellStyle name="Input 3 5 40 6" xfId="44301"/>
    <cellStyle name="Input 3 5 40 7" xfId="52884"/>
    <cellStyle name="Input 3 5 41" xfId="5855"/>
    <cellStyle name="Input 3 5 41 2" xfId="13572"/>
    <cellStyle name="Input 3 5 41 3" xfId="22565"/>
    <cellStyle name="Input 3 5 41 4" xfId="30752"/>
    <cellStyle name="Input 3 5 41 5" xfId="40066"/>
    <cellStyle name="Input 3 5 41 6" xfId="44417"/>
    <cellStyle name="Input 3 5 41 7" xfId="53322"/>
    <cellStyle name="Input 3 5 42" xfId="5984"/>
    <cellStyle name="Input 3 5 42 2" xfId="13701"/>
    <cellStyle name="Input 3 5 42 3" xfId="22694"/>
    <cellStyle name="Input 3 5 42 4" xfId="30881"/>
    <cellStyle name="Input 3 5 42 5" xfId="40190"/>
    <cellStyle name="Input 3 5 42 6" xfId="44546"/>
    <cellStyle name="Input 3 5 42 7" xfId="52618"/>
    <cellStyle name="Input 3 5 43" xfId="5249"/>
    <cellStyle name="Input 3 5 43 2" xfId="12966"/>
    <cellStyle name="Input 3 5 43 3" xfId="21959"/>
    <cellStyle name="Input 3 5 43 4" xfId="30146"/>
    <cellStyle name="Input 3 5 43 5" xfId="39481"/>
    <cellStyle name="Input 3 5 43 6" xfId="43811"/>
    <cellStyle name="Input 3 5 43 7" xfId="51152"/>
    <cellStyle name="Input 3 5 44" xfId="6240"/>
    <cellStyle name="Input 3 5 44 2" xfId="13957"/>
    <cellStyle name="Input 3 5 44 3" xfId="22950"/>
    <cellStyle name="Input 3 5 44 4" xfId="31137"/>
    <cellStyle name="Input 3 5 44 5" xfId="40438"/>
    <cellStyle name="Input 3 5 44 6" xfId="44802"/>
    <cellStyle name="Input 3 5 44 7" xfId="50678"/>
    <cellStyle name="Input 3 5 45" xfId="6356"/>
    <cellStyle name="Input 3 5 45 2" xfId="14073"/>
    <cellStyle name="Input 3 5 45 3" xfId="23066"/>
    <cellStyle name="Input 3 5 45 4" xfId="31253"/>
    <cellStyle name="Input 3 5 45 5" xfId="40551"/>
    <cellStyle name="Input 3 5 45 6" xfId="44918"/>
    <cellStyle name="Input 3 5 45 7" xfId="53852"/>
    <cellStyle name="Input 3 5 46" xfId="6467"/>
    <cellStyle name="Input 3 5 46 2" xfId="14184"/>
    <cellStyle name="Input 3 5 46 3" xfId="23177"/>
    <cellStyle name="Input 3 5 46 4" xfId="31364"/>
    <cellStyle name="Input 3 5 46 5" xfId="40658"/>
    <cellStyle name="Input 3 5 46 6" xfId="45029"/>
    <cellStyle name="Input 3 5 46 7" xfId="48613"/>
    <cellStyle name="Input 3 5 47" xfId="6539"/>
    <cellStyle name="Input 3 5 47 2" xfId="14256"/>
    <cellStyle name="Input 3 5 47 3" xfId="23249"/>
    <cellStyle name="Input 3 5 47 4" xfId="31436"/>
    <cellStyle name="Input 3 5 47 5" xfId="40726"/>
    <cellStyle name="Input 3 5 47 6" xfId="45101"/>
    <cellStyle name="Input 3 5 47 7" xfId="48464"/>
    <cellStyle name="Input 3 5 48" xfId="6613"/>
    <cellStyle name="Input 3 5 48 2" xfId="14330"/>
    <cellStyle name="Input 3 5 48 3" xfId="23323"/>
    <cellStyle name="Input 3 5 48 4" xfId="31510"/>
    <cellStyle name="Input 3 5 48 5" xfId="40797"/>
    <cellStyle name="Input 3 5 48 6" xfId="45175"/>
    <cellStyle name="Input 3 5 48 7" xfId="47752"/>
    <cellStyle name="Input 3 5 49" xfId="6725"/>
    <cellStyle name="Input 3 5 49 2" xfId="14442"/>
    <cellStyle name="Input 3 5 49 3" xfId="23435"/>
    <cellStyle name="Input 3 5 49 4" xfId="31622"/>
    <cellStyle name="Input 3 5 49 5" xfId="40903"/>
    <cellStyle name="Input 3 5 49 6" xfId="45287"/>
    <cellStyle name="Input 3 5 49 7" xfId="52070"/>
    <cellStyle name="Input 3 5 5" xfId="1356"/>
    <cellStyle name="Input 3 5 5 2" xfId="9179"/>
    <cellStyle name="Input 3 5 5 3" xfId="16607"/>
    <cellStyle name="Input 3 5 5 4" xfId="26440"/>
    <cellStyle name="Input 3 5 5 5" xfId="35215"/>
    <cellStyle name="Input 3 5 5 6" xfId="40519"/>
    <cellStyle name="Input 3 5 5 7" xfId="53947"/>
    <cellStyle name="Input 3 5 50" xfId="6840"/>
    <cellStyle name="Input 3 5 50 2" xfId="14557"/>
    <cellStyle name="Input 3 5 50 3" xfId="23550"/>
    <cellStyle name="Input 3 5 50 4" xfId="31737"/>
    <cellStyle name="Input 3 5 50 5" xfId="41011"/>
    <cellStyle name="Input 3 5 50 6" xfId="45402"/>
    <cellStyle name="Input 3 5 50 7" xfId="50615"/>
    <cellStyle name="Input 3 5 51" xfId="6953"/>
    <cellStyle name="Input 3 5 51 2" xfId="14670"/>
    <cellStyle name="Input 3 5 51 3" xfId="23663"/>
    <cellStyle name="Input 3 5 51 4" xfId="31850"/>
    <cellStyle name="Input 3 5 51 5" xfId="41119"/>
    <cellStyle name="Input 3 5 51 6" xfId="45515"/>
    <cellStyle name="Input 3 5 51 7" xfId="47027"/>
    <cellStyle name="Input 3 5 52" xfId="7064"/>
    <cellStyle name="Input 3 5 52 2" xfId="14781"/>
    <cellStyle name="Input 3 5 52 3" xfId="23774"/>
    <cellStyle name="Input 3 5 52 4" xfId="31961"/>
    <cellStyle name="Input 3 5 52 5" xfId="41224"/>
    <cellStyle name="Input 3 5 52 6" xfId="45626"/>
    <cellStyle name="Input 3 5 52 7" xfId="52323"/>
    <cellStyle name="Input 3 5 53" xfId="7332"/>
    <cellStyle name="Input 3 5 53 2" xfId="15049"/>
    <cellStyle name="Input 3 5 53 3" xfId="24042"/>
    <cellStyle name="Input 3 5 53 4" xfId="32229"/>
    <cellStyle name="Input 3 5 53 5" xfId="41485"/>
    <cellStyle name="Input 3 5 53 6" xfId="45894"/>
    <cellStyle name="Input 3 5 53 7" xfId="52729"/>
    <cellStyle name="Input 3 5 54" xfId="7264"/>
    <cellStyle name="Input 3 5 54 2" xfId="14981"/>
    <cellStyle name="Input 3 5 54 3" xfId="23974"/>
    <cellStyle name="Input 3 5 54 4" xfId="32161"/>
    <cellStyle name="Input 3 5 54 5" xfId="41417"/>
    <cellStyle name="Input 3 5 54 6" xfId="45826"/>
    <cellStyle name="Input 3 5 54 7" xfId="52488"/>
    <cellStyle name="Input 3 5 55" xfId="7461"/>
    <cellStyle name="Input 3 5 55 2" xfId="15178"/>
    <cellStyle name="Input 3 5 55 3" xfId="24171"/>
    <cellStyle name="Input 3 5 55 4" xfId="32358"/>
    <cellStyle name="Input 3 5 55 5" xfId="41607"/>
    <cellStyle name="Input 3 5 55 6" xfId="46023"/>
    <cellStyle name="Input 3 5 55 7" xfId="53732"/>
    <cellStyle name="Input 3 5 56" xfId="7582"/>
    <cellStyle name="Input 3 5 56 2" xfId="15299"/>
    <cellStyle name="Input 3 5 56 3" xfId="24292"/>
    <cellStyle name="Input 3 5 56 4" xfId="32479"/>
    <cellStyle name="Input 3 5 56 5" xfId="41722"/>
    <cellStyle name="Input 3 5 56 6" xfId="46144"/>
    <cellStyle name="Input 3 5 56 7" xfId="48311"/>
    <cellStyle name="Input 3 5 57" xfId="7858"/>
    <cellStyle name="Input 3 5 57 2" xfId="15575"/>
    <cellStyle name="Input 3 5 57 3" xfId="24562"/>
    <cellStyle name="Input 3 5 57 4" xfId="32755"/>
    <cellStyle name="Input 3 5 57 5" xfId="41987"/>
    <cellStyle name="Input 3 5 57 6" xfId="46420"/>
    <cellStyle name="Input 3 5 57 7" xfId="49063"/>
    <cellStyle name="Input 3 5 58" xfId="7948"/>
    <cellStyle name="Input 3 5 58 2" xfId="15665"/>
    <cellStyle name="Input 3 5 58 3" xfId="24651"/>
    <cellStyle name="Input 3 5 58 4" xfId="32845"/>
    <cellStyle name="Input 3 5 58 5" xfId="42073"/>
    <cellStyle name="Input 3 5 58 6" xfId="46510"/>
    <cellStyle name="Input 3 5 58 7" xfId="48516"/>
    <cellStyle name="Input 3 5 59" xfId="8083"/>
    <cellStyle name="Input 3 5 59 2" xfId="15800"/>
    <cellStyle name="Input 3 5 59 3" xfId="24784"/>
    <cellStyle name="Input 3 5 59 4" xfId="32980"/>
    <cellStyle name="Input 3 5 59 5" xfId="42202"/>
    <cellStyle name="Input 3 5 59 6" xfId="46645"/>
    <cellStyle name="Input 3 5 59 7" xfId="48996"/>
    <cellStyle name="Input 3 5 6" xfId="1479"/>
    <cellStyle name="Input 3 5 6 2" xfId="9302"/>
    <cellStyle name="Input 3 5 6 3" xfId="16730"/>
    <cellStyle name="Input 3 5 6 4" xfId="26425"/>
    <cellStyle name="Input 3 5 6 5" xfId="35193"/>
    <cellStyle name="Input 3 5 6 6" xfId="37707"/>
    <cellStyle name="Input 3 5 6 7" xfId="53916"/>
    <cellStyle name="Input 3 5 60" xfId="8134"/>
    <cellStyle name="Input 3 5 60 2" xfId="15851"/>
    <cellStyle name="Input 3 5 60 3" xfId="33031"/>
    <cellStyle name="Input 3 5 60 4" xfId="42251"/>
    <cellStyle name="Input 3 5 60 5" xfId="46696"/>
    <cellStyle name="Input 3 5 60 6" xfId="49890"/>
    <cellStyle name="Input 3 5 61" xfId="19164"/>
    <cellStyle name="Input 3 5 62" xfId="27468"/>
    <cellStyle name="Input 3 5 63" xfId="36603"/>
    <cellStyle name="Input 3 5 64" xfId="49217"/>
    <cellStyle name="Input 3 5 7" xfId="1579"/>
    <cellStyle name="Input 3 5 7 2" xfId="9402"/>
    <cellStyle name="Input 3 5 7 3" xfId="16830"/>
    <cellStyle name="Input 3 5 7 4" xfId="25382"/>
    <cellStyle name="Input 3 5 7 5" xfId="33830"/>
    <cellStyle name="Input 3 5 7 6" xfId="40166"/>
    <cellStyle name="Input 3 5 7 7" xfId="51612"/>
    <cellStyle name="Input 3 5 8" xfId="1716"/>
    <cellStyle name="Input 3 5 8 2" xfId="9539"/>
    <cellStyle name="Input 3 5 8 3" xfId="16967"/>
    <cellStyle name="Input 3 5 8 4" xfId="19993"/>
    <cellStyle name="Input 3 5 8 5" xfId="28069"/>
    <cellStyle name="Input 3 5 8 6" xfId="36962"/>
    <cellStyle name="Input 3 5 8 7" xfId="47640"/>
    <cellStyle name="Input 3 5 9" xfId="1850"/>
    <cellStyle name="Input 3 5 9 2" xfId="9673"/>
    <cellStyle name="Input 3 5 9 3" xfId="17101"/>
    <cellStyle name="Input 3 5 9 4" xfId="25900"/>
    <cellStyle name="Input 3 5 9 5" xfId="34496"/>
    <cellStyle name="Input 3 5 9 6" xfId="41709"/>
    <cellStyle name="Input 3 5 9 7" xfId="52788"/>
    <cellStyle name="Input 3 6" xfId="619"/>
    <cellStyle name="Input 3 6 2" xfId="8442"/>
    <cellStyle name="Input 3 6 3" xfId="10825"/>
    <cellStyle name="Input 3 6 4" xfId="20196"/>
    <cellStyle name="Input 3 6 5" xfId="27094"/>
    <cellStyle name="Input 3 6 6" xfId="37312"/>
    <cellStyle name="Input 3 6 7" xfId="47763"/>
    <cellStyle name="Input 3 7" xfId="211"/>
    <cellStyle name="Input 3 7 2" xfId="8315"/>
    <cellStyle name="Input 3 7 3" xfId="8397"/>
    <cellStyle name="Input 3 7 4" xfId="25330"/>
    <cellStyle name="Input 3 7 5" xfId="33761"/>
    <cellStyle name="Input 3 7 6" xfId="37895"/>
    <cellStyle name="Input 3 7 7" xfId="51498"/>
    <cellStyle name="Input 3 8" xfId="1309"/>
    <cellStyle name="Input 3 8 2" xfId="9132"/>
    <cellStyle name="Input 3 8 3" xfId="16560"/>
    <cellStyle name="Input 3 8 4" xfId="25872"/>
    <cellStyle name="Input 3 8 5" xfId="34462"/>
    <cellStyle name="Input 3 8 6" xfId="37207"/>
    <cellStyle name="Input 3 8 7" xfId="52731"/>
    <cellStyle name="Input 3 9" xfId="1133"/>
    <cellStyle name="Input 3 9 2" xfId="8956"/>
    <cellStyle name="Input 3 9 3" xfId="16384"/>
    <cellStyle name="Input 3 9 4" xfId="19215"/>
    <cellStyle name="Input 3 9 5" xfId="27873"/>
    <cellStyle name="Input 3 9 6" xfId="41032"/>
    <cellStyle name="Input 3 9 7" xfId="47484"/>
    <cellStyle name="Linked Cell 2" xfId="148"/>
    <cellStyle name="Linked Cell 3" xfId="147"/>
    <cellStyle name="Neutral 2" xfId="150"/>
    <cellStyle name="Neutral 3" xfId="149"/>
    <cellStyle name="Normal" xfId="0" builtinId="0"/>
    <cellStyle name="Normal 10" xfId="25"/>
    <cellStyle name="Normal 10 2" xfId="322"/>
    <cellStyle name="Normal 10 2 2" xfId="54581"/>
    <cellStyle name="Normal 10 3" xfId="321"/>
    <cellStyle name="Normal 100" xfId="54775"/>
    <cellStyle name="Normal 101" xfId="54776"/>
    <cellStyle name="Normal 11" xfId="76"/>
    <cellStyle name="Normal 11 2" xfId="195"/>
    <cellStyle name="Normal 12" xfId="170"/>
    <cellStyle name="Normal 13" xfId="171"/>
    <cellStyle name="Normal 13 2" xfId="196"/>
    <cellStyle name="Normal 13 2 2" xfId="323"/>
    <cellStyle name="Normal 13_CE_Workbook_7_18_2012_MultiTab" xfId="324"/>
    <cellStyle name="Normal 14" xfId="172"/>
    <cellStyle name="Normal 14 10" xfId="325"/>
    <cellStyle name="Normal 14 2" xfId="47"/>
    <cellStyle name="Normal 14 2 2" xfId="48"/>
    <cellStyle name="Normal 14 2 2 2" xfId="326"/>
    <cellStyle name="Normal 14 2 3" xfId="327"/>
    <cellStyle name="Normal 14 2_CE_Workbook_7_18_2012_MultiTab" xfId="328"/>
    <cellStyle name="Normal 14 3" xfId="178"/>
    <cellStyle name="Normal 14 4" xfId="329"/>
    <cellStyle name="Normal 14 5" xfId="330"/>
    <cellStyle name="Normal 14 6" xfId="331"/>
    <cellStyle name="Normal 14 7" xfId="332"/>
    <cellStyle name="Normal 14 8" xfId="333"/>
    <cellStyle name="Normal 14 9" xfId="334"/>
    <cellStyle name="Normal 14_CE_Workbook_7_18_2012_MultiTab" xfId="335"/>
    <cellStyle name="Normal 15" xfId="179"/>
    <cellStyle name="Normal 15 2" xfId="262"/>
    <cellStyle name="Normal 15 2 2" xfId="337"/>
    <cellStyle name="Normal 15 3" xfId="336"/>
    <cellStyle name="Normal 15 4" xfId="231"/>
    <cellStyle name="Normal 16" xfId="338"/>
    <cellStyle name="Normal 16 2" xfId="339"/>
    <cellStyle name="Normal 16 3" xfId="54554"/>
    <cellStyle name="Normal 17" xfId="340"/>
    <cellStyle name="Normal 17 2" xfId="341"/>
    <cellStyle name="Normal 17 3" xfId="54555"/>
    <cellStyle name="Normal 18" xfId="342"/>
    <cellStyle name="Normal 18 2" xfId="54584"/>
    <cellStyle name="Normal 18 2 2" xfId="54682"/>
    <cellStyle name="Normal 18 3" xfId="54638"/>
    <cellStyle name="Normal 19" xfId="343"/>
    <cellStyle name="Normal 19 2" xfId="54556"/>
    <cellStyle name="Normal 2" xfId="3"/>
    <cellStyle name="Normal 2 10" xfId="54639"/>
    <cellStyle name="Normal 2 2" xfId="50"/>
    <cellStyle name="Normal 2 2 2" xfId="51"/>
    <cellStyle name="Normal 2 2 2 2" xfId="344"/>
    <cellStyle name="Normal 2 2 3" xfId="345"/>
    <cellStyle name="Normal 2 2 3 2" xfId="346"/>
    <cellStyle name="Normal 2 2 3 2 2" xfId="54587"/>
    <cellStyle name="Normal 2 2 3 2 2 2" xfId="54683"/>
    <cellStyle name="Normal 2 2 3 2 3" xfId="54641"/>
    <cellStyle name="Normal 2 2 3 3" xfId="347"/>
    <cellStyle name="Normal 2 2 3 3 2" xfId="54588"/>
    <cellStyle name="Normal 2 2 3 3 2 2" xfId="54684"/>
    <cellStyle name="Normal 2 2 3 3 3" xfId="54642"/>
    <cellStyle name="Normal 2 2 4" xfId="348"/>
    <cellStyle name="Normal 2 2 5" xfId="54586"/>
    <cellStyle name="Normal 2 2 5 2" xfId="54685"/>
    <cellStyle name="Normal 2 2 6" xfId="54640"/>
    <cellStyle name="Normal 2 2_18230684" xfId="349"/>
    <cellStyle name="Normal 2 3" xfId="52"/>
    <cellStyle name="Normal 2 3 2" xfId="53"/>
    <cellStyle name="Normal 2 3 2 2" xfId="350"/>
    <cellStyle name="Normal 2 3 3" xfId="351"/>
    <cellStyle name="Normal 2 3_CE_Workbook_7_18_2012_MultiTab" xfId="352"/>
    <cellStyle name="Normal 2 4" xfId="54"/>
    <cellStyle name="Normal 2 4 2" xfId="353"/>
    <cellStyle name="Normal 2 5" xfId="49"/>
    <cellStyle name="Normal 2 5 2" xfId="355"/>
    <cellStyle name="Normal 2 5 2 2" xfId="356"/>
    <cellStyle name="Normal 2 5 2 2 2" xfId="54589"/>
    <cellStyle name="Normal 2 5 2 2 2 2" xfId="54686"/>
    <cellStyle name="Normal 2 5 2 2 3" xfId="54643"/>
    <cellStyle name="Normal 2 5 2 3" xfId="357"/>
    <cellStyle name="Normal 2 5 2 3 2" xfId="54590"/>
    <cellStyle name="Normal 2 5 2 3 2 2" xfId="54687"/>
    <cellStyle name="Normal 2 5 2 3 3" xfId="54644"/>
    <cellStyle name="Normal 2 5 3" xfId="358"/>
    <cellStyle name="Normal 2 5 3 2" xfId="54591"/>
    <cellStyle name="Normal 2 5 3 2 2" xfId="54688"/>
    <cellStyle name="Normal 2 5 3 3" xfId="54645"/>
    <cellStyle name="Normal 2 5 4" xfId="359"/>
    <cellStyle name="Normal 2 5 4 2" xfId="54592"/>
    <cellStyle name="Normal 2 5 4 2 2" xfId="54689"/>
    <cellStyle name="Normal 2 5 4 3" xfId="54646"/>
    <cellStyle name="Normal 2 5 5" xfId="354"/>
    <cellStyle name="Normal 2 5_CE_Workbook_7_18_2012_MultiTab" xfId="360"/>
    <cellStyle name="Normal 2 6" xfId="151"/>
    <cellStyle name="Normal 2 6 2" xfId="197"/>
    <cellStyle name="Normal 2 7" xfId="167"/>
    <cellStyle name="Normal 2 8" xfId="361"/>
    <cellStyle name="Normal 2 9" xfId="54585"/>
    <cellStyle name="Normal 2 9 2" xfId="54690"/>
    <cellStyle name="Normal 2_18230684" xfId="362"/>
    <cellStyle name="Normal 20" xfId="363"/>
    <cellStyle name="Normal 20 2" xfId="54593"/>
    <cellStyle name="Normal 20 2 2" xfId="54691"/>
    <cellStyle name="Normal 20 3" xfId="54647"/>
    <cellStyle name="Normal 21" xfId="364"/>
    <cellStyle name="Normal 21 2" xfId="54594"/>
    <cellStyle name="Normal 21 2 2" xfId="54692"/>
    <cellStyle name="Normal 21 3" xfId="54648"/>
    <cellStyle name="Normal 22" xfId="448"/>
    <cellStyle name="Normal 22 2" xfId="8199"/>
    <cellStyle name="Normal 23" xfId="449"/>
    <cellStyle name="Normal 23 2" xfId="8209"/>
    <cellStyle name="Normal 24" xfId="450"/>
    <cellStyle name="Normal 24 2" xfId="475"/>
    <cellStyle name="Normal 24 2 2" xfId="54580"/>
    <cellStyle name="Normal 24 3" xfId="8210"/>
    <cellStyle name="Normal 25" xfId="458"/>
    <cellStyle name="Normal 25 2" xfId="8211"/>
    <cellStyle name="Normal 26" xfId="459"/>
    <cellStyle name="Normal 26 2" xfId="54583"/>
    <cellStyle name="Normal 27" xfId="8195"/>
    <cellStyle name="Normal 28" xfId="8205"/>
    <cellStyle name="Normal 28 2" xfId="54582"/>
    <cellStyle name="Normal 29" xfId="8200"/>
    <cellStyle name="Normal 29 2" xfId="54725"/>
    <cellStyle name="Normal 3" xfId="4"/>
    <cellStyle name="Normal 3 2" xfId="56"/>
    <cellStyle name="Normal 3 2 2" xfId="57"/>
    <cellStyle name="Normal 3 2 2 2" xfId="365"/>
    <cellStyle name="Normal 3 3" xfId="58"/>
    <cellStyle name="Normal 3 3 2" xfId="366"/>
    <cellStyle name="Normal 3 4" xfId="59"/>
    <cellStyle name="Normal 3 5" xfId="55"/>
    <cellStyle name="Normal 3 5 2" xfId="368"/>
    <cellStyle name="Normal 3 5 2 2" xfId="369"/>
    <cellStyle name="Normal 3 5 2 2 2" xfId="54596"/>
    <cellStyle name="Normal 3 5 2 2 2 2" xfId="54693"/>
    <cellStyle name="Normal 3 5 2 2 3" xfId="54650"/>
    <cellStyle name="Normal 3 5 2 3" xfId="370"/>
    <cellStyle name="Normal 3 5 2 3 2" xfId="54597"/>
    <cellStyle name="Normal 3 5 2 3 2 2" xfId="54694"/>
    <cellStyle name="Normal 3 5 2 3 3" xfId="54651"/>
    <cellStyle name="Normal 3 5 3" xfId="371"/>
    <cellStyle name="Normal 3 5 3 2" xfId="54598"/>
    <cellStyle name="Normal 3 5 3 2 2" xfId="54695"/>
    <cellStyle name="Normal 3 5 3 3" xfId="54652"/>
    <cellStyle name="Normal 3 5 4" xfId="372"/>
    <cellStyle name="Normal 3 5 4 2" xfId="54599"/>
    <cellStyle name="Normal 3 5 4 2 2" xfId="54696"/>
    <cellStyle name="Normal 3 5 4 3" xfId="54653"/>
    <cellStyle name="Normal 3 5 5" xfId="367"/>
    <cellStyle name="Normal 3 5_CE_Workbook_7_18_2012_MultiTab" xfId="373"/>
    <cellStyle name="Normal 3 6" xfId="152"/>
    <cellStyle name="Normal 3 6 2" xfId="375"/>
    <cellStyle name="Normal 3 6 3" xfId="374"/>
    <cellStyle name="Normal 3 7" xfId="376"/>
    <cellStyle name="Normal 3 8" xfId="54595"/>
    <cellStyle name="Normal 3 8 2" xfId="54697"/>
    <cellStyle name="Normal 3 9" xfId="54649"/>
    <cellStyle name="Normal 3_18230684" xfId="377"/>
    <cellStyle name="Normal 30" xfId="8214"/>
    <cellStyle name="Normal 30 2" xfId="54726"/>
    <cellStyle name="Normal 31" xfId="54559"/>
    <cellStyle name="Normal 31 2" xfId="54768"/>
    <cellStyle name="Normal 32" xfId="54566"/>
    <cellStyle name="Normal 33" xfId="54576"/>
    <cellStyle name="Normal 34" xfId="54567"/>
    <cellStyle name="Normal 35" xfId="54628"/>
    <cellStyle name="Normal 36" xfId="54573"/>
    <cellStyle name="Normal 37" xfId="54577"/>
    <cellStyle name="Normal 38" xfId="54570"/>
    <cellStyle name="Normal 39" xfId="54629"/>
    <cellStyle name="Normal 4" xfId="7"/>
    <cellStyle name="Normal 4 2" xfId="23"/>
    <cellStyle name="Normal 4 2 2" xfId="62"/>
    <cellStyle name="Normal 4 2 2 2" xfId="378"/>
    <cellStyle name="Normal 4 2 3" xfId="61"/>
    <cellStyle name="Normal 4 2 3 2" xfId="380"/>
    <cellStyle name="Normal 4 2 3 2 2" xfId="381"/>
    <cellStyle name="Normal 4 2 3 2 2 2" xfId="54602"/>
    <cellStyle name="Normal 4 2 3 2 2 2 2" xfId="54698"/>
    <cellStyle name="Normal 4 2 3 2 2 3" xfId="54656"/>
    <cellStyle name="Normal 4 2 3 2 3" xfId="382"/>
    <cellStyle name="Normal 4 2 3 2 3 2" xfId="54603"/>
    <cellStyle name="Normal 4 2 3 2 3 2 2" xfId="54699"/>
    <cellStyle name="Normal 4 2 3 2 3 3" xfId="54657"/>
    <cellStyle name="Normal 4 2 3 3" xfId="383"/>
    <cellStyle name="Normal 4 2 3 3 2" xfId="54604"/>
    <cellStyle name="Normal 4 2 3 3 2 2" xfId="54700"/>
    <cellStyle name="Normal 4 2 3 3 3" xfId="54658"/>
    <cellStyle name="Normal 4 2 3 4" xfId="384"/>
    <cellStyle name="Normal 4 2 3 4 2" xfId="54605"/>
    <cellStyle name="Normal 4 2 3 4 2 2" xfId="54701"/>
    <cellStyle name="Normal 4 2 3 4 3" xfId="54659"/>
    <cellStyle name="Normal 4 2 3 5" xfId="379"/>
    <cellStyle name="Normal 4 2 3_CE_Workbook_7_18_2012_MultiTab" xfId="385"/>
    <cellStyle name="Normal 4 2 4" xfId="386"/>
    <cellStyle name="Normal 4 2 4 2" xfId="387"/>
    <cellStyle name="Normal 4 2 4 2 2" xfId="54606"/>
    <cellStyle name="Normal 4 2 4 2 2 2" xfId="54702"/>
    <cellStyle name="Normal 4 2 4 2 3" xfId="54660"/>
    <cellStyle name="Normal 4 2 4 3" xfId="388"/>
    <cellStyle name="Normal 4 2 4 3 2" xfId="54607"/>
    <cellStyle name="Normal 4 2 4 3 2 2" xfId="54703"/>
    <cellStyle name="Normal 4 2 4 3 3" xfId="54661"/>
    <cellStyle name="Normal 4 2 5" xfId="389"/>
    <cellStyle name="Normal 4 2 5 2" xfId="54608"/>
    <cellStyle name="Normal 4 2 5 2 2" xfId="54704"/>
    <cellStyle name="Normal 4 2 5 3" xfId="54662"/>
    <cellStyle name="Normal 4 2 6" xfId="54601"/>
    <cellStyle name="Normal 4 2 6 2" xfId="54705"/>
    <cellStyle name="Normal 4 2 7" xfId="54655"/>
    <cellStyle name="Normal 4 2_CE_Workbook_7_18_2012_MultiTab" xfId="390"/>
    <cellStyle name="Normal 4 3" xfId="63"/>
    <cellStyle name="Normal 4 3 2" xfId="64"/>
    <cellStyle name="Normal 4 3 2 2" xfId="391"/>
    <cellStyle name="Normal 4 3 3" xfId="392"/>
    <cellStyle name="Normal 4 3_CE_Workbook_7_18_2012_MultiTab" xfId="393"/>
    <cellStyle name="Normal 4 4" xfId="65"/>
    <cellStyle name="Normal 4 4 2" xfId="394"/>
    <cellStyle name="Normal 4 5" xfId="60"/>
    <cellStyle name="Normal 4 5 2" xfId="396"/>
    <cellStyle name="Normal 4 5 2 2" xfId="397"/>
    <cellStyle name="Normal 4 5 2 2 2" xfId="54609"/>
    <cellStyle name="Normal 4 5 2 2 2 2" xfId="54706"/>
    <cellStyle name="Normal 4 5 2 2 3" xfId="54663"/>
    <cellStyle name="Normal 4 5 2 3" xfId="398"/>
    <cellStyle name="Normal 4 5 2 3 2" xfId="54610"/>
    <cellStyle name="Normal 4 5 2 3 2 2" xfId="54707"/>
    <cellStyle name="Normal 4 5 2 3 3" xfId="54664"/>
    <cellStyle name="Normal 4 5 3" xfId="399"/>
    <cellStyle name="Normal 4 5 3 2" xfId="54611"/>
    <cellStyle name="Normal 4 5 3 2 2" xfId="54708"/>
    <cellStyle name="Normal 4 5 3 3" xfId="54665"/>
    <cellStyle name="Normal 4 5 4" xfId="400"/>
    <cellStyle name="Normal 4 5 4 2" xfId="54612"/>
    <cellStyle name="Normal 4 5 4 2 2" xfId="54709"/>
    <cellStyle name="Normal 4 5 4 3" xfId="54666"/>
    <cellStyle name="Normal 4 5 5" xfId="395"/>
    <cellStyle name="Normal 4 5_CE_Workbook_7_18_2012_MultiTab" xfId="401"/>
    <cellStyle name="Normal 4 6" xfId="402"/>
    <cellStyle name="Normal 4 6 2" xfId="403"/>
    <cellStyle name="Normal 4 6 2 2" xfId="54613"/>
    <cellStyle name="Normal 4 6 2 2 2" xfId="54710"/>
    <cellStyle name="Normal 4 6 2 3" xfId="54667"/>
    <cellStyle name="Normal 4 6 3" xfId="404"/>
    <cellStyle name="Normal 4 6 3 2" xfId="54614"/>
    <cellStyle name="Normal 4 6 3 2 2" xfId="54711"/>
    <cellStyle name="Normal 4 6 3 3" xfId="54668"/>
    <cellStyle name="Normal 4 7" xfId="405"/>
    <cellStyle name="Normal 4 7 2" xfId="54615"/>
    <cellStyle name="Normal 4 7 2 2" xfId="54712"/>
    <cellStyle name="Normal 4 7 3" xfId="54669"/>
    <cellStyle name="Normal 4 8" xfId="54600"/>
    <cellStyle name="Normal 4 8 2" xfId="54713"/>
    <cellStyle name="Normal 4 9" xfId="54654"/>
    <cellStyle name="Normal 4_CE_Workbook_7_18_2012_MultiTab" xfId="406"/>
    <cellStyle name="Normal 40" xfId="54574"/>
    <cellStyle name="Normal 41" xfId="54569"/>
    <cellStyle name="Normal 42" xfId="54571"/>
    <cellStyle name="Normal 43" xfId="54630"/>
    <cellStyle name="Normal 44" xfId="54575"/>
    <cellStyle name="Normal 45" xfId="54568"/>
    <cellStyle name="Normal 46" xfId="54572"/>
    <cellStyle name="Normal 47" xfId="54631"/>
    <cellStyle name="Normal 48" xfId="54636"/>
    <cellStyle name="Normal 49" xfId="54632"/>
    <cellStyle name="Normal 5" xfId="11"/>
    <cellStyle name="Normal 5 10" xfId="217"/>
    <cellStyle name="Normal 5 2" xfId="24"/>
    <cellStyle name="Normal 5 2 2" xfId="408"/>
    <cellStyle name="Normal 5 2 3" xfId="407"/>
    <cellStyle name="Normal 5 3" xfId="66"/>
    <cellStyle name="Normal 5 3 2" xfId="410"/>
    <cellStyle name="Normal 5 3 2 2" xfId="411"/>
    <cellStyle name="Normal 5 3 2 2 2" xfId="54617"/>
    <cellStyle name="Normal 5 3 2 2 2 2" xfId="54714"/>
    <cellStyle name="Normal 5 3 2 2 3" xfId="54671"/>
    <cellStyle name="Normal 5 3 2 3" xfId="412"/>
    <cellStyle name="Normal 5 3 2 3 2" xfId="54618"/>
    <cellStyle name="Normal 5 3 2 3 2 2" xfId="54715"/>
    <cellStyle name="Normal 5 3 2 3 3" xfId="54672"/>
    <cellStyle name="Normal 5 3 3" xfId="413"/>
    <cellStyle name="Normal 5 3 3 2" xfId="54619"/>
    <cellStyle name="Normal 5 3 3 2 2" xfId="54716"/>
    <cellStyle name="Normal 5 3 3 3" xfId="54673"/>
    <cellStyle name="Normal 5 3 4" xfId="414"/>
    <cellStyle name="Normal 5 3 4 2" xfId="54620"/>
    <cellStyle name="Normal 5 3 4 2 2" xfId="54717"/>
    <cellStyle name="Normal 5 3 4 3" xfId="54674"/>
    <cellStyle name="Normal 5 3 5" xfId="409"/>
    <cellStyle name="Normal 5 3_CE_Workbook_7_18_2012_MultiTab" xfId="415"/>
    <cellStyle name="Normal 5 4" xfId="198"/>
    <cellStyle name="Normal 5 5" xfId="416"/>
    <cellStyle name="Normal 5 5 2" xfId="417"/>
    <cellStyle name="Normal 5 5 2 2" xfId="54621"/>
    <cellStyle name="Normal 5 5 2 2 2" xfId="54718"/>
    <cellStyle name="Normal 5 5 2 3" xfId="54675"/>
    <cellStyle name="Normal 5 5 3" xfId="418"/>
    <cellStyle name="Normal 5 5 3 2" xfId="54622"/>
    <cellStyle name="Normal 5 5 3 2 2" xfId="54719"/>
    <cellStyle name="Normal 5 5 3 3" xfId="54676"/>
    <cellStyle name="Normal 5 6" xfId="419"/>
    <cellStyle name="Normal 5 6 2" xfId="54623"/>
    <cellStyle name="Normal 5 6 2 2" xfId="54720"/>
    <cellStyle name="Normal 5 6 3" xfId="54677"/>
    <cellStyle name="Normal 5 7" xfId="451"/>
    <cellStyle name="Normal 5 7 2" xfId="54616"/>
    <cellStyle name="Normal 5 8" xfId="462"/>
    <cellStyle name="Normal 5 8 2" xfId="54670"/>
    <cellStyle name="Normal 5 9" xfId="229"/>
    <cellStyle name="Normal 5_CE_Workbook_7_18_2012_MultiTab" xfId="420"/>
    <cellStyle name="Normal 50" xfId="54635"/>
    <cellStyle name="Normal 51" xfId="54637"/>
    <cellStyle name="Normal 52" xfId="54634"/>
    <cellStyle name="Normal 53" xfId="54633"/>
    <cellStyle name="Normal 54" xfId="54727"/>
    <cellStyle name="Normal 55" xfId="54736"/>
    <cellStyle name="Normal 56" xfId="54731"/>
    <cellStyle name="Normal 57" xfId="54739"/>
    <cellStyle name="Normal 58" xfId="54735"/>
    <cellStyle name="Normal 59" xfId="54732"/>
    <cellStyle name="Normal 6" xfId="67"/>
    <cellStyle name="Normal 6 2" xfId="421"/>
    <cellStyle name="Normal 6 2 2" xfId="422"/>
    <cellStyle name="Normal 6 2 2 2" xfId="54625"/>
    <cellStyle name="Normal 6 2 2 2 2" xfId="54721"/>
    <cellStyle name="Normal 6 2 2 3" xfId="54679"/>
    <cellStyle name="Normal 6 2 3" xfId="423"/>
    <cellStyle name="Normal 6 2 3 2" xfId="54626"/>
    <cellStyle name="Normal 6 2 3 2 2" xfId="54722"/>
    <cellStyle name="Normal 6 2 3 3" xfId="54680"/>
    <cellStyle name="Normal 6 3" xfId="424"/>
    <cellStyle name="Normal 6 3 2" xfId="54627"/>
    <cellStyle name="Normal 6 3 2 2" xfId="54723"/>
    <cellStyle name="Normal 6 3 3" xfId="54681"/>
    <cellStyle name="Normal 6 4" xfId="54624"/>
    <cellStyle name="Normal 6 4 2" xfId="54724"/>
    <cellStyle name="Normal 6 5" xfId="54678"/>
    <cellStyle name="Normal 6_CE_Workbook_7_18_2012_MultiTab" xfId="425"/>
    <cellStyle name="Normal 60" xfId="54737"/>
    <cellStyle name="Normal 61" xfId="54733"/>
    <cellStyle name="Normal 62" xfId="54730"/>
    <cellStyle name="Normal 63" xfId="54738"/>
    <cellStyle name="Normal 64" xfId="54729"/>
    <cellStyle name="Normal 65" xfId="54740"/>
    <cellStyle name="Normal 66" xfId="54728"/>
    <cellStyle name="Normal 67" xfId="54734"/>
    <cellStyle name="Normal 68" xfId="54741"/>
    <cellStyle name="Normal 69" xfId="54751"/>
    <cellStyle name="Normal 7" xfId="68"/>
    <cellStyle name="Normal 7 2" xfId="426"/>
    <cellStyle name="Normal 70" xfId="54752"/>
    <cellStyle name="Normal 71" xfId="54745"/>
    <cellStyle name="Normal 72" xfId="54750"/>
    <cellStyle name="Normal 73" xfId="54748"/>
    <cellStyle name="Normal 74" xfId="54749"/>
    <cellStyle name="Normal 75" xfId="54743"/>
    <cellStyle name="Normal 76" xfId="54744"/>
    <cellStyle name="Normal 77" xfId="54746"/>
    <cellStyle name="Normal 78" xfId="54754"/>
    <cellStyle name="Normal 79" xfId="54747"/>
    <cellStyle name="Normal 8" xfId="69"/>
    <cellStyle name="Normal 8 2" xfId="427"/>
    <cellStyle name="Normal 8 3" xfId="428"/>
    <cellStyle name="Normal 8_Duplicate Delete" xfId="429"/>
    <cellStyle name="Normal 80" xfId="54753"/>
    <cellStyle name="Normal 81" xfId="54742"/>
    <cellStyle name="Normal 82" xfId="54755"/>
    <cellStyle name="Normal 83" xfId="54756"/>
    <cellStyle name="Normal 84" xfId="54763"/>
    <cellStyle name="Normal 85" xfId="54758"/>
    <cellStyle name="Normal 86" xfId="54765"/>
    <cellStyle name="Normal 87" xfId="54760"/>
    <cellStyle name="Normal 88" xfId="54759"/>
    <cellStyle name="Normal 89" xfId="54762"/>
    <cellStyle name="Normal 9" xfId="70"/>
    <cellStyle name="Normal 9 2" xfId="74"/>
    <cellStyle name="Normal 9 2 2" xfId="430"/>
    <cellStyle name="Normal 9 3" xfId="431"/>
    <cellStyle name="Normal 9_18230684" xfId="432"/>
    <cellStyle name="Normal 90" xfId="54757"/>
    <cellStyle name="Normal 91" xfId="54764"/>
    <cellStyle name="Normal 92" xfId="54761"/>
    <cellStyle name="Normal 93" xfId="54766"/>
    <cellStyle name="Normal 94" xfId="54769"/>
    <cellStyle name="Normal 95" xfId="54770"/>
    <cellStyle name="Normal 96" xfId="54771"/>
    <cellStyle name="Normal 97" xfId="54772"/>
    <cellStyle name="Normal 98" xfId="54773"/>
    <cellStyle name="Normal 99" xfId="54774"/>
    <cellStyle name="Note 2" xfId="154"/>
    <cellStyle name="Note 2 10" xfId="1236"/>
    <cellStyle name="Note 2 10 2" xfId="9059"/>
    <cellStyle name="Note 2 10 3" xfId="16487"/>
    <cellStyle name="Note 2 10 4" xfId="19528"/>
    <cellStyle name="Note 2 10 5" xfId="28345"/>
    <cellStyle name="Note 2 10 6" xfId="37462"/>
    <cellStyle name="Note 2 10 7" xfId="47005"/>
    <cellStyle name="Note 2 11" xfId="1552"/>
    <cellStyle name="Note 2 11 2" xfId="9375"/>
    <cellStyle name="Note 2 11 3" xfId="16803"/>
    <cellStyle name="Note 2 11 4" xfId="20426"/>
    <cellStyle name="Note 2 11 5" xfId="27891"/>
    <cellStyle name="Note 2 11 6" xfId="37790"/>
    <cellStyle name="Note 2 11 7" xfId="47924"/>
    <cellStyle name="Note 2 12" xfId="1084"/>
    <cellStyle name="Note 2 12 2" xfId="8907"/>
    <cellStyle name="Note 2 12 3" xfId="16335"/>
    <cellStyle name="Note 2 12 4" xfId="20062"/>
    <cellStyle name="Note 2 12 5" xfId="28607"/>
    <cellStyle name="Note 2 12 6" xfId="36417"/>
    <cellStyle name="Note 2 12 7" xfId="48706"/>
    <cellStyle name="Note 2 13" xfId="2320"/>
    <cellStyle name="Note 2 13 2" xfId="10143"/>
    <cellStyle name="Note 2 13 3" xfId="17571"/>
    <cellStyle name="Note 2 13 4" xfId="26654"/>
    <cellStyle name="Note 2 13 5" xfId="35499"/>
    <cellStyle name="Note 2 13 6" xfId="40760"/>
    <cellStyle name="Note 2 13 7" xfId="54406"/>
    <cellStyle name="Note 2 14" xfId="1267"/>
    <cellStyle name="Note 2 14 2" xfId="9090"/>
    <cellStyle name="Note 2 14 3" xfId="16518"/>
    <cellStyle name="Note 2 14 4" xfId="19685"/>
    <cellStyle name="Note 2 14 5" xfId="27341"/>
    <cellStyle name="Note 2 14 6" xfId="40792"/>
    <cellStyle name="Note 2 14 7" xfId="46773"/>
    <cellStyle name="Note 2 15" xfId="2710"/>
    <cellStyle name="Note 2 15 2" xfId="10533"/>
    <cellStyle name="Note 2 15 3" xfId="17961"/>
    <cellStyle name="Note 2 15 4" xfId="25184"/>
    <cellStyle name="Note 2 15 5" xfId="33567"/>
    <cellStyle name="Note 2 15 6" xfId="38150"/>
    <cellStyle name="Note 2 15 7" xfId="51186"/>
    <cellStyle name="Note 2 16" xfId="3065"/>
    <cellStyle name="Note 2 16 2" xfId="10873"/>
    <cellStyle name="Note 2 16 3" xfId="18268"/>
    <cellStyle name="Note 2 16 4" xfId="26213"/>
    <cellStyle name="Note 2 16 5" xfId="34898"/>
    <cellStyle name="Note 2 16 6" xfId="39828"/>
    <cellStyle name="Note 2 16 7" xfId="53455"/>
    <cellStyle name="Note 2 17" xfId="3034"/>
    <cellStyle name="Note 2 17 2" xfId="10847"/>
    <cellStyle name="Note 2 17 3" xfId="18258"/>
    <cellStyle name="Note 2 17 4" xfId="24836"/>
    <cellStyle name="Note 2 17 5" xfId="27055"/>
    <cellStyle name="Note 2 17 6" xfId="37175"/>
    <cellStyle name="Note 2 17 7" xfId="49213"/>
    <cellStyle name="Note 2 18" xfId="3482"/>
    <cellStyle name="Note 2 18 2" xfId="11273"/>
    <cellStyle name="Note 2 18 3" xfId="18583"/>
    <cellStyle name="Note 2 18 4" xfId="19281"/>
    <cellStyle name="Note 2 18 5" xfId="27959"/>
    <cellStyle name="Note 2 18 6" xfId="36677"/>
    <cellStyle name="Note 2 18 7" xfId="48678"/>
    <cellStyle name="Note 2 19" xfId="4214"/>
    <cellStyle name="Note 2 19 2" xfId="11957"/>
    <cellStyle name="Note 2 19 3" xfId="20924"/>
    <cellStyle name="Note 2 19 4" xfId="29111"/>
    <cellStyle name="Note 2 19 5" xfId="35267"/>
    <cellStyle name="Note 2 19 6" xfId="42776"/>
    <cellStyle name="Note 2 19 7" xfId="49551"/>
    <cellStyle name="Note 2 2" xfId="165"/>
    <cellStyle name="Note 2 2 10" xfId="977"/>
    <cellStyle name="Note 2 2 10 2" xfId="8800"/>
    <cellStyle name="Note 2 2 10 3" xfId="16228"/>
    <cellStyle name="Note 2 2 10 4" xfId="25880"/>
    <cellStyle name="Note 2 2 10 5" xfId="34475"/>
    <cellStyle name="Note 2 2 10 6" xfId="37182"/>
    <cellStyle name="Note 2 2 10 7" xfId="52750"/>
    <cellStyle name="Note 2 2 11" xfId="1797"/>
    <cellStyle name="Note 2 2 11 2" xfId="9620"/>
    <cellStyle name="Note 2 2 11 3" xfId="17048"/>
    <cellStyle name="Note 2 2 11 4" xfId="19712"/>
    <cellStyle name="Note 2 2 11 5" xfId="27834"/>
    <cellStyle name="Note 2 2 11 6" xfId="39565"/>
    <cellStyle name="Note 2 2 11 7" xfId="47486"/>
    <cellStyle name="Note 2 2 12" xfId="2278"/>
    <cellStyle name="Note 2 2 12 2" xfId="10101"/>
    <cellStyle name="Note 2 2 12 3" xfId="17529"/>
    <cellStyle name="Note 2 2 12 4" xfId="25307"/>
    <cellStyle name="Note 2 2 12 5" xfId="33727"/>
    <cellStyle name="Note 2 2 12 6" xfId="36565"/>
    <cellStyle name="Note 2 2 12 7" xfId="51446"/>
    <cellStyle name="Note 2 2 13" xfId="2284"/>
    <cellStyle name="Note 2 2 13 2" xfId="10107"/>
    <cellStyle name="Note 2 2 13 3" xfId="17535"/>
    <cellStyle name="Note 2 2 13 4" xfId="19702"/>
    <cellStyle name="Note 2 2 13 5" xfId="27714"/>
    <cellStyle name="Note 2 2 13 6" xfId="36908"/>
    <cellStyle name="Note 2 2 13 7" xfId="47552"/>
    <cellStyle name="Note 2 2 14" xfId="2390"/>
    <cellStyle name="Note 2 2 14 2" xfId="10213"/>
    <cellStyle name="Note 2 2 14 3" xfId="17641"/>
    <cellStyle name="Note 2 2 14 4" xfId="26689"/>
    <cellStyle name="Note 2 2 14 5" xfId="35541"/>
    <cellStyle name="Note 2 2 14 6" xfId="40282"/>
    <cellStyle name="Note 2 2 14 7" xfId="54478"/>
    <cellStyle name="Note 2 2 15" xfId="3172"/>
    <cellStyle name="Note 2 2 15 2" xfId="10973"/>
    <cellStyle name="Note 2 2 15 3" xfId="18334"/>
    <cellStyle name="Note 2 2 15 4" xfId="25342"/>
    <cellStyle name="Note 2 2 15 5" xfId="33777"/>
    <cellStyle name="Note 2 2 15 6" xfId="37491"/>
    <cellStyle name="Note 2 2 15 7" xfId="51526"/>
    <cellStyle name="Note 2 2 16" xfId="3080"/>
    <cellStyle name="Note 2 2 16 2" xfId="10887"/>
    <cellStyle name="Note 2 2 16 3" xfId="18274"/>
    <cellStyle name="Note 2 2 16 4" xfId="25603"/>
    <cellStyle name="Note 2 2 16 5" xfId="34114"/>
    <cellStyle name="Note 2 2 16 6" xfId="38226"/>
    <cellStyle name="Note 2 2 16 7" xfId="52102"/>
    <cellStyle name="Note 2 2 17" xfId="3873"/>
    <cellStyle name="Note 2 2 17 2" xfId="11654"/>
    <cellStyle name="Note 2 2 17 3" xfId="18908"/>
    <cellStyle name="Note 2 2 17 4" xfId="26207"/>
    <cellStyle name="Note 2 2 17 5" xfId="34890"/>
    <cellStyle name="Note 2 2 17 6" xfId="41551"/>
    <cellStyle name="Note 2 2 17 7" xfId="53441"/>
    <cellStyle name="Note 2 2 18" xfId="4030"/>
    <cellStyle name="Note 2 2 18 2" xfId="11801"/>
    <cellStyle name="Note 2 2 18 3" xfId="20740"/>
    <cellStyle name="Note 2 2 18 4" xfId="28927"/>
    <cellStyle name="Note 2 2 18 5" xfId="36056"/>
    <cellStyle name="Note 2 2 18 6" xfId="42592"/>
    <cellStyle name="Note 2 2 18 7" xfId="53729"/>
    <cellStyle name="Note 2 2 19" xfId="3474"/>
    <cellStyle name="Note 2 2 19 2" xfId="11265"/>
    <cellStyle name="Note 2 2 19 3" xfId="20461"/>
    <cellStyle name="Note 2 2 19 4" xfId="28583"/>
    <cellStyle name="Note 2 2 19 5" xfId="33991"/>
    <cellStyle name="Note 2 2 19 6" xfId="42472"/>
    <cellStyle name="Note 2 2 19 7" xfId="49026"/>
    <cellStyle name="Note 2 2 2" xfId="260"/>
    <cellStyle name="Note 2 2 2 10" xfId="1127"/>
    <cellStyle name="Note 2 2 2 10 2" xfId="8950"/>
    <cellStyle name="Note 2 2 2 10 3" xfId="16378"/>
    <cellStyle name="Note 2 2 2 10 4" xfId="25271"/>
    <cellStyle name="Note 2 2 2 10 5" xfId="33683"/>
    <cellStyle name="Note 2 2 2 10 6" xfId="41743"/>
    <cellStyle name="Note 2 2 2 10 7" xfId="51378"/>
    <cellStyle name="Note 2 2 2 11" xfId="1419"/>
    <cellStyle name="Note 2 2 2 11 2" xfId="9242"/>
    <cellStyle name="Note 2 2 2 11 3" xfId="16670"/>
    <cellStyle name="Note 2 2 2 11 4" xfId="26245"/>
    <cellStyle name="Note 2 2 2 11 5" xfId="34941"/>
    <cellStyle name="Note 2 2 2 11 6" xfId="41371"/>
    <cellStyle name="Note 2 2 2 11 7" xfId="53536"/>
    <cellStyle name="Note 2 2 2 12" xfId="1057"/>
    <cellStyle name="Note 2 2 2 12 2" xfId="8880"/>
    <cellStyle name="Note 2 2 2 12 3" xfId="16308"/>
    <cellStyle name="Note 2 2 2 12 4" xfId="25316"/>
    <cellStyle name="Note 2 2 2 12 5" xfId="33744"/>
    <cellStyle name="Note 2 2 2 12 6" xfId="37169"/>
    <cellStyle name="Note 2 2 2 12 7" xfId="51473"/>
    <cellStyle name="Note 2 2 2 13" xfId="1131"/>
    <cellStyle name="Note 2 2 2 13 2" xfId="8954"/>
    <cellStyle name="Note 2 2 2 13 3" xfId="16382"/>
    <cellStyle name="Note 2 2 2 13 4" xfId="25069"/>
    <cellStyle name="Note 2 2 2 13 5" xfId="33429"/>
    <cellStyle name="Note 2 2 2 13 6" xfId="41245"/>
    <cellStyle name="Note 2 2 2 13 7" xfId="50953"/>
    <cellStyle name="Note 2 2 2 14" xfId="1028"/>
    <cellStyle name="Note 2 2 2 14 2" xfId="8851"/>
    <cellStyle name="Note 2 2 2 14 3" xfId="16279"/>
    <cellStyle name="Note 2 2 2 14 4" xfId="20555"/>
    <cellStyle name="Note 2 2 2 14 5" xfId="27130"/>
    <cellStyle name="Note 2 2 2 14 6" xfId="36993"/>
    <cellStyle name="Note 2 2 2 14 7" xfId="48360"/>
    <cellStyle name="Note 2 2 2 15" xfId="1039"/>
    <cellStyle name="Note 2 2 2 15 2" xfId="8862"/>
    <cellStyle name="Note 2 2 2 15 3" xfId="16290"/>
    <cellStyle name="Note 2 2 2 15 4" xfId="26188"/>
    <cellStyle name="Note 2 2 2 15 5" xfId="34869"/>
    <cellStyle name="Note 2 2 2 15 6" xfId="36543"/>
    <cellStyle name="Note 2 2 2 15 7" xfId="53409"/>
    <cellStyle name="Note 2 2 2 16" xfId="1576"/>
    <cellStyle name="Note 2 2 2 16 2" xfId="9399"/>
    <cellStyle name="Note 2 2 2 16 3" xfId="16827"/>
    <cellStyle name="Note 2 2 2 16 4" xfId="20566"/>
    <cellStyle name="Note 2 2 2 16 5" xfId="28859"/>
    <cellStyle name="Note 2 2 2 16 6" xfId="40413"/>
    <cellStyle name="Note 2 2 2 16 7" xfId="47603"/>
    <cellStyle name="Note 2 2 2 17" xfId="1198"/>
    <cellStyle name="Note 2 2 2 17 2" xfId="9021"/>
    <cellStyle name="Note 2 2 2 17 3" xfId="16449"/>
    <cellStyle name="Note 2 2 2 17 4" xfId="25242"/>
    <cellStyle name="Note 2 2 2 17 5" xfId="33646"/>
    <cellStyle name="Note 2 2 2 17 6" xfId="40830"/>
    <cellStyle name="Note 2 2 2 17 7" xfId="51309"/>
    <cellStyle name="Note 2 2 2 18" xfId="1261"/>
    <cellStyle name="Note 2 2 2 18 2" xfId="9084"/>
    <cellStyle name="Note 2 2 2 18 3" xfId="16512"/>
    <cellStyle name="Note 2 2 2 18 4" xfId="20400"/>
    <cellStyle name="Note 2 2 2 18 5" xfId="27862"/>
    <cellStyle name="Note 2 2 2 18 6" xfId="41477"/>
    <cellStyle name="Note 2 2 2 18 7" xfId="46923"/>
    <cellStyle name="Note 2 2 2 19" xfId="1074"/>
    <cellStyle name="Note 2 2 2 19 2" xfId="8897"/>
    <cellStyle name="Note 2 2 2 19 3" xfId="16325"/>
    <cellStyle name="Note 2 2 2 19 4" xfId="20672"/>
    <cellStyle name="Note 2 2 2 19 5" xfId="28004"/>
    <cellStyle name="Note 2 2 2 19 6" xfId="36769"/>
    <cellStyle name="Note 2 2 2 19 7" xfId="49489"/>
    <cellStyle name="Note 2 2 2 2" xfId="534"/>
    <cellStyle name="Note 2 2 2 2 10" xfId="1980"/>
    <cellStyle name="Note 2 2 2 2 10 2" xfId="9803"/>
    <cellStyle name="Note 2 2 2 2 10 3" xfId="17231"/>
    <cellStyle name="Note 2 2 2 2 10 4" xfId="26615"/>
    <cellStyle name="Note 2 2 2 2 10 5" xfId="35447"/>
    <cellStyle name="Note 2 2 2 2 10 6" xfId="37038"/>
    <cellStyle name="Note 2 2 2 2 10 7" xfId="54322"/>
    <cellStyle name="Note 2 2 2 2 11" xfId="2098"/>
    <cellStyle name="Note 2 2 2 2 11 2" xfId="9921"/>
    <cellStyle name="Note 2 2 2 2 11 3" xfId="17349"/>
    <cellStyle name="Note 2 2 2 2 11 4" xfId="19442"/>
    <cellStyle name="Note 2 2 2 2 11 5" xfId="28551"/>
    <cellStyle name="Note 2 2 2 2 11 6" xfId="36553"/>
    <cellStyle name="Note 2 2 2 2 11 7" xfId="48508"/>
    <cellStyle name="Note 2 2 2 2 12" xfId="2211"/>
    <cellStyle name="Note 2 2 2 2 12 2" xfId="10034"/>
    <cellStyle name="Note 2 2 2 2 12 3" xfId="17462"/>
    <cellStyle name="Note 2 2 2 2 12 4" xfId="25160"/>
    <cellStyle name="Note 2 2 2 2 12 5" xfId="33540"/>
    <cellStyle name="Note 2 2 2 2 12 6" xfId="37274"/>
    <cellStyle name="Note 2 2 2 2 12 7" xfId="51139"/>
    <cellStyle name="Note 2 2 2 2 13" xfId="2318"/>
    <cellStyle name="Note 2 2 2 2 13 2" xfId="10141"/>
    <cellStyle name="Note 2 2 2 2 13 3" xfId="17569"/>
    <cellStyle name="Note 2 2 2 2 13 4" xfId="19393"/>
    <cellStyle name="Note 2 2 2 2 13 5" xfId="28782"/>
    <cellStyle name="Note 2 2 2 2 13 6" xfId="40976"/>
    <cellStyle name="Note 2 2 2 2 13 7" xfId="48337"/>
    <cellStyle name="Note 2 2 2 2 14" xfId="2409"/>
    <cellStyle name="Note 2 2 2 2 14 2" xfId="10232"/>
    <cellStyle name="Note 2 2 2 2 14 3" xfId="17660"/>
    <cellStyle name="Note 2 2 2 2 14 4" xfId="25803"/>
    <cellStyle name="Note 2 2 2 2 14 5" xfId="34382"/>
    <cellStyle name="Note 2 2 2 2 14 6" xfId="38233"/>
    <cellStyle name="Note 2 2 2 2 14 7" xfId="52579"/>
    <cellStyle name="Note 2 2 2 2 15" xfId="2509"/>
    <cellStyle name="Note 2 2 2 2 15 2" xfId="10332"/>
    <cellStyle name="Note 2 2 2 2 15 3" xfId="17760"/>
    <cellStyle name="Note 2 2 2 2 15 4" xfId="19152"/>
    <cellStyle name="Note 2 2 2 2 15 5" xfId="28873"/>
    <cellStyle name="Note 2 2 2 2 15 6" xfId="36389"/>
    <cellStyle name="Note 2 2 2 2 15 7" xfId="49246"/>
    <cellStyle name="Note 2 2 2 2 16" xfId="2622"/>
    <cellStyle name="Note 2 2 2 2 16 2" xfId="10445"/>
    <cellStyle name="Note 2 2 2 2 16 3" xfId="17873"/>
    <cellStyle name="Note 2 2 2 2 16 4" xfId="26074"/>
    <cellStyle name="Note 2 2 2 2 16 5" xfId="34721"/>
    <cellStyle name="Note 2 2 2 2 16 6" xfId="36556"/>
    <cellStyle name="Note 2 2 2 2 16 7" xfId="53162"/>
    <cellStyle name="Note 2 2 2 2 17" xfId="2715"/>
    <cellStyle name="Note 2 2 2 2 17 2" xfId="10538"/>
    <cellStyle name="Note 2 2 2 2 17 3" xfId="17966"/>
    <cellStyle name="Note 2 2 2 2 17 4" xfId="19516"/>
    <cellStyle name="Note 2 2 2 2 17 5" xfId="28256"/>
    <cellStyle name="Note 2 2 2 2 17 6" xfId="37837"/>
    <cellStyle name="Note 2 2 2 2 17 7" xfId="47502"/>
    <cellStyle name="Note 2 2 2 2 18" xfId="2746"/>
    <cellStyle name="Note 2 2 2 2 18 2" xfId="10569"/>
    <cellStyle name="Note 2 2 2 2 18 3" xfId="17997"/>
    <cellStyle name="Note 2 2 2 2 18 4" xfId="19523"/>
    <cellStyle name="Note 2 2 2 2 18 5" xfId="27448"/>
    <cellStyle name="Note 2 2 2 2 18 6" xfId="36844"/>
    <cellStyle name="Note 2 2 2 2 18 7" xfId="49632"/>
    <cellStyle name="Note 2 2 2 2 19" xfId="2815"/>
    <cellStyle name="Note 2 2 2 2 19 2" xfId="10638"/>
    <cellStyle name="Note 2 2 2 2 19 3" xfId="18066"/>
    <cellStyle name="Note 2 2 2 2 19 4" xfId="19202"/>
    <cellStyle name="Note 2 2 2 2 19 5" xfId="26719"/>
    <cellStyle name="Note 2 2 2 2 19 6" xfId="42267"/>
    <cellStyle name="Note 2 2 2 2 19 7" xfId="49205"/>
    <cellStyle name="Note 2 2 2 2 2" xfId="684"/>
    <cellStyle name="Note 2 2 2 2 2 2" xfId="8507"/>
    <cellStyle name="Note 2 2 2 2 2 3" xfId="15935"/>
    <cellStyle name="Note 2 2 2 2 2 4" xfId="19758"/>
    <cellStyle name="Note 2 2 2 2 2 5" xfId="27086"/>
    <cellStyle name="Note 2 2 2 2 2 6" xfId="36945"/>
    <cellStyle name="Note 2 2 2 2 2 7" xfId="47247"/>
    <cellStyle name="Note 2 2 2 2 20" xfId="2922"/>
    <cellStyle name="Note 2 2 2 2 20 2" xfId="10745"/>
    <cellStyle name="Note 2 2 2 2 20 3" xfId="18173"/>
    <cellStyle name="Note 2 2 2 2 20 4" xfId="26069"/>
    <cellStyle name="Note 2 2 2 2 20 5" xfId="34715"/>
    <cellStyle name="Note 2 2 2 2 20 6" xfId="41549"/>
    <cellStyle name="Note 2 2 2 2 20 7" xfId="53153"/>
    <cellStyle name="Note 2 2 2 2 21" xfId="3298"/>
    <cellStyle name="Note 2 2 2 2 21 2" xfId="11091"/>
    <cellStyle name="Note 2 2 2 2 21 3" xfId="18420"/>
    <cellStyle name="Note 2 2 2 2 21 4" xfId="25326"/>
    <cellStyle name="Note 2 2 2 2 21 5" xfId="33756"/>
    <cellStyle name="Note 2 2 2 2 21 6" xfId="39160"/>
    <cellStyle name="Note 2 2 2 2 21 7" xfId="51493"/>
    <cellStyle name="Note 2 2 2 2 22" xfId="3418"/>
    <cellStyle name="Note 2 2 2 2 22 2" xfId="11209"/>
    <cellStyle name="Note 2 2 2 2 22 3" xfId="18531"/>
    <cellStyle name="Note 2 2 2 2 22 4" xfId="25816"/>
    <cellStyle name="Note 2 2 2 2 22 5" xfId="34398"/>
    <cellStyle name="Note 2 2 2 2 22 6" xfId="36827"/>
    <cellStyle name="Note 2 2 2 2 22 7" xfId="52605"/>
    <cellStyle name="Note 2 2 2 2 23" xfId="3544"/>
    <cellStyle name="Note 2 2 2 2 23 2" xfId="11333"/>
    <cellStyle name="Note 2 2 2 2 23 3" xfId="18619"/>
    <cellStyle name="Note 2 2 2 2 23 4" xfId="19907"/>
    <cellStyle name="Note 2 2 2 2 23 5" xfId="27831"/>
    <cellStyle name="Note 2 2 2 2 23 6" xfId="38125"/>
    <cellStyle name="Note 2 2 2 2 23 7" xfId="49571"/>
    <cellStyle name="Note 2 2 2 2 24" xfId="3173"/>
    <cellStyle name="Note 2 2 2 2 24 2" xfId="10974"/>
    <cellStyle name="Note 2 2 2 2 24 3" xfId="18335"/>
    <cellStyle name="Note 2 2 2 2 24 4" xfId="25293"/>
    <cellStyle name="Note 2 2 2 2 24 5" xfId="33709"/>
    <cellStyle name="Note 2 2 2 2 24 6" xfId="37053"/>
    <cellStyle name="Note 2 2 2 2 24 7" xfId="51421"/>
    <cellStyle name="Note 2 2 2 2 25" xfId="3689"/>
    <cellStyle name="Note 2 2 2 2 25 2" xfId="11474"/>
    <cellStyle name="Note 2 2 2 2 25 3" xfId="18747"/>
    <cellStyle name="Note 2 2 2 2 25 4" xfId="19117"/>
    <cellStyle name="Note 2 2 2 2 25 5" xfId="27433"/>
    <cellStyle name="Note 2 2 2 2 25 6" xfId="36672"/>
    <cellStyle name="Note 2 2 2 2 25 7" xfId="49893"/>
    <cellStyle name="Note 2 2 2 2 26" xfId="3819"/>
    <cellStyle name="Note 2 2 2 2 26 2" xfId="11601"/>
    <cellStyle name="Note 2 2 2 2 26 3" xfId="18858"/>
    <cellStyle name="Note 2 2 2 2 26 4" xfId="25595"/>
    <cellStyle name="Note 2 2 2 2 26 5" xfId="34105"/>
    <cellStyle name="Note 2 2 2 2 26 6" xfId="39683"/>
    <cellStyle name="Note 2 2 2 2 26 7" xfId="52085"/>
    <cellStyle name="Note 2 2 2 2 27" xfId="3937"/>
    <cellStyle name="Note 2 2 2 2 27 2" xfId="11717"/>
    <cellStyle name="Note 2 2 2 2 27 3" xfId="18967"/>
    <cellStyle name="Note 2 2 2 2 27 4" xfId="26472"/>
    <cellStyle name="Note 2 2 2 2 27 5" xfId="35256"/>
    <cellStyle name="Note 2 2 2 2 27 6" xfId="36869"/>
    <cellStyle name="Note 2 2 2 2 27 7" xfId="54023"/>
    <cellStyle name="Note 2 2 2 2 28" xfId="4021"/>
    <cellStyle name="Note 2 2 2 2 28 2" xfId="11794"/>
    <cellStyle name="Note 2 2 2 2 28 3" xfId="20731"/>
    <cellStyle name="Note 2 2 2 2 28 4" xfId="28918"/>
    <cellStyle name="Note 2 2 2 2 28 5" xfId="36219"/>
    <cellStyle name="Note 2 2 2 2 28 6" xfId="42583"/>
    <cellStyle name="Note 2 2 2 2 28 7" xfId="54504"/>
    <cellStyle name="Note 2 2 2 2 29" xfId="4134"/>
    <cellStyle name="Note 2 2 2 2 29 2" xfId="11893"/>
    <cellStyle name="Note 2 2 2 2 29 3" xfId="20844"/>
    <cellStyle name="Note 2 2 2 2 29 4" xfId="29031"/>
    <cellStyle name="Note 2 2 2 2 29 5" xfId="35111"/>
    <cellStyle name="Note 2 2 2 2 29 6" xfId="42696"/>
    <cellStyle name="Note 2 2 2 2 29 7" xfId="50449"/>
    <cellStyle name="Note 2 2 2 2 3" xfId="792"/>
    <cellStyle name="Note 2 2 2 2 3 2" xfId="8615"/>
    <cellStyle name="Note 2 2 2 2 3 3" xfId="16043"/>
    <cellStyle name="Note 2 2 2 2 3 4" xfId="19719"/>
    <cellStyle name="Note 2 2 2 2 3 5" xfId="27143"/>
    <cellStyle name="Note 2 2 2 2 3 6" xfId="37727"/>
    <cellStyle name="Note 2 2 2 2 3 7" xfId="49557"/>
    <cellStyle name="Note 2 2 2 2 30" xfId="4016"/>
    <cellStyle name="Note 2 2 2 2 30 2" xfId="20726"/>
    <cellStyle name="Note 2 2 2 2 30 3" xfId="28913"/>
    <cellStyle name="Note 2 2 2 2 30 4" xfId="35822"/>
    <cellStyle name="Note 2 2 2 2 30 5" xfId="42578"/>
    <cellStyle name="Note 2 2 2 2 30 6" xfId="52543"/>
    <cellStyle name="Note 2 2 2 2 31" xfId="4331"/>
    <cellStyle name="Note 2 2 2 2 31 2" xfId="12048"/>
    <cellStyle name="Note 2 2 2 2 31 3" xfId="21041"/>
    <cellStyle name="Note 2 2 2 2 31 4" xfId="29228"/>
    <cellStyle name="Note 2 2 2 2 31 5" xfId="35547"/>
    <cellStyle name="Note 2 2 2 2 31 6" xfId="42893"/>
    <cellStyle name="Note 2 2 2 2 31 7" xfId="47939"/>
    <cellStyle name="Note 2 2 2 2 32" xfId="4454"/>
    <cellStyle name="Note 2 2 2 2 32 2" xfId="12171"/>
    <cellStyle name="Note 2 2 2 2 32 3" xfId="21164"/>
    <cellStyle name="Note 2 2 2 2 32 4" xfId="29351"/>
    <cellStyle name="Note 2 2 2 2 32 5" xfId="27049"/>
    <cellStyle name="Note 2 2 2 2 32 6" xfId="43016"/>
    <cellStyle name="Note 2 2 2 2 32 7" xfId="49275"/>
    <cellStyle name="Note 2 2 2 2 33" xfId="4568"/>
    <cellStyle name="Note 2 2 2 2 33 2" xfId="12285"/>
    <cellStyle name="Note 2 2 2 2 33 3" xfId="21278"/>
    <cellStyle name="Note 2 2 2 2 33 4" xfId="29465"/>
    <cellStyle name="Note 2 2 2 2 33 5" xfId="35808"/>
    <cellStyle name="Note 2 2 2 2 33 6" xfId="43130"/>
    <cellStyle name="Note 2 2 2 2 33 7" xfId="52507"/>
    <cellStyle name="Note 2 2 2 2 34" xfId="4681"/>
    <cellStyle name="Note 2 2 2 2 34 2" xfId="12398"/>
    <cellStyle name="Note 2 2 2 2 34 3" xfId="21391"/>
    <cellStyle name="Note 2 2 2 2 34 4" xfId="29578"/>
    <cellStyle name="Note 2 2 2 2 34 5" xfId="35646"/>
    <cellStyle name="Note 2 2 2 2 34 6" xfId="43243"/>
    <cellStyle name="Note 2 2 2 2 34 7" xfId="51709"/>
    <cellStyle name="Note 2 2 2 2 35" xfId="4792"/>
    <cellStyle name="Note 2 2 2 2 35 2" xfId="12509"/>
    <cellStyle name="Note 2 2 2 2 35 3" xfId="21502"/>
    <cellStyle name="Note 2 2 2 2 35 4" xfId="29689"/>
    <cellStyle name="Note 2 2 2 2 35 5" xfId="28673"/>
    <cellStyle name="Note 2 2 2 2 35 6" xfId="43354"/>
    <cellStyle name="Note 2 2 2 2 35 7" xfId="47643"/>
    <cellStyle name="Note 2 2 2 2 36" xfId="4901"/>
    <cellStyle name="Note 2 2 2 2 36 2" xfId="12618"/>
    <cellStyle name="Note 2 2 2 2 36 3" xfId="21611"/>
    <cellStyle name="Note 2 2 2 2 36 4" xfId="29798"/>
    <cellStyle name="Note 2 2 2 2 36 5" xfId="35080"/>
    <cellStyle name="Note 2 2 2 2 36 6" xfId="43463"/>
    <cellStyle name="Note 2 2 2 2 36 7" xfId="48332"/>
    <cellStyle name="Note 2 2 2 2 37" xfId="5012"/>
    <cellStyle name="Note 2 2 2 2 37 2" xfId="12729"/>
    <cellStyle name="Note 2 2 2 2 37 3" xfId="21722"/>
    <cellStyle name="Note 2 2 2 2 37 4" xfId="29909"/>
    <cellStyle name="Note 2 2 2 2 37 5" xfId="35780"/>
    <cellStyle name="Note 2 2 2 2 37 6" xfId="43574"/>
    <cellStyle name="Note 2 2 2 2 37 7" xfId="52393"/>
    <cellStyle name="Note 2 2 2 2 38" xfId="5391"/>
    <cellStyle name="Note 2 2 2 2 38 2" xfId="13108"/>
    <cellStyle name="Note 2 2 2 2 38 3" xfId="22101"/>
    <cellStyle name="Note 2 2 2 2 38 4" xfId="30288"/>
    <cellStyle name="Note 2 2 2 2 38 5" xfId="35624"/>
    <cellStyle name="Note 2 2 2 2 38 6" xfId="43953"/>
    <cellStyle name="Note 2 2 2 2 38 7" xfId="51624"/>
    <cellStyle name="Note 2 2 2 2 39" xfId="5511"/>
    <cellStyle name="Note 2 2 2 2 39 2" xfId="13228"/>
    <cellStyle name="Note 2 2 2 2 39 3" xfId="22221"/>
    <cellStyle name="Note 2 2 2 2 39 4" xfId="30408"/>
    <cellStyle name="Note 2 2 2 2 39 5" xfId="27623"/>
    <cellStyle name="Note 2 2 2 2 39 6" xfId="44073"/>
    <cellStyle name="Note 2 2 2 2 39 7" xfId="49777"/>
    <cellStyle name="Note 2 2 2 2 4" xfId="903"/>
    <cellStyle name="Note 2 2 2 2 4 2" xfId="8726"/>
    <cellStyle name="Note 2 2 2 2 4 3" xfId="16154"/>
    <cellStyle name="Note 2 2 2 2 4 4" xfId="26080"/>
    <cellStyle name="Note 2 2 2 2 4 5" xfId="34728"/>
    <cellStyle name="Note 2 2 2 2 4 6" xfId="36786"/>
    <cellStyle name="Note 2 2 2 2 4 7" xfId="53173"/>
    <cellStyle name="Note 2 2 2 2 40" xfId="5635"/>
    <cellStyle name="Note 2 2 2 2 40 2" xfId="13352"/>
    <cellStyle name="Note 2 2 2 2 40 3" xfId="22345"/>
    <cellStyle name="Note 2 2 2 2 40 4" xfId="30532"/>
    <cellStyle name="Note 2 2 2 2 40 5" xfId="36226"/>
    <cellStyle name="Note 2 2 2 2 40 6" xfId="44197"/>
    <cellStyle name="Note 2 2 2 2 40 7" xfId="54523"/>
    <cellStyle name="Note 2 2 2 2 41" xfId="5751"/>
    <cellStyle name="Note 2 2 2 2 41 2" xfId="13468"/>
    <cellStyle name="Note 2 2 2 2 41 3" xfId="22461"/>
    <cellStyle name="Note 2 2 2 2 41 4" xfId="30648"/>
    <cellStyle name="Note 2 2 2 2 41 5" xfId="35693"/>
    <cellStyle name="Note 2 2 2 2 41 6" xfId="44313"/>
    <cellStyle name="Note 2 2 2 2 41 7" xfId="51402"/>
    <cellStyle name="Note 2 2 2 2 42" xfId="5867"/>
    <cellStyle name="Note 2 2 2 2 42 2" xfId="13584"/>
    <cellStyle name="Note 2 2 2 2 42 3" xfId="22577"/>
    <cellStyle name="Note 2 2 2 2 42 4" xfId="30764"/>
    <cellStyle name="Note 2 2 2 2 42 5" xfId="35659"/>
    <cellStyle name="Note 2 2 2 2 42 6" xfId="44429"/>
    <cellStyle name="Note 2 2 2 2 42 7" xfId="52181"/>
    <cellStyle name="Note 2 2 2 2 43" xfId="5996"/>
    <cellStyle name="Note 2 2 2 2 43 2" xfId="13713"/>
    <cellStyle name="Note 2 2 2 2 43 3" xfId="22706"/>
    <cellStyle name="Note 2 2 2 2 43 4" xfId="30893"/>
    <cellStyle name="Note 2 2 2 2 43 5" xfId="26759"/>
    <cellStyle name="Note 2 2 2 2 43 6" xfId="44558"/>
    <cellStyle name="Note 2 2 2 2 43 7" xfId="54273"/>
    <cellStyle name="Note 2 2 2 2 44" xfId="6094"/>
    <cellStyle name="Note 2 2 2 2 44 2" xfId="13811"/>
    <cellStyle name="Note 2 2 2 2 44 3" xfId="22804"/>
    <cellStyle name="Note 2 2 2 2 44 4" xfId="30991"/>
    <cellStyle name="Note 2 2 2 2 44 5" xfId="35599"/>
    <cellStyle name="Note 2 2 2 2 44 6" xfId="44656"/>
    <cellStyle name="Note 2 2 2 2 44 7" xfId="51207"/>
    <cellStyle name="Note 2 2 2 2 45" xfId="5569"/>
    <cellStyle name="Note 2 2 2 2 45 2" xfId="13286"/>
    <cellStyle name="Note 2 2 2 2 45 3" xfId="22279"/>
    <cellStyle name="Note 2 2 2 2 45 4" xfId="30466"/>
    <cellStyle name="Note 2 2 2 2 45 5" xfId="35130"/>
    <cellStyle name="Note 2 2 2 2 45 6" xfId="44131"/>
    <cellStyle name="Note 2 2 2 2 45 7" xfId="47154"/>
    <cellStyle name="Note 2 2 2 2 46" xfId="6252"/>
    <cellStyle name="Note 2 2 2 2 46 2" xfId="13969"/>
    <cellStyle name="Note 2 2 2 2 46 3" xfId="22962"/>
    <cellStyle name="Note 2 2 2 2 46 4" xfId="31149"/>
    <cellStyle name="Note 2 2 2 2 46 5" xfId="34899"/>
    <cellStyle name="Note 2 2 2 2 46 6" xfId="44814"/>
    <cellStyle name="Note 2 2 2 2 46 7" xfId="49340"/>
    <cellStyle name="Note 2 2 2 2 47" xfId="6368"/>
    <cellStyle name="Note 2 2 2 2 47 2" xfId="14085"/>
    <cellStyle name="Note 2 2 2 2 47 3" xfId="23078"/>
    <cellStyle name="Note 2 2 2 2 47 4" xfId="31265"/>
    <cellStyle name="Note 2 2 2 2 47 5" xfId="35843"/>
    <cellStyle name="Note 2 2 2 2 47 6" xfId="44930"/>
    <cellStyle name="Note 2 2 2 2 47 7" xfId="52712"/>
    <cellStyle name="Note 2 2 2 2 48" xfId="6479"/>
    <cellStyle name="Note 2 2 2 2 48 2" xfId="14196"/>
    <cellStyle name="Note 2 2 2 2 48 3" xfId="23189"/>
    <cellStyle name="Note 2 2 2 2 48 4" xfId="31376"/>
    <cellStyle name="Note 2 2 2 2 48 5" xfId="35661"/>
    <cellStyle name="Note 2 2 2 2 48 6" xfId="45041"/>
    <cellStyle name="Note 2 2 2 2 48 7" xfId="47360"/>
    <cellStyle name="Note 2 2 2 2 49" xfId="6556"/>
    <cellStyle name="Note 2 2 2 2 49 2" xfId="14273"/>
    <cellStyle name="Note 2 2 2 2 49 3" xfId="23266"/>
    <cellStyle name="Note 2 2 2 2 49 4" xfId="31453"/>
    <cellStyle name="Note 2 2 2 2 49 5" xfId="35671"/>
    <cellStyle name="Note 2 2 2 2 49 6" xfId="45118"/>
    <cellStyle name="Note 2 2 2 2 49 7" xfId="52620"/>
    <cellStyle name="Note 2 2 2 2 5" xfId="1368"/>
    <cellStyle name="Note 2 2 2 2 5 2" xfId="9191"/>
    <cellStyle name="Note 2 2 2 2 5 3" xfId="16619"/>
    <cellStyle name="Note 2 2 2 2 5 4" xfId="25905"/>
    <cellStyle name="Note 2 2 2 2 5 5" xfId="34505"/>
    <cellStyle name="Note 2 2 2 2 5 6" xfId="39103"/>
    <cellStyle name="Note 2 2 2 2 5 7" xfId="52800"/>
    <cellStyle name="Note 2 2 2 2 50" xfId="6625"/>
    <cellStyle name="Note 2 2 2 2 50 2" xfId="14342"/>
    <cellStyle name="Note 2 2 2 2 50 3" xfId="23335"/>
    <cellStyle name="Note 2 2 2 2 50 4" xfId="31522"/>
    <cellStyle name="Note 2 2 2 2 50 5" xfId="35648"/>
    <cellStyle name="Note 2 2 2 2 50 6" xfId="45187"/>
    <cellStyle name="Note 2 2 2 2 50 7" xfId="51668"/>
    <cellStyle name="Note 2 2 2 2 51" xfId="6737"/>
    <cellStyle name="Note 2 2 2 2 51 2" xfId="14454"/>
    <cellStyle name="Note 2 2 2 2 51 3" xfId="23447"/>
    <cellStyle name="Note 2 2 2 2 51 4" xfId="31634"/>
    <cellStyle name="Note 2 2 2 2 51 5" xfId="26949"/>
    <cellStyle name="Note 2 2 2 2 51 6" xfId="45299"/>
    <cellStyle name="Note 2 2 2 2 51 7" xfId="50654"/>
    <cellStyle name="Note 2 2 2 2 52" xfId="6852"/>
    <cellStyle name="Note 2 2 2 2 52 2" xfId="14569"/>
    <cellStyle name="Note 2 2 2 2 52 3" xfId="23562"/>
    <cellStyle name="Note 2 2 2 2 52 4" xfId="31749"/>
    <cellStyle name="Note 2 2 2 2 52 5" xfId="33380"/>
    <cellStyle name="Note 2 2 2 2 52 6" xfId="45414"/>
    <cellStyle name="Note 2 2 2 2 52 7" xfId="54525"/>
    <cellStyle name="Note 2 2 2 2 53" xfId="6965"/>
    <cellStyle name="Note 2 2 2 2 53 2" xfId="14682"/>
    <cellStyle name="Note 2 2 2 2 53 3" xfId="23675"/>
    <cellStyle name="Note 2 2 2 2 53 4" xfId="31862"/>
    <cellStyle name="Note 2 2 2 2 53 5" xfId="26877"/>
    <cellStyle name="Note 2 2 2 2 53 6" xfId="45527"/>
    <cellStyle name="Note 2 2 2 2 53 7" xfId="47022"/>
    <cellStyle name="Note 2 2 2 2 54" xfId="7076"/>
    <cellStyle name="Note 2 2 2 2 54 2" xfId="14793"/>
    <cellStyle name="Note 2 2 2 2 54 3" xfId="23786"/>
    <cellStyle name="Note 2 2 2 2 54 4" xfId="31973"/>
    <cellStyle name="Note 2 2 2 2 54 5" xfId="35577"/>
    <cellStyle name="Note 2 2 2 2 54 6" xfId="45638"/>
    <cellStyle name="Note 2 2 2 2 54 7" xfId="50877"/>
    <cellStyle name="Note 2 2 2 2 55" xfId="7189"/>
    <cellStyle name="Note 2 2 2 2 55 2" xfId="14906"/>
    <cellStyle name="Note 2 2 2 2 55 3" xfId="23899"/>
    <cellStyle name="Note 2 2 2 2 55 4" xfId="32086"/>
    <cellStyle name="Note 2 2 2 2 55 5" xfId="35664"/>
    <cellStyle name="Note 2 2 2 2 55 6" xfId="45751"/>
    <cellStyle name="Note 2 2 2 2 55 7" xfId="52062"/>
    <cellStyle name="Note 2 2 2 2 56" xfId="7383"/>
    <cellStyle name="Note 2 2 2 2 56 2" xfId="15100"/>
    <cellStyle name="Note 2 2 2 2 56 3" xfId="24093"/>
    <cellStyle name="Note 2 2 2 2 56 4" xfId="32280"/>
    <cellStyle name="Note 2 2 2 2 56 5" xfId="35617"/>
    <cellStyle name="Note 2 2 2 2 56 6" xfId="45945"/>
    <cellStyle name="Note 2 2 2 2 56 7" xfId="48250"/>
    <cellStyle name="Note 2 2 2 2 57" xfId="7473"/>
    <cellStyle name="Note 2 2 2 2 57 2" xfId="15190"/>
    <cellStyle name="Note 2 2 2 2 57 3" xfId="24183"/>
    <cellStyle name="Note 2 2 2 2 57 4" xfId="32370"/>
    <cellStyle name="Note 2 2 2 2 57 5" xfId="35918"/>
    <cellStyle name="Note 2 2 2 2 57 6" xfId="46035"/>
    <cellStyle name="Note 2 2 2 2 57 7" xfId="52581"/>
    <cellStyle name="Note 2 2 2 2 58" xfId="7594"/>
    <cellStyle name="Note 2 2 2 2 58 2" xfId="15311"/>
    <cellStyle name="Note 2 2 2 2 58 3" xfId="24304"/>
    <cellStyle name="Note 2 2 2 2 58 4" xfId="32491"/>
    <cellStyle name="Note 2 2 2 2 58 5" xfId="27765"/>
    <cellStyle name="Note 2 2 2 2 58 6" xfId="46156"/>
    <cellStyle name="Note 2 2 2 2 58 7" xfId="49742"/>
    <cellStyle name="Note 2 2 2 2 59" xfId="7870"/>
    <cellStyle name="Note 2 2 2 2 59 2" xfId="15587"/>
    <cellStyle name="Note 2 2 2 2 59 3" xfId="24574"/>
    <cellStyle name="Note 2 2 2 2 59 4" xfId="32767"/>
    <cellStyle name="Note 2 2 2 2 59 5" xfId="35526"/>
    <cellStyle name="Note 2 2 2 2 59 6" xfId="46432"/>
    <cellStyle name="Note 2 2 2 2 59 7" xfId="52563"/>
    <cellStyle name="Note 2 2 2 2 6" xfId="1491"/>
    <cellStyle name="Note 2 2 2 2 6 2" xfId="9314"/>
    <cellStyle name="Note 2 2 2 2 6 3" xfId="16742"/>
    <cellStyle name="Note 2 2 2 2 6 4" xfId="25890"/>
    <cellStyle name="Note 2 2 2 2 6 5" xfId="34485"/>
    <cellStyle name="Note 2 2 2 2 6 6" xfId="41631"/>
    <cellStyle name="Note 2 2 2 2 6 7" xfId="52769"/>
    <cellStyle name="Note 2 2 2 2 60" xfId="7932"/>
    <cellStyle name="Note 2 2 2 2 60 2" xfId="15649"/>
    <cellStyle name="Note 2 2 2 2 60 3" xfId="24635"/>
    <cellStyle name="Note 2 2 2 2 60 4" xfId="32829"/>
    <cellStyle name="Note 2 2 2 2 60 5" xfId="34615"/>
    <cellStyle name="Note 2 2 2 2 60 6" xfId="46494"/>
    <cellStyle name="Note 2 2 2 2 60 7" xfId="47983"/>
    <cellStyle name="Note 2 2 2 2 61" xfId="7945"/>
    <cellStyle name="Note 2 2 2 2 61 2" xfId="15662"/>
    <cellStyle name="Note 2 2 2 2 61 3" xfId="24648"/>
    <cellStyle name="Note 2 2 2 2 61 4" xfId="32842"/>
    <cellStyle name="Note 2 2 2 2 61 5" xfId="35678"/>
    <cellStyle name="Note 2 2 2 2 61 6" xfId="46507"/>
    <cellStyle name="Note 2 2 2 2 61 7" xfId="51593"/>
    <cellStyle name="Note 2 2 2 2 62" xfId="8067"/>
    <cellStyle name="Note 2 2 2 2 62 2" xfId="15784"/>
    <cellStyle name="Note 2 2 2 2 62 3" xfId="24769"/>
    <cellStyle name="Note 2 2 2 2 62 4" xfId="32964"/>
    <cellStyle name="Note 2 2 2 2 62 5" xfId="26958"/>
    <cellStyle name="Note 2 2 2 2 62 6" xfId="46629"/>
    <cellStyle name="Note 2 2 2 2 62 7" xfId="49381"/>
    <cellStyle name="Note 2 2 2 2 63" xfId="8146"/>
    <cellStyle name="Note 2 2 2 2 63 2" xfId="15863"/>
    <cellStyle name="Note 2 2 2 2 63 3" xfId="33043"/>
    <cellStyle name="Note 2 2 2 2 63 4" xfId="33517"/>
    <cellStyle name="Note 2 2 2 2 63 5" xfId="46708"/>
    <cellStyle name="Note 2 2 2 2 63 6" xfId="48633"/>
    <cellStyle name="Note 2 2 2 2 64" xfId="20364"/>
    <cellStyle name="Note 2 2 2 2 65" xfId="28550"/>
    <cellStyle name="Note 2 2 2 2 66" xfId="36702"/>
    <cellStyle name="Note 2 2 2 2 67" xfId="49352"/>
    <cellStyle name="Note 2 2 2 2 7" xfId="1618"/>
    <cellStyle name="Note 2 2 2 2 7 2" xfId="9441"/>
    <cellStyle name="Note 2 2 2 2 7 3" xfId="16869"/>
    <cellStyle name="Note 2 2 2 2 7 4" xfId="25452"/>
    <cellStyle name="Note 2 2 2 2 7 5" xfId="33917"/>
    <cellStyle name="Note 2 2 2 2 7 6" xfId="37756"/>
    <cellStyle name="Note 2 2 2 2 7 7" xfId="51770"/>
    <cellStyle name="Note 2 2 2 2 8" xfId="1728"/>
    <cellStyle name="Note 2 2 2 2 8 2" xfId="9551"/>
    <cellStyle name="Note 2 2 2 2 8 3" xfId="16979"/>
    <cellStyle name="Note 2 2 2 2 8 4" xfId="24985"/>
    <cellStyle name="Note 2 2 2 2 8 5" xfId="33331"/>
    <cellStyle name="Note 2 2 2 2 8 6" xfId="41242"/>
    <cellStyle name="Note 2 2 2 2 8 7" xfId="50767"/>
    <cellStyle name="Note 2 2 2 2 9" xfId="1862"/>
    <cellStyle name="Note 2 2 2 2 9 2" xfId="9685"/>
    <cellStyle name="Note 2 2 2 2 9 3" xfId="17113"/>
    <cellStyle name="Note 2 2 2 2 9 4" xfId="25239"/>
    <cellStyle name="Note 2 2 2 2 9 5" xfId="33643"/>
    <cellStyle name="Note 2 2 2 2 9 6" xfId="40537"/>
    <cellStyle name="Note 2 2 2 2 9 7" xfId="51306"/>
    <cellStyle name="Note 2 2 2 20" xfId="1632"/>
    <cellStyle name="Note 2 2 2 20 2" xfId="9455"/>
    <cellStyle name="Note 2 2 2 20 3" xfId="16883"/>
    <cellStyle name="Note 2 2 2 20 4" xfId="26203"/>
    <cellStyle name="Note 2 2 2 20 5" xfId="34885"/>
    <cellStyle name="Note 2 2 2 20 6" xfId="42097"/>
    <cellStyle name="Note 2 2 2 20 7" xfId="53435"/>
    <cellStyle name="Note 2 2 2 21" xfId="1304"/>
    <cellStyle name="Note 2 2 2 21 2" xfId="9127"/>
    <cellStyle name="Note 2 2 2 21 3" xfId="16555"/>
    <cellStyle name="Note 2 2 2 21 4" xfId="26087"/>
    <cellStyle name="Note 2 2 2 21 5" xfId="34737"/>
    <cellStyle name="Note 2 2 2 21 6" xfId="37478"/>
    <cellStyle name="Note 2 2 2 21 7" xfId="53187"/>
    <cellStyle name="Note 2 2 2 22" xfId="2525"/>
    <cellStyle name="Note 2 2 2 22 2" xfId="10348"/>
    <cellStyle name="Note 2 2 2 22 3" xfId="17776"/>
    <cellStyle name="Note 2 2 2 22 4" xfId="19549"/>
    <cellStyle name="Note 2 2 2 22 5" xfId="27305"/>
    <cellStyle name="Note 2 2 2 22 6" xfId="42141"/>
    <cellStyle name="Note 2 2 2 22 7" xfId="47676"/>
    <cellStyle name="Note 2 2 2 23" xfId="1475"/>
    <cellStyle name="Note 2 2 2 23 2" xfId="9298"/>
    <cellStyle name="Note 2 2 2 23 3" xfId="16726"/>
    <cellStyle name="Note 2 2 2 23 4" xfId="19820"/>
    <cellStyle name="Note 2 2 2 23 5" xfId="28769"/>
    <cellStyle name="Note 2 2 2 23 6" xfId="39587"/>
    <cellStyle name="Note 2 2 2 23 7" xfId="48154"/>
    <cellStyle name="Note 2 2 2 24" xfId="2702"/>
    <cellStyle name="Note 2 2 2 24 2" xfId="10525"/>
    <cellStyle name="Note 2 2 2 24 3" xfId="17953"/>
    <cellStyle name="Note 2 2 2 24 4" xfId="25643"/>
    <cellStyle name="Note 2 2 2 24 5" xfId="34165"/>
    <cellStyle name="Note 2 2 2 24 6" xfId="38773"/>
    <cellStyle name="Note 2 2 2 24 7" xfId="52192"/>
    <cellStyle name="Note 2 2 2 25" xfId="1655"/>
    <cellStyle name="Note 2 2 2 25 2" xfId="9478"/>
    <cellStyle name="Note 2 2 2 25 3" xfId="16906"/>
    <cellStyle name="Note 2 2 2 25 4" xfId="25080"/>
    <cellStyle name="Note 2 2 2 25 5" xfId="33441"/>
    <cellStyle name="Note 2 2 2 25 6" xfId="39853"/>
    <cellStyle name="Note 2 2 2 25 7" xfId="50969"/>
    <cellStyle name="Note 2 2 2 26" xfId="3109"/>
    <cellStyle name="Note 2 2 2 26 2" xfId="10914"/>
    <cellStyle name="Note 2 2 2 26 3" xfId="18295"/>
    <cellStyle name="Note 2 2 2 26 4" xfId="20075"/>
    <cellStyle name="Note 2 2 2 26 5" xfId="26811"/>
    <cellStyle name="Note 2 2 2 26 6" xfId="36370"/>
    <cellStyle name="Note 2 2 2 26 7" xfId="49036"/>
    <cellStyle name="Note 2 2 2 27" xfId="3058"/>
    <cellStyle name="Note 2 2 2 27 2" xfId="10867"/>
    <cellStyle name="Note 2 2 2 27 3" xfId="18262"/>
    <cellStyle name="Note 2 2 2 27 4" xfId="26600"/>
    <cellStyle name="Note 2 2 2 27 5" xfId="35427"/>
    <cellStyle name="Note 2 2 2 27 6" xfId="40538"/>
    <cellStyle name="Note 2 2 2 27 7" xfId="54291"/>
    <cellStyle name="Note 2 2 2 28" xfId="3071"/>
    <cellStyle name="Note 2 2 2 28 2" xfId="10879"/>
    <cellStyle name="Note 2 2 2 28 3" xfId="18272"/>
    <cellStyle name="Note 2 2 2 28 4" xfId="25979"/>
    <cellStyle name="Note 2 2 2 28 5" xfId="34600"/>
    <cellStyle name="Note 2 2 2 28 6" xfId="39018"/>
    <cellStyle name="Note 2 2 2 28 7" xfId="52960"/>
    <cellStyle name="Note 2 2 2 29" xfId="3070"/>
    <cellStyle name="Note 2 2 2 29 2" xfId="10878"/>
    <cellStyle name="Note 2 2 2 29 3" xfId="18271"/>
    <cellStyle name="Note 2 2 2 29 4" xfId="19562"/>
    <cellStyle name="Note 2 2 2 29 5" xfId="27245"/>
    <cellStyle name="Note 2 2 2 29 6" xfId="39121"/>
    <cellStyle name="Note 2 2 2 29 7" xfId="48064"/>
    <cellStyle name="Note 2 2 2 3" xfId="499"/>
    <cellStyle name="Note 2 2 2 3 10" xfId="1945"/>
    <cellStyle name="Note 2 2 2 3 10 2" xfId="9768"/>
    <cellStyle name="Note 2 2 2 3 10 3" xfId="17196"/>
    <cellStyle name="Note 2 2 2 3 10 4" xfId="25335"/>
    <cellStyle name="Note 2 2 2 3 10 5" xfId="33767"/>
    <cellStyle name="Note 2 2 2 3 10 6" xfId="40408"/>
    <cellStyle name="Note 2 2 2 3 10 7" xfId="51505"/>
    <cellStyle name="Note 2 2 2 3 11" xfId="2063"/>
    <cellStyle name="Note 2 2 2 3 11 2" xfId="9886"/>
    <cellStyle name="Note 2 2 2 3 11 3" xfId="17314"/>
    <cellStyle name="Note 2 2 2 3 11 4" xfId="25562"/>
    <cellStyle name="Note 2 2 2 3 11 5" xfId="34060"/>
    <cellStyle name="Note 2 2 2 3 11 6" xfId="39554"/>
    <cellStyle name="Note 2 2 2 3 11 7" xfId="52008"/>
    <cellStyle name="Note 2 2 2 3 12" xfId="2176"/>
    <cellStyle name="Note 2 2 2 3 12 2" xfId="9999"/>
    <cellStyle name="Note 2 2 2 3 12 3" xfId="17427"/>
    <cellStyle name="Note 2 2 2 3 12 4" xfId="26325"/>
    <cellStyle name="Note 2 2 2 3 12 5" xfId="35049"/>
    <cellStyle name="Note 2 2 2 3 12 6" xfId="39013"/>
    <cellStyle name="Note 2 2 2 3 12 7" xfId="53693"/>
    <cellStyle name="Note 2 2 2 3 13" xfId="2267"/>
    <cellStyle name="Note 2 2 2 3 13 2" xfId="10090"/>
    <cellStyle name="Note 2 2 2 3 13 3" xfId="17518"/>
    <cellStyle name="Note 2 2 2 3 13 4" xfId="25916"/>
    <cellStyle name="Note 2 2 2 3 13 5" xfId="34518"/>
    <cellStyle name="Note 2 2 2 3 13 6" xfId="37541"/>
    <cellStyle name="Note 2 2 2 3 13 7" xfId="52823"/>
    <cellStyle name="Note 2 2 2 3 14" xfId="2361"/>
    <cellStyle name="Note 2 2 2 3 14 2" xfId="10184"/>
    <cellStyle name="Note 2 2 2 3 14 3" xfId="17612"/>
    <cellStyle name="Note 2 2 2 3 14 4" xfId="19594"/>
    <cellStyle name="Note 2 2 2 3 14 5" xfId="26803"/>
    <cellStyle name="Note 2 2 2 3 14 6" xfId="37228"/>
    <cellStyle name="Note 2 2 2 3 14 7" xfId="49698"/>
    <cellStyle name="Note 2 2 2 3 15" xfId="2474"/>
    <cellStyle name="Note 2 2 2 3 15 2" xfId="10297"/>
    <cellStyle name="Note 2 2 2 3 15 3" xfId="17725"/>
    <cellStyle name="Note 2 2 2 3 15 4" xfId="26015"/>
    <cellStyle name="Note 2 2 2 3 15 5" xfId="34644"/>
    <cellStyle name="Note 2 2 2 3 15 6" xfId="38531"/>
    <cellStyle name="Note 2 2 2 3 15 7" xfId="53032"/>
    <cellStyle name="Note 2 2 2 3 16" xfId="2587"/>
    <cellStyle name="Note 2 2 2 3 16 2" xfId="10410"/>
    <cellStyle name="Note 2 2 2 3 16 3" xfId="17838"/>
    <cellStyle name="Note 2 2 2 3 16 4" xfId="20144"/>
    <cellStyle name="Note 2 2 2 3 16 5" xfId="33133"/>
    <cellStyle name="Note 2 2 2 3 16 6" xfId="40504"/>
    <cellStyle name="Note 2 2 2 3 16 7" xfId="50400"/>
    <cellStyle name="Note 2 2 2 3 17" xfId="2682"/>
    <cellStyle name="Note 2 2 2 3 17 2" xfId="10505"/>
    <cellStyle name="Note 2 2 2 3 17 3" xfId="17933"/>
    <cellStyle name="Note 2 2 2 3 17 4" xfId="19633"/>
    <cellStyle name="Note 2 2 2 3 17 5" xfId="27071"/>
    <cellStyle name="Note 2 2 2 3 17 6" xfId="40862"/>
    <cellStyle name="Note 2 2 2 3 17 7" xfId="48160"/>
    <cellStyle name="Note 2 2 2 3 18" xfId="2733"/>
    <cellStyle name="Note 2 2 2 3 18 2" xfId="10556"/>
    <cellStyle name="Note 2 2 2 3 18 3" xfId="17984"/>
    <cellStyle name="Note 2 2 2 3 18 4" xfId="20622"/>
    <cellStyle name="Note 2 2 2 3 18 5" xfId="27816"/>
    <cellStyle name="Note 2 2 2 3 18 6" xfId="37641"/>
    <cellStyle name="Note 2 2 2 3 18 7" xfId="48911"/>
    <cellStyle name="Note 2 2 2 3 19" xfId="2781"/>
    <cellStyle name="Note 2 2 2 3 19 2" xfId="10604"/>
    <cellStyle name="Note 2 2 2 3 19 3" xfId="18032"/>
    <cellStyle name="Note 2 2 2 3 19 4" xfId="25879"/>
    <cellStyle name="Note 2 2 2 3 19 5" xfId="34474"/>
    <cellStyle name="Note 2 2 2 3 19 6" xfId="37689"/>
    <cellStyle name="Note 2 2 2 3 19 7" xfId="52749"/>
    <cellStyle name="Note 2 2 2 3 2" xfId="650"/>
    <cellStyle name="Note 2 2 2 3 2 2" xfId="8473"/>
    <cellStyle name="Note 2 2 2 3 2 3" xfId="8273"/>
    <cellStyle name="Note 2 2 2 3 2 4" xfId="25636"/>
    <cellStyle name="Note 2 2 2 3 2 5" xfId="34156"/>
    <cellStyle name="Note 2 2 2 3 2 6" xfId="37235"/>
    <cellStyle name="Note 2 2 2 3 2 7" xfId="52183"/>
    <cellStyle name="Note 2 2 2 3 20" xfId="2888"/>
    <cellStyle name="Note 2 2 2 3 20 2" xfId="10711"/>
    <cellStyle name="Note 2 2 2 3 20 3" xfId="18139"/>
    <cellStyle name="Note 2 2 2 3 20 4" xfId="19198"/>
    <cellStyle name="Note 2 2 2 3 20 5" xfId="26837"/>
    <cellStyle name="Note 2 2 2 3 20 6" xfId="37833"/>
    <cellStyle name="Note 2 2 2 3 20 7" xfId="49212"/>
    <cellStyle name="Note 2 2 2 3 21" xfId="3264"/>
    <cellStyle name="Note 2 2 2 3 21 2" xfId="11057"/>
    <cellStyle name="Note 2 2 2 3 21 3" xfId="18386"/>
    <cellStyle name="Note 2 2 2 3 21 4" xfId="19319"/>
    <cellStyle name="Note 2 2 2 3 21 5" xfId="28608"/>
    <cellStyle name="Note 2 2 2 3 21 6" xfId="37972"/>
    <cellStyle name="Note 2 2 2 3 21 7" xfId="48670"/>
    <cellStyle name="Note 2 2 2 3 22" xfId="3384"/>
    <cellStyle name="Note 2 2 2 3 22 2" xfId="11175"/>
    <cellStyle name="Note 2 2 2 3 22 3" xfId="18497"/>
    <cellStyle name="Note 2 2 2 3 22 4" xfId="25116"/>
    <cellStyle name="Note 2 2 2 3 22 5" xfId="33489"/>
    <cellStyle name="Note 2 2 2 3 22 6" xfId="38055"/>
    <cellStyle name="Note 2 2 2 3 22 7" xfId="51054"/>
    <cellStyle name="Note 2 2 2 3 23" xfId="3517"/>
    <cellStyle name="Note 2 2 2 3 23 2" xfId="11308"/>
    <cellStyle name="Note 2 2 2 3 23 3" xfId="18605"/>
    <cellStyle name="Note 2 2 2 3 23 4" xfId="25814"/>
    <cellStyle name="Note 2 2 2 3 23 5" xfId="34395"/>
    <cellStyle name="Note 2 2 2 3 23 6" xfId="36792"/>
    <cellStyle name="Note 2 2 2 3 23 7" xfId="52599"/>
    <cellStyle name="Note 2 2 2 3 24" xfId="3127"/>
    <cellStyle name="Note 2 2 2 3 24 2" xfId="10932"/>
    <cellStyle name="Note 2 2 2 3 24 3" xfId="18310"/>
    <cellStyle name="Note 2 2 2 3 24 4" xfId="24919"/>
    <cellStyle name="Note 2 2 2 3 24 5" xfId="33249"/>
    <cellStyle name="Note 2 2 2 3 24 6" xfId="41959"/>
    <cellStyle name="Note 2 2 2 3 24 7" xfId="50618"/>
    <cellStyle name="Note 2 2 2 3 25" xfId="3654"/>
    <cellStyle name="Note 2 2 2 3 25 2" xfId="11439"/>
    <cellStyle name="Note 2 2 2 3 25 3" xfId="18712"/>
    <cellStyle name="Note 2 2 2 3 25 4" xfId="26159"/>
    <cellStyle name="Note 2 2 2 3 25 5" xfId="34829"/>
    <cellStyle name="Note 2 2 2 3 25 6" xfId="39414"/>
    <cellStyle name="Note 2 2 2 3 25 7" xfId="53345"/>
    <cellStyle name="Note 2 2 2 3 26" xfId="3785"/>
    <cellStyle name="Note 2 2 2 3 26 2" xfId="11567"/>
    <cellStyle name="Note 2 2 2 3 26 3" xfId="18824"/>
    <cellStyle name="Note 2 2 2 3 26 4" xfId="20571"/>
    <cellStyle name="Note 2 2 2 3 26 5" xfId="27353"/>
    <cellStyle name="Note 2 2 2 3 26 6" xfId="40375"/>
    <cellStyle name="Note 2 2 2 3 26 7" xfId="48320"/>
    <cellStyle name="Note 2 2 2 3 27" xfId="3902"/>
    <cellStyle name="Note 2 2 2 3 27 2" xfId="11682"/>
    <cellStyle name="Note 2 2 2 3 27 3" xfId="18933"/>
    <cellStyle name="Note 2 2 2 3 27 4" xfId="24906"/>
    <cellStyle name="Note 2 2 2 3 27 5" xfId="33229"/>
    <cellStyle name="Note 2 2 2 3 27 6" xfId="36449"/>
    <cellStyle name="Note 2 2 2 3 27 7" xfId="50587"/>
    <cellStyle name="Note 2 2 2 3 28" xfId="3994"/>
    <cellStyle name="Note 2 2 2 3 28 2" xfId="11773"/>
    <cellStyle name="Note 2 2 2 3 28 3" xfId="20704"/>
    <cellStyle name="Note 2 2 2 3 28 4" xfId="28891"/>
    <cellStyle name="Note 2 2 2 3 28 5" xfId="35228"/>
    <cellStyle name="Note 2 2 2 3 28 6" xfId="42556"/>
    <cellStyle name="Note 2 2 2 3 28 7" xfId="49919"/>
    <cellStyle name="Note 2 2 2 3 29" xfId="4099"/>
    <cellStyle name="Note 2 2 2 3 29 2" xfId="11859"/>
    <cellStyle name="Note 2 2 2 3 29 3" xfId="20809"/>
    <cellStyle name="Note 2 2 2 3 29 4" xfId="28996"/>
    <cellStyle name="Note 2 2 2 3 29 5" xfId="36147"/>
    <cellStyle name="Note 2 2 2 3 29 6" xfId="42661"/>
    <cellStyle name="Note 2 2 2 3 29 7" xfId="54152"/>
    <cellStyle name="Note 2 2 2 3 3" xfId="757"/>
    <cellStyle name="Note 2 2 2 3 3 2" xfId="8580"/>
    <cellStyle name="Note 2 2 2 3 3 3" xfId="16008"/>
    <cellStyle name="Note 2 2 2 3 3 4" xfId="26224"/>
    <cellStyle name="Note 2 2 2 3 3 5" xfId="34911"/>
    <cellStyle name="Note 2 2 2 3 3 6" xfId="37226"/>
    <cellStyle name="Note 2 2 2 3 3 7" xfId="53476"/>
    <cellStyle name="Note 2 2 2 3 30" xfId="4066"/>
    <cellStyle name="Note 2 2 2 3 30 2" xfId="20776"/>
    <cellStyle name="Note 2 2 2 3 30 3" xfId="28963"/>
    <cellStyle name="Note 2 2 2 3 30 4" xfId="26809"/>
    <cellStyle name="Note 2 2 2 3 30 5" xfId="42628"/>
    <cellStyle name="Note 2 2 2 3 30 6" xfId="50059"/>
    <cellStyle name="Note 2 2 2 3 31" xfId="4296"/>
    <cellStyle name="Note 2 2 2 3 31 2" xfId="12013"/>
    <cellStyle name="Note 2 2 2 3 31 3" xfId="21006"/>
    <cellStyle name="Note 2 2 2 3 31 4" xfId="29193"/>
    <cellStyle name="Note 2 2 2 3 31 5" xfId="33225"/>
    <cellStyle name="Note 2 2 2 3 31 6" xfId="42858"/>
    <cellStyle name="Note 2 2 2 3 31 7" xfId="48864"/>
    <cellStyle name="Note 2 2 2 3 32" xfId="4419"/>
    <cellStyle name="Note 2 2 2 3 32 2" xfId="12136"/>
    <cellStyle name="Note 2 2 2 3 32 3" xfId="21129"/>
    <cellStyle name="Note 2 2 2 3 32 4" xfId="29316"/>
    <cellStyle name="Note 2 2 2 3 32 5" xfId="35888"/>
    <cellStyle name="Note 2 2 2 3 32 6" xfId="42981"/>
    <cellStyle name="Note 2 2 2 3 32 7" xfId="52922"/>
    <cellStyle name="Note 2 2 2 3 33" xfId="4533"/>
    <cellStyle name="Note 2 2 2 3 33 2" xfId="12250"/>
    <cellStyle name="Note 2 2 2 3 33 3" xfId="21243"/>
    <cellStyle name="Note 2 2 2 3 33 4" xfId="29430"/>
    <cellStyle name="Note 2 2 2 3 33 5" xfId="26814"/>
    <cellStyle name="Note 2 2 2 3 33 6" xfId="43095"/>
    <cellStyle name="Note 2 2 2 3 33 7" xfId="46955"/>
    <cellStyle name="Note 2 2 2 3 34" xfId="4646"/>
    <cellStyle name="Note 2 2 2 3 34 2" xfId="12363"/>
    <cellStyle name="Note 2 2 2 3 34 3" xfId="21356"/>
    <cellStyle name="Note 2 2 2 3 34 4" xfId="29543"/>
    <cellStyle name="Note 2 2 2 3 34 5" xfId="28547"/>
    <cellStyle name="Note 2 2 2 3 34 6" xfId="43208"/>
    <cellStyle name="Note 2 2 2 3 34 7" xfId="47580"/>
    <cellStyle name="Note 2 2 2 3 35" xfId="4758"/>
    <cellStyle name="Note 2 2 2 3 35 2" xfId="12475"/>
    <cellStyle name="Note 2 2 2 3 35 3" xfId="21468"/>
    <cellStyle name="Note 2 2 2 3 35 4" xfId="29655"/>
    <cellStyle name="Note 2 2 2 3 35 5" xfId="34138"/>
    <cellStyle name="Note 2 2 2 3 35 6" xfId="43320"/>
    <cellStyle name="Note 2 2 2 3 35 7" xfId="49785"/>
    <cellStyle name="Note 2 2 2 3 36" xfId="4866"/>
    <cellStyle name="Note 2 2 2 3 36 2" xfId="12583"/>
    <cellStyle name="Note 2 2 2 3 36 3" xfId="21576"/>
    <cellStyle name="Note 2 2 2 3 36 4" xfId="29763"/>
    <cellStyle name="Note 2 2 2 3 36 5" xfId="35698"/>
    <cellStyle name="Note 2 2 2 3 36 6" xfId="43428"/>
    <cellStyle name="Note 2 2 2 3 36 7" xfId="51979"/>
    <cellStyle name="Note 2 2 2 3 37" xfId="4978"/>
    <cellStyle name="Note 2 2 2 3 37 2" xfId="12695"/>
    <cellStyle name="Note 2 2 2 3 37 3" xfId="21688"/>
    <cellStyle name="Note 2 2 2 3 37 4" xfId="29875"/>
    <cellStyle name="Note 2 2 2 3 37 5" xfId="33537"/>
    <cellStyle name="Note 2 2 2 3 37 6" xfId="43540"/>
    <cellStyle name="Note 2 2 2 3 37 7" xfId="48335"/>
    <cellStyle name="Note 2 2 2 3 38" xfId="5123"/>
    <cellStyle name="Note 2 2 2 3 38 2" xfId="12840"/>
    <cellStyle name="Note 2 2 2 3 38 3" xfId="21833"/>
    <cellStyle name="Note 2 2 2 3 38 4" xfId="30020"/>
    <cellStyle name="Note 2 2 2 3 38 5" xfId="35616"/>
    <cellStyle name="Note 2 2 2 3 38 6" xfId="43685"/>
    <cellStyle name="Note 2 2 2 3 38 7" xfId="51586"/>
    <cellStyle name="Note 2 2 2 3 39" xfId="5476"/>
    <cellStyle name="Note 2 2 2 3 39 2" xfId="13193"/>
    <cellStyle name="Note 2 2 2 3 39 3" xfId="22186"/>
    <cellStyle name="Note 2 2 2 3 39 4" xfId="30373"/>
    <cellStyle name="Note 2 2 2 3 39 5" xfId="27007"/>
    <cellStyle name="Note 2 2 2 3 39 6" xfId="44038"/>
    <cellStyle name="Note 2 2 2 3 39 7" xfId="50502"/>
    <cellStyle name="Note 2 2 2 3 4" xfId="869"/>
    <cellStyle name="Note 2 2 2 3 4 2" xfId="8692"/>
    <cellStyle name="Note 2 2 2 3 4 3" xfId="16120"/>
    <cellStyle name="Note 2 2 2 3 4 4" xfId="25415"/>
    <cellStyle name="Note 2 2 2 3 4 5" xfId="33871"/>
    <cellStyle name="Note 2 2 2 3 4 6" xfId="37210"/>
    <cellStyle name="Note 2 2 2 3 4 7" xfId="51685"/>
    <cellStyle name="Note 2 2 2 3 40" xfId="5601"/>
    <cellStyle name="Note 2 2 2 3 40 2" xfId="13318"/>
    <cellStyle name="Note 2 2 2 3 40 3" xfId="22311"/>
    <cellStyle name="Note 2 2 2 3 40 4" xfId="30498"/>
    <cellStyle name="Note 2 2 2 3 40 5" xfId="27561"/>
    <cellStyle name="Note 2 2 2 3 40 6" xfId="44163"/>
    <cellStyle name="Note 2 2 2 3 40 7" xfId="47129"/>
    <cellStyle name="Note 2 2 2 3 41" xfId="5716"/>
    <cellStyle name="Note 2 2 2 3 41 2" xfId="13433"/>
    <cellStyle name="Note 2 2 2 3 41 3" xfId="22426"/>
    <cellStyle name="Note 2 2 2 3 41 4" xfId="30613"/>
    <cellStyle name="Note 2 2 2 3 41 5" xfId="28464"/>
    <cellStyle name="Note 2 2 2 3 41 6" xfId="44278"/>
    <cellStyle name="Note 2 2 2 3 41 7" xfId="47845"/>
    <cellStyle name="Note 2 2 2 3 42" xfId="5833"/>
    <cellStyle name="Note 2 2 2 3 42 2" xfId="13550"/>
    <cellStyle name="Note 2 2 2 3 42 3" xfId="22543"/>
    <cellStyle name="Note 2 2 2 3 42 4" xfId="30730"/>
    <cellStyle name="Note 2 2 2 3 42 5" xfId="34316"/>
    <cellStyle name="Note 2 2 2 3 42 6" xfId="44395"/>
    <cellStyle name="Note 2 2 2 3 42 7" xfId="49173"/>
    <cellStyle name="Note 2 2 2 3 43" xfId="5961"/>
    <cellStyle name="Note 2 2 2 3 43 2" xfId="13678"/>
    <cellStyle name="Note 2 2 2 3 43 3" xfId="22671"/>
    <cellStyle name="Note 2 2 2 3 43 4" xfId="30858"/>
    <cellStyle name="Note 2 2 2 3 43 5" xfId="34139"/>
    <cellStyle name="Note 2 2 2 3 43 6" xfId="44523"/>
    <cellStyle name="Note 2 2 2 3 43 7" xfId="50073"/>
    <cellStyle name="Note 2 2 2 3 44" xfId="6072"/>
    <cellStyle name="Note 2 2 2 3 44 2" xfId="13789"/>
    <cellStyle name="Note 2 2 2 3 44 3" xfId="22782"/>
    <cellStyle name="Note 2 2 2 3 44 4" xfId="30969"/>
    <cellStyle name="Note 2 2 2 3 44 5" xfId="36106"/>
    <cellStyle name="Note 2 2 2 3 44 6" xfId="44634"/>
    <cellStyle name="Note 2 2 2 3 44 7" xfId="53560"/>
    <cellStyle name="Note 2 2 2 3 45" xfId="5566"/>
    <cellStyle name="Note 2 2 2 3 45 2" xfId="13283"/>
    <cellStyle name="Note 2 2 2 3 45 3" xfId="22276"/>
    <cellStyle name="Note 2 2 2 3 45 4" xfId="30463"/>
    <cellStyle name="Note 2 2 2 3 45 5" xfId="27408"/>
    <cellStyle name="Note 2 2 2 3 45 6" xfId="44128"/>
    <cellStyle name="Note 2 2 2 3 45 7" xfId="47156"/>
    <cellStyle name="Note 2 2 2 3 46" xfId="6217"/>
    <cellStyle name="Note 2 2 2 3 46 2" xfId="13934"/>
    <cellStyle name="Note 2 2 2 3 46 3" xfId="22927"/>
    <cellStyle name="Note 2 2 2 3 46 4" xfId="31114"/>
    <cellStyle name="Note 2 2 2 3 46 5" xfId="35978"/>
    <cellStyle name="Note 2 2 2 3 46 6" xfId="44779"/>
    <cellStyle name="Note 2 2 2 3 46 7" xfId="53132"/>
    <cellStyle name="Note 2 2 2 3 47" xfId="6334"/>
    <cellStyle name="Note 2 2 2 3 47 2" xfId="14051"/>
    <cellStyle name="Note 2 2 2 3 47 3" xfId="23044"/>
    <cellStyle name="Note 2 2 2 3 47 4" xfId="31231"/>
    <cellStyle name="Note 2 2 2 3 47 5" xfId="35114"/>
    <cellStyle name="Note 2 2 2 3 47 6" xfId="44896"/>
    <cellStyle name="Note 2 2 2 3 47 7" xfId="49574"/>
    <cellStyle name="Note 2 2 2 3 48" xfId="6444"/>
    <cellStyle name="Note 2 2 2 3 48 2" xfId="14161"/>
    <cellStyle name="Note 2 2 2 3 48 3" xfId="23154"/>
    <cellStyle name="Note 2 2 2 3 48 4" xfId="31341"/>
    <cellStyle name="Note 2 2 2 3 48 5" xfId="34055"/>
    <cellStyle name="Note 2 2 2 3 48 6" xfId="45006"/>
    <cellStyle name="Note 2 2 2 3 48 7" xfId="50960"/>
    <cellStyle name="Note 2 2 2 3 49" xfId="6533"/>
    <cellStyle name="Note 2 2 2 3 49 2" xfId="14250"/>
    <cellStyle name="Note 2 2 2 3 49 3" xfId="23243"/>
    <cellStyle name="Note 2 2 2 3 49 4" xfId="31430"/>
    <cellStyle name="Note 2 2 2 3 49 5" xfId="33850"/>
    <cellStyle name="Note 2 2 2 3 49 6" xfId="45095"/>
    <cellStyle name="Note 2 2 2 3 49 7" xfId="49636"/>
    <cellStyle name="Note 2 2 2 3 5" xfId="1333"/>
    <cellStyle name="Note 2 2 2 3 5 2" xfId="9156"/>
    <cellStyle name="Note 2 2 2 3 5 3" xfId="16584"/>
    <cellStyle name="Note 2 2 2 3 5 4" xfId="19777"/>
    <cellStyle name="Note 2 2 2 3 5 5" xfId="28264"/>
    <cellStyle name="Note 2 2 2 3 5 6" xfId="41404"/>
    <cellStyle name="Note 2 2 2 3 5 7" xfId="50060"/>
    <cellStyle name="Note 2 2 2 3 50" xfId="6591"/>
    <cellStyle name="Note 2 2 2 3 50 2" xfId="14308"/>
    <cellStyle name="Note 2 2 2 3 50 3" xfId="23301"/>
    <cellStyle name="Note 2 2 2 3 50 4" xfId="31488"/>
    <cellStyle name="Note 2 2 2 3 50 5" xfId="35602"/>
    <cellStyle name="Note 2 2 2 3 50 6" xfId="45153"/>
    <cellStyle name="Note 2 2 2 3 50 7" xfId="51215"/>
    <cellStyle name="Note 2 2 2 3 51" xfId="6702"/>
    <cellStyle name="Note 2 2 2 3 51 2" xfId="14419"/>
    <cellStyle name="Note 2 2 2 3 51 3" xfId="23412"/>
    <cellStyle name="Note 2 2 2 3 51 4" xfId="31599"/>
    <cellStyle name="Note 2 2 2 3 51 5" xfId="33723"/>
    <cellStyle name="Note 2 2 2 3 51 6" xfId="45264"/>
    <cellStyle name="Note 2 2 2 3 51 7" xfId="48147"/>
    <cellStyle name="Note 2 2 2 3 52" xfId="6817"/>
    <cellStyle name="Note 2 2 2 3 52 2" xfId="14534"/>
    <cellStyle name="Note 2 2 2 3 52 3" xfId="23527"/>
    <cellStyle name="Note 2 2 2 3 52 4" xfId="31714"/>
    <cellStyle name="Note 2 2 2 3 52 5" xfId="34257"/>
    <cellStyle name="Note 2 2 2 3 52 6" xfId="45379"/>
    <cellStyle name="Note 2 2 2 3 52 7" xfId="49427"/>
    <cellStyle name="Note 2 2 2 3 53" xfId="6930"/>
    <cellStyle name="Note 2 2 2 3 53 2" xfId="14647"/>
    <cellStyle name="Note 2 2 2 3 53 3" xfId="23640"/>
    <cellStyle name="Note 2 2 2 3 53 4" xfId="31827"/>
    <cellStyle name="Note 2 2 2 3 53 5" xfId="33652"/>
    <cellStyle name="Note 2 2 2 3 53 6" xfId="45492"/>
    <cellStyle name="Note 2 2 2 3 53 7" xfId="46938"/>
    <cellStyle name="Note 2 2 2 3 54" xfId="7042"/>
    <cellStyle name="Note 2 2 2 3 54 2" xfId="14759"/>
    <cellStyle name="Note 2 2 2 3 54 3" xfId="23752"/>
    <cellStyle name="Note 2 2 2 3 54 4" xfId="31939"/>
    <cellStyle name="Note 2 2 2 3 54 5" xfId="34844"/>
    <cellStyle name="Note 2 2 2 3 54 6" xfId="45604"/>
    <cellStyle name="Note 2 2 2 3 54 7" xfId="47980"/>
    <cellStyle name="Note 2 2 2 3 55" xfId="7227"/>
    <cellStyle name="Note 2 2 2 3 55 2" xfId="14944"/>
    <cellStyle name="Note 2 2 2 3 55 3" xfId="23937"/>
    <cellStyle name="Note 2 2 2 3 55 4" xfId="32124"/>
    <cellStyle name="Note 2 2 2 3 55 5" xfId="36016"/>
    <cellStyle name="Note 2 2 2 3 55 6" xfId="45789"/>
    <cellStyle name="Note 2 2 2 3 55 7" xfId="52043"/>
    <cellStyle name="Note 2 2 2 3 56" xfId="7212"/>
    <cellStyle name="Note 2 2 2 3 56 2" xfId="14929"/>
    <cellStyle name="Note 2 2 2 3 56 3" xfId="23922"/>
    <cellStyle name="Note 2 2 2 3 56 4" xfId="32109"/>
    <cellStyle name="Note 2 2 2 3 56 5" xfId="34867"/>
    <cellStyle name="Note 2 2 2 3 56 6" xfId="45774"/>
    <cellStyle name="Note 2 2 2 3 56 7" xfId="48292"/>
    <cellStyle name="Note 2 2 2 3 57" xfId="7439"/>
    <cellStyle name="Note 2 2 2 3 57 2" xfId="15156"/>
    <cellStyle name="Note 2 2 2 3 57 3" xfId="24149"/>
    <cellStyle name="Note 2 2 2 3 57 4" xfId="32336"/>
    <cellStyle name="Note 2 2 2 3 57 5" xfId="34013"/>
    <cellStyle name="Note 2 2 2 3 57 6" xfId="46001"/>
    <cellStyle name="Note 2 2 2 3 57 7" xfId="48644"/>
    <cellStyle name="Note 2 2 2 3 58" xfId="7560"/>
    <cellStyle name="Note 2 2 2 3 58 2" xfId="15277"/>
    <cellStyle name="Note 2 2 2 3 58 3" xfId="24270"/>
    <cellStyle name="Note 2 2 2 3 58 4" xfId="32457"/>
    <cellStyle name="Note 2 2 2 3 58 5" xfId="34653"/>
    <cellStyle name="Note 2 2 2 3 58 6" xfId="46122"/>
    <cellStyle name="Note 2 2 2 3 58 7" xfId="50676"/>
    <cellStyle name="Note 2 2 2 3 59" xfId="7836"/>
    <cellStyle name="Note 2 2 2 3 59 2" xfId="15553"/>
    <cellStyle name="Note 2 2 2 3 59 3" xfId="24540"/>
    <cellStyle name="Note 2 2 2 3 59 4" xfId="32733"/>
    <cellStyle name="Note 2 2 2 3 59 5" xfId="35801"/>
    <cellStyle name="Note 2 2 2 3 59 6" xfId="46398"/>
    <cellStyle name="Note 2 2 2 3 59 7" xfId="52022"/>
    <cellStyle name="Note 2 2 2 3 6" xfId="1456"/>
    <cellStyle name="Note 2 2 2 3 6 2" xfId="9279"/>
    <cellStyle name="Note 2 2 2 3 6 3" xfId="16707"/>
    <cellStyle name="Note 2 2 2 3 6 4" xfId="19550"/>
    <cellStyle name="Note 2 2 2 3 6 5" xfId="27704"/>
    <cellStyle name="Note 2 2 2 3 6 6" xfId="37912"/>
    <cellStyle name="Note 2 2 2 3 6 7" xfId="47441"/>
    <cellStyle name="Note 2 2 2 3 60" xfId="7757"/>
    <cellStyle name="Note 2 2 2 3 60 2" xfId="15474"/>
    <cellStyle name="Note 2 2 2 3 60 3" xfId="24463"/>
    <cellStyle name="Note 2 2 2 3 60 4" xfId="32654"/>
    <cellStyle name="Note 2 2 2 3 60 5" xfId="35783"/>
    <cellStyle name="Note 2 2 2 3 60 6" xfId="46319"/>
    <cellStyle name="Note 2 2 2 3 60 7" xfId="51946"/>
    <cellStyle name="Note 2 2 2 3 61" xfId="7954"/>
    <cellStyle name="Note 2 2 2 3 61 2" xfId="15671"/>
    <cellStyle name="Note 2 2 2 3 61 3" xfId="24657"/>
    <cellStyle name="Note 2 2 2 3 61 4" xfId="32851"/>
    <cellStyle name="Note 2 2 2 3 61 5" xfId="28000"/>
    <cellStyle name="Note 2 2 2 3 61 6" xfId="46516"/>
    <cellStyle name="Note 2 2 2 3 61 7" xfId="54287"/>
    <cellStyle name="Note 2 2 2 3 62" xfId="7930"/>
    <cellStyle name="Note 2 2 2 3 62 2" xfId="15647"/>
    <cellStyle name="Note 2 2 2 3 62 3" xfId="24634"/>
    <cellStyle name="Note 2 2 2 3 62 4" xfId="32827"/>
    <cellStyle name="Note 2 2 2 3 62 5" xfId="34331"/>
    <cellStyle name="Note 2 2 2 3 62 6" xfId="46492"/>
    <cellStyle name="Note 2 2 2 3 62 7" xfId="49261"/>
    <cellStyle name="Note 2 2 2 3 63" xfId="8112"/>
    <cellStyle name="Note 2 2 2 3 63 2" xfId="15829"/>
    <cellStyle name="Note 2 2 2 3 63 3" xfId="33009"/>
    <cellStyle name="Note 2 2 2 3 63 4" xfId="35884"/>
    <cellStyle name="Note 2 2 2 3 63 5" xfId="46674"/>
    <cellStyle name="Note 2 2 2 3 63 6" xfId="52310"/>
    <cellStyle name="Note 2 2 2 3 64" xfId="25388"/>
    <cellStyle name="Note 2 2 2 3 65" xfId="33836"/>
    <cellStyle name="Note 2 2 2 3 66" xfId="38178"/>
    <cellStyle name="Note 2 2 2 3 67" xfId="51622"/>
    <cellStyle name="Note 2 2 2 3 7" xfId="1561"/>
    <cellStyle name="Note 2 2 2 3 7 2" xfId="9384"/>
    <cellStyle name="Note 2 2 2 3 7 3" xfId="16812"/>
    <cellStyle name="Note 2 2 2 3 7 4" xfId="26338"/>
    <cellStyle name="Note 2 2 2 3 7 5" xfId="35064"/>
    <cellStyle name="Note 2 2 2 3 7 6" xfId="36812"/>
    <cellStyle name="Note 2 2 2 3 7 7" xfId="53718"/>
    <cellStyle name="Note 2 2 2 3 8" xfId="1693"/>
    <cellStyle name="Note 2 2 2 3 8 2" xfId="9516"/>
    <cellStyle name="Note 2 2 2 3 8 3" xfId="16944"/>
    <cellStyle name="Note 2 2 2 3 8 4" xfId="26688"/>
    <cellStyle name="Note 2 2 2 3 8 5" xfId="35540"/>
    <cellStyle name="Note 2 2 2 3 8 6" xfId="36873"/>
    <cellStyle name="Note 2 2 2 3 8 7" xfId="54476"/>
    <cellStyle name="Note 2 2 2 3 9" xfId="1827"/>
    <cellStyle name="Note 2 2 2 3 9 2" xfId="9650"/>
    <cellStyle name="Note 2 2 2 3 9 3" xfId="17078"/>
    <cellStyle name="Note 2 2 2 3 9 4" xfId="19996"/>
    <cellStyle name="Note 2 2 2 3 9 5" xfId="26954"/>
    <cellStyle name="Note 2 2 2 3 9 6" xfId="37883"/>
    <cellStyle name="Note 2 2 2 3 9 7" xfId="49052"/>
    <cellStyle name="Note 2 2 2 30" xfId="2979"/>
    <cellStyle name="Note 2 2 2 30 2" xfId="10801"/>
    <cellStyle name="Note 2 2 2 30 3" xfId="18228"/>
    <cellStyle name="Note 2 2 2 30 4" xfId="20553"/>
    <cellStyle name="Note 2 2 2 30 5" xfId="27370"/>
    <cellStyle name="Note 2 2 2 30 6" xfId="42146"/>
    <cellStyle name="Note 2 2 2 30 7" xfId="48496"/>
    <cellStyle name="Note 2 2 2 31" xfId="3706"/>
    <cellStyle name="Note 2 2 2 31 2" xfId="11491"/>
    <cellStyle name="Note 2 2 2 31 3" xfId="18763"/>
    <cellStyle name="Note 2 2 2 31 4" xfId="19961"/>
    <cellStyle name="Note 2 2 2 31 5" xfId="27392"/>
    <cellStyle name="Note 2 2 2 31 6" xfId="36373"/>
    <cellStyle name="Note 2 2 2 31 7" xfId="48307"/>
    <cellStyle name="Note 2 2 2 32" xfId="3113"/>
    <cellStyle name="Note 2 2 2 32 2" xfId="10918"/>
    <cellStyle name="Note 2 2 2 32 3" xfId="18297"/>
    <cellStyle name="Note 2 2 2 32 4" xfId="20687"/>
    <cellStyle name="Note 2 2 2 32 5" xfId="28611"/>
    <cellStyle name="Note 2 2 2 32 6" xfId="41801"/>
    <cellStyle name="Note 2 2 2 32 7" xfId="48643"/>
    <cellStyle name="Note 2 2 2 33" xfId="3156"/>
    <cellStyle name="Note 2 2 2 33 2" xfId="10958"/>
    <cellStyle name="Note 2 2 2 33 3" xfId="20290"/>
    <cellStyle name="Note 2 2 2 33 4" xfId="28380"/>
    <cellStyle name="Note 2 2 2 33 5" xfId="35941"/>
    <cellStyle name="Note 2 2 2 33 6" xfId="42410"/>
    <cellStyle name="Note 2 2 2 33 7" xfId="53147"/>
    <cellStyle name="Note 2 2 2 34" xfId="3203"/>
    <cellStyle name="Note 2 2 2 34 2" xfId="11002"/>
    <cellStyle name="Note 2 2 2 34 3" xfId="20329"/>
    <cellStyle name="Note 2 2 2 34 4" xfId="28420"/>
    <cellStyle name="Note 2 2 2 34 5" xfId="28008"/>
    <cellStyle name="Note 2 2 2 34 6" xfId="42440"/>
    <cellStyle name="Note 2 2 2 34 7" xfId="48558"/>
    <cellStyle name="Note 2 2 2 35" xfId="4213"/>
    <cellStyle name="Note 2 2 2 35 2" xfId="20923"/>
    <cellStyle name="Note 2 2 2 35 3" xfId="29110"/>
    <cellStyle name="Note 2 2 2 35 4" xfId="34915"/>
    <cellStyle name="Note 2 2 2 35 5" xfId="42775"/>
    <cellStyle name="Note 2 2 2 35 6" xfId="49915"/>
    <cellStyle name="Note 2 2 2 36" xfId="4223"/>
    <cellStyle name="Note 2 2 2 36 2" xfId="11960"/>
    <cellStyle name="Note 2 2 2 36 3" xfId="20933"/>
    <cellStyle name="Note 2 2 2 36 4" xfId="29120"/>
    <cellStyle name="Note 2 2 2 36 5" xfId="27840"/>
    <cellStyle name="Note 2 2 2 36 6" xfId="42785"/>
    <cellStyle name="Note 2 2 2 36 7" xfId="48877"/>
    <cellStyle name="Note 2 2 2 37" xfId="4366"/>
    <cellStyle name="Note 2 2 2 37 2" xfId="12083"/>
    <cellStyle name="Note 2 2 2 37 3" xfId="21076"/>
    <cellStyle name="Note 2 2 2 37 4" xfId="29263"/>
    <cellStyle name="Note 2 2 2 37 5" xfId="35700"/>
    <cellStyle name="Note 2 2 2 37 6" xfId="42928"/>
    <cellStyle name="Note 2 2 2 37 7" xfId="51990"/>
    <cellStyle name="Note 2 2 2 38" xfId="4438"/>
    <cellStyle name="Note 2 2 2 38 2" xfId="12155"/>
    <cellStyle name="Note 2 2 2 38 3" xfId="21148"/>
    <cellStyle name="Note 2 2 2 38 4" xfId="29335"/>
    <cellStyle name="Note 2 2 2 38 5" xfId="28808"/>
    <cellStyle name="Note 2 2 2 38 6" xfId="43000"/>
    <cellStyle name="Note 2 2 2 38 7" xfId="50580"/>
    <cellStyle name="Note 2 2 2 39" xfId="3195"/>
    <cellStyle name="Note 2 2 2 39 2" xfId="10995"/>
    <cellStyle name="Note 2 2 2 39 3" xfId="20321"/>
    <cellStyle name="Note 2 2 2 39 4" xfId="28413"/>
    <cellStyle name="Note 2 2 2 39 5" xfId="33577"/>
    <cellStyle name="Note 2 2 2 39 6" xfId="42433"/>
    <cellStyle name="Note 2 2 2 39 7" xfId="49256"/>
    <cellStyle name="Note 2 2 2 4" xfId="486"/>
    <cellStyle name="Note 2 2 2 4 10" xfId="1932"/>
    <cellStyle name="Note 2 2 2 4 10 2" xfId="9755"/>
    <cellStyle name="Note 2 2 2 4 10 3" xfId="17183"/>
    <cellStyle name="Note 2 2 2 4 10 4" xfId="26012"/>
    <cellStyle name="Note 2 2 2 4 10 5" xfId="34639"/>
    <cellStyle name="Note 2 2 2 4 10 6" xfId="41694"/>
    <cellStyle name="Note 2 2 2 4 10 7" xfId="53021"/>
    <cellStyle name="Note 2 2 2 4 11" xfId="2050"/>
    <cellStyle name="Note 2 2 2 4 11 2" xfId="9873"/>
    <cellStyle name="Note 2 2 2 4 11 3" xfId="17301"/>
    <cellStyle name="Note 2 2 2 4 11 4" xfId="19729"/>
    <cellStyle name="Note 2 2 2 4 11 5" xfId="28054"/>
    <cellStyle name="Note 2 2 2 4 11 6" xfId="37349"/>
    <cellStyle name="Note 2 2 2 4 11 7" xfId="48088"/>
    <cellStyle name="Note 2 2 2 4 12" xfId="2163"/>
    <cellStyle name="Note 2 2 2 4 12 2" xfId="9986"/>
    <cellStyle name="Note 2 2 2 4 12 3" xfId="17414"/>
    <cellStyle name="Note 2 2 2 4 12 4" xfId="25428"/>
    <cellStyle name="Note 2 2 2 4 12 5" xfId="33888"/>
    <cellStyle name="Note 2 2 2 4 12 6" xfId="40533"/>
    <cellStyle name="Note 2 2 2 4 12 7" xfId="51712"/>
    <cellStyle name="Note 2 2 2 4 13" xfId="1079"/>
    <cellStyle name="Note 2 2 2 4 13 2" xfId="8902"/>
    <cellStyle name="Note 2 2 2 4 13 3" xfId="16330"/>
    <cellStyle name="Note 2 2 2 4 13 4" xfId="24839"/>
    <cellStyle name="Note 2 2 2 4 13 5" xfId="26895"/>
    <cellStyle name="Note 2 2 2 4 13 6" xfId="38098"/>
    <cellStyle name="Note 2 2 2 4 13 7" xfId="49203"/>
    <cellStyle name="Note 2 2 2 4 14" xfId="2350"/>
    <cellStyle name="Note 2 2 2 4 14 2" xfId="10173"/>
    <cellStyle name="Note 2 2 2 4 14 3" xfId="17601"/>
    <cellStyle name="Note 2 2 2 4 14 4" xfId="25162"/>
    <cellStyle name="Note 2 2 2 4 14 5" xfId="33542"/>
    <cellStyle name="Note 2 2 2 4 14 6" xfId="37980"/>
    <cellStyle name="Note 2 2 2 4 14 7" xfId="51145"/>
    <cellStyle name="Note 2 2 2 4 15" xfId="2461"/>
    <cellStyle name="Note 2 2 2 4 15 2" xfId="10284"/>
    <cellStyle name="Note 2 2 2 4 15 3" xfId="17712"/>
    <cellStyle name="Note 2 2 2 4 15 4" xfId="20097"/>
    <cellStyle name="Note 2 2 2 4 15 5" xfId="27493"/>
    <cellStyle name="Note 2 2 2 4 15 6" xfId="40065"/>
    <cellStyle name="Note 2 2 2 4 15 7" xfId="48175"/>
    <cellStyle name="Note 2 2 2 4 16" xfId="2574"/>
    <cellStyle name="Note 2 2 2 4 16 2" xfId="10397"/>
    <cellStyle name="Note 2 2 2 4 16 3" xfId="17825"/>
    <cellStyle name="Note 2 2 2 4 16 4" xfId="25502"/>
    <cellStyle name="Note 2 2 2 4 16 5" xfId="33980"/>
    <cellStyle name="Note 2 2 2 4 16 6" xfId="37260"/>
    <cellStyle name="Note 2 2 2 4 16 7" xfId="51883"/>
    <cellStyle name="Note 2 2 2 4 17" xfId="2375"/>
    <cellStyle name="Note 2 2 2 4 17 2" xfId="10198"/>
    <cellStyle name="Note 2 2 2 4 17 3" xfId="17626"/>
    <cellStyle name="Note 2 2 2 4 17 4" xfId="20112"/>
    <cellStyle name="Note 2 2 2 4 17 5" xfId="28546"/>
    <cellStyle name="Note 2 2 2 4 17 6" xfId="41718"/>
    <cellStyle name="Note 2 2 2 4 17 7" xfId="47796"/>
    <cellStyle name="Note 2 2 2 4 18" xfId="2149"/>
    <cellStyle name="Note 2 2 2 4 18 2" xfId="9972"/>
    <cellStyle name="Note 2 2 2 4 18 3" xfId="17400"/>
    <cellStyle name="Note 2 2 2 4 18 4" xfId="19985"/>
    <cellStyle name="Note 2 2 2 4 18 5" xfId="27908"/>
    <cellStyle name="Note 2 2 2 4 18 6" xfId="36815"/>
    <cellStyle name="Note 2 2 2 4 18 7" xfId="49305"/>
    <cellStyle name="Note 2 2 2 4 19" xfId="2768"/>
    <cellStyle name="Note 2 2 2 4 19 2" xfId="10591"/>
    <cellStyle name="Note 2 2 2 4 19 3" xfId="18019"/>
    <cellStyle name="Note 2 2 2 4 19 4" xfId="26540"/>
    <cellStyle name="Note 2 2 2 4 19 5" xfId="35344"/>
    <cellStyle name="Note 2 2 2 4 19 6" xfId="36542"/>
    <cellStyle name="Note 2 2 2 4 19 7" xfId="54160"/>
    <cellStyle name="Note 2 2 2 4 2" xfId="637"/>
    <cellStyle name="Note 2 2 2 4 2 2" xfId="8460"/>
    <cellStyle name="Note 2 2 2 4 2 3" xfId="8288"/>
    <cellStyle name="Note 2 2 2 4 2 4" xfId="26197"/>
    <cellStyle name="Note 2 2 2 4 2 5" xfId="34879"/>
    <cellStyle name="Note 2 2 2 4 2 6" xfId="38118"/>
    <cellStyle name="Note 2 2 2 4 2 7" xfId="53428"/>
    <cellStyle name="Note 2 2 2 4 20" xfId="2875"/>
    <cellStyle name="Note 2 2 2 4 20 2" xfId="10698"/>
    <cellStyle name="Note 2 2 2 4 20 3" xfId="18126"/>
    <cellStyle name="Note 2 2 2 4 20 4" xfId="24851"/>
    <cellStyle name="Note 2 2 2 4 20 5" xfId="26740"/>
    <cellStyle name="Note 2 2 2 4 20 6" xfId="36801"/>
    <cellStyle name="Note 2 2 2 4 20 7" xfId="49787"/>
    <cellStyle name="Note 2 2 2 4 21" xfId="3251"/>
    <cellStyle name="Note 2 2 2 4 21 2" xfId="11044"/>
    <cellStyle name="Note 2 2 2 4 21 3" xfId="18373"/>
    <cellStyle name="Note 2 2 2 4 21 4" xfId="19527"/>
    <cellStyle name="Note 2 2 2 4 21 5" xfId="27564"/>
    <cellStyle name="Note 2 2 2 4 21 6" xfId="37191"/>
    <cellStyle name="Note 2 2 2 4 21 7" xfId="50038"/>
    <cellStyle name="Note 2 2 2 4 22" xfId="3371"/>
    <cellStyle name="Note 2 2 2 4 22 2" xfId="11162"/>
    <cellStyle name="Note 2 2 2 4 22 3" xfId="18484"/>
    <cellStyle name="Note 2 2 2 4 22 4" xfId="25406"/>
    <cellStyle name="Note 2 2 2 4 22 5" xfId="33862"/>
    <cellStyle name="Note 2 2 2 4 22 6" xfId="39165"/>
    <cellStyle name="Note 2 2 2 4 22 7" xfId="51669"/>
    <cellStyle name="Note 2 2 2 4 23" xfId="3505"/>
    <cellStyle name="Note 2 2 2 4 23 2" xfId="11296"/>
    <cellStyle name="Note 2 2 2 4 23 3" xfId="18594"/>
    <cellStyle name="Note 2 2 2 4 23 4" xfId="26272"/>
    <cellStyle name="Note 2 2 2 4 23 5" xfId="34975"/>
    <cellStyle name="Note 2 2 2 4 23 6" xfId="41913"/>
    <cellStyle name="Note 2 2 2 4 23 7" xfId="53590"/>
    <cellStyle name="Note 2 2 2 4 24" xfId="3569"/>
    <cellStyle name="Note 2 2 2 4 24 2" xfId="11358"/>
    <cellStyle name="Note 2 2 2 4 24 3" xfId="18638"/>
    <cellStyle name="Note 2 2 2 4 24 4" xfId="19301"/>
    <cellStyle name="Note 2 2 2 4 24 5" xfId="27181"/>
    <cellStyle name="Note 2 2 2 4 24 6" xfId="36806"/>
    <cellStyle name="Note 2 2 2 4 24 7" xfId="48231"/>
    <cellStyle name="Note 2 2 2 4 25" xfId="3641"/>
    <cellStyle name="Note 2 2 2 4 25 2" xfId="11426"/>
    <cellStyle name="Note 2 2 2 4 25 3" xfId="18699"/>
    <cellStyle name="Note 2 2 2 4 25 4" xfId="19413"/>
    <cellStyle name="Note 2 2 2 4 25 5" xfId="27335"/>
    <cellStyle name="Note 2 2 2 4 25 6" xfId="41601"/>
    <cellStyle name="Note 2 2 2 4 25 7" xfId="48399"/>
    <cellStyle name="Note 2 2 2 4 26" xfId="3772"/>
    <cellStyle name="Note 2 2 2 4 26 2" xfId="11554"/>
    <cellStyle name="Note 2 2 2 4 26 3" xfId="18811"/>
    <cellStyle name="Note 2 2 2 4 26 4" xfId="19984"/>
    <cellStyle name="Note 2 2 2 4 26 5" xfId="26782"/>
    <cellStyle name="Note 2 2 2 4 26 6" xfId="37361"/>
    <cellStyle name="Note 2 2 2 4 26 7" xfId="50340"/>
    <cellStyle name="Note 2 2 2 4 27" xfId="3889"/>
    <cellStyle name="Note 2 2 2 4 27 2" xfId="11669"/>
    <cellStyle name="Note 2 2 2 4 27 3" xfId="18920"/>
    <cellStyle name="Note 2 2 2 4 27 4" xfId="20025"/>
    <cellStyle name="Note 2 2 2 4 27 5" xfId="28092"/>
    <cellStyle name="Note 2 2 2 4 27 6" xfId="39918"/>
    <cellStyle name="Note 2 2 2 4 27 7" xfId="47612"/>
    <cellStyle name="Note 2 2 2 4 28" xfId="3197"/>
    <cellStyle name="Note 2 2 2 4 28 2" xfId="10997"/>
    <cellStyle name="Note 2 2 2 4 28 3" xfId="20323"/>
    <cellStyle name="Note 2 2 2 4 28 4" xfId="28415"/>
    <cellStyle name="Note 2 2 2 4 28 5" xfId="33312"/>
    <cellStyle name="Note 2 2 2 4 28 6" xfId="42435"/>
    <cellStyle name="Note 2 2 2 4 28 7" xfId="48916"/>
    <cellStyle name="Note 2 2 2 4 29" xfId="4086"/>
    <cellStyle name="Note 2 2 2 4 29 2" xfId="11846"/>
    <cellStyle name="Note 2 2 2 4 29 3" xfId="20796"/>
    <cellStyle name="Note 2 2 2 4 29 4" xfId="28983"/>
    <cellStyle name="Note 2 2 2 4 29 5" xfId="35636"/>
    <cellStyle name="Note 2 2 2 4 29 6" xfId="42648"/>
    <cellStyle name="Note 2 2 2 4 29 7" xfId="51656"/>
    <cellStyle name="Note 2 2 2 4 3" xfId="744"/>
    <cellStyle name="Note 2 2 2 4 3 2" xfId="8567"/>
    <cellStyle name="Note 2 2 2 4 3 3" xfId="15995"/>
    <cellStyle name="Note 2 2 2 4 3 4" xfId="20561"/>
    <cellStyle name="Note 2 2 2 4 3 5" xfId="27751"/>
    <cellStyle name="Note 2 2 2 4 3 6" xfId="38109"/>
    <cellStyle name="Note 2 2 2 4 3 7" xfId="47223"/>
    <cellStyle name="Note 2 2 2 4 30" xfId="3577"/>
    <cellStyle name="Note 2 2 2 4 30 2" xfId="20532"/>
    <cellStyle name="Note 2 2 2 4 30 3" xfId="28658"/>
    <cellStyle name="Note 2 2 2 4 30 4" xfId="36074"/>
    <cellStyle name="Note 2 2 2 4 30 5" xfId="42512"/>
    <cellStyle name="Note 2 2 2 4 30 6" xfId="53796"/>
    <cellStyle name="Note 2 2 2 4 31" xfId="4283"/>
    <cellStyle name="Note 2 2 2 4 31 2" xfId="12000"/>
    <cellStyle name="Note 2 2 2 4 31 3" xfId="20993"/>
    <cellStyle name="Note 2 2 2 4 31 4" xfId="29180"/>
    <cellStyle name="Note 2 2 2 4 31 5" xfId="35401"/>
    <cellStyle name="Note 2 2 2 4 31 6" xfId="42845"/>
    <cellStyle name="Note 2 2 2 4 31 7" xfId="49812"/>
    <cellStyle name="Note 2 2 2 4 32" xfId="4406"/>
    <cellStyle name="Note 2 2 2 4 32 2" xfId="12123"/>
    <cellStyle name="Note 2 2 2 4 32 3" xfId="21116"/>
    <cellStyle name="Note 2 2 2 4 32 4" xfId="29303"/>
    <cellStyle name="Note 2 2 2 4 32 5" xfId="28554"/>
    <cellStyle name="Note 2 2 2 4 32 6" xfId="42968"/>
    <cellStyle name="Note 2 2 2 4 32 7" xfId="48205"/>
    <cellStyle name="Note 2 2 2 4 33" xfId="4520"/>
    <cellStyle name="Note 2 2 2 4 33 2" xfId="12237"/>
    <cellStyle name="Note 2 2 2 4 33 3" xfId="21230"/>
    <cellStyle name="Note 2 2 2 4 33 4" xfId="29417"/>
    <cellStyle name="Note 2 2 2 4 33 5" xfId="26776"/>
    <cellStyle name="Note 2 2 2 4 33 6" xfId="43082"/>
    <cellStyle name="Note 2 2 2 4 33 7" xfId="47783"/>
    <cellStyle name="Note 2 2 2 4 34" xfId="4633"/>
    <cellStyle name="Note 2 2 2 4 34 2" xfId="12350"/>
    <cellStyle name="Note 2 2 2 4 34 3" xfId="21343"/>
    <cellStyle name="Note 2 2 2 4 34 4" xfId="29530"/>
    <cellStyle name="Note 2 2 2 4 34 5" xfId="35929"/>
    <cellStyle name="Note 2 2 2 4 34 6" xfId="43195"/>
    <cellStyle name="Note 2 2 2 4 34 7" xfId="53095"/>
    <cellStyle name="Note 2 2 2 4 35" xfId="4745"/>
    <cellStyle name="Note 2 2 2 4 35 2" xfId="12462"/>
    <cellStyle name="Note 2 2 2 4 35 3" xfId="21455"/>
    <cellStyle name="Note 2 2 2 4 35 4" xfId="29642"/>
    <cellStyle name="Note 2 2 2 4 35 5" xfId="34942"/>
    <cellStyle name="Note 2 2 2 4 35 6" xfId="43307"/>
    <cellStyle name="Note 2 2 2 4 35 7" xfId="49263"/>
    <cellStyle name="Note 2 2 2 4 36" xfId="4853"/>
    <cellStyle name="Note 2 2 2 4 36 2" xfId="12570"/>
    <cellStyle name="Note 2 2 2 4 36 3" xfId="21563"/>
    <cellStyle name="Note 2 2 2 4 36 4" xfId="29750"/>
    <cellStyle name="Note 2 2 2 4 36 5" xfId="35911"/>
    <cellStyle name="Note 2 2 2 4 36 6" xfId="43415"/>
    <cellStyle name="Note 2 2 2 4 36 7" xfId="53030"/>
    <cellStyle name="Note 2 2 2 4 37" xfId="4965"/>
    <cellStyle name="Note 2 2 2 4 37 2" xfId="12682"/>
    <cellStyle name="Note 2 2 2 4 37 3" xfId="21675"/>
    <cellStyle name="Note 2 2 2 4 37 4" xfId="29862"/>
    <cellStyle name="Note 2 2 2 4 37 5" xfId="27293"/>
    <cellStyle name="Note 2 2 2 4 37 6" xfId="43527"/>
    <cellStyle name="Note 2 2 2 4 37 7" xfId="50721"/>
    <cellStyle name="Note 2 2 2 4 38" xfId="5134"/>
    <cellStyle name="Note 2 2 2 4 38 2" xfId="12851"/>
    <cellStyle name="Note 2 2 2 4 38 3" xfId="21844"/>
    <cellStyle name="Note 2 2 2 4 38 4" xfId="30031"/>
    <cellStyle name="Note 2 2 2 4 38 5" xfId="36133"/>
    <cellStyle name="Note 2 2 2 4 38 6" xfId="43696"/>
    <cellStyle name="Note 2 2 2 4 38 7" xfId="54053"/>
    <cellStyle name="Note 2 2 2 4 39" xfId="5463"/>
    <cellStyle name="Note 2 2 2 4 39 2" xfId="13180"/>
    <cellStyle name="Note 2 2 2 4 39 3" xfId="22173"/>
    <cellStyle name="Note 2 2 2 4 39 4" xfId="30360"/>
    <cellStyle name="Note 2 2 2 4 39 5" xfId="35699"/>
    <cellStyle name="Note 2 2 2 4 39 6" xfId="44025"/>
    <cellStyle name="Note 2 2 2 4 39 7" xfId="51984"/>
    <cellStyle name="Note 2 2 2 4 4" xfId="856"/>
    <cellStyle name="Note 2 2 2 4 4 2" xfId="8679"/>
    <cellStyle name="Note 2 2 2 4 4 3" xfId="16107"/>
    <cellStyle name="Note 2 2 2 4 4 4" xfId="20036"/>
    <cellStyle name="Note 2 2 2 4 4 5" xfId="28703"/>
    <cellStyle name="Note 2 2 2 4 4 6" xfId="38093"/>
    <cellStyle name="Note 2 2 2 4 4 7" xfId="47397"/>
    <cellStyle name="Note 2 2 2 4 40" xfId="5588"/>
    <cellStyle name="Note 2 2 2 4 40 2" xfId="13305"/>
    <cellStyle name="Note 2 2 2 4 40 3" xfId="22298"/>
    <cellStyle name="Note 2 2 2 4 40 4" xfId="30485"/>
    <cellStyle name="Note 2 2 2 4 40 5" xfId="34918"/>
    <cellStyle name="Note 2 2 2 4 40 6" xfId="44150"/>
    <cellStyle name="Note 2 2 2 4 40 7" xfId="47139"/>
    <cellStyle name="Note 2 2 2 4 41" xfId="5703"/>
    <cellStyle name="Note 2 2 2 4 41 2" xfId="13420"/>
    <cellStyle name="Note 2 2 2 4 41 3" xfId="22413"/>
    <cellStyle name="Note 2 2 2 4 41 4" xfId="30600"/>
    <cellStyle name="Note 2 2 2 4 41 5" xfId="33724"/>
    <cellStyle name="Note 2 2 2 4 41 6" xfId="44265"/>
    <cellStyle name="Note 2 2 2 4 41 7" xfId="46944"/>
    <cellStyle name="Note 2 2 2 4 42" xfId="5820"/>
    <cellStyle name="Note 2 2 2 4 42 2" xfId="13537"/>
    <cellStyle name="Note 2 2 2 4 42 3" xfId="22530"/>
    <cellStyle name="Note 2 2 2 4 42 4" xfId="30717"/>
    <cellStyle name="Note 2 2 2 4 42 5" xfId="27546"/>
    <cellStyle name="Note 2 2 2 4 42 6" xfId="44382"/>
    <cellStyle name="Note 2 2 2 4 42 7" xfId="49624"/>
    <cellStyle name="Note 2 2 2 4 43" xfId="5948"/>
    <cellStyle name="Note 2 2 2 4 43 2" xfId="13665"/>
    <cellStyle name="Note 2 2 2 4 43 3" xfId="22658"/>
    <cellStyle name="Note 2 2 2 4 43 4" xfId="30845"/>
    <cellStyle name="Note 2 2 2 4 43 5" xfId="35770"/>
    <cellStyle name="Note 2 2 2 4 43 6" xfId="44510"/>
    <cellStyle name="Note 2 2 2 4 43 7" xfId="52138"/>
    <cellStyle name="Note 2 2 2 4 44" xfId="6061"/>
    <cellStyle name="Note 2 2 2 4 44 2" xfId="13778"/>
    <cellStyle name="Note 2 2 2 4 44 3" xfId="22771"/>
    <cellStyle name="Note 2 2 2 4 44 4" xfId="30958"/>
    <cellStyle name="Note 2 2 2 4 44 5" xfId="35650"/>
    <cellStyle name="Note 2 2 2 4 44 6" xfId="44623"/>
    <cellStyle name="Note 2 2 2 4 44 7" xfId="48534"/>
    <cellStyle name="Note 2 2 2 4 45" xfId="6082"/>
    <cellStyle name="Note 2 2 2 4 45 2" xfId="13799"/>
    <cellStyle name="Note 2 2 2 4 45 3" xfId="22792"/>
    <cellStyle name="Note 2 2 2 4 45 4" xfId="30979"/>
    <cellStyle name="Note 2 2 2 4 45 5" xfId="35897"/>
    <cellStyle name="Note 2 2 2 4 45 6" xfId="44644"/>
    <cellStyle name="Note 2 2 2 4 45 7" xfId="52687"/>
    <cellStyle name="Note 2 2 2 4 46" xfId="6204"/>
    <cellStyle name="Note 2 2 2 4 46 2" xfId="13921"/>
    <cellStyle name="Note 2 2 2 4 46 3" xfId="22914"/>
    <cellStyle name="Note 2 2 2 4 46 4" xfId="31101"/>
    <cellStyle name="Note 2 2 2 4 46 5" xfId="27668"/>
    <cellStyle name="Note 2 2 2 4 46 6" xfId="44766"/>
    <cellStyle name="Note 2 2 2 4 46 7" xfId="54453"/>
    <cellStyle name="Note 2 2 2 4 47" xfId="6321"/>
    <cellStyle name="Note 2 2 2 4 47 2" xfId="14038"/>
    <cellStyle name="Note 2 2 2 4 47 3" xfId="23031"/>
    <cellStyle name="Note 2 2 2 4 47 4" xfId="31218"/>
    <cellStyle name="Note 2 2 2 4 47 5" xfId="35586"/>
    <cellStyle name="Note 2 2 2 4 47 6" xfId="44883"/>
    <cellStyle name="Note 2 2 2 4 47 7" xfId="51136"/>
    <cellStyle name="Note 2 2 2 4 48" xfId="6431"/>
    <cellStyle name="Note 2 2 2 4 48 2" xfId="14148"/>
    <cellStyle name="Note 2 2 2 4 48 3" xfId="23141"/>
    <cellStyle name="Note 2 2 2 4 48 4" xfId="31328"/>
    <cellStyle name="Note 2 2 2 4 48 5" xfId="35879"/>
    <cellStyle name="Note 2 2 2 4 48 6" xfId="44993"/>
    <cellStyle name="Note 2 2 2 4 48 7" xfId="52148"/>
    <cellStyle name="Note 2 2 2 4 49" xfId="5804"/>
    <cellStyle name="Note 2 2 2 4 49 2" xfId="13521"/>
    <cellStyle name="Note 2 2 2 4 49 3" xfId="22514"/>
    <cellStyle name="Note 2 2 2 4 49 4" xfId="30701"/>
    <cellStyle name="Note 2 2 2 4 49 5" xfId="35854"/>
    <cellStyle name="Note 2 2 2 4 49 6" xfId="44366"/>
    <cellStyle name="Note 2 2 2 4 49 7" xfId="52349"/>
    <cellStyle name="Note 2 2 2 4 5" xfId="1320"/>
    <cellStyle name="Note 2 2 2 4 5 2" xfId="9143"/>
    <cellStyle name="Note 2 2 2 4 5 3" xfId="16571"/>
    <cellStyle name="Note 2 2 2 4 5 4" xfId="25261"/>
    <cellStyle name="Note 2 2 2 4 5 5" xfId="33669"/>
    <cellStyle name="Note 2 2 2 4 5 6" xfId="37976"/>
    <cellStyle name="Note 2 2 2 4 5 7" xfId="51355"/>
    <cellStyle name="Note 2 2 2 4 50" xfId="6578"/>
    <cellStyle name="Note 2 2 2 4 50 2" xfId="14295"/>
    <cellStyle name="Note 2 2 2 4 50 3" xfId="23288"/>
    <cellStyle name="Note 2 2 2 4 50 4" xfId="31475"/>
    <cellStyle name="Note 2 2 2 4 50 5" xfId="35916"/>
    <cellStyle name="Note 2 2 2 4 50 6" xfId="45140"/>
    <cellStyle name="Note 2 2 2 4 50 7" xfId="52803"/>
    <cellStyle name="Note 2 2 2 4 51" xfId="6689"/>
    <cellStyle name="Note 2 2 2 4 51 2" xfId="14406"/>
    <cellStyle name="Note 2 2 2 4 51 3" xfId="23399"/>
    <cellStyle name="Note 2 2 2 4 51 4" xfId="31586"/>
    <cellStyle name="Note 2 2 2 4 51 5" xfId="28164"/>
    <cellStyle name="Note 2 2 2 4 51 6" xfId="45251"/>
    <cellStyle name="Note 2 2 2 4 51 7" xfId="50933"/>
    <cellStyle name="Note 2 2 2 4 52" xfId="6804"/>
    <cellStyle name="Note 2 2 2 4 52 2" xfId="14521"/>
    <cellStyle name="Note 2 2 2 4 52 3" xfId="23514"/>
    <cellStyle name="Note 2 2 2 4 52 4" xfId="31701"/>
    <cellStyle name="Note 2 2 2 4 52 5" xfId="34341"/>
    <cellStyle name="Note 2 2 2 4 52 6" xfId="45366"/>
    <cellStyle name="Note 2 2 2 4 52 7" xfId="50866"/>
    <cellStyle name="Note 2 2 2 4 53" xfId="6917"/>
    <cellStyle name="Note 2 2 2 4 53 2" xfId="14634"/>
    <cellStyle name="Note 2 2 2 4 53 3" xfId="23627"/>
    <cellStyle name="Note 2 2 2 4 53 4" xfId="31814"/>
    <cellStyle name="Note 2 2 2 4 53 5" xfId="27182"/>
    <cellStyle name="Note 2 2 2 4 53 6" xfId="45479"/>
    <cellStyle name="Note 2 2 2 4 53 7" xfId="54508"/>
    <cellStyle name="Note 2 2 2 4 54" xfId="7029"/>
    <cellStyle name="Note 2 2 2 4 54 2" xfId="14746"/>
    <cellStyle name="Note 2 2 2 4 54 3" xfId="23739"/>
    <cellStyle name="Note 2 2 2 4 54 4" xfId="31926"/>
    <cellStyle name="Note 2 2 2 4 54 5" xfId="28230"/>
    <cellStyle name="Note 2 2 2 4 54 6" xfId="45591"/>
    <cellStyle name="Note 2 2 2 4 54 7" xfId="47196"/>
    <cellStyle name="Note 2 2 2 4 55" xfId="7303"/>
    <cellStyle name="Note 2 2 2 4 55 2" xfId="15020"/>
    <cellStyle name="Note 2 2 2 4 55 3" xfId="24013"/>
    <cellStyle name="Note 2 2 2 4 55 4" xfId="32200"/>
    <cellStyle name="Note 2 2 2 4 55 5" xfId="28570"/>
    <cellStyle name="Note 2 2 2 4 55 6" xfId="45865"/>
    <cellStyle name="Note 2 2 2 4 55 7" xfId="52489"/>
    <cellStyle name="Note 2 2 2 4 56" xfId="7402"/>
    <cellStyle name="Note 2 2 2 4 56 2" xfId="15119"/>
    <cellStyle name="Note 2 2 2 4 56 3" xfId="24112"/>
    <cellStyle name="Note 2 2 2 4 56 4" xfId="32299"/>
    <cellStyle name="Note 2 2 2 4 56 5" xfId="35938"/>
    <cellStyle name="Note 2 2 2 4 56 6" xfId="45964"/>
    <cellStyle name="Note 2 2 2 4 56 7" xfId="52686"/>
    <cellStyle name="Note 2 2 2 4 57" xfId="7426"/>
    <cellStyle name="Note 2 2 2 4 57 2" xfId="15143"/>
    <cellStyle name="Note 2 2 2 4 57 3" xfId="24136"/>
    <cellStyle name="Note 2 2 2 4 57 4" xfId="32323"/>
    <cellStyle name="Note 2 2 2 4 57 5" xfId="34775"/>
    <cellStyle name="Note 2 2 2 4 57 6" xfId="45988"/>
    <cellStyle name="Note 2 2 2 4 57 7" xfId="50014"/>
    <cellStyle name="Note 2 2 2 4 58" xfId="7547"/>
    <cellStyle name="Note 2 2 2 4 58 2" xfId="15264"/>
    <cellStyle name="Note 2 2 2 4 58 3" xfId="24257"/>
    <cellStyle name="Note 2 2 2 4 58 4" xfId="32444"/>
    <cellStyle name="Note 2 2 2 4 58 5" xfId="35845"/>
    <cellStyle name="Note 2 2 2 4 58 6" xfId="46109"/>
    <cellStyle name="Note 2 2 2 4 58 7" xfId="47615"/>
    <cellStyle name="Note 2 2 2 4 59" xfId="7823"/>
    <cellStyle name="Note 2 2 2 4 59 2" xfId="15540"/>
    <cellStyle name="Note 2 2 2 4 59 3" xfId="24527"/>
    <cellStyle name="Note 2 2 2 4 59 4" xfId="32720"/>
    <cellStyle name="Note 2 2 2 4 59 5" xfId="36029"/>
    <cellStyle name="Note 2 2 2 4 59 6" xfId="46385"/>
    <cellStyle name="Note 2 2 2 4 59 7" xfId="48102"/>
    <cellStyle name="Note 2 2 2 4 6" xfId="1443"/>
    <cellStyle name="Note 2 2 2 4 6 2" xfId="9266"/>
    <cellStyle name="Note 2 2 2 4 6 3" xfId="16694"/>
    <cellStyle name="Note 2 2 2 4 6 4" xfId="25100"/>
    <cellStyle name="Note 2 2 2 4 6 5" xfId="33465"/>
    <cellStyle name="Note 2 2 2 4 6 6" xfId="38897"/>
    <cellStyle name="Note 2 2 2 4 6 7" xfId="51014"/>
    <cellStyle name="Note 2 2 2 4 60" xfId="7697"/>
    <cellStyle name="Note 2 2 2 4 60 2" xfId="15414"/>
    <cellStyle name="Note 2 2 2 4 60 3" xfId="24405"/>
    <cellStyle name="Note 2 2 2 4 60 4" xfId="32594"/>
    <cellStyle name="Note 2 2 2 4 60 5" xfId="35744"/>
    <cellStyle name="Note 2 2 2 4 60 6" xfId="46259"/>
    <cellStyle name="Note 2 2 2 4 60 7" xfId="51548"/>
    <cellStyle name="Note 2 2 2 4 61" xfId="7690"/>
    <cellStyle name="Note 2 2 2 4 61 2" xfId="15407"/>
    <cellStyle name="Note 2 2 2 4 61 3" xfId="24398"/>
    <cellStyle name="Note 2 2 2 4 61 4" xfId="32587"/>
    <cellStyle name="Note 2 2 2 4 61 5" xfId="35653"/>
    <cellStyle name="Note 2 2 2 4 61 6" xfId="46252"/>
    <cellStyle name="Note 2 2 2 4 61 7" xfId="52471"/>
    <cellStyle name="Note 2 2 2 4 62" xfId="8014"/>
    <cellStyle name="Note 2 2 2 4 62 2" xfId="15731"/>
    <cellStyle name="Note 2 2 2 4 62 3" xfId="24716"/>
    <cellStyle name="Note 2 2 2 4 62 4" xfId="32911"/>
    <cellStyle name="Note 2 2 2 4 62 5" xfId="33246"/>
    <cellStyle name="Note 2 2 2 4 62 6" xfId="46576"/>
    <cellStyle name="Note 2 2 2 4 62 7" xfId="50559"/>
    <cellStyle name="Note 2 2 2 4 63" xfId="8099"/>
    <cellStyle name="Note 2 2 2 4 63 2" xfId="15816"/>
    <cellStyle name="Note 2 2 2 4 63 3" xfId="32996"/>
    <cellStyle name="Note 2 2 2 4 63 4" xfId="36184"/>
    <cellStyle name="Note 2 2 2 4 63 5" xfId="46661"/>
    <cellStyle name="Note 2 2 2 4 63 6" xfId="53697"/>
    <cellStyle name="Note 2 2 2 4 64" xfId="26049"/>
    <cellStyle name="Note 2 2 2 4 65" xfId="34691"/>
    <cellStyle name="Note 2 2 2 4 66" xfId="37335"/>
    <cellStyle name="Note 2 2 2 4 67" xfId="53108"/>
    <cellStyle name="Note 2 2 2 4 7" xfId="1549"/>
    <cellStyle name="Note 2 2 2 4 7 2" xfId="9372"/>
    <cellStyle name="Note 2 2 2 4 7 3" xfId="16800"/>
    <cellStyle name="Note 2 2 2 4 7 4" xfId="26303"/>
    <cellStyle name="Note 2 2 2 4 7 5" xfId="35022"/>
    <cellStyle name="Note 2 2 2 4 7 6" xfId="37644"/>
    <cellStyle name="Note 2 2 2 4 7 7" xfId="53657"/>
    <cellStyle name="Note 2 2 2 4 8" xfId="1680"/>
    <cellStyle name="Note 2 2 2 4 8 2" xfId="9503"/>
    <cellStyle name="Note 2 2 2 4 8 3" xfId="16931"/>
    <cellStyle name="Note 2 2 2 4 8 4" xfId="25423"/>
    <cellStyle name="Note 2 2 2 4 8 5" xfId="33882"/>
    <cellStyle name="Note 2 2 2 4 8 6" xfId="37507"/>
    <cellStyle name="Note 2 2 2 4 8 7" xfId="51700"/>
    <cellStyle name="Note 2 2 2 4 9" xfId="1814"/>
    <cellStyle name="Note 2 2 2 4 9 2" xfId="9637"/>
    <cellStyle name="Note 2 2 2 4 9 3" xfId="17065"/>
    <cellStyle name="Note 2 2 2 4 9 4" xfId="19576"/>
    <cellStyle name="Note 2 2 2 4 9 5" xfId="27267"/>
    <cellStyle name="Note 2 2 2 4 9 6" xfId="38851"/>
    <cellStyle name="Note 2 2 2 4 9 7" xfId="48248"/>
    <cellStyle name="Note 2 2 2 40" xfId="4665"/>
    <cellStyle name="Note 2 2 2 40 2" xfId="12382"/>
    <cellStyle name="Note 2 2 2 40 3" xfId="21375"/>
    <cellStyle name="Note 2 2 2 40 4" xfId="29562"/>
    <cellStyle name="Note 2 2 2 40 5" xfId="34926"/>
    <cellStyle name="Note 2 2 2 40 6" xfId="43227"/>
    <cellStyle name="Note 2 2 2 40 7" xfId="49967"/>
    <cellStyle name="Note 2 2 2 41" xfId="3343"/>
    <cellStyle name="Note 2 2 2 41 2" xfId="11136"/>
    <cellStyle name="Note 2 2 2 41 3" xfId="20399"/>
    <cellStyle name="Note 2 2 2 41 4" xfId="28503"/>
    <cellStyle name="Note 2 2 2 41 5" xfId="36135"/>
    <cellStyle name="Note 2 2 2 41 6" xfId="42459"/>
    <cellStyle name="Note 2 2 2 41 7" xfId="54066"/>
    <cellStyle name="Note 2 2 2 42" xfId="4885"/>
    <cellStyle name="Note 2 2 2 42 2" xfId="12602"/>
    <cellStyle name="Note 2 2 2 42 3" xfId="21595"/>
    <cellStyle name="Note 2 2 2 42 4" xfId="29782"/>
    <cellStyle name="Note 2 2 2 42 5" xfId="34065"/>
    <cellStyle name="Note 2 2 2 42 6" xfId="43447"/>
    <cellStyle name="Note 2 2 2 42 7" xfId="49894"/>
    <cellStyle name="Note 2 2 2 43" xfId="5103"/>
    <cellStyle name="Note 2 2 2 43 2" xfId="12820"/>
    <cellStyle name="Note 2 2 2 43 3" xfId="21813"/>
    <cellStyle name="Note 2 2 2 43 4" xfId="30000"/>
    <cellStyle name="Note 2 2 2 43 5" xfId="28685"/>
    <cellStyle name="Note 2 2 2 43 6" xfId="43665"/>
    <cellStyle name="Note 2 2 2 43 7" xfId="50116"/>
    <cellStyle name="Note 2 2 2 44" xfId="5375"/>
    <cellStyle name="Note 2 2 2 44 2" xfId="13092"/>
    <cellStyle name="Note 2 2 2 44 3" xfId="22085"/>
    <cellStyle name="Note 2 2 2 44 4" xfId="30272"/>
    <cellStyle name="Note 2 2 2 44 5" xfId="35953"/>
    <cellStyle name="Note 2 2 2 44 6" xfId="43937"/>
    <cellStyle name="Note 2 2 2 44 7" xfId="53212"/>
    <cellStyle name="Note 2 2 2 45" xfId="5159"/>
    <cellStyle name="Note 2 2 2 45 2" xfId="12876"/>
    <cellStyle name="Note 2 2 2 45 3" xfId="21869"/>
    <cellStyle name="Note 2 2 2 45 4" xfId="30056"/>
    <cellStyle name="Note 2 2 2 45 5" xfId="34347"/>
    <cellStyle name="Note 2 2 2 45 6" xfId="43721"/>
    <cellStyle name="Note 2 2 2 45 7" xfId="48023"/>
    <cellStyle name="Note 2 2 2 46" xfId="5252"/>
    <cellStyle name="Note 2 2 2 46 2" xfId="12969"/>
    <cellStyle name="Note 2 2 2 46 3" xfId="21962"/>
    <cellStyle name="Note 2 2 2 46 4" xfId="30149"/>
    <cellStyle name="Note 2 2 2 46 5" xfId="27701"/>
    <cellStyle name="Note 2 2 2 46 6" xfId="43814"/>
    <cellStyle name="Note 2 2 2 46 7" xfId="50823"/>
    <cellStyle name="Note 2 2 2 47" xfId="5204"/>
    <cellStyle name="Note 2 2 2 47 2" xfId="12921"/>
    <cellStyle name="Note 2 2 2 47 3" xfId="21914"/>
    <cellStyle name="Note 2 2 2 47 4" xfId="30101"/>
    <cellStyle name="Note 2 2 2 47 5" xfId="35974"/>
    <cellStyle name="Note 2 2 2 47 6" xfId="43766"/>
    <cellStyle name="Note 2 2 2 47 7" xfId="53335"/>
    <cellStyle name="Note 2 2 2 48" xfId="5185"/>
    <cellStyle name="Note 2 2 2 48 2" xfId="12902"/>
    <cellStyle name="Note 2 2 2 48 3" xfId="21895"/>
    <cellStyle name="Note 2 2 2 48 4" xfId="30082"/>
    <cellStyle name="Note 2 2 2 48 5" xfId="34803"/>
    <cellStyle name="Note 2 2 2 48 6" xfId="43747"/>
    <cellStyle name="Note 2 2 2 48 7" xfId="50350"/>
    <cellStyle name="Note 2 2 2 49" xfId="5257"/>
    <cellStyle name="Note 2 2 2 49 2" xfId="12974"/>
    <cellStyle name="Note 2 2 2 49 3" xfId="21967"/>
    <cellStyle name="Note 2 2 2 49 4" xfId="30154"/>
    <cellStyle name="Note 2 2 2 49 5" xfId="33580"/>
    <cellStyle name="Note 2 2 2 49 6" xfId="43819"/>
    <cellStyle name="Note 2 2 2 49 7" xfId="50451"/>
    <cellStyle name="Note 2 2 2 5" xfId="481"/>
    <cellStyle name="Note 2 2 2 5 10" xfId="1927"/>
    <cellStyle name="Note 2 2 2 5 10 2" xfId="9750"/>
    <cellStyle name="Note 2 2 2 5 10 3" xfId="17178"/>
    <cellStyle name="Note 2 2 2 5 10 4" xfId="26206"/>
    <cellStyle name="Note 2 2 2 5 10 5" xfId="34889"/>
    <cellStyle name="Note 2 2 2 5 10 6" xfId="42082"/>
    <cellStyle name="Note 2 2 2 5 10 7" xfId="53440"/>
    <cellStyle name="Note 2 2 2 5 11" xfId="2045"/>
    <cellStyle name="Note 2 2 2 5 11 2" xfId="9868"/>
    <cellStyle name="Note 2 2 2 5 11 3" xfId="17296"/>
    <cellStyle name="Note 2 2 2 5 11 4" xfId="26323"/>
    <cellStyle name="Note 2 2 2 5 11 5" xfId="35047"/>
    <cellStyle name="Note 2 2 2 5 11 6" xfId="37886"/>
    <cellStyle name="Note 2 2 2 5 11 7" xfId="53689"/>
    <cellStyle name="Note 2 2 2 5 12" xfId="2158"/>
    <cellStyle name="Note 2 2 2 5 12 2" xfId="9981"/>
    <cellStyle name="Note 2 2 2 5 12 3" xfId="17409"/>
    <cellStyle name="Note 2 2 2 5 12 4" xfId="26298"/>
    <cellStyle name="Note 2 2 2 5 12 5" xfId="35016"/>
    <cellStyle name="Note 2 2 2 5 12 6" xfId="40885"/>
    <cellStyle name="Note 2 2 2 5 12 7" xfId="53649"/>
    <cellStyle name="Note 2 2 2 5 13" xfId="2195"/>
    <cellStyle name="Note 2 2 2 5 13 2" xfId="10018"/>
    <cellStyle name="Note 2 2 2 5 13 3" xfId="17446"/>
    <cellStyle name="Note 2 2 2 5 13 4" xfId="25826"/>
    <cellStyle name="Note 2 2 2 5 13 5" xfId="34409"/>
    <cellStyle name="Note 2 2 2 5 13 6" xfId="37497"/>
    <cellStyle name="Note 2 2 2 5 13 7" xfId="52627"/>
    <cellStyle name="Note 2 2 2 5 14" xfId="1251"/>
    <cellStyle name="Note 2 2 2 5 14 2" xfId="9074"/>
    <cellStyle name="Note 2 2 2 5 14 3" xfId="16502"/>
    <cellStyle name="Note 2 2 2 5 14 4" xfId="24791"/>
    <cellStyle name="Note 2 2 2 5 14 5" xfId="28136"/>
    <cellStyle name="Note 2 2 2 5 14 6" xfId="36948"/>
    <cellStyle name="Note 2 2 2 5 14 7" xfId="47189"/>
    <cellStyle name="Note 2 2 2 5 15" xfId="2456"/>
    <cellStyle name="Note 2 2 2 5 15 2" xfId="10279"/>
    <cellStyle name="Note 2 2 2 5 15 3" xfId="17707"/>
    <cellStyle name="Note 2 2 2 5 15 4" xfId="20251"/>
    <cellStyle name="Note 2 2 2 5 15 5" xfId="28666"/>
    <cellStyle name="Note 2 2 2 5 15 6" xfId="40550"/>
    <cellStyle name="Note 2 2 2 5 15 7" xfId="47759"/>
    <cellStyle name="Note 2 2 2 5 16" xfId="2569"/>
    <cellStyle name="Note 2 2 2 5 16 2" xfId="10392"/>
    <cellStyle name="Note 2 2 2 5 16 3" xfId="17820"/>
    <cellStyle name="Note 2 2 2 5 16 4" xfId="25704"/>
    <cellStyle name="Note 2 2 2 5 16 5" xfId="34245"/>
    <cellStyle name="Note 2 2 2 5 16 6" xfId="37879"/>
    <cellStyle name="Note 2 2 2 5 16 7" xfId="52329"/>
    <cellStyle name="Note 2 2 2 5 17" xfId="2666"/>
    <cellStyle name="Note 2 2 2 5 17 2" xfId="10489"/>
    <cellStyle name="Note 2 2 2 5 17 3" xfId="17917"/>
    <cellStyle name="Note 2 2 2 5 17 4" xfId="19766"/>
    <cellStyle name="Note 2 2 2 5 17 5" xfId="27559"/>
    <cellStyle name="Note 2 2 2 5 17 6" xfId="36996"/>
    <cellStyle name="Note 2 2 2 5 17 7" xfId="48775"/>
    <cellStyle name="Note 2 2 2 5 18" xfId="1584"/>
    <cellStyle name="Note 2 2 2 5 18 2" xfId="9407"/>
    <cellStyle name="Note 2 2 2 5 18 3" xfId="16835"/>
    <cellStyle name="Note 2 2 2 5 18 4" xfId="25127"/>
    <cellStyle name="Note 2 2 2 5 18 5" xfId="33500"/>
    <cellStyle name="Note 2 2 2 5 18 6" xfId="39697"/>
    <cellStyle name="Note 2 2 2 5 18 7" xfId="51073"/>
    <cellStyle name="Note 2 2 2 5 19" xfId="2763"/>
    <cellStyle name="Note 2 2 2 5 19 2" xfId="10586"/>
    <cellStyle name="Note 2 2 2 5 19 3" xfId="18014"/>
    <cellStyle name="Note 2 2 2 5 19 4" xfId="26659"/>
    <cellStyle name="Note 2 2 2 5 19 5" xfId="35506"/>
    <cellStyle name="Note 2 2 2 5 19 6" xfId="40307"/>
    <cellStyle name="Note 2 2 2 5 19 7" xfId="54419"/>
    <cellStyle name="Note 2 2 2 5 2" xfId="632"/>
    <cellStyle name="Note 2 2 2 5 2 2" xfId="8455"/>
    <cellStyle name="Note 2 2 2 5 2 3" xfId="8291"/>
    <cellStyle name="Note 2 2 2 5 2 4" xfId="26547"/>
    <cellStyle name="Note 2 2 2 5 2 5" xfId="35356"/>
    <cellStyle name="Note 2 2 2 5 2 6" xfId="36787"/>
    <cellStyle name="Note 2 2 2 5 2 7" xfId="54177"/>
    <cellStyle name="Note 2 2 2 5 20" xfId="2870"/>
    <cellStyle name="Note 2 2 2 5 20 2" xfId="10693"/>
    <cellStyle name="Note 2 2 2 5 20 3" xfId="18121"/>
    <cellStyle name="Note 2 2 2 5 20 4" xfId="25067"/>
    <cellStyle name="Note 2 2 2 5 20 5" xfId="33427"/>
    <cellStyle name="Note 2 2 2 5 20 6" xfId="36587"/>
    <cellStyle name="Note 2 2 2 5 20 7" xfId="50951"/>
    <cellStyle name="Note 2 2 2 5 21" xfId="3246"/>
    <cellStyle name="Note 2 2 2 5 21 2" xfId="11039"/>
    <cellStyle name="Note 2 2 2 5 21 3" xfId="18368"/>
    <cellStyle name="Note 2 2 2 5 21 4" xfId="24883"/>
    <cellStyle name="Note 2 2 2 5 21 5" xfId="33198"/>
    <cellStyle name="Note 2 2 2 5 21 6" xfId="36896"/>
    <cellStyle name="Note 2 2 2 5 21 7" xfId="50530"/>
    <cellStyle name="Note 2 2 2 5 22" xfId="3366"/>
    <cellStyle name="Note 2 2 2 5 22 2" xfId="11157"/>
    <cellStyle name="Note 2 2 2 5 22 3" xfId="18479"/>
    <cellStyle name="Note 2 2 2 5 22 4" xfId="19746"/>
    <cellStyle name="Note 2 2 2 5 22 5" xfId="27534"/>
    <cellStyle name="Note 2 2 2 5 22 6" xfId="39871"/>
    <cellStyle name="Note 2 2 2 5 22 7" xfId="48022"/>
    <cellStyle name="Note 2 2 2 5 23" xfId="3501"/>
    <cellStyle name="Note 2 2 2 5 23 2" xfId="11292"/>
    <cellStyle name="Note 2 2 2 5 23 3" xfId="18590"/>
    <cellStyle name="Note 2 2 2 5 23 4" xfId="19772"/>
    <cellStyle name="Note 2 2 2 5 23 5" xfId="28077"/>
    <cellStyle name="Note 2 2 2 5 23 6" xfId="36618"/>
    <cellStyle name="Note 2 2 2 5 23 7" xfId="48216"/>
    <cellStyle name="Note 2 2 2 5 24" xfId="3560"/>
    <cellStyle name="Note 2 2 2 5 24 2" xfId="11349"/>
    <cellStyle name="Note 2 2 2 5 24 3" xfId="18632"/>
    <cellStyle name="Note 2 2 2 5 24 4" xfId="24996"/>
    <cellStyle name="Note 2 2 2 5 24 5" xfId="33347"/>
    <cellStyle name="Note 2 2 2 5 24 6" xfId="37117"/>
    <cellStyle name="Note 2 2 2 5 24 7" xfId="50797"/>
    <cellStyle name="Note 2 2 2 5 25" xfId="3636"/>
    <cellStyle name="Note 2 2 2 5 25 2" xfId="11421"/>
    <cellStyle name="Note 2 2 2 5 25 3" xfId="18694"/>
    <cellStyle name="Note 2 2 2 5 25 4" xfId="19408"/>
    <cellStyle name="Note 2 2 2 5 25 5" xfId="28090"/>
    <cellStyle name="Note 2 2 2 5 25 6" xfId="42099"/>
    <cellStyle name="Note 2 2 2 5 25 7" xfId="48962"/>
    <cellStyle name="Note 2 2 2 5 26" xfId="3767"/>
    <cellStyle name="Note 2 2 2 5 26 2" xfId="11549"/>
    <cellStyle name="Note 2 2 2 5 26 3" xfId="18806"/>
    <cellStyle name="Note 2 2 2 5 26 4" xfId="24981"/>
    <cellStyle name="Note 2 2 2 5 26 5" xfId="33326"/>
    <cellStyle name="Note 2 2 2 5 26 6" xfId="36399"/>
    <cellStyle name="Note 2 2 2 5 26 7" xfId="50757"/>
    <cellStyle name="Note 2 2 2 5 27" xfId="3884"/>
    <cellStyle name="Note 2 2 2 5 27 2" xfId="11664"/>
    <cellStyle name="Note 2 2 2 5 27 3" xfId="18915"/>
    <cellStyle name="Note 2 2 2 5 27 4" xfId="25783"/>
    <cellStyle name="Note 2 2 2 5 27 5" xfId="34351"/>
    <cellStyle name="Note 2 2 2 5 27 6" xfId="40402"/>
    <cellStyle name="Note 2 2 2 5 27 7" xfId="52524"/>
    <cellStyle name="Note 2 2 2 5 28" xfId="3954"/>
    <cellStyle name="Note 2 2 2 5 28 2" xfId="11733"/>
    <cellStyle name="Note 2 2 2 5 28 3" xfId="20685"/>
    <cellStyle name="Note 2 2 2 5 28 4" xfId="28866"/>
    <cellStyle name="Note 2 2 2 5 28 5" xfId="36111"/>
    <cellStyle name="Note 2 2 2 5 28 6" xfId="42549"/>
    <cellStyle name="Note 2 2 2 5 28 7" xfId="53959"/>
    <cellStyle name="Note 2 2 2 5 29" xfId="4081"/>
    <cellStyle name="Note 2 2 2 5 29 2" xfId="11841"/>
    <cellStyle name="Note 2 2 2 5 29 3" xfId="20791"/>
    <cellStyle name="Note 2 2 2 5 29 4" xfId="28978"/>
    <cellStyle name="Note 2 2 2 5 29 5" xfId="35803"/>
    <cellStyle name="Note 2 2 2 5 29 6" xfId="42643"/>
    <cellStyle name="Note 2 2 2 5 29 7" xfId="52482"/>
    <cellStyle name="Note 2 2 2 5 3" xfId="739"/>
    <cellStyle name="Note 2 2 2 5 3 2" xfId="8562"/>
    <cellStyle name="Note 2 2 2 5 3 3" xfId="15990"/>
    <cellStyle name="Note 2 2 2 5 3 4" xfId="20092"/>
    <cellStyle name="Note 2 2 2 5 3 5" xfId="26991"/>
    <cellStyle name="Note 2 2 2 5 3 6" xfId="36781"/>
    <cellStyle name="Note 2 2 2 5 3 7" xfId="47957"/>
    <cellStyle name="Note 2 2 2 5 30" xfId="3086"/>
    <cellStyle name="Note 2 2 2 5 30 2" xfId="20246"/>
    <cellStyle name="Note 2 2 2 5 30 3" xfId="28336"/>
    <cellStyle name="Note 2 2 2 5 30 4" xfId="34500"/>
    <cellStyle name="Note 2 2 2 5 30 5" xfId="42390"/>
    <cellStyle name="Note 2 2 2 5 30 6" xfId="51311"/>
    <cellStyle name="Note 2 2 2 5 31" xfId="4278"/>
    <cellStyle name="Note 2 2 2 5 31 2" xfId="11995"/>
    <cellStyle name="Note 2 2 2 5 31 3" xfId="20988"/>
    <cellStyle name="Note 2 2 2 5 31 4" xfId="29175"/>
    <cellStyle name="Note 2 2 2 5 31 5" xfId="35485"/>
    <cellStyle name="Note 2 2 2 5 31 6" xfId="42840"/>
    <cellStyle name="Note 2 2 2 5 31 7" xfId="50691"/>
    <cellStyle name="Note 2 2 2 5 32" xfId="4401"/>
    <cellStyle name="Note 2 2 2 5 32 2" xfId="12118"/>
    <cellStyle name="Note 2 2 2 5 32 3" xfId="21111"/>
    <cellStyle name="Note 2 2 2 5 32 4" xfId="29298"/>
    <cellStyle name="Note 2 2 2 5 32 5" xfId="27308"/>
    <cellStyle name="Note 2 2 2 5 32 6" xfId="42963"/>
    <cellStyle name="Note 2 2 2 5 32 7" xfId="48005"/>
    <cellStyle name="Note 2 2 2 5 33" xfId="4515"/>
    <cellStyle name="Note 2 2 2 5 33 2" xfId="12232"/>
    <cellStyle name="Note 2 2 2 5 33 3" xfId="21225"/>
    <cellStyle name="Note 2 2 2 5 33 4" xfId="29412"/>
    <cellStyle name="Note 2 2 2 5 33 5" xfId="35457"/>
    <cellStyle name="Note 2 2 2 5 33 6" xfId="43077"/>
    <cellStyle name="Note 2 2 2 5 33 7" xfId="49311"/>
    <cellStyle name="Note 2 2 2 5 34" xfId="4628"/>
    <cellStyle name="Note 2 2 2 5 34 2" xfId="12345"/>
    <cellStyle name="Note 2 2 2 5 34 3" xfId="21338"/>
    <cellStyle name="Note 2 2 2 5 34 4" xfId="29525"/>
    <cellStyle name="Note 2 2 2 5 34 5" xfId="36064"/>
    <cellStyle name="Note 2 2 2 5 34 6" xfId="43190"/>
    <cellStyle name="Note 2 2 2 5 34 7" xfId="53747"/>
    <cellStyle name="Note 2 2 2 5 35" xfId="4740"/>
    <cellStyle name="Note 2 2 2 5 35 2" xfId="12457"/>
    <cellStyle name="Note 2 2 2 5 35 3" xfId="21450"/>
    <cellStyle name="Note 2 2 2 5 35 4" xfId="29637"/>
    <cellStyle name="Note 2 2 2 5 35 5" xfId="27287"/>
    <cellStyle name="Note 2 2 2 5 35 6" xfId="43302"/>
    <cellStyle name="Note 2 2 2 5 35 7" xfId="49549"/>
    <cellStyle name="Note 2 2 2 5 36" xfId="4848"/>
    <cellStyle name="Note 2 2 2 5 36 2" xfId="12565"/>
    <cellStyle name="Note 2 2 2 5 36 3" xfId="21558"/>
    <cellStyle name="Note 2 2 2 5 36 4" xfId="29745"/>
    <cellStyle name="Note 2 2 2 5 36 5" xfId="36028"/>
    <cellStyle name="Note 2 2 2 5 36 6" xfId="43410"/>
    <cellStyle name="Note 2 2 2 5 36 7" xfId="53567"/>
    <cellStyle name="Note 2 2 2 5 37" xfId="4960"/>
    <cellStyle name="Note 2 2 2 5 37 2" xfId="12677"/>
    <cellStyle name="Note 2 2 2 5 37 3" xfId="21670"/>
    <cellStyle name="Note 2 2 2 5 37 4" xfId="29857"/>
    <cellStyle name="Note 2 2 2 5 37 5" xfId="34023"/>
    <cellStyle name="Note 2 2 2 5 37 6" xfId="43522"/>
    <cellStyle name="Note 2 2 2 5 37 7" xfId="51131"/>
    <cellStyle name="Note 2 2 2 5 38" xfId="5141"/>
    <cellStyle name="Note 2 2 2 5 38 2" xfId="12858"/>
    <cellStyle name="Note 2 2 2 5 38 3" xfId="21851"/>
    <cellStyle name="Note 2 2 2 5 38 4" xfId="30038"/>
    <cellStyle name="Note 2 2 2 5 38 5" xfId="33328"/>
    <cellStyle name="Note 2 2 2 5 38 6" xfId="43703"/>
    <cellStyle name="Note 2 2 2 5 38 7" xfId="48492"/>
    <cellStyle name="Note 2 2 2 5 39" xfId="5458"/>
    <cellStyle name="Note 2 2 2 5 39 2" xfId="13175"/>
    <cellStyle name="Note 2 2 2 5 39 3" xfId="22168"/>
    <cellStyle name="Note 2 2 2 5 39 4" xfId="30355"/>
    <cellStyle name="Note 2 2 2 5 39 5" xfId="35792"/>
    <cellStyle name="Note 2 2 2 5 39 6" xfId="44020"/>
    <cellStyle name="Note 2 2 2 5 39 7" xfId="52441"/>
    <cellStyle name="Note 2 2 2 5 4" xfId="851"/>
    <cellStyle name="Note 2 2 2 5 4 2" xfId="8674"/>
    <cellStyle name="Note 2 2 2 5 4 3" xfId="16102"/>
    <cellStyle name="Note 2 2 2 5 4 4" xfId="19591"/>
    <cellStyle name="Note 2 2 2 5 4 5" xfId="27636"/>
    <cellStyle name="Note 2 2 2 5 4 6" xfId="36764"/>
    <cellStyle name="Note 2 2 2 5 4 7" xfId="50245"/>
    <cellStyle name="Note 2 2 2 5 40" xfId="5583"/>
    <cellStyle name="Note 2 2 2 5 40 2" xfId="13300"/>
    <cellStyle name="Note 2 2 2 5 40 3" xfId="22293"/>
    <cellStyle name="Note 2 2 2 5 40 4" xfId="30480"/>
    <cellStyle name="Note 2 2 2 5 40 5" xfId="34262"/>
    <cellStyle name="Note 2 2 2 5 40 6" xfId="44145"/>
    <cellStyle name="Note 2 2 2 5 40 7" xfId="47143"/>
    <cellStyle name="Note 2 2 2 5 41" xfId="5698"/>
    <cellStyle name="Note 2 2 2 5 41 2" xfId="13415"/>
    <cellStyle name="Note 2 2 2 5 41 3" xfId="22408"/>
    <cellStyle name="Note 2 2 2 5 41 4" xfId="30595"/>
    <cellStyle name="Note 2 2 2 5 41 5" xfId="28652"/>
    <cellStyle name="Note 2 2 2 5 41 6" xfId="44260"/>
    <cellStyle name="Note 2 2 2 5 41 7" xfId="46819"/>
    <cellStyle name="Note 2 2 2 5 42" xfId="5815"/>
    <cellStyle name="Note 2 2 2 5 42 2" xfId="13532"/>
    <cellStyle name="Note 2 2 2 5 42 3" xfId="22525"/>
    <cellStyle name="Note 2 2 2 5 42 4" xfId="30712"/>
    <cellStyle name="Note 2 2 2 5 42 5" xfId="35152"/>
    <cellStyle name="Note 2 2 2 5 42 6" xfId="44377"/>
    <cellStyle name="Note 2 2 2 5 42 7" xfId="51018"/>
    <cellStyle name="Note 2 2 2 5 43" xfId="5943"/>
    <cellStyle name="Note 2 2 2 5 43 2" xfId="13660"/>
    <cellStyle name="Note 2 2 2 5 43 3" xfId="22653"/>
    <cellStyle name="Note 2 2 2 5 43 4" xfId="30840"/>
    <cellStyle name="Note 2 2 2 5 43 5" xfId="35892"/>
    <cellStyle name="Note 2 2 2 5 43 6" xfId="44505"/>
    <cellStyle name="Note 2 2 2 5 43 7" xfId="52598"/>
    <cellStyle name="Note 2 2 2 5 44" xfId="6056"/>
    <cellStyle name="Note 2 2 2 5 44 2" xfId="13773"/>
    <cellStyle name="Note 2 2 2 5 44 3" xfId="22766"/>
    <cellStyle name="Note 2 2 2 5 44 4" xfId="30953"/>
    <cellStyle name="Note 2 2 2 5 44 5" xfId="35644"/>
    <cellStyle name="Note 2 2 2 5 44 6" xfId="44618"/>
    <cellStyle name="Note 2 2 2 5 44 7" xfId="51661"/>
    <cellStyle name="Note 2 2 2 5 45" xfId="6085"/>
    <cellStyle name="Note 2 2 2 5 45 2" xfId="13802"/>
    <cellStyle name="Note 2 2 2 5 45 3" xfId="22795"/>
    <cellStyle name="Note 2 2 2 5 45 4" xfId="30982"/>
    <cellStyle name="Note 2 2 2 5 45 5" xfId="35850"/>
    <cellStyle name="Note 2 2 2 5 45 6" xfId="44647"/>
    <cellStyle name="Note 2 2 2 5 45 7" xfId="52322"/>
    <cellStyle name="Note 2 2 2 5 46" xfId="6199"/>
    <cellStyle name="Note 2 2 2 5 46 2" xfId="13916"/>
    <cellStyle name="Note 2 2 2 5 46 3" xfId="22909"/>
    <cellStyle name="Note 2 2 2 5 46 4" xfId="31096"/>
    <cellStyle name="Note 2 2 2 5 46 5" xfId="26880"/>
    <cellStyle name="Note 2 2 2 5 46 6" xfId="44761"/>
    <cellStyle name="Note 2 2 2 5 46 7" xfId="48279"/>
    <cellStyle name="Note 2 2 2 5 47" xfId="6316"/>
    <cellStyle name="Note 2 2 2 5 47 2" xfId="14033"/>
    <cellStyle name="Note 2 2 2 5 47 3" xfId="23026"/>
    <cellStyle name="Note 2 2 2 5 47 4" xfId="31213"/>
    <cellStyle name="Note 2 2 2 5 47 5" xfId="27876"/>
    <cellStyle name="Note 2 2 2 5 47 6" xfId="44878"/>
    <cellStyle name="Note 2 2 2 5 47 7" xfId="51914"/>
    <cellStyle name="Note 2 2 2 5 48" xfId="6426"/>
    <cellStyle name="Note 2 2 2 5 48 2" xfId="14143"/>
    <cellStyle name="Note 2 2 2 5 48 3" xfId="23136"/>
    <cellStyle name="Note 2 2 2 5 48 4" xfId="31323"/>
    <cellStyle name="Note 2 2 2 5 48 5" xfId="35954"/>
    <cellStyle name="Note 2 2 2 5 48 6" xfId="44988"/>
    <cellStyle name="Note 2 2 2 5 48 7" xfId="53008"/>
    <cellStyle name="Note 2 2 2 5 49" xfId="6463"/>
    <cellStyle name="Note 2 2 2 5 49 2" xfId="14180"/>
    <cellStyle name="Note 2 2 2 5 49 3" xfId="23173"/>
    <cellStyle name="Note 2 2 2 5 49 4" xfId="31360"/>
    <cellStyle name="Note 2 2 2 5 49 5" xfId="27663"/>
    <cellStyle name="Note 2 2 2 5 49 6" xfId="45025"/>
    <cellStyle name="Note 2 2 2 5 49 7" xfId="47750"/>
    <cellStyle name="Note 2 2 2 5 5" xfId="1315"/>
    <cellStyle name="Note 2 2 2 5 5 2" xfId="9138"/>
    <cellStyle name="Note 2 2 2 5 5 3" xfId="16566"/>
    <cellStyle name="Note 2 2 2 5 5 4" xfId="25624"/>
    <cellStyle name="Note 2 2 2 5 5 5" xfId="34142"/>
    <cellStyle name="Note 2 2 2 5 5 6" xfId="39545"/>
    <cellStyle name="Note 2 2 2 5 5 7" xfId="52150"/>
    <cellStyle name="Note 2 2 2 5 50" xfId="6573"/>
    <cellStyle name="Note 2 2 2 5 50 2" xfId="14290"/>
    <cellStyle name="Note 2 2 2 5 50 3" xfId="23283"/>
    <cellStyle name="Note 2 2 2 5 50 4" xfId="31470"/>
    <cellStyle name="Note 2 2 2 5 50 5" xfId="36004"/>
    <cellStyle name="Note 2 2 2 5 50 6" xfId="45135"/>
    <cellStyle name="Note 2 2 2 5 50 7" xfId="48074"/>
    <cellStyle name="Note 2 2 2 5 51" xfId="6684"/>
    <cellStyle name="Note 2 2 2 5 51 2" xfId="14401"/>
    <cellStyle name="Note 2 2 2 5 51 3" xfId="23394"/>
    <cellStyle name="Note 2 2 2 5 51 4" xfId="31581"/>
    <cellStyle name="Note 2 2 2 5 51 5" xfId="27008"/>
    <cellStyle name="Note 2 2 2 5 51 6" xfId="45246"/>
    <cellStyle name="Note 2 2 2 5 51 7" xfId="48899"/>
    <cellStyle name="Note 2 2 2 5 52" xfId="6799"/>
    <cellStyle name="Note 2 2 2 5 52 2" xfId="14516"/>
    <cellStyle name="Note 2 2 2 5 52 3" xfId="23509"/>
    <cellStyle name="Note 2 2 2 5 52 4" xfId="31696"/>
    <cellStyle name="Note 2 2 2 5 52 5" xfId="35697"/>
    <cellStyle name="Note 2 2 2 5 52 6" xfId="45361"/>
    <cellStyle name="Note 2 2 2 5 52 7" xfId="51407"/>
    <cellStyle name="Note 2 2 2 5 53" xfId="6912"/>
    <cellStyle name="Note 2 2 2 5 53 2" xfId="14629"/>
    <cellStyle name="Note 2 2 2 5 53 3" xfId="23622"/>
    <cellStyle name="Note 2 2 2 5 53 4" xfId="31809"/>
    <cellStyle name="Note 2 2 2 5 53 5" xfId="27409"/>
    <cellStyle name="Note 2 2 2 5 53 6" xfId="45474"/>
    <cellStyle name="Note 2 2 2 5 53 7" xfId="46812"/>
    <cellStyle name="Note 2 2 2 5 54" xfId="7024"/>
    <cellStyle name="Note 2 2 2 5 54 2" xfId="14741"/>
    <cellStyle name="Note 2 2 2 5 54 3" xfId="23734"/>
    <cellStyle name="Note 2 2 2 5 54 4" xfId="31921"/>
    <cellStyle name="Note 2 2 2 5 54 5" xfId="34526"/>
    <cellStyle name="Note 2 2 2 5 54 6" xfId="45586"/>
    <cellStyle name="Note 2 2 2 5 54 7" xfId="46933"/>
    <cellStyle name="Note 2 2 2 5 55" xfId="7311"/>
    <cellStyle name="Note 2 2 2 5 55 2" xfId="15028"/>
    <cellStyle name="Note 2 2 2 5 55 3" xfId="24021"/>
    <cellStyle name="Note 2 2 2 5 55 4" xfId="32208"/>
    <cellStyle name="Note 2 2 2 5 55 5" xfId="35898"/>
    <cellStyle name="Note 2 2 2 5 55 6" xfId="45873"/>
    <cellStyle name="Note 2 2 2 5 55 7" xfId="48577"/>
    <cellStyle name="Note 2 2 2 5 56" xfId="7298"/>
    <cellStyle name="Note 2 2 2 5 56 2" xfId="15015"/>
    <cellStyle name="Note 2 2 2 5 56 3" xfId="24008"/>
    <cellStyle name="Note 2 2 2 5 56 4" xfId="32195"/>
    <cellStyle name="Note 2 2 2 5 56 5" xfId="33776"/>
    <cellStyle name="Note 2 2 2 5 56 6" xfId="45860"/>
    <cellStyle name="Note 2 2 2 5 56 7" xfId="48800"/>
    <cellStyle name="Note 2 2 2 5 57" xfId="7421"/>
    <cellStyle name="Note 2 2 2 5 57 2" xfId="15138"/>
    <cellStyle name="Note 2 2 2 5 57 3" xfId="24131"/>
    <cellStyle name="Note 2 2 2 5 57 4" xfId="32318"/>
    <cellStyle name="Note 2 2 2 5 57 5" xfId="27811"/>
    <cellStyle name="Note 2 2 2 5 57 6" xfId="45983"/>
    <cellStyle name="Note 2 2 2 5 57 7" xfId="50558"/>
    <cellStyle name="Note 2 2 2 5 58" xfId="7542"/>
    <cellStyle name="Note 2 2 2 5 58 2" xfId="15259"/>
    <cellStyle name="Note 2 2 2 5 58 3" xfId="24252"/>
    <cellStyle name="Note 2 2 2 5 58 4" xfId="32439"/>
    <cellStyle name="Note 2 2 2 5 58 5" xfId="35935"/>
    <cellStyle name="Note 2 2 2 5 58 6" xfId="46104"/>
    <cellStyle name="Note 2 2 2 5 58 7" xfId="52674"/>
    <cellStyle name="Note 2 2 2 5 59" xfId="7818"/>
    <cellStyle name="Note 2 2 2 5 59 2" xfId="15535"/>
    <cellStyle name="Note 2 2 2 5 59 3" xfId="24522"/>
    <cellStyle name="Note 2 2 2 5 59 4" xfId="32715"/>
    <cellStyle name="Note 2 2 2 5 59 5" xfId="36119"/>
    <cellStyle name="Note 2 2 2 5 59 6" xfId="46380"/>
    <cellStyle name="Note 2 2 2 5 59 7" xfId="53574"/>
    <cellStyle name="Note 2 2 2 5 6" xfId="1438"/>
    <cellStyle name="Note 2 2 2 5 6 2" xfId="9261"/>
    <cellStyle name="Note 2 2 2 5 6 3" xfId="16689"/>
    <cellStyle name="Note 2 2 2 5 6 4" xfId="25353"/>
    <cellStyle name="Note 2 2 2 5 6 5" xfId="33789"/>
    <cellStyle name="Note 2 2 2 5 6 6" xfId="39696"/>
    <cellStyle name="Note 2 2 2 5 6 7" xfId="51543"/>
    <cellStyle name="Note 2 2 2 5 60" xfId="7886"/>
    <cellStyle name="Note 2 2 2 5 60 2" xfId="15603"/>
    <cellStyle name="Note 2 2 2 5 60 3" xfId="24590"/>
    <cellStyle name="Note 2 2 2 5 60 4" xfId="32783"/>
    <cellStyle name="Note 2 2 2 5 60 5" xfId="36214"/>
    <cellStyle name="Note 2 2 2 5 60 6" xfId="46448"/>
    <cellStyle name="Note 2 2 2 5 60 7" xfId="53951"/>
    <cellStyle name="Note 2 2 2 5 61" xfId="7664"/>
    <cellStyle name="Note 2 2 2 5 61 2" xfId="15381"/>
    <cellStyle name="Note 2 2 2 5 61 3" xfId="24373"/>
    <cellStyle name="Note 2 2 2 5 61 4" xfId="32561"/>
    <cellStyle name="Note 2 2 2 5 61 5" xfId="27013"/>
    <cellStyle name="Note 2 2 2 5 61 6" xfId="46226"/>
    <cellStyle name="Note 2 2 2 5 61 7" xfId="48742"/>
    <cellStyle name="Note 2 2 2 5 62" xfId="7648"/>
    <cellStyle name="Note 2 2 2 5 62 2" xfId="15365"/>
    <cellStyle name="Note 2 2 2 5 62 3" xfId="24357"/>
    <cellStyle name="Note 2 2 2 5 62 4" xfId="32545"/>
    <cellStyle name="Note 2 2 2 5 62 5" xfId="26886"/>
    <cellStyle name="Note 2 2 2 5 62 6" xfId="46210"/>
    <cellStyle name="Note 2 2 2 5 62 7" xfId="50491"/>
    <cellStyle name="Note 2 2 2 5 63" xfId="8094"/>
    <cellStyle name="Note 2 2 2 5 63 2" xfId="15811"/>
    <cellStyle name="Note 2 2 2 5 63 3" xfId="32991"/>
    <cellStyle name="Note 2 2 2 5 63 4" xfId="27684"/>
    <cellStyle name="Note 2 2 2 5 63 5" xfId="46656"/>
    <cellStyle name="Note 2 2 2 5 63 6" xfId="54319"/>
    <cellStyle name="Note 2 2 2 5 64" xfId="26280"/>
    <cellStyle name="Note 2 2 2 5 65" xfId="34987"/>
    <cellStyle name="Note 2 2 2 5 66" xfId="37692"/>
    <cellStyle name="Note 2 2 2 5 67" xfId="53608"/>
    <cellStyle name="Note 2 2 2 5 7" xfId="999"/>
    <cellStyle name="Note 2 2 2 5 7 2" xfId="8822"/>
    <cellStyle name="Note 2 2 2 5 7 3" xfId="16250"/>
    <cellStyle name="Note 2 2 2 5 7 4" xfId="20458"/>
    <cellStyle name="Note 2 2 2 5 7 5" xfId="26778"/>
    <cellStyle name="Note 2 2 2 5 7 6" xfId="37402"/>
    <cellStyle name="Note 2 2 2 5 7 7" xfId="50347"/>
    <cellStyle name="Note 2 2 2 5 8" xfId="1675"/>
    <cellStyle name="Note 2 2 2 5 8 2" xfId="9498"/>
    <cellStyle name="Note 2 2 2 5 8 3" xfId="16926"/>
    <cellStyle name="Note 2 2 2 5 8 4" xfId="19739"/>
    <cellStyle name="Note 2 2 2 5 8 5" xfId="27489"/>
    <cellStyle name="Note 2 2 2 5 8 6" xfId="37933"/>
    <cellStyle name="Note 2 2 2 5 8 7" xfId="48582"/>
    <cellStyle name="Note 2 2 2 5 9" xfId="1809"/>
    <cellStyle name="Note 2 2 2 5 9 2" xfId="9632"/>
    <cellStyle name="Note 2 2 2 5 9 3" xfId="17060"/>
    <cellStyle name="Note 2 2 2 5 9 4" xfId="19342"/>
    <cellStyle name="Note 2 2 2 5 9 5" xfId="27371"/>
    <cellStyle name="Note 2 2 2 5 9 6" xfId="39644"/>
    <cellStyle name="Note 2 2 2 5 9 7" xfId="49401"/>
    <cellStyle name="Note 2 2 2 50" xfId="5165"/>
    <cellStyle name="Note 2 2 2 50 2" xfId="12882"/>
    <cellStyle name="Note 2 2 2 50 3" xfId="21875"/>
    <cellStyle name="Note 2 2 2 50 4" xfId="30062"/>
    <cellStyle name="Note 2 2 2 50 5" xfId="35809"/>
    <cellStyle name="Note 2 2 2 50 6" xfId="43727"/>
    <cellStyle name="Note 2 2 2 50 7" xfId="52509"/>
    <cellStyle name="Note 2 2 2 51" xfId="5305"/>
    <cellStyle name="Note 2 2 2 51 2" xfId="13022"/>
    <cellStyle name="Note 2 2 2 51 3" xfId="22015"/>
    <cellStyle name="Note 2 2 2 51 4" xfId="30202"/>
    <cellStyle name="Note 2 2 2 51 5" xfId="27642"/>
    <cellStyle name="Note 2 2 2 51 6" xfId="43867"/>
    <cellStyle name="Note 2 2 2 51 7" xfId="48016"/>
    <cellStyle name="Note 2 2 2 52" xfId="6093"/>
    <cellStyle name="Note 2 2 2 52 2" xfId="13810"/>
    <cellStyle name="Note 2 2 2 52 3" xfId="22803"/>
    <cellStyle name="Note 2 2 2 52 4" xfId="30990"/>
    <cellStyle name="Note 2 2 2 52 5" xfId="35681"/>
    <cellStyle name="Note 2 2 2 52 6" xfId="44655"/>
    <cellStyle name="Note 2 2 2 52 7" xfId="51313"/>
    <cellStyle name="Note 2 2 2 53" xfId="6177"/>
    <cellStyle name="Note 2 2 2 53 2" xfId="13894"/>
    <cellStyle name="Note 2 2 2 53 3" xfId="22887"/>
    <cellStyle name="Note 2 2 2 53 4" xfId="31074"/>
    <cellStyle name="Note 2 2 2 53 5" xfId="27796"/>
    <cellStyle name="Note 2 2 2 53 6" xfId="44739"/>
    <cellStyle name="Note 2 2 2 53 7" xfId="49845"/>
    <cellStyle name="Note 2 2 2 54" xfId="5304"/>
    <cellStyle name="Note 2 2 2 54 2" xfId="13021"/>
    <cellStyle name="Note 2 2 2 54 3" xfId="22014"/>
    <cellStyle name="Note 2 2 2 54 4" xfId="30201"/>
    <cellStyle name="Note 2 2 2 54 5" xfId="35902"/>
    <cellStyle name="Note 2 2 2 54 6" xfId="43866"/>
    <cellStyle name="Note 2 2 2 54 7" xfId="52989"/>
    <cellStyle name="Note 2 2 2 55" xfId="6078"/>
    <cellStyle name="Note 2 2 2 55 2" xfId="13795"/>
    <cellStyle name="Note 2 2 2 55 3" xfId="22788"/>
    <cellStyle name="Note 2 2 2 55 4" xfId="30975"/>
    <cellStyle name="Note 2 2 2 55 5" xfId="35958"/>
    <cellStyle name="Note 2 2 2 55 6" xfId="44640"/>
    <cellStyle name="Note 2 2 2 55 7" xfId="53038"/>
    <cellStyle name="Note 2 2 2 56" xfId="5162"/>
    <cellStyle name="Note 2 2 2 56 2" xfId="12879"/>
    <cellStyle name="Note 2 2 2 56 3" xfId="21872"/>
    <cellStyle name="Note 2 2 2 56 4" xfId="30059"/>
    <cellStyle name="Note 2 2 2 56 5" xfId="35865"/>
    <cellStyle name="Note 2 2 2 56 6" xfId="43724"/>
    <cellStyle name="Note 2 2 2 56 7" xfId="52753"/>
    <cellStyle name="Note 2 2 2 57" xfId="6721"/>
    <cellStyle name="Note 2 2 2 57 2" xfId="14438"/>
    <cellStyle name="Note 2 2 2 57 3" xfId="23431"/>
    <cellStyle name="Note 2 2 2 57 4" xfId="31618"/>
    <cellStyle name="Note 2 2 2 57 5" xfId="35866"/>
    <cellStyle name="Note 2 2 2 57 6" xfId="45283"/>
    <cellStyle name="Note 2 2 2 57 7" xfId="52410"/>
    <cellStyle name="Note 2 2 2 58" xfId="6836"/>
    <cellStyle name="Note 2 2 2 58 2" xfId="14553"/>
    <cellStyle name="Note 2 2 2 58 3" xfId="23546"/>
    <cellStyle name="Note 2 2 2 58 4" xfId="31733"/>
    <cellStyle name="Note 2 2 2 58 5" xfId="33707"/>
    <cellStyle name="Note 2 2 2 58 6" xfId="45398"/>
    <cellStyle name="Note 2 2 2 58 7" xfId="47886"/>
    <cellStyle name="Note 2 2 2 59" xfId="6949"/>
    <cellStyle name="Note 2 2 2 59 2" xfId="14666"/>
    <cellStyle name="Note 2 2 2 59 3" xfId="23659"/>
    <cellStyle name="Note 2 2 2 59 4" xfId="31846"/>
    <cellStyle name="Note 2 2 2 59 5" xfId="27574"/>
    <cellStyle name="Note 2 2 2 59 6" xfId="45511"/>
    <cellStyle name="Note 2 2 2 59 7" xfId="47029"/>
    <cellStyle name="Note 2 2 2 6" xfId="493"/>
    <cellStyle name="Note 2 2 2 6 10" xfId="1939"/>
    <cellStyle name="Note 2 2 2 6 10 2" xfId="9762"/>
    <cellStyle name="Note 2 2 2 6 10 3" xfId="17190"/>
    <cellStyle name="Note 2 2 2 6 10 4" xfId="25695"/>
    <cellStyle name="Note 2 2 2 6 10 5" xfId="34235"/>
    <cellStyle name="Note 2 2 2 6 10 6" xfId="40874"/>
    <cellStyle name="Note 2 2 2 6 10 7" xfId="52305"/>
    <cellStyle name="Note 2 2 2 6 11" xfId="2057"/>
    <cellStyle name="Note 2 2 2 6 11 2" xfId="9880"/>
    <cellStyle name="Note 2 2 2 6 11 3" xfId="17308"/>
    <cellStyle name="Note 2 2 2 6 11 4" xfId="25807"/>
    <cellStyle name="Note 2 2 2 6 11 5" xfId="34386"/>
    <cellStyle name="Note 2 2 2 6 11 6" xfId="37116"/>
    <cellStyle name="Note 2 2 2 6 11 7" xfId="52585"/>
    <cellStyle name="Note 2 2 2 6 12" xfId="2170"/>
    <cellStyle name="Note 2 2 2 6 12 2" xfId="9993"/>
    <cellStyle name="Note 2 2 2 6 12 3" xfId="17421"/>
    <cellStyle name="Note 2 2 2 6 12 4" xfId="19345"/>
    <cellStyle name="Note 2 2 2 6 12 5" xfId="27539"/>
    <cellStyle name="Note 2 2 2 6 12 6" xfId="39823"/>
    <cellStyle name="Note 2 2 2 6 12 7" xfId="47336"/>
    <cellStyle name="Note 2 2 2 6 13" xfId="2269"/>
    <cellStyle name="Note 2 2 2 6 13 2" xfId="10092"/>
    <cellStyle name="Note 2 2 2 6 13 3" xfId="17520"/>
    <cellStyle name="Note 2 2 2 6 13 4" xfId="25810"/>
    <cellStyle name="Note 2 2 2 6 13 5" xfId="34390"/>
    <cellStyle name="Note 2 2 2 6 13 6" xfId="36800"/>
    <cellStyle name="Note 2 2 2 6 13 7" xfId="52593"/>
    <cellStyle name="Note 2 2 2 6 14" xfId="2363"/>
    <cellStyle name="Note 2 2 2 6 14 2" xfId="10186"/>
    <cellStyle name="Note 2 2 2 6 14 3" xfId="17614"/>
    <cellStyle name="Note 2 2 2 6 14 4" xfId="19129"/>
    <cellStyle name="Note 2 2 2 6 14 5" xfId="33106"/>
    <cellStyle name="Note 2 2 2 6 14 6" xfId="37127"/>
    <cellStyle name="Note 2 2 2 6 14 7" xfId="49835"/>
    <cellStyle name="Note 2 2 2 6 15" xfId="2468"/>
    <cellStyle name="Note 2 2 2 6 15 2" xfId="10291"/>
    <cellStyle name="Note 2 2 2 6 15 3" xfId="17719"/>
    <cellStyle name="Note 2 2 2 6 15 4" xfId="26260"/>
    <cellStyle name="Note 2 2 2 6 15 5" xfId="34958"/>
    <cellStyle name="Note 2 2 2 6 15 6" xfId="39134"/>
    <cellStyle name="Note 2 2 2 6 15 7" xfId="53565"/>
    <cellStyle name="Note 2 2 2 6 16" xfId="2581"/>
    <cellStyle name="Note 2 2 2 6 16 2" xfId="10404"/>
    <cellStyle name="Note 2 2 2 6 16 3" xfId="17832"/>
    <cellStyle name="Note 2 2 2 6 16 4" xfId="25037"/>
    <cellStyle name="Note 2 2 2 6 16 5" xfId="33396"/>
    <cellStyle name="Note 2 2 2 6 16 6" xfId="37108"/>
    <cellStyle name="Note 2 2 2 6 16 7" xfId="50883"/>
    <cellStyle name="Note 2 2 2 6 17" xfId="2684"/>
    <cellStyle name="Note 2 2 2 6 17 2" xfId="10507"/>
    <cellStyle name="Note 2 2 2 6 17 3" xfId="17935"/>
    <cellStyle name="Note 2 2 2 6 17 4" xfId="26430"/>
    <cellStyle name="Note 2 2 2 6 17 5" xfId="35199"/>
    <cellStyle name="Note 2 2 2 6 17 6" xfId="36743"/>
    <cellStyle name="Note 2 2 2 6 17 7" xfId="53922"/>
    <cellStyle name="Note 2 2 2 6 18" xfId="2735"/>
    <cellStyle name="Note 2 2 2 6 18 2" xfId="10558"/>
    <cellStyle name="Note 2 2 2 6 18 3" xfId="17986"/>
    <cellStyle name="Note 2 2 2 6 18 4" xfId="19664"/>
    <cellStyle name="Note 2 2 2 6 18 5" xfId="27023"/>
    <cellStyle name="Note 2 2 2 6 18 6" xfId="37691"/>
    <cellStyle name="Note 2 2 2 6 18 7" xfId="48735"/>
    <cellStyle name="Note 2 2 2 6 19" xfId="2775"/>
    <cellStyle name="Note 2 2 2 6 19 2" xfId="10598"/>
    <cellStyle name="Note 2 2 2 6 19 3" xfId="18026"/>
    <cellStyle name="Note 2 2 2 6 19 4" xfId="26093"/>
    <cellStyle name="Note 2 2 2 6 19 5" xfId="34746"/>
    <cellStyle name="Note 2 2 2 6 19 6" xfId="38842"/>
    <cellStyle name="Note 2 2 2 6 19 7" xfId="53203"/>
    <cellStyle name="Note 2 2 2 6 2" xfId="644"/>
    <cellStyle name="Note 2 2 2 6 2 2" xfId="8467"/>
    <cellStyle name="Note 2 2 2 6 2 3" xfId="8279"/>
    <cellStyle name="Note 2 2 2 6 2 4" xfId="25936"/>
    <cellStyle name="Note 2 2 2 6 2 5" xfId="34541"/>
    <cellStyle name="Note 2 2 2 6 2 6" xfId="37488"/>
    <cellStyle name="Note 2 2 2 6 2 7" xfId="52869"/>
    <cellStyle name="Note 2 2 2 6 20" xfId="2882"/>
    <cellStyle name="Note 2 2 2 6 20 2" xfId="10705"/>
    <cellStyle name="Note 2 2 2 6 20 3" xfId="18133"/>
    <cellStyle name="Note 2 2 2 6 20 4" xfId="19124"/>
    <cellStyle name="Note 2 2 2 6 20 5" xfId="26847"/>
    <cellStyle name="Note 2 2 2 6 20 6" xfId="36711"/>
    <cellStyle name="Note 2 2 2 6 20 7" xfId="49862"/>
    <cellStyle name="Note 2 2 2 6 21" xfId="3258"/>
    <cellStyle name="Note 2 2 2 6 21 2" xfId="11051"/>
    <cellStyle name="Note 2 2 2 6 21 3" xfId="18380"/>
    <cellStyle name="Note 2 2 2 6 21 4" xfId="19049"/>
    <cellStyle name="Note 2 2 2 6 21 5" xfId="28459"/>
    <cellStyle name="Note 2 2 2 6 21 6" xfId="39397"/>
    <cellStyle name="Note 2 2 2 6 21 7" xfId="49276"/>
    <cellStyle name="Note 2 2 2 6 22" xfId="3378"/>
    <cellStyle name="Note 2 2 2 6 22 2" xfId="11169"/>
    <cellStyle name="Note 2 2 2 6 22 3" xfId="18491"/>
    <cellStyle name="Note 2 2 2 6 22 4" xfId="25527"/>
    <cellStyle name="Note 2 2 2 6 22 5" xfId="34014"/>
    <cellStyle name="Note 2 2 2 6 22 6" xfId="36486"/>
    <cellStyle name="Note 2 2 2 6 22 7" xfId="51943"/>
    <cellStyle name="Note 2 2 2 6 23" xfId="3512"/>
    <cellStyle name="Note 2 2 2 6 23 2" xfId="11303"/>
    <cellStyle name="Note 2 2 2 6 23 3" xfId="18600"/>
    <cellStyle name="Note 2 2 2 6 23 4" xfId="19916"/>
    <cellStyle name="Note 2 2 2 6 23 5" xfId="28872"/>
    <cellStyle name="Note 2 2 2 6 23 6" xfId="41271"/>
    <cellStyle name="Note 2 2 2 6 23 7" xfId="48101"/>
    <cellStyle name="Note 2 2 2 6 24" xfId="3157"/>
    <cellStyle name="Note 2 2 2 6 24 2" xfId="10959"/>
    <cellStyle name="Note 2 2 2 6 24 3" xfId="18328"/>
    <cellStyle name="Note 2 2 2 6 24 4" xfId="26019"/>
    <cellStyle name="Note 2 2 2 6 24 5" xfId="34649"/>
    <cellStyle name="Note 2 2 2 6 24 6" xfId="38558"/>
    <cellStyle name="Note 2 2 2 6 24 7" xfId="53042"/>
    <cellStyle name="Note 2 2 2 6 25" xfId="3648"/>
    <cellStyle name="Note 2 2 2 6 25 2" xfId="11433"/>
    <cellStyle name="Note 2 2 2 6 25 3" xfId="18706"/>
    <cellStyle name="Note 2 2 2 6 25 4" xfId="26558"/>
    <cellStyle name="Note 2 2 2 6 25 5" xfId="35369"/>
    <cellStyle name="Note 2 2 2 6 25 6" xfId="40791"/>
    <cellStyle name="Note 2 2 2 6 25 7" xfId="54197"/>
    <cellStyle name="Note 2 2 2 6 26" xfId="3779"/>
    <cellStyle name="Note 2 2 2 6 26 2" xfId="11561"/>
    <cellStyle name="Note 2 2 2 6 26 3" xfId="18818"/>
    <cellStyle name="Note 2 2 2 6 26 4" xfId="20108"/>
    <cellStyle name="Note 2 2 2 6 26 5" xfId="27207"/>
    <cellStyle name="Note 2 2 2 6 26 6" xfId="41115"/>
    <cellStyle name="Note 2 2 2 6 26 7" xfId="47370"/>
    <cellStyle name="Note 2 2 2 6 27" xfId="3896"/>
    <cellStyle name="Note 2 2 2 6 27 2" xfId="11676"/>
    <cellStyle name="Note 2 2 2 6 27 3" xfId="18927"/>
    <cellStyle name="Note 2 2 2 6 27 4" xfId="25135"/>
    <cellStyle name="Note 2 2 2 6 27 5" xfId="33508"/>
    <cellStyle name="Note 2 2 2 6 27 6" xfId="38997"/>
    <cellStyle name="Note 2 2 2 6 27 7" xfId="51083"/>
    <cellStyle name="Note 2 2 2 6 28" xfId="3996"/>
    <cellStyle name="Note 2 2 2 6 28 2" xfId="11775"/>
    <cellStyle name="Note 2 2 2 6 28 3" xfId="20706"/>
    <cellStyle name="Note 2 2 2 6 28 4" xfId="28893"/>
    <cellStyle name="Note 2 2 2 6 28 5" xfId="34314"/>
    <cellStyle name="Note 2 2 2 6 28 6" xfId="42558"/>
    <cellStyle name="Note 2 2 2 6 28 7" xfId="47437"/>
    <cellStyle name="Note 2 2 2 6 29" xfId="4093"/>
    <cellStyle name="Note 2 2 2 6 29 2" xfId="11853"/>
    <cellStyle name="Note 2 2 2 6 29 3" xfId="20803"/>
    <cellStyle name="Note 2 2 2 6 29 4" xfId="28990"/>
    <cellStyle name="Note 2 2 2 6 29 5" xfId="27462"/>
    <cellStyle name="Note 2 2 2 6 29 6" xfId="42655"/>
    <cellStyle name="Note 2 2 2 6 29 7" xfId="47714"/>
    <cellStyle name="Note 2 2 2 6 3" xfId="751"/>
    <cellStyle name="Note 2 2 2 6 3 2" xfId="8574"/>
    <cellStyle name="Note 2 2 2 6 3 3" xfId="16002"/>
    <cellStyle name="Note 2 2 2 6 3 4" xfId="26627"/>
    <cellStyle name="Note 2 2 2 6 3 5" xfId="35462"/>
    <cellStyle name="Note 2 2 2 6 3 6" xfId="36724"/>
    <cellStyle name="Note 2 2 2 6 3 7" xfId="54346"/>
    <cellStyle name="Note 2 2 2 6 30" xfId="2988"/>
    <cellStyle name="Note 2 2 2 6 30 2" xfId="20170"/>
    <cellStyle name="Note 2 2 2 6 30 3" xfId="28257"/>
    <cellStyle name="Note 2 2 2 6 30 4" xfId="36097"/>
    <cellStyle name="Note 2 2 2 6 30 5" xfId="42338"/>
    <cellStyle name="Note 2 2 2 6 30 6" xfId="53904"/>
    <cellStyle name="Note 2 2 2 6 31" xfId="4290"/>
    <cellStyle name="Note 2 2 2 6 31 2" xfId="12007"/>
    <cellStyle name="Note 2 2 2 6 31 3" xfId="21000"/>
    <cellStyle name="Note 2 2 2 6 31 4" xfId="29187"/>
    <cellStyle name="Note 2 2 2 6 31 5" xfId="28023"/>
    <cellStyle name="Note 2 2 2 6 31 6" xfId="42852"/>
    <cellStyle name="Note 2 2 2 6 31 7" xfId="47964"/>
    <cellStyle name="Note 2 2 2 6 32" xfId="4413"/>
    <cellStyle name="Note 2 2 2 6 32 2" xfId="12130"/>
    <cellStyle name="Note 2 2 2 6 32 3" xfId="21123"/>
    <cellStyle name="Note 2 2 2 6 32 4" xfId="29310"/>
    <cellStyle name="Note 2 2 2 6 32 5" xfId="35985"/>
    <cellStyle name="Note 2 2 2 6 32 6" xfId="42975"/>
    <cellStyle name="Note 2 2 2 6 32 7" xfId="53377"/>
    <cellStyle name="Note 2 2 2 6 33" xfId="4527"/>
    <cellStyle name="Note 2 2 2 6 33 2" xfId="12244"/>
    <cellStyle name="Note 2 2 2 6 33 3" xfId="21237"/>
    <cellStyle name="Note 2 2 2 6 33 4" xfId="29424"/>
    <cellStyle name="Note 2 2 2 6 33 5" xfId="36146"/>
    <cellStyle name="Note 2 2 2 6 33 6" xfId="43089"/>
    <cellStyle name="Note 2 2 2 6 33 7" xfId="54146"/>
    <cellStyle name="Note 2 2 2 6 34" xfId="4640"/>
    <cellStyle name="Note 2 2 2 6 34 2" xfId="12357"/>
    <cellStyle name="Note 2 2 2 6 34 3" xfId="21350"/>
    <cellStyle name="Note 2 2 2 6 34 4" xfId="29537"/>
    <cellStyle name="Note 2 2 2 6 34 5" xfId="35815"/>
    <cellStyle name="Note 2 2 2 6 34 6" xfId="43202"/>
    <cellStyle name="Note 2 2 2 6 34 7" xfId="52528"/>
    <cellStyle name="Note 2 2 2 6 35" xfId="4752"/>
    <cellStyle name="Note 2 2 2 6 35 2" xfId="12469"/>
    <cellStyle name="Note 2 2 2 6 35 3" xfId="21462"/>
    <cellStyle name="Note 2 2 2 6 35 4" xfId="29649"/>
    <cellStyle name="Note 2 2 2 6 35 5" xfId="28232"/>
    <cellStyle name="Note 2 2 2 6 35 6" xfId="43314"/>
    <cellStyle name="Note 2 2 2 6 35 7" xfId="47289"/>
    <cellStyle name="Note 2 2 2 6 36" xfId="4860"/>
    <cellStyle name="Note 2 2 2 6 36 2" xfId="12577"/>
    <cellStyle name="Note 2 2 2 6 36 3" xfId="21570"/>
    <cellStyle name="Note 2 2 2 6 36 4" xfId="29757"/>
    <cellStyle name="Note 2 2 2 6 36 5" xfId="35816"/>
    <cellStyle name="Note 2 2 2 6 36 6" xfId="43422"/>
    <cellStyle name="Note 2 2 2 6 36 7" xfId="52531"/>
    <cellStyle name="Note 2 2 2 6 37" xfId="4972"/>
    <cellStyle name="Note 2 2 2 6 37 2" xfId="12689"/>
    <cellStyle name="Note 2 2 2 6 37 3" xfId="21682"/>
    <cellStyle name="Note 2 2 2 6 37 4" xfId="29869"/>
    <cellStyle name="Note 2 2 2 6 37 5" xfId="27430"/>
    <cellStyle name="Note 2 2 2 6 37 6" xfId="43534"/>
    <cellStyle name="Note 2 2 2 6 37 7" xfId="50047"/>
    <cellStyle name="Note 2 2 2 6 38" xfId="5129"/>
    <cellStyle name="Note 2 2 2 6 38 2" xfId="12846"/>
    <cellStyle name="Note 2 2 2 6 38 3" xfId="21839"/>
    <cellStyle name="Note 2 2 2 6 38 4" xfId="30026"/>
    <cellStyle name="Note 2 2 2 6 38 5" xfId="35535"/>
    <cellStyle name="Note 2 2 2 6 38 6" xfId="43691"/>
    <cellStyle name="Note 2 2 2 6 38 7" xfId="47536"/>
    <cellStyle name="Note 2 2 2 6 39" xfId="5470"/>
    <cellStyle name="Note 2 2 2 6 39 2" xfId="13187"/>
    <cellStyle name="Note 2 2 2 6 39 3" xfId="22180"/>
    <cellStyle name="Note 2 2 2 6 39 4" xfId="30367"/>
    <cellStyle name="Note 2 2 2 6 39 5" xfId="33402"/>
    <cellStyle name="Note 2 2 2 6 39 6" xfId="44032"/>
    <cellStyle name="Note 2 2 2 6 39 7" xfId="50989"/>
    <cellStyle name="Note 2 2 2 6 4" xfId="863"/>
    <cellStyle name="Note 2 2 2 6 4 2" xfId="8686"/>
    <cellStyle name="Note 2 2 2 6 4 3" xfId="16114"/>
    <cellStyle name="Note 2 2 2 6 4 4" xfId="24818"/>
    <cellStyle name="Note 2 2 2 6 4 5" xfId="28803"/>
    <cellStyle name="Note 2 2 2 6 4 6" xfId="37509"/>
    <cellStyle name="Note 2 2 2 6 4 7" xfId="47863"/>
    <cellStyle name="Note 2 2 2 6 40" xfId="5595"/>
    <cellStyle name="Note 2 2 2 6 40 2" xfId="13312"/>
    <cellStyle name="Note 2 2 2 6 40 3" xfId="22305"/>
    <cellStyle name="Note 2 2 2 6 40 4" xfId="30492"/>
    <cellStyle name="Note 2 2 2 6 40 5" xfId="27605"/>
    <cellStyle name="Note 2 2 2 6 40 6" xfId="44157"/>
    <cellStyle name="Note 2 2 2 6 40 7" xfId="47134"/>
    <cellStyle name="Note 2 2 2 6 41" xfId="5710"/>
    <cellStyle name="Note 2 2 2 6 41 2" xfId="13427"/>
    <cellStyle name="Note 2 2 2 6 41 3" xfId="22420"/>
    <cellStyle name="Note 2 2 2 6 41 4" xfId="30607"/>
    <cellStyle name="Note 2 2 2 6 41 5" xfId="27427"/>
    <cellStyle name="Note 2 2 2 6 41 6" xfId="44272"/>
    <cellStyle name="Note 2 2 2 6 41 7" xfId="46797"/>
    <cellStyle name="Note 2 2 2 6 42" xfId="5827"/>
    <cellStyle name="Note 2 2 2 6 42 2" xfId="13544"/>
    <cellStyle name="Note 2 2 2 6 42 3" xfId="22537"/>
    <cellStyle name="Note 2 2 2 6 42 4" xfId="30724"/>
    <cellStyle name="Note 2 2 2 6 42 5" xfId="27637"/>
    <cellStyle name="Note 2 2 2 6 42 6" xfId="44389"/>
    <cellStyle name="Note 2 2 2 6 42 7" xfId="49563"/>
    <cellStyle name="Note 2 2 2 6 43" xfId="5955"/>
    <cellStyle name="Note 2 2 2 6 43 2" xfId="13672"/>
    <cellStyle name="Note 2 2 2 6 43 3" xfId="22665"/>
    <cellStyle name="Note 2 2 2 6 43 4" xfId="30852"/>
    <cellStyle name="Note 2 2 2 6 43 5" xfId="35583"/>
    <cellStyle name="Note 2 2 2 6 43 6" xfId="44517"/>
    <cellStyle name="Note 2 2 2 6 43 7" xfId="51132"/>
    <cellStyle name="Note 2 2 2 6 44" xfId="6068"/>
    <cellStyle name="Note 2 2 2 6 44 2" xfId="13785"/>
    <cellStyle name="Note 2 2 2 6 44 3" xfId="22778"/>
    <cellStyle name="Note 2 2 2 6 44 4" xfId="30965"/>
    <cellStyle name="Note 2 2 2 6 44 5" xfId="28282"/>
    <cellStyle name="Note 2 2 2 6 44 6" xfId="44630"/>
    <cellStyle name="Note 2 2 2 6 44 7" xfId="54206"/>
    <cellStyle name="Note 2 2 2 6 45" xfId="5808"/>
    <cellStyle name="Note 2 2 2 6 45 2" xfId="13525"/>
    <cellStyle name="Note 2 2 2 6 45 3" xfId="22518"/>
    <cellStyle name="Note 2 2 2 6 45 4" xfId="30705"/>
    <cellStyle name="Note 2 2 2 6 45 5" xfId="35743"/>
    <cellStyle name="Note 2 2 2 6 45 6" xfId="44370"/>
    <cellStyle name="Note 2 2 2 6 45 7" xfId="52013"/>
    <cellStyle name="Note 2 2 2 6 46" xfId="6211"/>
    <cellStyle name="Note 2 2 2 6 46 2" xfId="13928"/>
    <cellStyle name="Note 2 2 2 6 46 3" xfId="22921"/>
    <cellStyle name="Note 2 2 2 6 46 4" xfId="31108"/>
    <cellStyle name="Note 2 2 2 6 46 5" xfId="36156"/>
    <cellStyle name="Note 2 2 2 6 46 6" xfId="44773"/>
    <cellStyle name="Note 2 2 2 6 46 7" xfId="53742"/>
    <cellStyle name="Note 2 2 2 6 47" xfId="6328"/>
    <cellStyle name="Note 2 2 2 6 47 2" xfId="14045"/>
    <cellStyle name="Note 2 2 2 6 47 3" xfId="23038"/>
    <cellStyle name="Note 2 2 2 6 47 4" xfId="31225"/>
    <cellStyle name="Note 2 2 2 6 47 5" xfId="27586"/>
    <cellStyle name="Note 2 2 2 6 47 6" xfId="44890"/>
    <cellStyle name="Note 2 2 2 6 47 7" xfId="50544"/>
    <cellStyle name="Note 2 2 2 6 48" xfId="6438"/>
    <cellStyle name="Note 2 2 2 6 48 2" xfId="14155"/>
    <cellStyle name="Note 2 2 2 6 48 3" xfId="23148"/>
    <cellStyle name="Note 2 2 2 6 48 4" xfId="31335"/>
    <cellStyle name="Note 2 2 2 6 48 5" xfId="35459"/>
    <cellStyle name="Note 2 2 2 6 48 6" xfId="45000"/>
    <cellStyle name="Note 2 2 2 6 48 7" xfId="51618"/>
    <cellStyle name="Note 2 2 2 6 49" xfId="6535"/>
    <cellStyle name="Note 2 2 2 6 49 2" xfId="14252"/>
    <cellStyle name="Note 2 2 2 6 49 3" xfId="23245"/>
    <cellStyle name="Note 2 2 2 6 49 4" xfId="31432"/>
    <cellStyle name="Note 2 2 2 6 49 5" xfId="27793"/>
    <cellStyle name="Note 2 2 2 6 49 6" xfId="45097"/>
    <cellStyle name="Note 2 2 2 6 49 7" xfId="49365"/>
    <cellStyle name="Note 2 2 2 6 5" xfId="1327"/>
    <cellStyle name="Note 2 2 2 6 5 2" xfId="9150"/>
    <cellStyle name="Note 2 2 2 6 5 3" xfId="16578"/>
    <cellStyle name="Note 2 2 2 6 5 4" xfId="24971"/>
    <cellStyle name="Note 2 2 2 6 5 5" xfId="33314"/>
    <cellStyle name="Note 2 2 2 6 5 6" xfId="41889"/>
    <cellStyle name="Note 2 2 2 6 5 7" xfId="50733"/>
    <cellStyle name="Note 2 2 2 6 50" xfId="6585"/>
    <cellStyle name="Note 2 2 2 6 50 2" xfId="14302"/>
    <cellStyle name="Note 2 2 2 6 50 3" xfId="23295"/>
    <cellStyle name="Note 2 2 2 6 50 4" xfId="31482"/>
    <cellStyle name="Note 2 2 2 6 50 5" xfId="35760"/>
    <cellStyle name="Note 2 2 2 6 50 6" xfId="45147"/>
    <cellStyle name="Note 2 2 2 6 50 7" xfId="52112"/>
    <cellStyle name="Note 2 2 2 6 51" xfId="6696"/>
    <cellStyle name="Note 2 2 2 6 51 2" xfId="14413"/>
    <cellStyle name="Note 2 2 2 6 51 3" xfId="23406"/>
    <cellStyle name="Note 2 2 2 6 51 4" xfId="31593"/>
    <cellStyle name="Note 2 2 2 6 51 5" xfId="27466"/>
    <cellStyle name="Note 2 2 2 6 51 6" xfId="45258"/>
    <cellStyle name="Note 2 2 2 6 51 7" xfId="49823"/>
    <cellStyle name="Note 2 2 2 6 52" xfId="6811"/>
    <cellStyle name="Note 2 2 2 6 52 2" xfId="14528"/>
    <cellStyle name="Note 2 2 2 6 52 3" xfId="23521"/>
    <cellStyle name="Note 2 2 2 6 52 4" xfId="31708"/>
    <cellStyle name="Note 2 2 2 6 52 5" xfId="34530"/>
    <cellStyle name="Note 2 2 2 6 52 6" xfId="45373"/>
    <cellStyle name="Note 2 2 2 6 52 7" xfId="50259"/>
    <cellStyle name="Note 2 2 2 6 53" xfId="6924"/>
    <cellStyle name="Note 2 2 2 6 53 2" xfId="14641"/>
    <cellStyle name="Note 2 2 2 6 53 3" xfId="23634"/>
    <cellStyle name="Note 2 2 2 6 53 4" xfId="31821"/>
    <cellStyle name="Note 2 2 2 6 53 5" xfId="36224"/>
    <cellStyle name="Note 2 2 2 6 53 6" xfId="45486"/>
    <cellStyle name="Note 2 2 2 6 53 7" xfId="47036"/>
    <cellStyle name="Note 2 2 2 6 54" xfId="7036"/>
    <cellStyle name="Note 2 2 2 6 54 2" xfId="14753"/>
    <cellStyle name="Note 2 2 2 6 54 3" xfId="23746"/>
    <cellStyle name="Note 2 2 2 6 54 4" xfId="31933"/>
    <cellStyle name="Note 2 2 2 6 54 5" xfId="28688"/>
    <cellStyle name="Note 2 2 2 6 54 6" xfId="45598"/>
    <cellStyle name="Note 2 2 2 6 54 7" xfId="47730"/>
    <cellStyle name="Note 2 2 2 6 55" xfId="7305"/>
    <cellStyle name="Note 2 2 2 6 55 2" xfId="15022"/>
    <cellStyle name="Note 2 2 2 6 55 3" xfId="24015"/>
    <cellStyle name="Note 2 2 2 6 55 4" xfId="32202"/>
    <cellStyle name="Note 2 2 2 6 55 5" xfId="27118"/>
    <cellStyle name="Note 2 2 2 6 55 6" xfId="45867"/>
    <cellStyle name="Note 2 2 2 6 55 7" xfId="52959"/>
    <cellStyle name="Note 2 2 2 6 56" xfId="7263"/>
    <cellStyle name="Note 2 2 2 6 56 2" xfId="14980"/>
    <cellStyle name="Note 2 2 2 6 56 3" xfId="23973"/>
    <cellStyle name="Note 2 2 2 6 56 4" xfId="32160"/>
    <cellStyle name="Note 2 2 2 6 56 5" xfId="35926"/>
    <cellStyle name="Note 2 2 2 6 56 6" xfId="45825"/>
    <cellStyle name="Note 2 2 2 6 56 7" xfId="52609"/>
    <cellStyle name="Note 2 2 2 6 57" xfId="7433"/>
    <cellStyle name="Note 2 2 2 6 57 2" xfId="15150"/>
    <cellStyle name="Note 2 2 2 6 57 3" xfId="24143"/>
    <cellStyle name="Note 2 2 2 6 57 4" xfId="32330"/>
    <cellStyle name="Note 2 2 2 6 57 5" xfId="27759"/>
    <cellStyle name="Note 2 2 2 6 57 6" xfId="45995"/>
    <cellStyle name="Note 2 2 2 6 57 7" xfId="49251"/>
    <cellStyle name="Note 2 2 2 6 58" xfId="7554"/>
    <cellStyle name="Note 2 2 2 6 58 2" xfId="15271"/>
    <cellStyle name="Note 2 2 2 6 58 3" xfId="24264"/>
    <cellStyle name="Note 2 2 2 6 58 4" xfId="32451"/>
    <cellStyle name="Note 2 2 2 6 58 5" xfId="35695"/>
    <cellStyle name="Note 2 2 2 6 58 6" xfId="46116"/>
    <cellStyle name="Note 2 2 2 6 58 7" xfId="51194"/>
    <cellStyle name="Note 2 2 2 6 59" xfId="7830"/>
    <cellStyle name="Note 2 2 2 6 59 2" xfId="15547"/>
    <cellStyle name="Note 2 2 2 6 59 3" xfId="24534"/>
    <cellStyle name="Note 2 2 2 6 59 4" xfId="32727"/>
    <cellStyle name="Note 2 2 2 6 59 5" xfId="35922"/>
    <cellStyle name="Note 2 2 2 6 59 6" xfId="46392"/>
    <cellStyle name="Note 2 2 2 6 59 7" xfId="52600"/>
    <cellStyle name="Note 2 2 2 6 6" xfId="1450"/>
    <cellStyle name="Note 2 2 2 6 6 2" xfId="9273"/>
    <cellStyle name="Note 2 2 2 6 6 3" xfId="16701"/>
    <cellStyle name="Note 2 2 2 6 6 4" xfId="19483"/>
    <cellStyle name="Note 2 2 2 6 6 5" xfId="33141"/>
    <cellStyle name="Note 2 2 2 6 6 6" xfId="37789"/>
    <cellStyle name="Note 2 2 2 6 6 7" xfId="50415"/>
    <cellStyle name="Note 2 2 2 6 60" xfId="7668"/>
    <cellStyle name="Note 2 2 2 6 60 2" xfId="15385"/>
    <cellStyle name="Note 2 2 2 6 60 3" xfId="24377"/>
    <cellStyle name="Note 2 2 2 6 60 4" xfId="32565"/>
    <cellStyle name="Note 2 2 2 6 60 5" xfId="35177"/>
    <cellStyle name="Note 2 2 2 6 60 6" xfId="46230"/>
    <cellStyle name="Note 2 2 2 6 60 7" xfId="48436"/>
    <cellStyle name="Note 2 2 2 6 61" xfId="7693"/>
    <cellStyle name="Note 2 2 2 6 61 2" xfId="15410"/>
    <cellStyle name="Note 2 2 2 6 61 3" xfId="24401"/>
    <cellStyle name="Note 2 2 2 6 61 4" xfId="32590"/>
    <cellStyle name="Note 2 2 2 6 61 5" xfId="35855"/>
    <cellStyle name="Note 2 2 2 6 61 6" xfId="46255"/>
    <cellStyle name="Note 2 2 2 6 61 7" xfId="47654"/>
    <cellStyle name="Note 2 2 2 6 62" xfId="7688"/>
    <cellStyle name="Note 2 2 2 6 62 2" xfId="15405"/>
    <cellStyle name="Note 2 2 2 6 62 3" xfId="24396"/>
    <cellStyle name="Note 2 2 2 6 62 4" xfId="32585"/>
    <cellStyle name="Note 2 2 2 6 62 5" xfId="35943"/>
    <cellStyle name="Note 2 2 2 6 62 6" xfId="46250"/>
    <cellStyle name="Note 2 2 2 6 62 7" xfId="52714"/>
    <cellStyle name="Note 2 2 2 6 63" xfId="8106"/>
    <cellStyle name="Note 2 2 2 6 63 2" xfId="15823"/>
    <cellStyle name="Note 2 2 2 6 63 3" xfId="33003"/>
    <cellStyle name="Note 2 2 2 6 63 4" xfId="35977"/>
    <cellStyle name="Note 2 2 2 6 63 5" xfId="46668"/>
    <cellStyle name="Note 2 2 2 6 63 6" xfId="52967"/>
    <cellStyle name="Note 2 2 2 6 64" xfId="25735"/>
    <cellStyle name="Note 2 2 2 6 65" xfId="34285"/>
    <cellStyle name="Note 2 2 2 6 66" xfId="36913"/>
    <cellStyle name="Note 2 2 2 6 67" xfId="52409"/>
    <cellStyle name="Note 2 2 2 6 7" xfId="1563"/>
    <cellStyle name="Note 2 2 2 6 7 2" xfId="9386"/>
    <cellStyle name="Note 2 2 2 6 7 3" xfId="16814"/>
    <cellStyle name="Note 2 2 2 6 7 4" xfId="26152"/>
    <cellStyle name="Note 2 2 2 6 7 5" xfId="34821"/>
    <cellStyle name="Note 2 2 2 6 7 6" xfId="41699"/>
    <cellStyle name="Note 2 2 2 6 7 7" xfId="53329"/>
    <cellStyle name="Note 2 2 2 6 8" xfId="1687"/>
    <cellStyle name="Note 2 2 2 6 8 2" xfId="9510"/>
    <cellStyle name="Note 2 2 2 6 8 3" xfId="16938"/>
    <cellStyle name="Note 2 2 2 6 8 4" xfId="25412"/>
    <cellStyle name="Note 2 2 2 6 8 5" xfId="33868"/>
    <cellStyle name="Note 2 2 2 6 8 6" xfId="37157"/>
    <cellStyle name="Note 2 2 2 6 8 7" xfId="51680"/>
    <cellStyle name="Note 2 2 2 6 9" xfId="1821"/>
    <cellStyle name="Note 2 2 2 6 9 2" xfId="9644"/>
    <cellStyle name="Note 2 2 2 6 9 3" xfId="17072"/>
    <cellStyle name="Note 2 2 2 6 9 4" xfId="19728"/>
    <cellStyle name="Note 2 2 2 6 9 5" xfId="26821"/>
    <cellStyle name="Note 2 2 2 6 9 6" xfId="38262"/>
    <cellStyle name="Note 2 2 2 6 9 7" xfId="49759"/>
    <cellStyle name="Note 2 2 2 60" xfId="7271"/>
    <cellStyle name="Note 2 2 2 60 2" xfId="14988"/>
    <cellStyle name="Note 2 2 2 60 3" xfId="23981"/>
    <cellStyle name="Note 2 2 2 60 4" xfId="32168"/>
    <cellStyle name="Note 2 2 2 60 5" xfId="35747"/>
    <cellStyle name="Note 2 2 2 60 6" xfId="45833"/>
    <cellStyle name="Note 2 2 2 60 7" xfId="51564"/>
    <cellStyle name="Note 2 2 2 61" xfId="7276"/>
    <cellStyle name="Note 2 2 2 61 2" xfId="14993"/>
    <cellStyle name="Note 2 2 2 61 3" xfId="23986"/>
    <cellStyle name="Note 2 2 2 61 4" xfId="32173"/>
    <cellStyle name="Note 2 2 2 61 5" xfId="35610"/>
    <cellStyle name="Note 2 2 2 61 6" xfId="45838"/>
    <cellStyle name="Note 2 2 2 61 7" xfId="51036"/>
    <cellStyle name="Note 2 2 2 62" xfId="7286"/>
    <cellStyle name="Note 2 2 2 62 2" xfId="15003"/>
    <cellStyle name="Note 2 2 2 62 3" xfId="23996"/>
    <cellStyle name="Note 2 2 2 62 4" xfId="32183"/>
    <cellStyle name="Note 2 2 2 62 5" xfId="27909"/>
    <cellStyle name="Note 2 2 2 62 6" xfId="45848"/>
    <cellStyle name="Note 2 2 2 62 7" xfId="50061"/>
    <cellStyle name="Note 2 2 2 63" xfId="7532"/>
    <cellStyle name="Note 2 2 2 63 2" xfId="15249"/>
    <cellStyle name="Note 2 2 2 63 3" xfId="24242"/>
    <cellStyle name="Note 2 2 2 63 4" xfId="32429"/>
    <cellStyle name="Note 2 2 2 63 5" xfId="36183"/>
    <cellStyle name="Note 2 2 2 63 6" xfId="46094"/>
    <cellStyle name="Note 2 2 2 63 7" xfId="53710"/>
    <cellStyle name="Note 2 2 2 64" xfId="7733"/>
    <cellStyle name="Note 2 2 2 64 2" xfId="15450"/>
    <cellStyle name="Note 2 2 2 64 3" xfId="24441"/>
    <cellStyle name="Note 2 2 2 64 4" xfId="32630"/>
    <cellStyle name="Note 2 2 2 64 5" xfId="36063"/>
    <cellStyle name="Note 2 2 2 64 6" xfId="46295"/>
    <cellStyle name="Note 2 2 2 64 7" xfId="48141"/>
    <cellStyle name="Note 2 2 2 65" xfId="7792"/>
    <cellStyle name="Note 2 2 2 65 2" xfId="15509"/>
    <cellStyle name="Note 2 2 2 65 3" xfId="24496"/>
    <cellStyle name="Note 2 2 2 65 4" xfId="32689"/>
    <cellStyle name="Note 2 2 2 65 5" xfId="33795"/>
    <cellStyle name="Note 2 2 2 65 6" xfId="46354"/>
    <cellStyle name="Note 2 2 2 65 7" xfId="52496"/>
    <cellStyle name="Note 2 2 2 66" xfId="7714"/>
    <cellStyle name="Note 2 2 2 66 2" xfId="15431"/>
    <cellStyle name="Note 2 2 2 66 3" xfId="24422"/>
    <cellStyle name="Note 2 2 2 66 4" xfId="32611"/>
    <cellStyle name="Note 2 2 2 66 5" xfId="33130"/>
    <cellStyle name="Note 2 2 2 66 6" xfId="46276"/>
    <cellStyle name="Note 2 2 2 66 7" xfId="49564"/>
    <cellStyle name="Note 2 2 2 67" xfId="7794"/>
    <cellStyle name="Note 2 2 2 67 2" xfId="15511"/>
    <cellStyle name="Note 2 2 2 67 3" xfId="24498"/>
    <cellStyle name="Note 2 2 2 67 4" xfId="32691"/>
    <cellStyle name="Note 2 2 2 67 5" xfId="36043"/>
    <cellStyle name="Note 2 2 2 67 6" xfId="46356"/>
    <cellStyle name="Note 2 2 2 67 7" xfId="51794"/>
    <cellStyle name="Note 2 2 2 68" xfId="8077"/>
    <cellStyle name="Note 2 2 2 68 2" xfId="15794"/>
    <cellStyle name="Note 2 2 2 68 3" xfId="32974"/>
    <cellStyle name="Note 2 2 2 68 4" xfId="33217"/>
    <cellStyle name="Note 2 2 2 68 5" xfId="46639"/>
    <cellStyle name="Note 2 2 2 68 6" xfId="47221"/>
    <cellStyle name="Note 2 2 2 69" xfId="20008"/>
    <cellStyle name="Note 2 2 2 7" xfId="601"/>
    <cellStyle name="Note 2 2 2 7 2" xfId="8424"/>
    <cellStyle name="Note 2 2 2 7 3" xfId="11783"/>
    <cellStyle name="Note 2 2 2 7 4" xfId="19956"/>
    <cellStyle name="Note 2 2 2 7 5" xfId="27934"/>
    <cellStyle name="Note 2 2 2 7 6" xfId="36367"/>
    <cellStyle name="Note 2 2 2 7 7" xfId="48261"/>
    <cellStyle name="Note 2 2 2 70" xfId="28063"/>
    <cellStyle name="Note 2 2 2 71" xfId="37279"/>
    <cellStyle name="Note 2 2 2 72" xfId="48481"/>
    <cellStyle name="Note 2 2 2 8" xfId="608"/>
    <cellStyle name="Note 2 2 2 8 2" xfId="8431"/>
    <cellStyle name="Note 2 2 2 8 3" xfId="11972"/>
    <cellStyle name="Note 2 2 2 8 4" xfId="19735"/>
    <cellStyle name="Note 2 2 2 8 5" xfId="27022"/>
    <cellStyle name="Note 2 2 2 8 6" xfId="36477"/>
    <cellStyle name="Note 2 2 2 8 7" xfId="47774"/>
    <cellStyle name="Note 2 2 2 9" xfId="808"/>
    <cellStyle name="Note 2 2 2 9 2" xfId="8631"/>
    <cellStyle name="Note 2 2 2 9 3" xfId="16059"/>
    <cellStyle name="Note 2 2 2 9 4" xfId="19783"/>
    <cellStyle name="Note 2 2 2 9 5" xfId="27089"/>
    <cellStyle name="Note 2 2 2 9 6" xfId="38097"/>
    <cellStyle name="Note 2 2 2 9 7" xfId="48510"/>
    <cellStyle name="Note 2 2 20" xfId="4226"/>
    <cellStyle name="Note 2 2 20 2" xfId="11962"/>
    <cellStyle name="Note 2 2 20 3" xfId="20936"/>
    <cellStyle name="Note 2 2 20 4" xfId="29123"/>
    <cellStyle name="Note 2 2 20 5" xfId="34016"/>
    <cellStyle name="Note 2 2 20 6" xfId="42788"/>
    <cellStyle name="Note 2 2 20 7" xfId="47293"/>
    <cellStyle name="Note 2 2 21" xfId="3460"/>
    <cellStyle name="Note 2 2 21 2" xfId="11251"/>
    <cellStyle name="Note 2 2 21 3" xfId="20455"/>
    <cellStyle name="Note 2 2 21 4" xfId="28574"/>
    <cellStyle name="Note 2 2 21 5" xfId="28113"/>
    <cellStyle name="Note 2 2 21 6" xfId="42468"/>
    <cellStyle name="Note 2 2 21 7" xfId="50744"/>
    <cellStyle name="Note 2 2 22" xfId="3869"/>
    <cellStyle name="Note 2 2 22 2" xfId="11650"/>
    <cellStyle name="Note 2 2 22 3" xfId="20641"/>
    <cellStyle name="Note 2 2 22 4" xfId="28813"/>
    <cellStyle name="Note 2 2 22 5" xfId="36099"/>
    <cellStyle name="Note 2 2 22 6" xfId="42542"/>
    <cellStyle name="Note 2 2 22 7" xfId="53926"/>
    <cellStyle name="Note 2 2 23" xfId="4055"/>
    <cellStyle name="Note 2 2 23 2" xfId="11821"/>
    <cellStyle name="Note 2 2 23 3" xfId="20765"/>
    <cellStyle name="Note 2 2 23 4" xfId="28952"/>
    <cellStyle name="Note 2 2 23 5" xfId="34595"/>
    <cellStyle name="Note 2 2 23 6" xfId="42617"/>
    <cellStyle name="Note 2 2 23 7" xfId="51034"/>
    <cellStyle name="Note 2 2 24" xfId="5301"/>
    <cellStyle name="Note 2 2 24 2" xfId="13018"/>
    <cellStyle name="Note 2 2 24 3" xfId="22011"/>
    <cellStyle name="Note 2 2 24 4" xfId="30198"/>
    <cellStyle name="Note 2 2 24 5" xfId="35969"/>
    <cellStyle name="Note 2 2 24 6" xfId="43863"/>
    <cellStyle name="Note 2 2 24 7" xfId="53304"/>
    <cellStyle name="Note 2 2 25" xfId="5082"/>
    <cellStyle name="Note 2 2 25 2" xfId="12799"/>
    <cellStyle name="Note 2 2 25 3" xfId="21792"/>
    <cellStyle name="Note 2 2 25 4" xfId="29979"/>
    <cellStyle name="Note 2 2 25 5" xfId="35757"/>
    <cellStyle name="Note 2 2 25 6" xfId="43644"/>
    <cellStyle name="Note 2 2 25 7" xfId="52301"/>
    <cellStyle name="Note 2 2 26" xfId="5152"/>
    <cellStyle name="Note 2 2 26 2" xfId="12869"/>
    <cellStyle name="Note 2 2 26 3" xfId="21862"/>
    <cellStyle name="Note 2 2 26 4" xfId="30049"/>
    <cellStyle name="Note 2 2 26 5" xfId="36038"/>
    <cellStyle name="Note 2 2 26 6" xfId="43714"/>
    <cellStyle name="Note 2 2 26 7" xfId="53629"/>
    <cellStyle name="Note 2 2 27" xfId="5293"/>
    <cellStyle name="Note 2 2 27 2" xfId="13010"/>
    <cellStyle name="Note 2 2 27 3" xfId="22003"/>
    <cellStyle name="Note 2 2 27 4" xfId="30190"/>
    <cellStyle name="Note 2 2 27 5" xfId="36129"/>
    <cellStyle name="Note 2 2 27 6" xfId="43855"/>
    <cellStyle name="Note 2 2 27 7" xfId="54039"/>
    <cellStyle name="Note 2 2 28" xfId="5767"/>
    <cellStyle name="Note 2 2 28 2" xfId="13484"/>
    <cellStyle name="Note 2 2 28 3" xfId="22477"/>
    <cellStyle name="Note 2 2 28 4" xfId="30664"/>
    <cellStyle name="Note 2 2 28 5" xfId="35339"/>
    <cellStyle name="Note 2 2 28 6" xfId="44329"/>
    <cellStyle name="Note 2 2 28 7" xfId="49523"/>
    <cellStyle name="Note 2 2 29" xfId="5261"/>
    <cellStyle name="Note 2 2 29 2" xfId="12978"/>
    <cellStyle name="Note 2 2 29 3" xfId="21971"/>
    <cellStyle name="Note 2 2 29 4" xfId="30158"/>
    <cellStyle name="Note 2 2 29 5" xfId="26799"/>
    <cellStyle name="Note 2 2 29 6" xfId="43823"/>
    <cellStyle name="Note 2 2 29 7" xfId="50090"/>
    <cellStyle name="Note 2 2 3" xfId="515"/>
    <cellStyle name="Note 2 2 3 10" xfId="1961"/>
    <cellStyle name="Note 2 2 3 10 2" xfId="9784"/>
    <cellStyle name="Note 2 2 3 10 3" xfId="17212"/>
    <cellStyle name="Note 2 2 3 10 4" xfId="19020"/>
    <cellStyle name="Note 2 2 3 10 5" xfId="27827"/>
    <cellStyle name="Note 2 2 3 10 6" xfId="38559"/>
    <cellStyle name="Note 2 2 3 10 7" xfId="49885"/>
    <cellStyle name="Note 2 2 3 11" xfId="2079"/>
    <cellStyle name="Note 2 2 3 11 2" xfId="9902"/>
    <cellStyle name="Note 2 2 3 11 3" xfId="17330"/>
    <cellStyle name="Note 2 2 3 11 4" xfId="20066"/>
    <cellStyle name="Note 2 2 3 11 5" xfId="28237"/>
    <cellStyle name="Note 2 2 3 11 6" xfId="41654"/>
    <cellStyle name="Note 2 2 3 11 7" xfId="50185"/>
    <cellStyle name="Note 2 2 3 12" xfId="2192"/>
    <cellStyle name="Note 2 2 3 12 2" xfId="10015"/>
    <cellStyle name="Note 2 2 3 12 3" xfId="17443"/>
    <cellStyle name="Note 2 2 3 12 4" xfId="19708"/>
    <cellStyle name="Note 2 2 3 12 5" xfId="27096"/>
    <cellStyle name="Note 2 2 3 12 6" xfId="37586"/>
    <cellStyle name="Note 2 2 3 12 7" xfId="48108"/>
    <cellStyle name="Note 2 2 3 13" xfId="1173"/>
    <cellStyle name="Note 2 2 3 13 2" xfId="8996"/>
    <cellStyle name="Note 2 2 3 13 3" xfId="16424"/>
    <cellStyle name="Note 2 2 3 13 4" xfId="26562"/>
    <cellStyle name="Note 2 2 3 13 5" xfId="35374"/>
    <cellStyle name="Note 2 2 3 13 6" xfId="37452"/>
    <cellStyle name="Note 2 2 3 13 7" xfId="54202"/>
    <cellStyle name="Note 2 2 3 14" xfId="1612"/>
    <cellStyle name="Note 2 2 3 14 2" xfId="9435"/>
    <cellStyle name="Note 2 2 3 14 3" xfId="16863"/>
    <cellStyle name="Note 2 2 3 14 4" xfId="25923"/>
    <cellStyle name="Note 2 2 3 14 5" xfId="34527"/>
    <cellStyle name="Note 2 2 3 14 6" xfId="36683"/>
    <cellStyle name="Note 2 2 3 14 7" xfId="52841"/>
    <cellStyle name="Note 2 2 3 15" xfId="2490"/>
    <cellStyle name="Note 2 2 3 15 2" xfId="10313"/>
    <cellStyle name="Note 2 2 3 15 3" xfId="17741"/>
    <cellStyle name="Note 2 2 3 15 4" xfId="25190"/>
    <cellStyle name="Note 2 2 3 15 5" xfId="33574"/>
    <cellStyle name="Note 2 2 3 15 6" xfId="37439"/>
    <cellStyle name="Note 2 2 3 15 7" xfId="51201"/>
    <cellStyle name="Note 2 2 3 16" xfId="2603"/>
    <cellStyle name="Note 2 2 3 16 2" xfId="10426"/>
    <cellStyle name="Note 2 2 3 16 3" xfId="17854"/>
    <cellStyle name="Note 2 2 3 16 4" xfId="19650"/>
    <cellStyle name="Note 2 2 3 16 5" xfId="28099"/>
    <cellStyle name="Note 2 2 3 16 6" xfId="41662"/>
    <cellStyle name="Note 2 2 3 16 7" xfId="48763"/>
    <cellStyle name="Note 2 2 3 17" xfId="2438"/>
    <cellStyle name="Note 2 2 3 17 2" xfId="10261"/>
    <cellStyle name="Note 2 2 3 17 3" xfId="17689"/>
    <cellStyle name="Note 2 2 3 17 4" xfId="19789"/>
    <cellStyle name="Note 2 2 3 17 5" xfId="26858"/>
    <cellStyle name="Note 2 2 3 17 6" xfId="42250"/>
    <cellStyle name="Note 2 2 3 17 7" xfId="48298"/>
    <cellStyle name="Note 2 2 3 18" xfId="2401"/>
    <cellStyle name="Note 2 2 3 18 2" xfId="10224"/>
    <cellStyle name="Note 2 2 3 18 3" xfId="17652"/>
    <cellStyle name="Note 2 2 3 18 4" xfId="26123"/>
    <cellStyle name="Note 2 2 3 18 5" xfId="34784"/>
    <cellStyle name="Note 2 2 3 18 6" xfId="38918"/>
    <cellStyle name="Note 2 2 3 18 7" xfId="53264"/>
    <cellStyle name="Note 2 2 3 19" xfId="2797"/>
    <cellStyle name="Note 2 2 3 19 2" xfId="10620"/>
    <cellStyle name="Note 2 2 3 19 3" xfId="18048"/>
    <cellStyle name="Note 2 2 3 19 4" xfId="25064"/>
    <cellStyle name="Note 2 2 3 19 5" xfId="33424"/>
    <cellStyle name="Note 2 2 3 19 6" xfId="36593"/>
    <cellStyle name="Note 2 2 3 19 7" xfId="50944"/>
    <cellStyle name="Note 2 2 3 2" xfId="666"/>
    <cellStyle name="Note 2 2 3 2 2" xfId="8489"/>
    <cellStyle name="Note 2 2 3 2 3" xfId="8257"/>
    <cellStyle name="Note 2 2 3 2 4" xfId="24853"/>
    <cellStyle name="Note 2 2 3 2 5" xfId="33166"/>
    <cellStyle name="Note 2 2 3 2 6" xfId="37853"/>
    <cellStyle name="Note 2 2 3 2 7" xfId="50474"/>
    <cellStyle name="Note 2 2 3 20" xfId="2904"/>
    <cellStyle name="Note 2 2 3 20 2" xfId="10727"/>
    <cellStyle name="Note 2 2 3 20 3" xfId="18155"/>
    <cellStyle name="Note 2 2 3 20 4" xfId="19502"/>
    <cellStyle name="Note 2 2 3 20 5" xfId="33097"/>
    <cellStyle name="Note 2 2 3 20 6" xfId="36662"/>
    <cellStyle name="Note 2 2 3 20 7" xfId="49686"/>
    <cellStyle name="Note 2 2 3 21" xfId="3280"/>
    <cellStyle name="Note 2 2 3 21 2" xfId="11073"/>
    <cellStyle name="Note 2 2 3 21 3" xfId="18402"/>
    <cellStyle name="Note 2 2 3 21 4" xfId="26149"/>
    <cellStyle name="Note 2 2 3 21 5" xfId="34818"/>
    <cellStyle name="Note 2 2 3 21 6" xfId="41036"/>
    <cellStyle name="Note 2 2 3 21 7" xfId="53325"/>
    <cellStyle name="Note 2 2 3 22" xfId="3400"/>
    <cellStyle name="Note 2 2 3 22 2" xfId="11191"/>
    <cellStyle name="Note 2 2 3 22 3" xfId="18513"/>
    <cellStyle name="Note 2 2 3 22 4" xfId="19249"/>
    <cellStyle name="Note 2 2 3 22 5" xfId="28288"/>
    <cellStyle name="Note 2 2 3 22 6" xfId="36349"/>
    <cellStyle name="Note 2 2 3 22 7" xfId="49393"/>
    <cellStyle name="Note 2 2 3 23" xfId="3528"/>
    <cellStyle name="Note 2 2 3 23 2" xfId="11318"/>
    <cellStyle name="Note 2 2 3 23 3" xfId="18609"/>
    <cellStyle name="Note 2 2 3 23 4" xfId="25259"/>
    <cellStyle name="Note 2 2 3 23 5" xfId="33667"/>
    <cellStyle name="Note 2 2 3 23 6" xfId="36552"/>
    <cellStyle name="Note 2 2 3 23 7" xfId="51346"/>
    <cellStyle name="Note 2 2 3 24" xfId="3027"/>
    <cellStyle name="Note 2 2 3 24 2" xfId="10842"/>
    <cellStyle name="Note 2 2 3 24 3" xfId="18253"/>
    <cellStyle name="Note 2 2 3 24 4" xfId="19802"/>
    <cellStyle name="Note 2 2 3 24 5" xfId="28240"/>
    <cellStyle name="Note 2 2 3 24 6" xfId="37283"/>
    <cellStyle name="Note 2 2 3 24 7" xfId="49976"/>
    <cellStyle name="Note 2 2 3 25" xfId="3670"/>
    <cellStyle name="Note 2 2 3 25 2" xfId="11455"/>
    <cellStyle name="Note 2 2 3 25 3" xfId="18728"/>
    <cellStyle name="Note 2 2 3 25 4" xfId="25545"/>
    <cellStyle name="Note 2 2 3 25 5" xfId="34040"/>
    <cellStyle name="Note 2 2 3 25 6" xfId="37662"/>
    <cellStyle name="Note 2 2 3 25 7" xfId="51978"/>
    <cellStyle name="Note 2 2 3 26" xfId="3801"/>
    <cellStyle name="Note 2 2 3 26 2" xfId="11583"/>
    <cellStyle name="Note 2 2 3 26 3" xfId="18840"/>
    <cellStyle name="Note 2 2 3 26 4" xfId="26379"/>
    <cellStyle name="Note 2 2 3 26 5" xfId="35125"/>
    <cellStyle name="Note 2 2 3 26 6" xfId="41464"/>
    <cellStyle name="Note 2 2 3 26 7" xfId="53809"/>
    <cellStyle name="Note 2 2 3 27" xfId="3918"/>
    <cellStyle name="Note 2 2 3 27 2" xfId="11698"/>
    <cellStyle name="Note 2 2 3 27 3" xfId="18949"/>
    <cellStyle name="Note 2 2 3 27 4" xfId="19271"/>
    <cellStyle name="Note 2 2 3 27 5" xfId="28103"/>
    <cellStyle name="Note 2 2 3 27 6" xfId="37356"/>
    <cellStyle name="Note 2 2 3 27 7" xfId="48976"/>
    <cellStyle name="Note 2 2 3 28" xfId="2972"/>
    <cellStyle name="Note 2 2 3 28 2" xfId="10795"/>
    <cellStyle name="Note 2 2 3 28 3" xfId="20162"/>
    <cellStyle name="Note 2 2 3 28 4" xfId="28244"/>
    <cellStyle name="Note 2 2 3 28 5" xfId="26995"/>
    <cellStyle name="Note 2 2 3 28 6" xfId="42333"/>
    <cellStyle name="Note 2 2 3 28 7" xfId="50071"/>
    <cellStyle name="Note 2 2 3 29" xfId="4115"/>
    <cellStyle name="Note 2 2 3 29 2" xfId="11875"/>
    <cellStyle name="Note 2 2 3 29 3" xfId="20825"/>
    <cellStyle name="Note 2 2 3 29 4" xfId="29012"/>
    <cellStyle name="Note 2 2 3 29 5" xfId="35807"/>
    <cellStyle name="Note 2 2 3 29 6" xfId="42677"/>
    <cellStyle name="Note 2 2 3 29 7" xfId="52494"/>
    <cellStyle name="Note 2 2 3 3" xfId="773"/>
    <cellStyle name="Note 2 2 3 3 2" xfId="8596"/>
    <cellStyle name="Note 2 2 3 3 3" xfId="16024"/>
    <cellStyle name="Note 2 2 3 3 4" xfId="25561"/>
    <cellStyle name="Note 2 2 3 3 5" xfId="34059"/>
    <cellStyle name="Note 2 2 3 3 6" xfId="37642"/>
    <cellStyle name="Note 2 2 3 3 7" xfId="52007"/>
    <cellStyle name="Note 2 2 3 30" xfId="3018"/>
    <cellStyle name="Note 2 2 3 30 2" xfId="20190"/>
    <cellStyle name="Note 2 2 3 30 3" xfId="28281"/>
    <cellStyle name="Note 2 2 3 30 4" xfId="33932"/>
    <cellStyle name="Note 2 2 3 30 5" xfId="42355"/>
    <cellStyle name="Note 2 2 3 30 6" xfId="49834"/>
    <cellStyle name="Note 2 2 3 31" xfId="4312"/>
    <cellStyle name="Note 2 2 3 31 2" xfId="12029"/>
    <cellStyle name="Note 2 2 3 31 3" xfId="21022"/>
    <cellStyle name="Note 2 2 3 31 4" xfId="29209"/>
    <cellStyle name="Note 2 2 3 31 5" xfId="33258"/>
    <cellStyle name="Note 2 2 3 31 6" xfId="42874"/>
    <cellStyle name="Note 2 2 3 31 7" xfId="50624"/>
    <cellStyle name="Note 2 2 3 32" xfId="4435"/>
    <cellStyle name="Note 2 2 3 32 2" xfId="12152"/>
    <cellStyle name="Note 2 2 3 32 3" xfId="21145"/>
    <cellStyle name="Note 2 2 3 32 4" xfId="29332"/>
    <cellStyle name="Note 2 2 3 32 5" xfId="34583"/>
    <cellStyle name="Note 2 2 3 32 6" xfId="42997"/>
    <cellStyle name="Note 2 2 3 32 7" xfId="51122"/>
    <cellStyle name="Note 2 2 3 33" xfId="4549"/>
    <cellStyle name="Note 2 2 3 33 2" xfId="12266"/>
    <cellStyle name="Note 2 2 3 33 3" xfId="21259"/>
    <cellStyle name="Note 2 2 3 33 4" xfId="29446"/>
    <cellStyle name="Note 2 2 3 33 5" xfId="36130"/>
    <cellStyle name="Note 2 2 3 33 6" xfId="43111"/>
    <cellStyle name="Note 2 2 3 33 7" xfId="54040"/>
    <cellStyle name="Note 2 2 3 34" xfId="4662"/>
    <cellStyle name="Note 2 2 3 34 2" xfId="12379"/>
    <cellStyle name="Note 2 2 3 34 3" xfId="21372"/>
    <cellStyle name="Note 2 2 3 34 4" xfId="29559"/>
    <cellStyle name="Note 2 2 3 34 5" xfId="27010"/>
    <cellStyle name="Note 2 2 3 34 6" xfId="43224"/>
    <cellStyle name="Note 2 2 3 34 7" xfId="50220"/>
    <cellStyle name="Note 2 2 3 35" xfId="4774"/>
    <cellStyle name="Note 2 2 3 35 2" xfId="12491"/>
    <cellStyle name="Note 2 2 3 35 3" xfId="21484"/>
    <cellStyle name="Note 2 2 3 35 4" xfId="29671"/>
    <cellStyle name="Note 2 2 3 35 5" xfId="36058"/>
    <cellStyle name="Note 2 2 3 35 6" xfId="43336"/>
    <cellStyle name="Note 2 2 3 35 7" xfId="53733"/>
    <cellStyle name="Note 2 2 3 36" xfId="4882"/>
    <cellStyle name="Note 2 2 3 36 2" xfId="12599"/>
    <cellStyle name="Note 2 2 3 36 3" xfId="21592"/>
    <cellStyle name="Note 2 2 3 36 4" xfId="29779"/>
    <cellStyle name="Note 2 2 3 36 5" xfId="34576"/>
    <cellStyle name="Note 2 2 3 36 6" xfId="43444"/>
    <cellStyle name="Note 2 2 3 36 7" xfId="49730"/>
    <cellStyle name="Note 2 2 3 37" xfId="4994"/>
    <cellStyle name="Note 2 2 3 37 2" xfId="12711"/>
    <cellStyle name="Note 2 2 3 37 3" xfId="21704"/>
    <cellStyle name="Note 2 2 3 37 4" xfId="29891"/>
    <cellStyle name="Note 2 2 3 37 5" xfId="34091"/>
    <cellStyle name="Note 2 2 3 37 6" xfId="43556"/>
    <cellStyle name="Note 2 2 3 37 7" xfId="48130"/>
    <cellStyle name="Note 2 2 3 38" xfId="5107"/>
    <cellStyle name="Note 2 2 3 38 2" xfId="12824"/>
    <cellStyle name="Note 2 2 3 38 3" xfId="21817"/>
    <cellStyle name="Note 2 2 3 38 4" xfId="30004"/>
    <cellStyle name="Note 2 2 3 38 5" xfId="27097"/>
    <cellStyle name="Note 2 2 3 38 6" xfId="43669"/>
    <cellStyle name="Note 2 2 3 38 7" xfId="47399"/>
    <cellStyle name="Note 2 2 3 39" xfId="5492"/>
    <cellStyle name="Note 2 2 3 39 2" xfId="13209"/>
    <cellStyle name="Note 2 2 3 39 3" xfId="22202"/>
    <cellStyle name="Note 2 2 3 39 4" xfId="30389"/>
    <cellStyle name="Note 2 2 3 39 5" xfId="33662"/>
    <cellStyle name="Note 2 2 3 39 6" xfId="44054"/>
    <cellStyle name="Note 2 2 3 39 7" xfId="48859"/>
    <cellStyle name="Note 2 2 3 4" xfId="885"/>
    <cellStyle name="Note 2 2 3 4 2" xfId="8708"/>
    <cellStyle name="Note 2 2 3 4 3" xfId="16136"/>
    <cellStyle name="Note 2 2 3 4 4" xfId="26409"/>
    <cellStyle name="Note 2 2 3 4 5" xfId="35169"/>
    <cellStyle name="Note 2 2 3 4 6" xfId="37871"/>
    <cellStyle name="Note 2 2 3 4 7" xfId="53880"/>
    <cellStyle name="Note 2 2 3 40" xfId="5617"/>
    <cellStyle name="Note 2 2 3 40 2" xfId="13334"/>
    <cellStyle name="Note 2 2 3 40 3" xfId="22327"/>
    <cellStyle name="Note 2 2 3 40 4" xfId="30514"/>
    <cellStyle name="Note 2 2 3 40 5" xfId="27218"/>
    <cellStyle name="Note 2 2 3 40 6" xfId="44179"/>
    <cellStyle name="Note 2 2 3 40 7" xfId="47113"/>
    <cellStyle name="Note 2 2 3 41" xfId="5732"/>
    <cellStyle name="Note 2 2 3 41 2" xfId="13449"/>
    <cellStyle name="Note 2 2 3 41 3" xfId="22442"/>
    <cellStyle name="Note 2 2 3 41 4" xfId="30629"/>
    <cellStyle name="Note 2 2 3 41 5" xfId="36078"/>
    <cellStyle name="Note 2 2 3 41 6" xfId="44294"/>
    <cellStyle name="Note 2 2 3 41 7" xfId="53442"/>
    <cellStyle name="Note 2 2 3 42" xfId="5849"/>
    <cellStyle name="Note 2 2 3 42 2" xfId="13566"/>
    <cellStyle name="Note 2 2 3 42 3" xfId="22559"/>
    <cellStyle name="Note 2 2 3 42 4" xfId="30746"/>
    <cellStyle name="Note 2 2 3 42 5" xfId="34125"/>
    <cellStyle name="Note 2 2 3 42 6" xfId="44411"/>
    <cellStyle name="Note 2 2 3 42 7" xfId="54175"/>
    <cellStyle name="Note 2 2 3 43" xfId="5977"/>
    <cellStyle name="Note 2 2 3 43 2" xfId="13694"/>
    <cellStyle name="Note 2 2 3 43 3" xfId="22687"/>
    <cellStyle name="Note 2 2 3 43 4" xfId="30874"/>
    <cellStyle name="Note 2 2 3 43 5" xfId="28102"/>
    <cellStyle name="Note 2 2 3 43 6" xfId="44539"/>
    <cellStyle name="Note 2 2 3 43 7" xfId="48896"/>
    <cellStyle name="Note 2 2 3 44" xfId="6079"/>
    <cellStyle name="Note 2 2 3 44 2" xfId="13796"/>
    <cellStyle name="Note 2 2 3 44 3" xfId="22789"/>
    <cellStyle name="Note 2 2 3 44 4" xfId="30976"/>
    <cellStyle name="Note 2 2 3 44 5" xfId="27235"/>
    <cellStyle name="Note 2 2 3 44 6" xfId="44641"/>
    <cellStyle name="Note 2 2 3 44 7" xfId="52965"/>
    <cellStyle name="Note 2 2 3 45" xfId="5178"/>
    <cellStyle name="Note 2 2 3 45 2" xfId="12895"/>
    <cellStyle name="Note 2 2 3 45 3" xfId="21888"/>
    <cellStyle name="Note 2 2 3 45 4" xfId="30075"/>
    <cellStyle name="Note 2 2 3 45 5" xfId="34077"/>
    <cellStyle name="Note 2 2 3 45 6" xfId="43740"/>
    <cellStyle name="Note 2 2 3 45 7" xfId="50948"/>
    <cellStyle name="Note 2 2 3 46" xfId="6233"/>
    <cellStyle name="Note 2 2 3 46 2" xfId="13950"/>
    <cellStyle name="Note 2 2 3 46 3" xfId="22943"/>
    <cellStyle name="Note 2 2 3 46 4" xfId="31130"/>
    <cellStyle name="Note 2 2 3 46 5" xfId="35680"/>
    <cellStyle name="Note 2 2 3 46 6" xfId="44795"/>
    <cellStyle name="Note 2 2 3 46 7" xfId="51302"/>
    <cellStyle name="Note 2 2 3 47" xfId="6350"/>
    <cellStyle name="Note 2 2 3 47 2" xfId="14067"/>
    <cellStyle name="Note 2 2 3 47 3" xfId="23060"/>
    <cellStyle name="Note 2 2 3 47 4" xfId="31247"/>
    <cellStyle name="Note 2 2 3 47 5" xfId="28452"/>
    <cellStyle name="Note 2 2 3 47 6" xfId="44912"/>
    <cellStyle name="Note 2 2 3 47 7" xfId="54488"/>
    <cellStyle name="Note 2 2 3 48" xfId="6460"/>
    <cellStyle name="Note 2 2 3 48 2" xfId="14177"/>
    <cellStyle name="Note 2 2 3 48 3" xfId="23170"/>
    <cellStyle name="Note 2 2 3 48 4" xfId="31357"/>
    <cellStyle name="Note 2 2 3 48 5" xfId="28495"/>
    <cellStyle name="Note 2 2 3 48 6" xfId="45022"/>
    <cellStyle name="Note 2 2 3 48 7" xfId="48941"/>
    <cellStyle name="Note 2 2 3 49" xfId="5243"/>
    <cellStyle name="Note 2 2 3 49 2" xfId="12960"/>
    <cellStyle name="Note 2 2 3 49 3" xfId="21953"/>
    <cellStyle name="Note 2 2 3 49 4" xfId="30140"/>
    <cellStyle name="Note 2 2 3 49 5" xfId="33697"/>
    <cellStyle name="Note 2 2 3 49 6" xfId="43805"/>
    <cellStyle name="Note 2 2 3 49 7" xfId="47575"/>
    <cellStyle name="Note 2 2 3 5" xfId="1349"/>
    <cellStyle name="Note 2 2 3 5 2" xfId="9172"/>
    <cellStyle name="Note 2 2 3 5 3" xfId="16600"/>
    <cellStyle name="Note 2 2 3 5 4" xfId="20625"/>
    <cellStyle name="Note 2 2 3 5 5" xfId="27444"/>
    <cellStyle name="Note 2 2 3 5 6" xfId="41087"/>
    <cellStyle name="Note 2 2 3 5 7" xfId="48413"/>
    <cellStyle name="Note 2 2 3 50" xfId="6607"/>
    <cellStyle name="Note 2 2 3 50 2" xfId="14324"/>
    <cellStyle name="Note 2 2 3 50 3" xfId="23317"/>
    <cellStyle name="Note 2 2 3 50 4" xfId="31504"/>
    <cellStyle name="Note 2 2 3 50 5" xfId="27610"/>
    <cellStyle name="Note 2 2 3 50 6" xfId="45169"/>
    <cellStyle name="Note 2 2 3 50 7" xfId="49445"/>
    <cellStyle name="Note 2 2 3 51" xfId="6718"/>
    <cellStyle name="Note 2 2 3 51 2" xfId="14435"/>
    <cellStyle name="Note 2 2 3 51 3" xfId="23428"/>
    <cellStyle name="Note 2 2 3 51 4" xfId="31615"/>
    <cellStyle name="Note 2 2 3 51 5" xfId="35905"/>
    <cellStyle name="Note 2 2 3 51 6" xfId="45280"/>
    <cellStyle name="Note 2 2 3 51 7" xfId="52762"/>
    <cellStyle name="Note 2 2 3 52" xfId="6833"/>
    <cellStyle name="Note 2 2 3 52 2" xfId="14550"/>
    <cellStyle name="Note 2 2 3 52 3" xfId="23543"/>
    <cellStyle name="Note 2 2 3 52 4" xfId="31730"/>
    <cellStyle name="Note 2 2 3 52 5" xfId="34792"/>
    <cellStyle name="Note 2 2 3 52 6" xfId="45395"/>
    <cellStyle name="Note 2 2 3 52 7" xfId="48452"/>
    <cellStyle name="Note 2 2 3 53" xfId="6946"/>
    <cellStyle name="Note 2 2 3 53 2" xfId="14663"/>
    <cellStyle name="Note 2 2 3 53 3" xfId="23656"/>
    <cellStyle name="Note 2 2 3 53 4" xfId="31843"/>
    <cellStyle name="Note 2 2 3 53 5" xfId="26842"/>
    <cellStyle name="Note 2 2 3 53 6" xfId="45508"/>
    <cellStyle name="Note 2 2 3 53 7" xfId="46847"/>
    <cellStyle name="Note 2 2 3 54" xfId="7058"/>
    <cellStyle name="Note 2 2 3 54 2" xfId="14775"/>
    <cellStyle name="Note 2 2 3 54 3" xfId="23768"/>
    <cellStyle name="Note 2 2 3 54 4" xfId="31955"/>
    <cellStyle name="Note 2 2 3 54 5" xfId="35982"/>
    <cellStyle name="Note 2 2 3 54 6" xfId="45620"/>
    <cellStyle name="Note 2 2 3 54 7" xfId="51744"/>
    <cellStyle name="Note 2 2 3 55" xfId="7348"/>
    <cellStyle name="Note 2 2 3 55 2" xfId="15065"/>
    <cellStyle name="Note 2 2 3 55 3" xfId="24058"/>
    <cellStyle name="Note 2 2 3 55 4" xfId="32245"/>
    <cellStyle name="Note 2 2 3 55 5" xfId="27680"/>
    <cellStyle name="Note 2 2 3 55 6" xfId="45910"/>
    <cellStyle name="Note 2 2 3 55 7" xfId="47564"/>
    <cellStyle name="Note 2 2 3 56" xfId="7325"/>
    <cellStyle name="Note 2 2 3 56 2" xfId="15042"/>
    <cellStyle name="Note 2 2 3 56 3" xfId="24035"/>
    <cellStyle name="Note 2 2 3 56 4" xfId="32222"/>
    <cellStyle name="Note 2 2 3 56 5" xfId="36088"/>
    <cellStyle name="Note 2 2 3 56 6" xfId="45887"/>
    <cellStyle name="Note 2 2 3 56 7" xfId="53289"/>
    <cellStyle name="Note 2 2 3 57" xfId="7455"/>
    <cellStyle name="Note 2 2 3 57 2" xfId="15172"/>
    <cellStyle name="Note 2 2 3 57 3" xfId="24165"/>
    <cellStyle name="Note 2 2 3 57 4" xfId="32352"/>
    <cellStyle name="Note 2 2 3 57 5" xfId="28022"/>
    <cellStyle name="Note 2 2 3 57 6" xfId="46017"/>
    <cellStyle name="Note 2 2 3 57 7" xfId="48199"/>
    <cellStyle name="Note 2 2 3 58" xfId="7576"/>
    <cellStyle name="Note 2 2 3 58 2" xfId="15293"/>
    <cellStyle name="Note 2 2 3 58 3" xfId="24286"/>
    <cellStyle name="Note 2 2 3 58 4" xfId="32473"/>
    <cellStyle name="Note 2 2 3 58 5" xfId="35411"/>
    <cellStyle name="Note 2 2 3 58 6" xfId="46138"/>
    <cellStyle name="Note 2 2 3 58 7" xfId="48989"/>
    <cellStyle name="Note 2 2 3 59" xfId="7852"/>
    <cellStyle name="Note 2 2 3 59 2" xfId="15569"/>
    <cellStyle name="Note 2 2 3 59 3" xfId="24556"/>
    <cellStyle name="Note 2 2 3 59 4" xfId="32749"/>
    <cellStyle name="Note 2 2 3 59 5" xfId="27378"/>
    <cellStyle name="Note 2 2 3 59 6" xfId="46414"/>
    <cellStyle name="Note 2 2 3 59 7" xfId="50199"/>
    <cellStyle name="Note 2 2 3 6" xfId="1472"/>
    <cellStyle name="Note 2 2 3 6 2" xfId="9295"/>
    <cellStyle name="Note 2 2 3 6 3" xfId="16723"/>
    <cellStyle name="Note 2 2 3 6 4" xfId="19601"/>
    <cellStyle name="Note 2 2 3 6 5" xfId="27059"/>
    <cellStyle name="Note 2 2 3 6 6" xfId="39601"/>
    <cellStyle name="Note 2 2 3 6 7" xfId="48381"/>
    <cellStyle name="Note 2 2 3 60" xfId="7748"/>
    <cellStyle name="Note 2 2 3 60 2" xfId="15465"/>
    <cellStyle name="Note 2 2 3 60 3" xfId="24456"/>
    <cellStyle name="Note 2 2 3 60 4" xfId="32645"/>
    <cellStyle name="Note 2 2 3 60 5" xfId="35952"/>
    <cellStyle name="Note 2 2 3 60 6" xfId="46310"/>
    <cellStyle name="Note 2 2 3 60 7" xfId="52858"/>
    <cellStyle name="Note 2 2 3 61" xfId="7976"/>
    <cellStyle name="Note 2 2 3 61 2" xfId="15693"/>
    <cellStyle name="Note 2 2 3 61 3" xfId="24678"/>
    <cellStyle name="Note 2 2 3 61 4" xfId="32873"/>
    <cellStyle name="Note 2 2 3 61 5" xfId="35788"/>
    <cellStyle name="Note 2 2 3 61 6" xfId="46538"/>
    <cellStyle name="Note 2 2 3 61 7" xfId="51969"/>
    <cellStyle name="Note 2 2 3 62" xfId="7709"/>
    <cellStyle name="Note 2 2 3 62 2" xfId="15426"/>
    <cellStyle name="Note 2 2 3 62 3" xfId="24417"/>
    <cellStyle name="Note 2 2 3 62 4" xfId="32606"/>
    <cellStyle name="Note 2 2 3 62 5" xfId="26984"/>
    <cellStyle name="Note 2 2 3 62 6" xfId="46271"/>
    <cellStyle name="Note 2 2 3 62 7" xfId="50420"/>
    <cellStyle name="Note 2 2 3 63" xfId="8128"/>
    <cellStyle name="Note 2 2 3 63 2" xfId="15845"/>
    <cellStyle name="Note 2 2 3 63 3" xfId="33025"/>
    <cellStyle name="Note 2 2 3 63 4" xfId="26750"/>
    <cellStyle name="Note 2 2 3 63 5" xfId="46690"/>
    <cellStyle name="Note 2 2 3 63 6" xfId="50578"/>
    <cellStyle name="Note 2 2 3 64" xfId="19512"/>
    <cellStyle name="Note 2 2 3 65" xfId="27949"/>
    <cellStyle name="Note 2 2 3 66" xfId="37093"/>
    <cellStyle name="Note 2 2 3 67" xfId="49980"/>
    <cellStyle name="Note 2 2 3 7" xfId="985"/>
    <cellStyle name="Note 2 2 3 7 2" xfId="8808"/>
    <cellStyle name="Note 2 2 3 7 3" xfId="16236"/>
    <cellStyle name="Note 2 2 3 7 4" xfId="25526"/>
    <cellStyle name="Note 2 2 3 7 5" xfId="34012"/>
    <cellStyle name="Note 2 2 3 7 6" xfId="36550"/>
    <cellStyle name="Note 2 2 3 7 7" xfId="51941"/>
    <cellStyle name="Note 2 2 3 8" xfId="1709"/>
    <cellStyle name="Note 2 2 3 8 2" xfId="9532"/>
    <cellStyle name="Note 2 2 3 8 3" xfId="16960"/>
    <cellStyle name="Note 2 2 3 8 4" xfId="25958"/>
    <cellStyle name="Note 2 2 3 8 5" xfId="34567"/>
    <cellStyle name="Note 2 2 3 8 6" xfId="36888"/>
    <cellStyle name="Note 2 2 3 8 7" xfId="52911"/>
    <cellStyle name="Note 2 2 3 9" xfId="1843"/>
    <cellStyle name="Note 2 2 3 9 2" xfId="9666"/>
    <cellStyle name="Note 2 2 3 9 3" xfId="17094"/>
    <cellStyle name="Note 2 2 3 9 4" xfId="26160"/>
    <cellStyle name="Note 2 2 3 9 5" xfId="34831"/>
    <cellStyle name="Note 2 2 3 9 6" xfId="36861"/>
    <cellStyle name="Note 2 2 3 9 7" xfId="53347"/>
    <cellStyle name="Note 2 2 30" xfId="5064"/>
    <cellStyle name="Note 2 2 30 2" xfId="12781"/>
    <cellStyle name="Note 2 2 30 3" xfId="21774"/>
    <cellStyle name="Note 2 2 30 4" xfId="29961"/>
    <cellStyle name="Note 2 2 30 5" xfId="36152"/>
    <cellStyle name="Note 2 2 30 6" xfId="43626"/>
    <cellStyle name="Note 2 2 30 7" xfId="54185"/>
    <cellStyle name="Note 2 2 31" xfId="7354"/>
    <cellStyle name="Note 2 2 31 2" xfId="15071"/>
    <cellStyle name="Note 2 2 31 3" xfId="24064"/>
    <cellStyle name="Note 2 2 31 4" xfId="32251"/>
    <cellStyle name="Note 2 2 31 5" xfId="27481"/>
    <cellStyle name="Note 2 2 31 6" xfId="45916"/>
    <cellStyle name="Note 2 2 31 7" xfId="50313"/>
    <cellStyle name="Note 2 2 32" xfId="7403"/>
    <cellStyle name="Note 2 2 32 2" xfId="15120"/>
    <cellStyle name="Note 2 2 32 3" xfId="24113"/>
    <cellStyle name="Note 2 2 32 4" xfId="32300"/>
    <cellStyle name="Note 2 2 32 5" xfId="35913"/>
    <cellStyle name="Note 2 2 32 6" xfId="45965"/>
    <cellStyle name="Note 2 2 32 7" xfId="51587"/>
    <cellStyle name="Note 2 2 33" xfId="7687"/>
    <cellStyle name="Note 2 2 33 2" xfId="15404"/>
    <cellStyle name="Note 2 2 33 3" xfId="24395"/>
    <cellStyle name="Note 2 2 33 4" xfId="32584"/>
    <cellStyle name="Note 2 2 33 5" xfId="33467"/>
    <cellStyle name="Note 2 2 33 6" xfId="46249"/>
    <cellStyle name="Note 2 2 33 7" xfId="52821"/>
    <cellStyle name="Note 2 2 34" xfId="7999"/>
    <cellStyle name="Note 2 2 34 2" xfId="15716"/>
    <cellStyle name="Note 2 2 34 3" xfId="24701"/>
    <cellStyle name="Note 2 2 34 4" xfId="32896"/>
    <cellStyle name="Note 2 2 34 5" xfId="33533"/>
    <cellStyle name="Note 2 2 34 6" xfId="46561"/>
    <cellStyle name="Note 2 2 34 7" xfId="49021"/>
    <cellStyle name="Note 2 2 35" xfId="7972"/>
    <cellStyle name="Note 2 2 35 2" xfId="15689"/>
    <cellStyle name="Note 2 2 35 3" xfId="24674"/>
    <cellStyle name="Note 2 2 35 4" xfId="32869"/>
    <cellStyle name="Note 2 2 35 5" xfId="35882"/>
    <cellStyle name="Note 2 2 35 6" xfId="46534"/>
    <cellStyle name="Note 2 2 35 7" xfId="52304"/>
    <cellStyle name="Note 2 2 36" xfId="19818"/>
    <cellStyle name="Note 2 2 37" xfId="26781"/>
    <cellStyle name="Note 2 2 38" xfId="36796"/>
    <cellStyle name="Note 2 2 39" xfId="50342"/>
    <cellStyle name="Note 2 2 4" xfId="484"/>
    <cellStyle name="Note 2 2 4 10" xfId="1930"/>
    <cellStyle name="Note 2 2 4 10 2" xfId="9753"/>
    <cellStyle name="Note 2 2 4 10 3" xfId="17181"/>
    <cellStyle name="Note 2 2 4 10 4" xfId="20295"/>
    <cellStyle name="Note 2 2 4 10 5" xfId="27514"/>
    <cellStyle name="Note 2 2 4 10 6" xfId="36809"/>
    <cellStyle name="Note 2 2 4 10 7" xfId="48049"/>
    <cellStyle name="Note 2 2 4 11" xfId="2048"/>
    <cellStyle name="Note 2 2 4 11 2" xfId="9871"/>
    <cellStyle name="Note 2 2 4 11 3" xfId="17299"/>
    <cellStyle name="Note 2 2 4 11 4" xfId="26175"/>
    <cellStyle name="Note 2 2 4 11 5" xfId="34848"/>
    <cellStyle name="Note 2 2 4 11 6" xfId="37566"/>
    <cellStyle name="Note 2 2 4 11 7" xfId="53375"/>
    <cellStyle name="Note 2 2 4 12" xfId="2161"/>
    <cellStyle name="Note 2 2 4 12 2" xfId="9984"/>
    <cellStyle name="Note 2 2 4 12 3" xfId="17412"/>
    <cellStyle name="Note 2 2 4 12 4" xfId="25976"/>
    <cellStyle name="Note 2 2 4 12 5" xfId="34594"/>
    <cellStyle name="Note 2 2 4 12 6" xfId="40388"/>
    <cellStyle name="Note 2 2 4 12 7" xfId="52952"/>
    <cellStyle name="Note 2 2 4 13" xfId="1630"/>
    <cellStyle name="Note 2 2 4 13 2" xfId="9453"/>
    <cellStyle name="Note 2 2 4 13 3" xfId="16881"/>
    <cellStyle name="Note 2 2 4 13 4" xfId="26277"/>
    <cellStyle name="Note 2 2 4 13 5" xfId="34983"/>
    <cellStyle name="Note 2 2 4 13 6" xfId="42263"/>
    <cellStyle name="Note 2 2 4 13 7" xfId="53602"/>
    <cellStyle name="Note 2 2 4 14" xfId="980"/>
    <cellStyle name="Note 2 2 4 14 2" xfId="8803"/>
    <cellStyle name="Note 2 2 4 14 3" xfId="16231"/>
    <cellStyle name="Note 2 2 4 14 4" xfId="25730"/>
    <cellStyle name="Note 2 2 4 14 5" xfId="34279"/>
    <cellStyle name="Note 2 2 4 14 6" xfId="37048"/>
    <cellStyle name="Note 2 2 4 14 7" xfId="52398"/>
    <cellStyle name="Note 2 2 4 15" xfId="2459"/>
    <cellStyle name="Note 2 2 4 15 2" xfId="10282"/>
    <cellStyle name="Note 2 2 4 15 3" xfId="17710"/>
    <cellStyle name="Note 2 2 4 15 4" xfId="19369"/>
    <cellStyle name="Note 2 2 4 15 5" xfId="28449"/>
    <cellStyle name="Note 2 2 4 15 6" xfId="40284"/>
    <cellStyle name="Note 2 2 4 15 7" xfId="48316"/>
    <cellStyle name="Note 2 2 4 16" xfId="2572"/>
    <cellStyle name="Note 2 2 4 16 2" xfId="10395"/>
    <cellStyle name="Note 2 2 4 16 3" xfId="17823"/>
    <cellStyle name="Note 2 2 4 16 4" xfId="19292"/>
    <cellStyle name="Note 2 2 4 16 5" xfId="28231"/>
    <cellStyle name="Note 2 2 4 16 6" xfId="37559"/>
    <cellStyle name="Note 2 2 4 16 7" xfId="47635"/>
    <cellStyle name="Note 2 2 4 17" xfId="2338"/>
    <cellStyle name="Note 2 2 4 17 2" xfId="10161"/>
    <cellStyle name="Note 2 2 4 17 3" xfId="17589"/>
    <cellStyle name="Note 2 2 4 17 4" xfId="25823"/>
    <cellStyle name="Note 2 2 4 17 5" xfId="34406"/>
    <cellStyle name="Note 2 2 4 17 6" xfId="38886"/>
    <cellStyle name="Note 2 2 4 17 7" xfId="52621"/>
    <cellStyle name="Note 2 2 4 18" xfId="2329"/>
    <cellStyle name="Note 2 2 4 18 2" xfId="10152"/>
    <cellStyle name="Note 2 2 4 18 3" xfId="17580"/>
    <cellStyle name="Note 2 2 4 18 4" xfId="26185"/>
    <cellStyle name="Note 2 2 4 18 5" xfId="34863"/>
    <cellStyle name="Note 2 2 4 18 6" xfId="40029"/>
    <cellStyle name="Note 2 2 4 18 7" xfId="53399"/>
    <cellStyle name="Note 2 2 4 19" xfId="2766"/>
    <cellStyle name="Note 2 2 4 19 2" xfId="10589"/>
    <cellStyle name="Note 2 2 4 19 3" xfId="18017"/>
    <cellStyle name="Note 2 2 4 19 4" xfId="26584"/>
    <cellStyle name="Note 2 2 4 19 5" xfId="35405"/>
    <cellStyle name="Note 2 2 4 19 6" xfId="39981"/>
    <cellStyle name="Note 2 2 4 19 7" xfId="54252"/>
    <cellStyle name="Note 2 2 4 2" xfId="635"/>
    <cellStyle name="Note 2 2 4 2 2" xfId="8458"/>
    <cellStyle name="Note 2 2 4 2 3" xfId="8290"/>
    <cellStyle name="Note 2 2 4 2 4" xfId="26331"/>
    <cellStyle name="Note 2 2 4 2 5" xfId="35057"/>
    <cellStyle name="Note 2 2 4 2 6" xfId="38261"/>
    <cellStyle name="Note 2 2 4 2 7" xfId="53708"/>
    <cellStyle name="Note 2 2 4 20" xfId="2873"/>
    <cellStyle name="Note 2 2 4 20 2" xfId="10696"/>
    <cellStyle name="Note 2 2 4 20 3" xfId="18124"/>
    <cellStyle name="Note 2 2 4 20 4" xfId="19833"/>
    <cellStyle name="Note 2 2 4 20 5" xfId="28061"/>
    <cellStyle name="Note 2 2 4 20 6" xfId="37095"/>
    <cellStyle name="Note 2 2 4 20 7" xfId="47482"/>
    <cellStyle name="Note 2 2 4 21" xfId="3249"/>
    <cellStyle name="Note 2 2 4 21 2" xfId="11042"/>
    <cellStyle name="Note 2 2 4 21 3" xfId="18371"/>
    <cellStyle name="Note 2 2 4 21 4" xfId="19448"/>
    <cellStyle name="Note 2 2 4 21 5" xfId="27937"/>
    <cellStyle name="Note 2 2 4 21 6" xfId="37056"/>
    <cellStyle name="Note 2 2 4 21 7" xfId="50188"/>
    <cellStyle name="Note 2 2 4 22" xfId="3369"/>
    <cellStyle name="Note 2 2 4 22 2" xfId="11160"/>
    <cellStyle name="Note 2 2 4 22 3" xfId="18482"/>
    <cellStyle name="Note 2 2 4 22 4" xfId="25881"/>
    <cellStyle name="Note 2 2 4 22 5" xfId="34476"/>
    <cellStyle name="Note 2 2 4 22 6" xfId="39637"/>
    <cellStyle name="Note 2 2 4 22 7" xfId="52752"/>
    <cellStyle name="Note 2 2 4 23" xfId="3503"/>
    <cellStyle name="Note 2 2 4 23 2" xfId="11294"/>
    <cellStyle name="Note 2 2 4 23 3" xfId="18592"/>
    <cellStyle name="Note 2 2 4 23 4" xfId="26454"/>
    <cellStyle name="Note 2 2 4 23 5" xfId="35231"/>
    <cellStyle name="Note 2 2 4 23 6" xfId="42078"/>
    <cellStyle name="Note 2 2 4 23 7" xfId="53975"/>
    <cellStyle name="Note 2 2 4 24" xfId="3001"/>
    <cellStyle name="Note 2 2 4 24 2" xfId="10820"/>
    <cellStyle name="Note 2 2 4 24 3" xfId="18243"/>
    <cellStyle name="Note 2 2 4 24 4" xfId="25834"/>
    <cellStyle name="Note 2 2 4 24 5" xfId="34420"/>
    <cellStyle name="Note 2 2 4 24 6" xfId="39990"/>
    <cellStyle name="Note 2 2 4 24 7" xfId="52648"/>
    <cellStyle name="Note 2 2 4 25" xfId="3639"/>
    <cellStyle name="Note 2 2 4 25 2" xfId="11424"/>
    <cellStyle name="Note 2 2 4 25 3" xfId="18697"/>
    <cellStyle name="Note 2 2 4 25 4" xfId="19327"/>
    <cellStyle name="Note 2 2 4 25 5" xfId="26951"/>
    <cellStyle name="Note 2 2 4 25 6" xfId="41981"/>
    <cellStyle name="Note 2 2 4 25 7" xfId="49060"/>
    <cellStyle name="Note 2 2 4 26" xfId="3770"/>
    <cellStyle name="Note 2 2 4 26 2" xfId="11552"/>
    <cellStyle name="Note 2 2 4 26 3" xfId="18809"/>
    <cellStyle name="Note 2 2 4 26 4" xfId="19714"/>
    <cellStyle name="Note 2 2 4 26 5" xfId="27975"/>
    <cellStyle name="Note 2 2 4 26 6" xfId="37481"/>
    <cellStyle name="Note 2 2 4 26 7" xfId="50114"/>
    <cellStyle name="Note 2 2 4 27" xfId="3887"/>
    <cellStyle name="Note 2 2 4 27 2" xfId="11667"/>
    <cellStyle name="Note 2 2 4 27 3" xfId="18918"/>
    <cellStyle name="Note 2 2 4 27 4" xfId="25647"/>
    <cellStyle name="Note 2 2 4 27 5" xfId="34169"/>
    <cellStyle name="Note 2 2 4 27 6" xfId="40156"/>
    <cellStyle name="Note 2 2 4 27 7" xfId="52197"/>
    <cellStyle name="Note 2 2 4 28" xfId="3181"/>
    <cellStyle name="Note 2 2 4 28 2" xfId="10982"/>
    <cellStyle name="Note 2 2 4 28 3" xfId="20309"/>
    <cellStyle name="Note 2 2 4 28 4" xfId="28401"/>
    <cellStyle name="Note 2 2 4 28 5" xfId="26987"/>
    <cellStyle name="Note 2 2 4 28 6" xfId="42424"/>
    <cellStyle name="Note 2 2 4 28 7" xfId="50693"/>
    <cellStyle name="Note 2 2 4 29" xfId="4084"/>
    <cellStyle name="Note 2 2 4 29 2" xfId="11844"/>
    <cellStyle name="Note 2 2 4 29 3" xfId="20794"/>
    <cellStyle name="Note 2 2 4 29 4" xfId="28981"/>
    <cellStyle name="Note 2 2 4 29 5" xfId="35727"/>
    <cellStyle name="Note 2 2 4 29 6" xfId="42646"/>
    <cellStyle name="Note 2 2 4 29 7" xfId="52144"/>
    <cellStyle name="Note 2 2 4 3" xfId="742"/>
    <cellStyle name="Note 2 2 4 3 2" xfId="8565"/>
    <cellStyle name="Note 2 2 4 3 3" xfId="15993"/>
    <cellStyle name="Note 2 2 4 3 4" xfId="20558"/>
    <cellStyle name="Note 2 2 4 3 5" xfId="28060"/>
    <cellStyle name="Note 2 2 4 3 6" xfId="38252"/>
    <cellStyle name="Note 2 2 4 3 7" xfId="48701"/>
    <cellStyle name="Note 2 2 4 30" xfId="3580"/>
    <cellStyle name="Note 2 2 4 30 2" xfId="20534"/>
    <cellStyle name="Note 2 2 4 30 3" xfId="28659"/>
    <cellStyle name="Note 2 2 4 30 4" xfId="35999"/>
    <cellStyle name="Note 2 2 4 30 5" xfId="42513"/>
    <cellStyle name="Note 2 2 4 30 6" xfId="53425"/>
    <cellStyle name="Note 2 2 4 31" xfId="4281"/>
    <cellStyle name="Note 2 2 4 31 2" xfId="11998"/>
    <cellStyle name="Note 2 2 4 31 3" xfId="20991"/>
    <cellStyle name="Note 2 2 4 31 4" xfId="29178"/>
    <cellStyle name="Note 2 2 4 31 5" xfId="35479"/>
    <cellStyle name="Note 2 2 4 31 6" xfId="42843"/>
    <cellStyle name="Note 2 2 4 31 7" xfId="50395"/>
    <cellStyle name="Note 2 2 4 32" xfId="4404"/>
    <cellStyle name="Note 2 2 4 32 2" xfId="12121"/>
    <cellStyle name="Note 2 2 4 32 3" xfId="21114"/>
    <cellStyle name="Note 2 2 4 32 4" xfId="29301"/>
    <cellStyle name="Note 2 2 4 32 5" xfId="36192"/>
    <cellStyle name="Note 2 2 4 32 6" xfId="42966"/>
    <cellStyle name="Note 2 2 4 32 7" xfId="54349"/>
    <cellStyle name="Note 2 2 4 33" xfId="4518"/>
    <cellStyle name="Note 2 2 4 33 2" xfId="12235"/>
    <cellStyle name="Note 2 2 4 33 3" xfId="21228"/>
    <cellStyle name="Note 2 2 4 33 4" xfId="29415"/>
    <cellStyle name="Note 2 2 4 33 5" xfId="27920"/>
    <cellStyle name="Note 2 2 4 33 6" xfId="43080"/>
    <cellStyle name="Note 2 2 4 33 7" xfId="49119"/>
    <cellStyle name="Note 2 2 4 34" xfId="4631"/>
    <cellStyle name="Note 2 2 4 34 2" xfId="12348"/>
    <cellStyle name="Note 2 2 4 34 3" xfId="21341"/>
    <cellStyle name="Note 2 2 4 34 4" xfId="29528"/>
    <cellStyle name="Note 2 2 4 34 5" xfId="35970"/>
    <cellStyle name="Note 2 2 4 34 6" xfId="43193"/>
    <cellStyle name="Note 2 2 4 34 7" xfId="53306"/>
    <cellStyle name="Note 2 2 4 35" xfId="4743"/>
    <cellStyle name="Note 2 2 4 35 2" xfId="12460"/>
    <cellStyle name="Note 2 2 4 35 3" xfId="21453"/>
    <cellStyle name="Note 2 2 4 35 4" xfId="29640"/>
    <cellStyle name="Note 2 2 4 35 5" xfId="33218"/>
    <cellStyle name="Note 2 2 4 35 6" xfId="43305"/>
    <cellStyle name="Note 2 2 4 35 7" xfId="47809"/>
    <cellStyle name="Note 2 2 4 36" xfId="4851"/>
    <cellStyle name="Note 2 2 4 36 2" xfId="12568"/>
    <cellStyle name="Note 2 2 4 36 3" xfId="21561"/>
    <cellStyle name="Note 2 2 4 36 4" xfId="29748"/>
    <cellStyle name="Note 2 2 4 36 5" xfId="35956"/>
    <cellStyle name="Note 2 2 4 36 6" xfId="43413"/>
    <cellStyle name="Note 2 2 4 36 7" xfId="53241"/>
    <cellStyle name="Note 2 2 4 37" xfId="4963"/>
    <cellStyle name="Note 2 2 4 37 2" xfId="12680"/>
    <cellStyle name="Note 2 2 4 37 3" xfId="21673"/>
    <cellStyle name="Note 2 2 4 37 4" xfId="29860"/>
    <cellStyle name="Note 2 2 4 37 5" xfId="34086"/>
    <cellStyle name="Note 2 2 4 37 6" xfId="43525"/>
    <cellStyle name="Note 2 2 4 37 7" xfId="50774"/>
    <cellStyle name="Note 2 2 4 38" xfId="5136"/>
    <cellStyle name="Note 2 2 4 38 2" xfId="12853"/>
    <cellStyle name="Note 2 2 4 38 3" xfId="21846"/>
    <cellStyle name="Note 2 2 4 38 4" xfId="30033"/>
    <cellStyle name="Note 2 2 4 38 5" xfId="36136"/>
    <cellStyle name="Note 2 2 4 38 6" xfId="43698"/>
    <cellStyle name="Note 2 2 4 38 7" xfId="54072"/>
    <cellStyle name="Note 2 2 4 39" xfId="5461"/>
    <cellStyle name="Note 2 2 4 39 2" xfId="13178"/>
    <cellStyle name="Note 2 2 4 39 3" xfId="22171"/>
    <cellStyle name="Note 2 2 4 39 4" xfId="30358"/>
    <cellStyle name="Note 2 2 4 39 5" xfId="35720"/>
    <cellStyle name="Note 2 2 4 39 6" xfId="44023"/>
    <cellStyle name="Note 2 2 4 39 7" xfId="52101"/>
    <cellStyle name="Note 2 2 4 4" xfId="854"/>
    <cellStyle name="Note 2 2 4 4 2" xfId="8677"/>
    <cellStyle name="Note 2 2 4 4 3" xfId="16105"/>
    <cellStyle name="Note 2 2 4 4 4" xfId="19119"/>
    <cellStyle name="Note 2 2 4 4 5" xfId="27358"/>
    <cellStyle name="Note 2 2 4 4 6" xfId="38235"/>
    <cellStyle name="Note 2 2 4 4 7" xfId="49879"/>
    <cellStyle name="Note 2 2 4 40" xfId="5586"/>
    <cellStyle name="Note 2 2 4 40 2" xfId="13303"/>
    <cellStyle name="Note 2 2 4 40 3" xfId="22296"/>
    <cellStyle name="Note 2 2 4 40 4" xfId="30483"/>
    <cellStyle name="Note 2 2 4 40 5" xfId="34989"/>
    <cellStyle name="Note 2 2 4 40 6" xfId="44148"/>
    <cellStyle name="Note 2 2 4 40 7" xfId="47140"/>
    <cellStyle name="Note 2 2 4 41" xfId="5701"/>
    <cellStyle name="Note 2 2 4 41 2" xfId="13418"/>
    <cellStyle name="Note 2 2 4 41 3" xfId="22411"/>
    <cellStyle name="Note 2 2 4 41 4" xfId="30598"/>
    <cellStyle name="Note 2 2 4 41 5" xfId="33731"/>
    <cellStyle name="Note 2 2 4 41 6" xfId="44263"/>
    <cellStyle name="Note 2 2 4 41 7" xfId="47070"/>
    <cellStyle name="Note 2 2 4 42" xfId="5818"/>
    <cellStyle name="Note 2 2 4 42 2" xfId="13535"/>
    <cellStyle name="Note 2 2 4 42 3" xfId="22528"/>
    <cellStyle name="Note 2 2 4 42 4" xfId="30715"/>
    <cellStyle name="Note 2 2 4 42 5" xfId="28446"/>
    <cellStyle name="Note 2 2 4 42 6" xfId="44380"/>
    <cellStyle name="Note 2 2 4 42 7" xfId="50740"/>
    <cellStyle name="Note 2 2 4 43" xfId="5946"/>
    <cellStyle name="Note 2 2 4 43 2" xfId="13663"/>
    <cellStyle name="Note 2 2 4 43 3" xfId="22656"/>
    <cellStyle name="Note 2 2 4 43 4" xfId="30843"/>
    <cellStyle name="Note 2 2 4 43 5" xfId="35834"/>
    <cellStyle name="Note 2 2 4 43 6" xfId="44508"/>
    <cellStyle name="Note 2 2 4 43 7" xfId="52246"/>
    <cellStyle name="Note 2 2 4 44" xfId="6059"/>
    <cellStyle name="Note 2 2 4 44 2" xfId="13776"/>
    <cellStyle name="Note 2 2 4 44 3" xfId="22769"/>
    <cellStyle name="Note 2 2 4 44 4" xfId="30956"/>
    <cellStyle name="Note 2 2 4 44 5" xfId="35637"/>
    <cellStyle name="Note 2 2 4 44 6" xfId="44621"/>
    <cellStyle name="Note 2 2 4 44 7" xfId="50601"/>
    <cellStyle name="Note 2 2 4 45" xfId="6122"/>
    <cellStyle name="Note 2 2 4 45 2" xfId="13839"/>
    <cellStyle name="Note 2 2 4 45 3" xfId="22832"/>
    <cellStyle name="Note 2 2 4 45 4" xfId="31019"/>
    <cellStyle name="Note 2 2 4 45 5" xfId="28200"/>
    <cellStyle name="Note 2 2 4 45 6" xfId="44684"/>
    <cellStyle name="Note 2 2 4 45 7" xfId="49653"/>
    <cellStyle name="Note 2 2 4 46" xfId="6202"/>
    <cellStyle name="Note 2 2 4 46 2" xfId="13919"/>
    <cellStyle name="Note 2 2 4 46 3" xfId="22912"/>
    <cellStyle name="Note 2 2 4 46 4" xfId="31099"/>
    <cellStyle name="Note 2 2 4 46 5" xfId="27646"/>
    <cellStyle name="Note 2 2 4 46 6" xfId="44764"/>
    <cellStyle name="Note 2 2 4 46 7" xfId="48397"/>
    <cellStyle name="Note 2 2 4 47" xfId="6319"/>
    <cellStyle name="Note 2 2 4 47 2" xfId="14036"/>
    <cellStyle name="Note 2 2 4 47 3" xfId="23029"/>
    <cellStyle name="Note 2 2 4 47 4" xfId="31216"/>
    <cellStyle name="Note 2 2 4 47 5" xfId="35685"/>
    <cellStyle name="Note 2 2 4 47 6" xfId="44881"/>
    <cellStyle name="Note 2 2 4 47 7" xfId="51349"/>
    <cellStyle name="Note 2 2 4 48" xfId="6429"/>
    <cellStyle name="Note 2 2 4 48 2" xfId="14146"/>
    <cellStyle name="Note 2 2 4 48 3" xfId="23139"/>
    <cellStyle name="Note 2 2 4 48 4" xfId="31326"/>
    <cellStyle name="Note 2 2 4 48 5" xfId="35907"/>
    <cellStyle name="Note 2 2 4 48 6" xfId="44991"/>
    <cellStyle name="Note 2 2 4 48 7" xfId="52765"/>
    <cellStyle name="Note 2 2 4 49" xfId="5203"/>
    <cellStyle name="Note 2 2 4 49 2" xfId="12920"/>
    <cellStyle name="Note 2 2 4 49 3" xfId="21913"/>
    <cellStyle name="Note 2 2 4 49 4" xfId="30100"/>
    <cellStyle name="Note 2 2 4 49 5" xfId="27837"/>
    <cellStyle name="Note 2 2 4 49 6" xfId="43765"/>
    <cellStyle name="Note 2 2 4 49 7" xfId="47234"/>
    <cellStyle name="Note 2 2 4 5" xfId="1318"/>
    <cellStyle name="Note 2 2 4 5 2" xfId="9141"/>
    <cellStyle name="Note 2 2 4 5 3" xfId="16569"/>
    <cellStyle name="Note 2 2 4 5 4" xfId="25358"/>
    <cellStyle name="Note 2 2 4 5 5" xfId="33798"/>
    <cellStyle name="Note 2 2 4 5 6" xfId="39531"/>
    <cellStyle name="Note 2 2 4 5 7" xfId="51563"/>
    <cellStyle name="Note 2 2 4 50" xfId="6576"/>
    <cellStyle name="Note 2 2 4 50 2" xfId="14293"/>
    <cellStyle name="Note 2 2 4 50 3" xfId="23286"/>
    <cellStyle name="Note 2 2 4 50 4" xfId="31473"/>
    <cellStyle name="Note 2 2 4 50 5" xfId="28508"/>
    <cellStyle name="Note 2 2 4 50 6" xfId="45138"/>
    <cellStyle name="Note 2 2 4 50 7" xfId="51793"/>
    <cellStyle name="Note 2 2 4 51" xfId="6687"/>
    <cellStyle name="Note 2 2 4 51 2" xfId="14404"/>
    <cellStyle name="Note 2 2 4 51 3" xfId="23397"/>
    <cellStyle name="Note 2 2 4 51 4" xfId="31584"/>
    <cellStyle name="Note 2 2 4 51 5" xfId="34211"/>
    <cellStyle name="Note 2 2 4 51 6" xfId="45249"/>
    <cellStyle name="Note 2 2 4 51 7" xfId="47316"/>
    <cellStyle name="Note 2 2 4 52" xfId="6802"/>
    <cellStyle name="Note 2 2 4 52 2" xfId="14519"/>
    <cellStyle name="Note 2 2 4 52 3" xfId="23512"/>
    <cellStyle name="Note 2 2 4 52 4" xfId="31699"/>
    <cellStyle name="Note 2 2 4 52 5" xfId="35574"/>
    <cellStyle name="Note 2 2 4 52 6" xfId="45364"/>
    <cellStyle name="Note 2 2 4 52 7" xfId="51089"/>
    <cellStyle name="Note 2 2 4 53" xfId="6915"/>
    <cellStyle name="Note 2 2 4 53 2" xfId="14632"/>
    <cellStyle name="Note 2 2 4 53 3" xfId="23625"/>
    <cellStyle name="Note 2 2 4 53 4" xfId="31812"/>
    <cellStyle name="Note 2 2 4 53 5" xfId="34891"/>
    <cellStyle name="Note 2 2 4 53 6" xfId="45477"/>
    <cellStyle name="Note 2 2 4 53 7" xfId="46810"/>
    <cellStyle name="Note 2 2 4 54" xfId="7027"/>
    <cellStyle name="Note 2 2 4 54 2" xfId="14744"/>
    <cellStyle name="Note 2 2 4 54 3" xfId="23737"/>
    <cellStyle name="Note 2 2 4 54 4" xfId="31924"/>
    <cellStyle name="Note 2 2 4 54 5" xfId="27674"/>
    <cellStyle name="Note 2 2 4 54 6" xfId="45589"/>
    <cellStyle name="Note 2 2 4 54 7" xfId="54534"/>
    <cellStyle name="Note 2 2 4 55" xfId="7242"/>
    <cellStyle name="Note 2 2 4 55 2" xfId="14959"/>
    <cellStyle name="Note 2 2 4 55 3" xfId="23952"/>
    <cellStyle name="Note 2 2 4 55 4" xfId="32139"/>
    <cellStyle name="Note 2 2 4 55 5" xfId="36170"/>
    <cellStyle name="Note 2 2 4 55 6" xfId="45804"/>
    <cellStyle name="Note 2 2 4 55 7" xfId="48457"/>
    <cellStyle name="Note 2 2 4 56" xfId="7393"/>
    <cellStyle name="Note 2 2 4 56 2" xfId="15110"/>
    <cellStyle name="Note 2 2 4 56 3" xfId="24103"/>
    <cellStyle name="Note 2 2 4 56 4" xfId="32290"/>
    <cellStyle name="Note 2 2 4 56 5" xfId="36158"/>
    <cellStyle name="Note 2 2 4 56 6" xfId="45955"/>
    <cellStyle name="Note 2 2 4 56 7" xfId="53456"/>
    <cellStyle name="Note 2 2 4 57" xfId="7424"/>
    <cellStyle name="Note 2 2 4 57 2" xfId="15141"/>
    <cellStyle name="Note 2 2 4 57 3" xfId="24134"/>
    <cellStyle name="Note 2 2 4 57 4" xfId="32321"/>
    <cellStyle name="Note 2 2 4 57 5" xfId="34850"/>
    <cellStyle name="Note 2 2 4 57 6" xfId="45986"/>
    <cellStyle name="Note 2 2 4 57 7" xfId="50268"/>
    <cellStyle name="Note 2 2 4 58" xfId="7545"/>
    <cellStyle name="Note 2 2 4 58 2" xfId="15262"/>
    <cellStyle name="Note 2 2 4 58 3" xfId="24255"/>
    <cellStyle name="Note 2 2 4 58 4" xfId="32442"/>
    <cellStyle name="Note 2 2 4 58 5" xfId="35883"/>
    <cellStyle name="Note 2 2 4 58 6" xfId="46107"/>
    <cellStyle name="Note 2 2 4 58 7" xfId="52309"/>
    <cellStyle name="Note 2 2 4 59" xfId="7821"/>
    <cellStyle name="Note 2 2 4 59 2" xfId="15538"/>
    <cellStyle name="Note 2 2 4 59 3" xfId="24525"/>
    <cellStyle name="Note 2 2 4 59 4" xfId="32718"/>
    <cellStyle name="Note 2 2 4 59 5" xfId="36113"/>
    <cellStyle name="Note 2 2 4 59 6" xfId="46383"/>
    <cellStyle name="Note 2 2 4 59 7" xfId="53389"/>
    <cellStyle name="Note 2 2 4 6" xfId="1441"/>
    <cellStyle name="Note 2 2 4 6 2" xfId="9264"/>
    <cellStyle name="Note 2 2 4 6 3" xfId="16692"/>
    <cellStyle name="Note 2 2 4 6 4" xfId="25204"/>
    <cellStyle name="Note 2 2 4 6 5" xfId="33596"/>
    <cellStyle name="Note 2 2 4 6 6" xfId="39109"/>
    <cellStyle name="Note 2 2 4 6 7" xfId="51229"/>
    <cellStyle name="Note 2 2 4 60" xfId="7672"/>
    <cellStyle name="Note 2 2 4 60 2" xfId="15389"/>
    <cellStyle name="Note 2 2 4 60 3" xfId="24380"/>
    <cellStyle name="Note 2 2 4 60 4" xfId="32569"/>
    <cellStyle name="Note 2 2 4 60 5" xfId="27247"/>
    <cellStyle name="Note 2 2 4 60 6" xfId="46234"/>
    <cellStyle name="Note 2 2 4 60 7" xfId="54019"/>
    <cellStyle name="Note 2 2 4 61" xfId="7771"/>
    <cellStyle name="Note 2 2 4 61 2" xfId="15488"/>
    <cellStyle name="Note 2 2 4 61 3" xfId="24477"/>
    <cellStyle name="Note 2 2 4 61 4" xfId="32668"/>
    <cellStyle name="Note 2 2 4 61 5" xfId="35567"/>
    <cellStyle name="Note 2 2 4 61 6" xfId="46333"/>
    <cellStyle name="Note 2 2 4 61 7" xfId="50352"/>
    <cellStyle name="Note 2 2 4 62" xfId="8055"/>
    <cellStyle name="Note 2 2 4 62 2" xfId="15772"/>
    <cellStyle name="Note 2 2 4 62 3" xfId="24757"/>
    <cellStyle name="Note 2 2 4 62 4" xfId="32952"/>
    <cellStyle name="Note 2 2 4 62 5" xfId="34015"/>
    <cellStyle name="Note 2 2 4 62 6" xfId="46617"/>
    <cellStyle name="Note 2 2 4 62 7" xfId="47465"/>
    <cellStyle name="Note 2 2 4 63" xfId="8097"/>
    <cellStyle name="Note 2 2 4 63 2" xfId="15814"/>
    <cellStyle name="Note 2 2 4 63 3" xfId="32994"/>
    <cellStyle name="Note 2 2 4 63 4" xfId="33876"/>
    <cellStyle name="Note 2 2 4 63 5" xfId="46659"/>
    <cellStyle name="Note 2 2 4 63 6" xfId="53816"/>
    <cellStyle name="Note 2 2 4 64" xfId="26099"/>
    <cellStyle name="Note 2 2 4 65" xfId="34754"/>
    <cellStyle name="Note 2 2 4 66" xfId="37730"/>
    <cellStyle name="Note 2 2 4 67" xfId="53214"/>
    <cellStyle name="Note 2 2 4 7" xfId="1199"/>
    <cellStyle name="Note 2 2 4 7 2" xfId="9022"/>
    <cellStyle name="Note 2 2 4 7 3" xfId="16450"/>
    <cellStyle name="Note 2 2 4 7 4" xfId="25192"/>
    <cellStyle name="Note 2 2 4 7 5" xfId="33576"/>
    <cellStyle name="Note 2 2 4 7 6" xfId="36785"/>
    <cellStyle name="Note 2 2 4 7 7" xfId="51203"/>
    <cellStyle name="Note 2 2 4 8" xfId="1678"/>
    <cellStyle name="Note 2 2 4 8 2" xfId="9501"/>
    <cellStyle name="Note 2 2 4 8 3" xfId="16929"/>
    <cellStyle name="Note 2 2 4 8 4" xfId="20148"/>
    <cellStyle name="Note 2 2 4 8 5" xfId="27971"/>
    <cellStyle name="Note 2 2 4 8 6" xfId="36419"/>
    <cellStyle name="Note 2 2 4 8 7" xfId="48622"/>
    <cellStyle name="Note 2 2 4 9" xfId="1812"/>
    <cellStyle name="Note 2 2 4 9 2" xfId="9635"/>
    <cellStyle name="Note 2 2 4 9 3" xfId="17063"/>
    <cellStyle name="Note 2 2 4 9 4" xfId="19165"/>
    <cellStyle name="Note 2 2 4 9 5" xfId="27521"/>
    <cellStyle name="Note 2 2 4 9 6" xfId="39067"/>
    <cellStyle name="Note 2 2 4 9 7" xfId="49216"/>
    <cellStyle name="Note 2 2 5" xfId="573"/>
    <cellStyle name="Note 2 2 5 10" xfId="2019"/>
    <cellStyle name="Note 2 2 5 10 2" xfId="9842"/>
    <cellStyle name="Note 2 2 5 10 3" xfId="17270"/>
    <cellStyle name="Note 2 2 5 10 4" xfId="20421"/>
    <cellStyle name="Note 2 2 5 10 5" xfId="26800"/>
    <cellStyle name="Note 2 2 5 10 6" xfId="40357"/>
    <cellStyle name="Note 2 2 5 10 7" xfId="49706"/>
    <cellStyle name="Note 2 2 5 11" xfId="2135"/>
    <cellStyle name="Note 2 2 5 11 2" xfId="9958"/>
    <cellStyle name="Note 2 2 5 11 3" xfId="17386"/>
    <cellStyle name="Note 2 2 5 11 4" xfId="20540"/>
    <cellStyle name="Note 2 2 5 11 5" xfId="27403"/>
    <cellStyle name="Note 2 2 5 11 6" xfId="38521"/>
    <cellStyle name="Note 2 2 5 11 7" xfId="47496"/>
    <cellStyle name="Note 2 2 5 12" xfId="2249"/>
    <cellStyle name="Note 2 2 5 12 2" xfId="10072"/>
    <cellStyle name="Note 2 2 5 12 3" xfId="17500"/>
    <cellStyle name="Note 2 2 5 12 4" xfId="19966"/>
    <cellStyle name="Note 2 2 5 12 5" xfId="27482"/>
    <cellStyle name="Note 2 2 5 12 6" xfId="39037"/>
    <cellStyle name="Note 2 2 5 12 7" xfId="47961"/>
    <cellStyle name="Note 2 2 5 13" xfId="1648"/>
    <cellStyle name="Note 2 2 5 13 2" xfId="9471"/>
    <cellStyle name="Note 2 2 5 13 3" xfId="16899"/>
    <cellStyle name="Note 2 2 5 13 4" xfId="25540"/>
    <cellStyle name="Note 2 2 5 13 5" xfId="34031"/>
    <cellStyle name="Note 2 2 5 13 6" xfId="40563"/>
    <cellStyle name="Note 2 2 5 13 7" xfId="51965"/>
    <cellStyle name="Note 2 2 5 14" xfId="1617"/>
    <cellStyle name="Note 2 2 5 14 2" xfId="9440"/>
    <cellStyle name="Note 2 2 5 14 3" xfId="16868"/>
    <cellStyle name="Note 2 2 5 14 4" xfId="25464"/>
    <cellStyle name="Note 2 2 5 14 5" xfId="33933"/>
    <cellStyle name="Note 2 2 5 14 6" xfId="37773"/>
    <cellStyle name="Note 2 2 5 14 7" xfId="51801"/>
    <cellStyle name="Note 2 2 5 15" xfId="2547"/>
    <cellStyle name="Note 2 2 5 15 2" xfId="10370"/>
    <cellStyle name="Note 2 2 5 15 3" xfId="17798"/>
    <cellStyle name="Note 2 2 5 15 4" xfId="26460"/>
    <cellStyle name="Note 2 2 5 15 5" xfId="35239"/>
    <cellStyle name="Note 2 2 5 15 6" xfId="39985"/>
    <cellStyle name="Note 2 2 5 15 7" xfId="53991"/>
    <cellStyle name="Note 2 2 5 16" xfId="2661"/>
    <cellStyle name="Note 2 2 5 16 2" xfId="10484"/>
    <cellStyle name="Note 2 2 5 16 3" xfId="17912"/>
    <cellStyle name="Note 2 2 5 16 4" xfId="19142"/>
    <cellStyle name="Note 2 2 5 16 5" xfId="28836"/>
    <cellStyle name="Note 2 2 5 16 6" xfId="39394"/>
    <cellStyle name="Note 2 2 5 16 7" xfId="49271"/>
    <cellStyle name="Note 2 2 5 17" xfId="1654"/>
    <cellStyle name="Note 2 2 5 17 2" xfId="9477"/>
    <cellStyle name="Note 2 2 5 17 3" xfId="16905"/>
    <cellStyle name="Note 2 2 5 17 4" xfId="25130"/>
    <cellStyle name="Note 2 2 5 17 5" xfId="33503"/>
    <cellStyle name="Note 2 2 5 17 6" xfId="39965"/>
    <cellStyle name="Note 2 2 5 17 7" xfId="51076"/>
    <cellStyle name="Note 2 2 5 18" xfId="1037"/>
    <cellStyle name="Note 2 2 5 18 2" xfId="8860"/>
    <cellStyle name="Note 2 2 5 18 3" xfId="16288"/>
    <cellStyle name="Note 2 2 5 18 4" xfId="26238"/>
    <cellStyle name="Note 2 2 5 18 5" xfId="34930"/>
    <cellStyle name="Note 2 2 5 18 6" xfId="36845"/>
    <cellStyle name="Note 2 2 5 18 7" xfId="53517"/>
    <cellStyle name="Note 2 2 5 19" xfId="2851"/>
    <cellStyle name="Note 2 2 5 19 2" xfId="10674"/>
    <cellStyle name="Note 2 2 5 19 3" xfId="18102"/>
    <cellStyle name="Note 2 2 5 19 4" xfId="19592"/>
    <cellStyle name="Note 2 2 5 19 5" xfId="27136"/>
    <cellStyle name="Note 2 2 5 19 6" xfId="38044"/>
    <cellStyle name="Note 2 2 5 19 7" xfId="48026"/>
    <cellStyle name="Note 2 2 5 2" xfId="720"/>
    <cellStyle name="Note 2 2 5 2 2" xfId="8543"/>
    <cellStyle name="Note 2 2 5 2 3" xfId="15971"/>
    <cellStyle name="Note 2 2 5 2 4" xfId="25060"/>
    <cellStyle name="Note 2 2 5 2 5" xfId="33421"/>
    <cellStyle name="Note 2 2 5 2 6" xfId="37922"/>
    <cellStyle name="Note 2 2 5 2 7" xfId="50937"/>
    <cellStyle name="Note 2 2 5 20" xfId="2958"/>
    <cellStyle name="Note 2 2 5 20 2" xfId="10781"/>
    <cellStyle name="Note 2 2 5 20 3" xfId="18209"/>
    <cellStyle name="Note 2 2 5 20 4" xfId="19229"/>
    <cellStyle name="Note 2 2 5 20 5" xfId="27374"/>
    <cellStyle name="Note 2 2 5 20 6" xfId="38015"/>
    <cellStyle name="Note 2 2 5 20 7" xfId="49447"/>
    <cellStyle name="Note 2 2 5 21" xfId="3336"/>
    <cellStyle name="Note 2 2 5 21 2" xfId="11129"/>
    <cellStyle name="Note 2 2 5 21 3" xfId="18456"/>
    <cellStyle name="Note 2 2 5 21 4" xfId="19468"/>
    <cellStyle name="Note 2 2 5 21 5" xfId="27916"/>
    <cellStyle name="Note 2 2 5 21 6" xfId="38017"/>
    <cellStyle name="Note 2 2 5 21 7" xfId="47358"/>
    <cellStyle name="Note 2 2 5 22" xfId="3455"/>
    <cellStyle name="Note 2 2 5 22 2" xfId="11246"/>
    <cellStyle name="Note 2 2 5 22 3" xfId="18567"/>
    <cellStyle name="Note 2 2 5 22 4" xfId="25258"/>
    <cellStyle name="Note 2 2 5 22 5" xfId="33665"/>
    <cellStyle name="Note 2 2 5 22 6" xfId="38174"/>
    <cellStyle name="Note 2 2 5 22 7" xfId="51343"/>
    <cellStyle name="Note 2 2 5 23" xfId="3576"/>
    <cellStyle name="Note 2 2 5 23 2" xfId="11365"/>
    <cellStyle name="Note 2 2 5 23 3" xfId="18641"/>
    <cellStyle name="Note 2 2 5 23 4" xfId="26422"/>
    <cellStyle name="Note 2 2 5 23 5" xfId="35188"/>
    <cellStyle name="Note 2 2 5 23 6" xfId="41084"/>
    <cellStyle name="Note 2 2 5 23 7" xfId="53910"/>
    <cellStyle name="Note 2 2 5 24" xfId="3614"/>
    <cellStyle name="Note 2 2 5 24 2" xfId="11400"/>
    <cellStyle name="Note 2 2 5 24 3" xfId="18674"/>
    <cellStyle name="Note 2 2 5 24 4" xfId="19902"/>
    <cellStyle name="Note 2 2 5 24 5" xfId="28540"/>
    <cellStyle name="Note 2 2 5 24 6" xfId="37518"/>
    <cellStyle name="Note 2 2 5 24 7" xfId="50107"/>
    <cellStyle name="Note 2 2 5 25" xfId="3728"/>
    <cellStyle name="Note 2 2 5 25 2" xfId="11513"/>
    <cellStyle name="Note 2 2 5 25 3" xfId="18784"/>
    <cellStyle name="Note 2 2 5 25 4" xfId="19899"/>
    <cellStyle name="Note 2 2 5 25 5" xfId="27246"/>
    <cellStyle name="Note 2 2 5 25 6" xfId="41458"/>
    <cellStyle name="Note 2 2 5 25 7" xfId="48483"/>
    <cellStyle name="Note 2 2 5 26" xfId="3857"/>
    <cellStyle name="Note 2 2 5 26 2" xfId="11639"/>
    <cellStyle name="Note 2 2 5 26 3" xfId="18894"/>
    <cellStyle name="Note 2 2 5 26 4" xfId="26332"/>
    <cellStyle name="Note 2 2 5 26 5" xfId="35058"/>
    <cellStyle name="Note 2 2 5 26 6" xfId="39603"/>
    <cellStyle name="Note 2 2 5 26 7" xfId="53709"/>
    <cellStyle name="Note 2 2 5 27" xfId="3975"/>
    <cellStyle name="Note 2 2 5 27 2" xfId="11754"/>
    <cellStyle name="Note 2 2 5 27 3" xfId="19003"/>
    <cellStyle name="Note 2 2 5 27 4" xfId="25559"/>
    <cellStyle name="Note 2 2 5 27 5" xfId="34057"/>
    <cellStyle name="Note 2 2 5 27 6" xfId="36455"/>
    <cellStyle name="Note 2 2 5 27 7" xfId="52005"/>
    <cellStyle name="Note 2 2 5 28" xfId="3753"/>
    <cellStyle name="Note 2 2 5 28 2" xfId="11537"/>
    <cellStyle name="Note 2 2 5 28 3" xfId="20603"/>
    <cellStyle name="Note 2 2 5 28 4" xfId="28753"/>
    <cellStyle name="Note 2 2 5 28 5" xfId="35779"/>
    <cellStyle name="Note 2 2 5 28 6" xfId="42529"/>
    <cellStyle name="Note 2 2 5 28 7" xfId="52392"/>
    <cellStyle name="Note 2 2 5 29" xfId="4171"/>
    <cellStyle name="Note 2 2 5 29 2" xfId="11930"/>
    <cellStyle name="Note 2 2 5 29 3" xfId="20881"/>
    <cellStyle name="Note 2 2 5 29 4" xfId="29068"/>
    <cellStyle name="Note 2 2 5 29 5" xfId="35028"/>
    <cellStyle name="Note 2 2 5 29 6" xfId="42733"/>
    <cellStyle name="Note 2 2 5 29 7" xfId="48196"/>
    <cellStyle name="Note 2 2 5 3" xfId="829"/>
    <cellStyle name="Note 2 2 5 3 2" xfId="8652"/>
    <cellStyle name="Note 2 2 5 3 3" xfId="16080"/>
    <cellStyle name="Note 2 2 5 3 4" xfId="25844"/>
    <cellStyle name="Note 2 2 5 3 5" xfId="34431"/>
    <cellStyle name="Note 2 2 5 3 6" xfId="36709"/>
    <cellStyle name="Note 2 2 5 3 7" xfId="52663"/>
    <cellStyle name="Note 2 2 5 30" xfId="4227"/>
    <cellStyle name="Note 2 2 5 30 2" xfId="20937"/>
    <cellStyle name="Note 2 2 5 30 3" xfId="29124"/>
    <cellStyle name="Note 2 2 5 30 4" xfId="33732"/>
    <cellStyle name="Note 2 2 5 30 5" xfId="42789"/>
    <cellStyle name="Note 2 2 5 30 6" xfId="49826"/>
    <cellStyle name="Note 2 2 5 31" xfId="4370"/>
    <cellStyle name="Note 2 2 5 31 2" xfId="12087"/>
    <cellStyle name="Note 2 2 5 31 3" xfId="21080"/>
    <cellStyle name="Note 2 2 5 31 4" xfId="29267"/>
    <cellStyle name="Note 2 2 5 31 5" xfId="28095"/>
    <cellStyle name="Note 2 2 5 31 6" xfId="42932"/>
    <cellStyle name="Note 2 2 5 31 7" xfId="51316"/>
    <cellStyle name="Note 2 2 5 32" xfId="4491"/>
    <cellStyle name="Note 2 2 5 32 2" xfId="12208"/>
    <cellStyle name="Note 2 2 5 32 3" xfId="21201"/>
    <cellStyle name="Note 2 2 5 32 4" xfId="29388"/>
    <cellStyle name="Note 2 2 5 32 5" xfId="34062"/>
    <cellStyle name="Note 2 2 5 32 6" xfId="43053"/>
    <cellStyle name="Note 2 2 5 32 7" xfId="47600"/>
    <cellStyle name="Note 2 2 5 33" xfId="4605"/>
    <cellStyle name="Note 2 2 5 33 2" xfId="12322"/>
    <cellStyle name="Note 2 2 5 33 3" xfId="21315"/>
    <cellStyle name="Note 2 2 5 33 4" xfId="29502"/>
    <cellStyle name="Note 2 2 5 33 5" xfId="27221"/>
    <cellStyle name="Note 2 2 5 33 6" xfId="43167"/>
    <cellStyle name="Note 2 2 5 33 7" xfId="48599"/>
    <cellStyle name="Note 2 2 5 34" xfId="4718"/>
    <cellStyle name="Note 2 2 5 34 2" xfId="12435"/>
    <cellStyle name="Note 2 2 5 34 3" xfId="21428"/>
    <cellStyle name="Note 2 2 5 34 4" xfId="29615"/>
    <cellStyle name="Note 2 2 5 34 5" xfId="35722"/>
    <cellStyle name="Note 2 2 5 34 6" xfId="43280"/>
    <cellStyle name="Note 2 2 5 34 7" xfId="52115"/>
    <cellStyle name="Note 2 2 5 35" xfId="4828"/>
    <cellStyle name="Note 2 2 5 35 2" xfId="12545"/>
    <cellStyle name="Note 2 2 5 35 3" xfId="21538"/>
    <cellStyle name="Note 2 2 5 35 4" xfId="29725"/>
    <cellStyle name="Note 2 2 5 35 5" xfId="35559"/>
    <cellStyle name="Note 2 2 5 35 6" xfId="43390"/>
    <cellStyle name="Note 2 2 5 35 7" xfId="49755"/>
    <cellStyle name="Note 2 2 5 36" xfId="4938"/>
    <cellStyle name="Note 2 2 5 36 2" xfId="12655"/>
    <cellStyle name="Note 2 2 5 36 3" xfId="21648"/>
    <cellStyle name="Note 2 2 5 36 4" xfId="29835"/>
    <cellStyle name="Note 2 2 5 36 5" xfId="35989"/>
    <cellStyle name="Note 2 2 5 36 6" xfId="43500"/>
    <cellStyle name="Note 2 2 5 36 7" xfId="53386"/>
    <cellStyle name="Note 2 2 5 37" xfId="5048"/>
    <cellStyle name="Note 2 2 5 37 2" xfId="12765"/>
    <cellStyle name="Note 2 2 5 37 3" xfId="21758"/>
    <cellStyle name="Note 2 2 5 37 4" xfId="29945"/>
    <cellStyle name="Note 2 2 5 37 5" xfId="28526"/>
    <cellStyle name="Note 2 2 5 37 6" xfId="43610"/>
    <cellStyle name="Note 2 2 5 37 7" xfId="48593"/>
    <cellStyle name="Note 2 2 5 38" xfId="5428"/>
    <cellStyle name="Note 2 2 5 38 2" xfId="13145"/>
    <cellStyle name="Note 2 2 5 38 3" xfId="22138"/>
    <cellStyle name="Note 2 2 5 38 4" xfId="30325"/>
    <cellStyle name="Note 2 2 5 38 5" xfId="27791"/>
    <cellStyle name="Note 2 2 5 38 6" xfId="43990"/>
    <cellStyle name="Note 2 2 5 38 7" xfId="49324"/>
    <cellStyle name="Note 2 2 5 39" xfId="5548"/>
    <cellStyle name="Note 2 2 5 39 2" xfId="13265"/>
    <cellStyle name="Note 2 2 5 39 3" xfId="22258"/>
    <cellStyle name="Note 2 2 5 39 4" xfId="30445"/>
    <cellStyle name="Note 2 2 5 39 5" xfId="28840"/>
    <cellStyle name="Note 2 2 5 39 6" xfId="44110"/>
    <cellStyle name="Note 2 2 5 39 7" xfId="47168"/>
    <cellStyle name="Note 2 2 5 4" xfId="939"/>
    <cellStyle name="Note 2 2 5 4 2" xfId="8762"/>
    <cellStyle name="Note 2 2 5 4 3" xfId="16190"/>
    <cellStyle name="Note 2 2 5 4 4" xfId="19075"/>
    <cellStyle name="Note 2 2 5 4 5" xfId="27902"/>
    <cellStyle name="Note 2 2 5 4 6" xfId="36407"/>
    <cellStyle name="Note 2 2 5 4 7" xfId="49282"/>
    <cellStyle name="Note 2 2 5 40" xfId="5673"/>
    <cellStyle name="Note 2 2 5 40 2" xfId="13390"/>
    <cellStyle name="Note 2 2 5 40 3" xfId="22383"/>
    <cellStyle name="Note 2 2 5 40 4" xfId="30570"/>
    <cellStyle name="Note 2 2 5 40 5" xfId="35312"/>
    <cellStyle name="Note 2 2 5 40 6" xfId="44235"/>
    <cellStyle name="Note 2 2 5 40 7" xfId="46822"/>
    <cellStyle name="Note 2 2 5 41" xfId="5788"/>
    <cellStyle name="Note 2 2 5 41 2" xfId="13505"/>
    <cellStyle name="Note 2 2 5 41 3" xfId="22498"/>
    <cellStyle name="Note 2 2 5 41 4" xfId="30685"/>
    <cellStyle name="Note 2 2 5 41 5" xfId="36121"/>
    <cellStyle name="Note 2 2 5 41 6" xfId="44350"/>
    <cellStyle name="Note 2 2 5 41 7" xfId="53967"/>
    <cellStyle name="Note 2 2 5 42" xfId="5906"/>
    <cellStyle name="Note 2 2 5 42 2" xfId="13623"/>
    <cellStyle name="Note 2 2 5 42 3" xfId="22616"/>
    <cellStyle name="Note 2 2 5 42 4" xfId="30803"/>
    <cellStyle name="Note 2 2 5 42 5" xfId="36045"/>
    <cellStyle name="Note 2 2 5 42 6" xfId="44468"/>
    <cellStyle name="Note 2 2 5 42 7" xfId="51725"/>
    <cellStyle name="Note 2 2 5 43" xfId="6033"/>
    <cellStyle name="Note 2 2 5 43 2" xfId="13750"/>
    <cellStyle name="Note 2 2 5 43 3" xfId="22743"/>
    <cellStyle name="Note 2 2 5 43 4" xfId="30930"/>
    <cellStyle name="Note 2 2 5 43 5" xfId="27747"/>
    <cellStyle name="Note 2 2 5 43 6" xfId="44595"/>
    <cellStyle name="Note 2 2 5 43 7" xfId="50433"/>
    <cellStyle name="Note 2 2 5 44" xfId="6120"/>
    <cellStyle name="Note 2 2 5 44 2" xfId="13837"/>
    <cellStyle name="Note 2 2 5 44 3" xfId="22830"/>
    <cellStyle name="Note 2 2 5 44 4" xfId="31017"/>
    <cellStyle name="Note 2 2 5 44 5" xfId="35072"/>
    <cellStyle name="Note 2 2 5 44 6" xfId="44682"/>
    <cellStyle name="Note 2 2 5 44 7" xfId="47278"/>
    <cellStyle name="Note 2 2 5 45" xfId="6161"/>
    <cellStyle name="Note 2 2 5 45 2" xfId="13878"/>
    <cellStyle name="Note 2 2 5 45 3" xfId="22871"/>
    <cellStyle name="Note 2 2 5 45 4" xfId="31058"/>
    <cellStyle name="Note 2 2 5 45 5" xfId="35713"/>
    <cellStyle name="Note 2 2 5 45 6" xfId="44723"/>
    <cellStyle name="Note 2 2 5 45 7" xfId="51464"/>
    <cellStyle name="Note 2 2 5 46" xfId="6289"/>
    <cellStyle name="Note 2 2 5 46 2" xfId="14006"/>
    <cellStyle name="Note 2 2 5 46 3" xfId="22999"/>
    <cellStyle name="Note 2 2 5 46 4" xfId="31186"/>
    <cellStyle name="Note 2 2 5 46 5" xfId="35349"/>
    <cellStyle name="Note 2 2 5 46 6" xfId="44851"/>
    <cellStyle name="Note 2 2 5 46 7" xfId="47997"/>
    <cellStyle name="Note 2 2 5 47" xfId="6404"/>
    <cellStyle name="Note 2 2 5 47 2" xfId="14121"/>
    <cellStyle name="Note 2 2 5 47 3" xfId="23114"/>
    <cellStyle name="Note 2 2 5 47 4" xfId="31301"/>
    <cellStyle name="Note 2 2 5 47 5" xfId="26936"/>
    <cellStyle name="Note 2 2 5 47 6" xfId="44966"/>
    <cellStyle name="Note 2 2 5 47 7" xfId="48781"/>
    <cellStyle name="Note 2 2 5 48" xfId="6516"/>
    <cellStyle name="Note 2 2 5 48 2" xfId="14233"/>
    <cellStyle name="Note 2 2 5 48 3" xfId="23226"/>
    <cellStyle name="Note 2 2 5 48 4" xfId="31413"/>
    <cellStyle name="Note 2 2 5 48 5" xfId="35633"/>
    <cellStyle name="Note 2 2 5 48 6" xfId="45078"/>
    <cellStyle name="Note 2 2 5 48 7" xfId="51924"/>
    <cellStyle name="Note 2 2 5 49" xfId="5168"/>
    <cellStyle name="Note 2 2 5 49 2" xfId="12885"/>
    <cellStyle name="Note 2 2 5 49 3" xfId="21878"/>
    <cellStyle name="Note 2 2 5 49 4" xfId="30065"/>
    <cellStyle name="Note 2 2 5 49 5" xfId="35733"/>
    <cellStyle name="Note 2 2 5 49 6" xfId="43730"/>
    <cellStyle name="Note 2 2 5 49 7" xfId="52170"/>
    <cellStyle name="Note 2 2 5 5" xfId="1406"/>
    <cellStyle name="Note 2 2 5 5 2" xfId="9229"/>
    <cellStyle name="Note 2 2 5 5 3" xfId="16657"/>
    <cellStyle name="Note 2 2 5 5 4" xfId="20154"/>
    <cellStyle name="Note 2 2 5 5 5" xfId="27686"/>
    <cellStyle name="Note 2 2 5 5 6" xfId="40288"/>
    <cellStyle name="Note 2 2 5 5 7" xfId="48650"/>
    <cellStyle name="Note 2 2 5 50" xfId="6663"/>
    <cellStyle name="Note 2 2 5 50 2" xfId="14380"/>
    <cellStyle name="Note 2 2 5 50 3" xfId="23373"/>
    <cellStyle name="Note 2 2 5 50 4" xfId="31560"/>
    <cellStyle name="Note 2 2 5 50 5" xfId="26736"/>
    <cellStyle name="Note 2 2 5 50 6" xfId="45225"/>
    <cellStyle name="Note 2 2 5 50 7" xfId="51028"/>
    <cellStyle name="Note 2 2 5 51" xfId="6774"/>
    <cellStyle name="Note 2 2 5 51 2" xfId="14491"/>
    <cellStyle name="Note 2 2 5 51 3" xfId="23484"/>
    <cellStyle name="Note 2 2 5 51 4" xfId="31671"/>
    <cellStyle name="Note 2 2 5 51 5" xfId="36208"/>
    <cellStyle name="Note 2 2 5 51 6" xfId="45336"/>
    <cellStyle name="Note 2 2 5 51 7" xfId="54271"/>
    <cellStyle name="Note 2 2 5 52" xfId="6889"/>
    <cellStyle name="Note 2 2 5 52 2" xfId="14606"/>
    <cellStyle name="Note 2 2 5 52 3" xfId="23599"/>
    <cellStyle name="Note 2 2 5 52 4" xfId="31786"/>
    <cellStyle name="Note 2 2 5 52 5" xfId="33600"/>
    <cellStyle name="Note 2 2 5 52 6" xfId="45451"/>
    <cellStyle name="Note 2 2 5 52 7" xfId="46817"/>
    <cellStyle name="Note 2 2 5 53" xfId="7002"/>
    <cellStyle name="Note 2 2 5 53 2" xfId="14719"/>
    <cellStyle name="Note 2 2 5 53 3" xfId="23712"/>
    <cellStyle name="Note 2 2 5 53 4" xfId="31899"/>
    <cellStyle name="Note 2 2 5 53 5" xfId="36231"/>
    <cellStyle name="Note 2 2 5 53 6" xfId="45564"/>
    <cellStyle name="Note 2 2 5 53 7" xfId="46995"/>
    <cellStyle name="Note 2 2 5 54" xfId="7112"/>
    <cellStyle name="Note 2 2 5 54 2" xfId="14829"/>
    <cellStyle name="Note 2 2 5 54 3" xfId="23822"/>
    <cellStyle name="Note 2 2 5 54 4" xfId="32009"/>
    <cellStyle name="Note 2 2 5 54 5" xfId="36163"/>
    <cellStyle name="Note 2 2 5 54 6" xfId="45674"/>
    <cellStyle name="Note 2 2 5 54 7" xfId="53484"/>
    <cellStyle name="Note 2 2 5 55" xfId="7154"/>
    <cellStyle name="Note 2 2 5 55 2" xfId="14871"/>
    <cellStyle name="Note 2 2 5 55 3" xfId="23864"/>
    <cellStyle name="Note 2 2 5 55 4" xfId="32051"/>
    <cellStyle name="Note 2 2 5 55 5" xfId="27727"/>
    <cellStyle name="Note 2 2 5 55 6" xfId="45716"/>
    <cellStyle name="Note 2 2 5 55 7" xfId="47875"/>
    <cellStyle name="Note 2 2 5 56" xfId="7129"/>
    <cellStyle name="Note 2 2 5 56 2" xfId="14846"/>
    <cellStyle name="Note 2 2 5 56 3" xfId="23839"/>
    <cellStyle name="Note 2 2 5 56 4" xfId="32026"/>
    <cellStyle name="Note 2 2 5 56 5" xfId="35768"/>
    <cellStyle name="Note 2 2 5 56 6" xfId="45691"/>
    <cellStyle name="Note 2 2 5 56 7" xfId="51904"/>
    <cellStyle name="Note 2 2 5 57" xfId="7509"/>
    <cellStyle name="Note 2 2 5 57 2" xfId="15226"/>
    <cellStyle name="Note 2 2 5 57 3" xfId="24219"/>
    <cellStyle name="Note 2 2 5 57 4" xfId="32406"/>
    <cellStyle name="Note 2 2 5 57 5" xfId="26873"/>
    <cellStyle name="Note 2 2 5 57 6" xfId="46071"/>
    <cellStyle name="Note 2 2 5 57 7" xfId="48663"/>
    <cellStyle name="Note 2 2 5 58" xfId="7630"/>
    <cellStyle name="Note 2 2 5 58 2" xfId="15347"/>
    <cellStyle name="Note 2 2 5 58 3" xfId="24340"/>
    <cellStyle name="Note 2 2 5 58 4" xfId="32527"/>
    <cellStyle name="Note 2 2 5 58 5" xfId="35900"/>
    <cellStyle name="Note 2 2 5 58 6" xfId="46192"/>
    <cellStyle name="Note 2 2 5 58 7" xfId="52430"/>
    <cellStyle name="Note 2 2 5 59" xfId="7907"/>
    <cellStyle name="Note 2 2 5 59 2" xfId="15624"/>
    <cellStyle name="Note 2 2 5 59 3" xfId="24611"/>
    <cellStyle name="Note 2 2 5 59 4" xfId="32804"/>
    <cellStyle name="Note 2 2 5 59 5" xfId="35761"/>
    <cellStyle name="Note 2 2 5 59 6" xfId="46469"/>
    <cellStyle name="Note 2 2 5 59 7" xfId="51885"/>
    <cellStyle name="Note 2 2 5 6" xfId="1529"/>
    <cellStyle name="Note 2 2 5 6 2" xfId="9352"/>
    <cellStyle name="Note 2 2 5 6 3" xfId="16780"/>
    <cellStyle name="Note 2 2 5 6 4" xfId="20575"/>
    <cellStyle name="Note 2 2 5 6 5" xfId="27077"/>
    <cellStyle name="Note 2 2 5 6 6" xfId="37940"/>
    <cellStyle name="Note 2 2 5 6 7" xfId="48617"/>
    <cellStyle name="Note 2 2 5 60" xfId="7781"/>
    <cellStyle name="Note 2 2 5 60 2" xfId="15498"/>
    <cellStyle name="Note 2 2 5 60 3" xfId="24487"/>
    <cellStyle name="Note 2 2 5 60 4" xfId="32678"/>
    <cellStyle name="Note 2 2 5 60 5" xfId="33335"/>
    <cellStyle name="Note 2 2 5 60 6" xfId="46343"/>
    <cellStyle name="Note 2 2 5 60 7" xfId="49211"/>
    <cellStyle name="Note 2 2 5 61" xfId="8035"/>
    <cellStyle name="Note 2 2 5 61 2" xfId="15752"/>
    <cellStyle name="Note 2 2 5 61 3" xfId="24737"/>
    <cellStyle name="Note 2 2 5 61 4" xfId="32932"/>
    <cellStyle name="Note 2 2 5 61 5" xfId="35994"/>
    <cellStyle name="Note 2 2 5 61 6" xfId="46597"/>
    <cellStyle name="Note 2 2 5 61 7" xfId="52983"/>
    <cellStyle name="Note 2 2 5 62" xfId="7953"/>
    <cellStyle name="Note 2 2 5 62 2" xfId="15670"/>
    <cellStyle name="Note 2 2 5 62 3" xfId="24656"/>
    <cellStyle name="Note 2 2 5 62 4" xfId="32850"/>
    <cellStyle name="Note 2 2 5 62 5" xfId="26967"/>
    <cellStyle name="Note 2 2 5 62 6" xfId="46515"/>
    <cellStyle name="Note 2 2 5 62 7" xfId="54400"/>
    <cellStyle name="Note 2 2 5 63" xfId="8182"/>
    <cellStyle name="Note 2 2 5 63 2" xfId="15899"/>
    <cellStyle name="Note 2 2 5 63 3" xfId="33079"/>
    <cellStyle name="Note 2 2 5 63 4" xfId="27741"/>
    <cellStyle name="Note 2 2 5 63 5" xfId="46744"/>
    <cellStyle name="Note 2 2 5 63 6" xfId="46860"/>
    <cellStyle name="Note 2 2 5 64" xfId="25191"/>
    <cellStyle name="Note 2 2 5 65" xfId="33575"/>
    <cellStyle name="Note 2 2 5 66" xfId="36695"/>
    <cellStyle name="Note 2 2 5 67" xfId="51202"/>
    <cellStyle name="Note 2 2 5 7" xfId="1051"/>
    <cellStyle name="Note 2 2 5 7 2" xfId="8874"/>
    <cellStyle name="Note 2 2 5 7 3" xfId="16302"/>
    <cellStyle name="Note 2 2 5 7 4" xfId="25678"/>
    <cellStyle name="Note 2 2 5 7 5" xfId="34215"/>
    <cellStyle name="Note 2 2 5 7 6" xfId="36897"/>
    <cellStyle name="Note 2 2 5 7 7" xfId="52274"/>
    <cellStyle name="Note 2 2 5 8" xfId="1767"/>
    <cellStyle name="Note 2 2 5 8 2" xfId="9590"/>
    <cellStyle name="Note 2 2 5 8 3" xfId="17018"/>
    <cellStyle name="Note 2 2 5 8 4" xfId="26545"/>
    <cellStyle name="Note 2 2 5 8 5" xfId="35353"/>
    <cellStyle name="Note 2 2 5 8 6" xfId="37549"/>
    <cellStyle name="Note 2 2 5 8 7" xfId="54171"/>
    <cellStyle name="Note 2 2 5 9" xfId="1900"/>
    <cellStyle name="Note 2 2 5 9 2" xfId="9723"/>
    <cellStyle name="Note 2 2 5 9 3" xfId="17151"/>
    <cellStyle name="Note 2 2 5 9 4" xfId="19475"/>
    <cellStyle name="Note 2 2 5 9 5" xfId="27300"/>
    <cellStyle name="Note 2 2 5 9 6" xfId="37200"/>
    <cellStyle name="Note 2 2 5 9 7" xfId="47002"/>
    <cellStyle name="Note 2 2 6" xfId="614"/>
    <cellStyle name="Note 2 2 6 2" xfId="8437"/>
    <cellStyle name="Note 2 2 6 3" xfId="11951"/>
    <cellStyle name="Note 2 2 6 4" xfId="20576"/>
    <cellStyle name="Note 2 2 6 5" xfId="28262"/>
    <cellStyle name="Note 2 2 6 6" xfId="37870"/>
    <cellStyle name="Note 2 2 6 7" xfId="49648"/>
    <cellStyle name="Note 2 2 7" xfId="221"/>
    <cellStyle name="Note 2 2 7 2" xfId="8324"/>
    <cellStyle name="Note 2 2 7 3" xfId="8366"/>
    <cellStyle name="Note 2 2 7 4" xfId="20372"/>
    <cellStyle name="Note 2 2 7 5" xfId="27323"/>
    <cellStyle name="Note 2 2 7 6" xfId="36957"/>
    <cellStyle name="Note 2 2 7 7" xfId="50159"/>
    <cellStyle name="Note 2 2 8" xfId="1207"/>
    <cellStyle name="Note 2 2 8 2" xfId="9030"/>
    <cellStyle name="Note 2 2 8 3" xfId="16458"/>
    <cellStyle name="Note 2 2 8 4" xfId="24869"/>
    <cellStyle name="Note 2 2 8 5" xfId="33183"/>
    <cellStyle name="Note 2 2 8 6" xfId="40100"/>
    <cellStyle name="Note 2 2 8 7" xfId="50501"/>
    <cellStyle name="Note 2 2 9" xfId="1002"/>
    <cellStyle name="Note 2 2 9 2" xfId="8825"/>
    <cellStyle name="Note 2 2 9 3" xfId="16253"/>
    <cellStyle name="Note 2 2 9 4" xfId="19905"/>
    <cellStyle name="Note 2 2 9 5" xfId="27161"/>
    <cellStyle name="Note 2 2 9 6" xfId="37238"/>
    <cellStyle name="Note 2 2 9 7" xfId="49969"/>
    <cellStyle name="Note 2 20" xfId="3573"/>
    <cellStyle name="Note 2 20 2" xfId="11362"/>
    <cellStyle name="Note 2 20 3" xfId="20529"/>
    <cellStyle name="Note 2 20 4" xfId="28655"/>
    <cellStyle name="Note 2 20 5" xfId="36128"/>
    <cellStyle name="Note 2 20 6" xfId="42510"/>
    <cellStyle name="Note 2 20 7" xfId="54037"/>
    <cellStyle name="Note 2 21" xfId="2980"/>
    <cellStyle name="Note 2 21 2" xfId="10802"/>
    <cellStyle name="Note 2 21 3" xfId="20166"/>
    <cellStyle name="Note 2 21 4" xfId="28250"/>
    <cellStyle name="Note 2 21 5" xfId="35563"/>
    <cellStyle name="Note 2 21 6" xfId="42335"/>
    <cellStyle name="Note 2 21 7" xfId="48370"/>
    <cellStyle name="Note 2 22" xfId="3016"/>
    <cellStyle name="Note 2 22 2" xfId="10832"/>
    <cellStyle name="Note 2 22 3" xfId="20188"/>
    <cellStyle name="Note 2 22 4" xfId="28279"/>
    <cellStyle name="Note 2 22 5" xfId="35562"/>
    <cellStyle name="Note 2 22 6" xfId="42353"/>
    <cellStyle name="Note 2 22 7" xfId="50952"/>
    <cellStyle name="Note 2 23" xfId="4241"/>
    <cellStyle name="Note 2 23 2" xfId="11970"/>
    <cellStyle name="Note 2 23 3" xfId="20951"/>
    <cellStyle name="Note 2 23 4" xfId="29138"/>
    <cellStyle name="Note 2 23 5" xfId="36134"/>
    <cellStyle name="Note 2 23 6" xfId="42803"/>
    <cellStyle name="Note 2 23 7" xfId="54059"/>
    <cellStyle name="Note 2 24" xfId="4186"/>
    <cellStyle name="Note 2 24 2" xfId="11945"/>
    <cellStyle name="Note 2 24 3" xfId="20896"/>
    <cellStyle name="Note 2 24 4" xfId="29083"/>
    <cellStyle name="Note 2 24 5" xfId="35852"/>
    <cellStyle name="Note 2 24 6" xfId="42748"/>
    <cellStyle name="Note 2 24 7" xfId="52701"/>
    <cellStyle name="Note 2 25" xfId="5093"/>
    <cellStyle name="Note 2 25 2" xfId="12810"/>
    <cellStyle name="Note 2 25 3" xfId="21803"/>
    <cellStyle name="Note 2 25 4" xfId="29990"/>
    <cellStyle name="Note 2 25 5" xfId="34218"/>
    <cellStyle name="Note 2 25 6" xfId="43655"/>
    <cellStyle name="Note 2 25 7" xfId="50970"/>
    <cellStyle name="Note 2 26" xfId="5086"/>
    <cellStyle name="Note 2 26 2" xfId="12803"/>
    <cellStyle name="Note 2 26 3" xfId="21796"/>
    <cellStyle name="Note 2 26 4" xfId="29983"/>
    <cellStyle name="Note 2 26 5" xfId="35692"/>
    <cellStyle name="Note 2 26 6" xfId="43648"/>
    <cellStyle name="Note 2 26 7" xfId="51966"/>
    <cellStyle name="Note 2 27" xfId="5078"/>
    <cellStyle name="Note 2 27 2" xfId="12795"/>
    <cellStyle name="Note 2 27 3" xfId="21788"/>
    <cellStyle name="Note 2 27 4" xfId="29975"/>
    <cellStyle name="Note 2 27 5" xfId="35842"/>
    <cellStyle name="Note 2 27 6" xfId="43640"/>
    <cellStyle name="Note 2 27 7" xfId="52665"/>
    <cellStyle name="Note 2 28" xfId="5196"/>
    <cellStyle name="Note 2 28 2" xfId="12913"/>
    <cellStyle name="Note 2 28 3" xfId="21906"/>
    <cellStyle name="Note 2 28 4" xfId="30093"/>
    <cellStyle name="Note 2 28 5" xfId="35296"/>
    <cellStyle name="Note 2 28 6" xfId="43758"/>
    <cellStyle name="Note 2 28 7" xfId="49209"/>
    <cellStyle name="Note 2 29" xfId="6544"/>
    <cellStyle name="Note 2 29 2" xfId="14261"/>
    <cellStyle name="Note 2 29 3" xfId="23254"/>
    <cellStyle name="Note 2 29 4" xfId="31441"/>
    <cellStyle name="Note 2 29 5" xfId="27524"/>
    <cellStyle name="Note 2 29 6" xfId="45106"/>
    <cellStyle name="Note 2 29 7" xfId="48472"/>
    <cellStyle name="Note 2 3" xfId="255"/>
    <cellStyle name="Note 2 3 10" xfId="1122"/>
    <cellStyle name="Note 2 3 10 2" xfId="8945"/>
    <cellStyle name="Note 2 3 10 3" xfId="16373"/>
    <cellStyle name="Note 2 3 10 4" xfId="19494"/>
    <cellStyle name="Note 2 3 10 5" xfId="27928"/>
    <cellStyle name="Note 2 3 10 6" xfId="41788"/>
    <cellStyle name="Note 2 3 10 7" xfId="47590"/>
    <cellStyle name="Note 2 3 11" xfId="1179"/>
    <cellStyle name="Note 2 3 11 2" xfId="9002"/>
    <cellStyle name="Note 2 3 11 3" xfId="16430"/>
    <cellStyle name="Note 2 3 11 4" xfId="26163"/>
    <cellStyle name="Note 2 3 11 5" xfId="34834"/>
    <cellStyle name="Note 2 3 11 6" xfId="37099"/>
    <cellStyle name="Note 2 3 11 7" xfId="53350"/>
    <cellStyle name="Note 2 3 12" xfId="1059"/>
    <cellStyle name="Note 2 3 12 2" xfId="8882"/>
    <cellStyle name="Note 2 3 12 3" xfId="16310"/>
    <cellStyle name="Note 2 3 12 4" xfId="25217"/>
    <cellStyle name="Note 2 3 12 5" xfId="33617"/>
    <cellStyle name="Note 2 3 12 6" xfId="36348"/>
    <cellStyle name="Note 2 3 12 7" xfId="51264"/>
    <cellStyle name="Note 2 3 13" xfId="1239"/>
    <cellStyle name="Note 2 3 13 2" xfId="9062"/>
    <cellStyle name="Note 2 3 13 3" xfId="16490"/>
    <cellStyle name="Note 2 3 13 4" xfId="24898"/>
    <cellStyle name="Note 2 3 13 5" xfId="33220"/>
    <cellStyle name="Note 2 3 13 6" xfId="37124"/>
    <cellStyle name="Note 2 3 13 7" xfId="50569"/>
    <cellStyle name="Note 2 3 14" xfId="1667"/>
    <cellStyle name="Note 2 3 14 2" xfId="9490"/>
    <cellStyle name="Note 2 3 14 3" xfId="16918"/>
    <cellStyle name="Note 2 3 14 4" xfId="19482"/>
    <cellStyle name="Note 2 3 14 5" xfId="27255"/>
    <cellStyle name="Note 2 3 14 6" xfId="36473"/>
    <cellStyle name="Note 2 3 14 7" xfId="49516"/>
    <cellStyle name="Note 2 3 15" xfId="1273"/>
    <cellStyle name="Note 2 3 15 2" xfId="9096"/>
    <cellStyle name="Note 2 3 15 3" xfId="16524"/>
    <cellStyle name="Note 2 3 15 4" xfId="19942"/>
    <cellStyle name="Note 2 3 15 5" xfId="27520"/>
    <cellStyle name="Note 2 3 15 6" xfId="39340"/>
    <cellStyle name="Note 2 3 15 7" xfId="46844"/>
    <cellStyle name="Note 2 3 16" xfId="994"/>
    <cellStyle name="Note 2 3 16 2" xfId="8817"/>
    <cellStyle name="Note 2 3 16 3" xfId="16245"/>
    <cellStyle name="Note 2 3 16 4" xfId="20050"/>
    <cellStyle name="Note 2 3 16 5" xfId="28484"/>
    <cellStyle name="Note 2 3 16 6" xfId="36438"/>
    <cellStyle name="Note 2 3 16 7" xfId="47476"/>
    <cellStyle name="Note 2 3 17" xfId="1651"/>
    <cellStyle name="Note 2 3 17 2" xfId="9474"/>
    <cellStyle name="Note 2 3 17 3" xfId="16902"/>
    <cellStyle name="Note 2 3 17 4" xfId="25282"/>
    <cellStyle name="Note 2 3 17 5" xfId="33694"/>
    <cellStyle name="Note 2 3 17 6" xfId="40294"/>
    <cellStyle name="Note 2 3 17 7" xfId="51394"/>
    <cellStyle name="Note 2 3 18" xfId="1217"/>
    <cellStyle name="Note 2 3 18 2" xfId="9040"/>
    <cellStyle name="Note 2 3 18 3" xfId="16468"/>
    <cellStyle name="Note 2 3 18 4" xfId="20662"/>
    <cellStyle name="Note 2 3 18 5" xfId="27138"/>
    <cellStyle name="Note 2 3 18 6" xfId="38847"/>
    <cellStyle name="Note 2 3 18 7" xfId="49347"/>
    <cellStyle name="Note 2 3 19" xfId="982"/>
    <cellStyle name="Note 2 3 19 2" xfId="8805"/>
    <cellStyle name="Note 2 3 19 3" xfId="16233"/>
    <cellStyle name="Note 2 3 19 4" xfId="25629"/>
    <cellStyle name="Note 2 3 19 5" xfId="34148"/>
    <cellStyle name="Note 2 3 19 6" xfId="36717"/>
    <cellStyle name="Note 2 3 19 7" xfId="52167"/>
    <cellStyle name="Note 2 3 2" xfId="529"/>
    <cellStyle name="Note 2 3 2 10" xfId="1975"/>
    <cellStyle name="Note 2 3 2 10 2" xfId="9798"/>
    <cellStyle name="Note 2 3 2 10 3" xfId="17226"/>
    <cellStyle name="Note 2 3 2 10 4" xfId="19853"/>
    <cellStyle name="Note 2 3 2 10 5" xfId="27442"/>
    <cellStyle name="Note 2 3 2 10 6" xfId="37523"/>
    <cellStyle name="Note 2 3 2 10 7" xfId="48540"/>
    <cellStyle name="Note 2 3 2 11" xfId="2093"/>
    <cellStyle name="Note 2 3 2 11 2" xfId="9916"/>
    <cellStyle name="Note 2 3 2 11 3" xfId="17344"/>
    <cellStyle name="Note 2 3 2 11 4" xfId="19598"/>
    <cellStyle name="Note 2 3 2 11 5" xfId="28767"/>
    <cellStyle name="Note 2 3 2 11 6" xfId="40319"/>
    <cellStyle name="Note 2 3 2 11 7" xfId="48667"/>
    <cellStyle name="Note 2 3 2 12" xfId="2206"/>
    <cellStyle name="Note 2 3 2 12 2" xfId="10029"/>
    <cellStyle name="Note 2 3 2 12 3" xfId="17457"/>
    <cellStyle name="Note 2 3 2 12 4" xfId="25516"/>
    <cellStyle name="Note 2 3 2 12 5" xfId="33998"/>
    <cellStyle name="Note 2 3 2 12 6" xfId="37631"/>
    <cellStyle name="Note 2 3 2 12 7" xfId="51916"/>
    <cellStyle name="Note 2 3 2 13" xfId="972"/>
    <cellStyle name="Note 2 3 2 13 2" xfId="8795"/>
    <cellStyle name="Note 2 3 2 13 3" xfId="16223"/>
    <cellStyle name="Note 2 3 2 13 4" xfId="20311"/>
    <cellStyle name="Note 2 3 2 13 5" xfId="27666"/>
    <cellStyle name="Note 2 3 2 13 6" xfId="37473"/>
    <cellStyle name="Note 2 3 2 13 7" xfId="48020"/>
    <cellStyle name="Note 2 3 2 14" xfId="1254"/>
    <cellStyle name="Note 2 3 2 14 2" xfId="9077"/>
    <cellStyle name="Note 2 3 2 14 3" xfId="16505"/>
    <cellStyle name="Note 2 3 2 14 4" xfId="19949"/>
    <cellStyle name="Note 2 3 2 14 5" xfId="26815"/>
    <cellStyle name="Note 2 3 2 14 6" xfId="42119"/>
    <cellStyle name="Note 2 3 2 14 7" xfId="47011"/>
    <cellStyle name="Note 2 3 2 15" xfId="2504"/>
    <cellStyle name="Note 2 3 2 15 2" xfId="10327"/>
    <cellStyle name="Note 2 3 2 15 3" xfId="17755"/>
    <cellStyle name="Note 2 3 2 15 4" xfId="24832"/>
    <cellStyle name="Note 2 3 2 15 5" xfId="28599"/>
    <cellStyle name="Note 2 3 2 15 6" xfId="38769"/>
    <cellStyle name="Note 2 3 2 15 7" xfId="49532"/>
    <cellStyle name="Note 2 3 2 16" xfId="2617"/>
    <cellStyle name="Note 2 3 2 16 2" xfId="10440"/>
    <cellStyle name="Note 2 3 2 16 3" xfId="17868"/>
    <cellStyle name="Note 2 3 2 16 4" xfId="26263"/>
    <cellStyle name="Note 2 3 2 16 5" xfId="34961"/>
    <cellStyle name="Note 2 3 2 16 6" xfId="40326"/>
    <cellStyle name="Note 2 3 2 16 7" xfId="53570"/>
    <cellStyle name="Note 2 3 2 17" xfId="1668"/>
    <cellStyle name="Note 2 3 2 17 2" xfId="9491"/>
    <cellStyle name="Note 2 3 2 17 3" xfId="16919"/>
    <cellStyle name="Note 2 3 2 17 4" xfId="19999"/>
    <cellStyle name="Note 2 3 2 17 5" xfId="28361"/>
    <cellStyle name="Note 2 3 2 17 6" xfId="38408"/>
    <cellStyle name="Note 2 3 2 17 7" xfId="47398"/>
    <cellStyle name="Note 2 3 2 18" xfId="2697"/>
    <cellStyle name="Note 2 3 2 18 2" xfId="10520"/>
    <cellStyle name="Note 2 3 2 18 3" xfId="17948"/>
    <cellStyle name="Note 2 3 2 18 4" xfId="25846"/>
    <cellStyle name="Note 2 3 2 18 5" xfId="34433"/>
    <cellStyle name="Note 2 3 2 18 6" xfId="39378"/>
    <cellStyle name="Note 2 3 2 18 7" xfId="52666"/>
    <cellStyle name="Note 2 3 2 19" xfId="2810"/>
    <cellStyle name="Note 2 3 2 19 2" xfId="10633"/>
    <cellStyle name="Note 2 3 2 19 3" xfId="18061"/>
    <cellStyle name="Note 2 3 2 19 4" xfId="20570"/>
    <cellStyle name="Note 2 3 2 19 5" xfId="27225"/>
    <cellStyle name="Note 2 3 2 19 6" xfId="37407"/>
    <cellStyle name="Note 2 3 2 19 7" xfId="49491"/>
    <cellStyle name="Note 2 3 2 2" xfId="679"/>
    <cellStyle name="Note 2 3 2 2 2" xfId="8502"/>
    <cellStyle name="Note 2 3 2 2 3" xfId="15930"/>
    <cellStyle name="Note 2 3 2 2 4" xfId="19977"/>
    <cellStyle name="Note 2 3 2 2 5" xfId="27618"/>
    <cellStyle name="Note 2 3 2 2 6" xfId="36322"/>
    <cellStyle name="Note 2 3 2 2 7" xfId="48293"/>
    <cellStyle name="Note 2 3 2 20" xfId="2917"/>
    <cellStyle name="Note 2 3 2 20 2" xfId="10740"/>
    <cellStyle name="Note 2 3 2 20 3" xfId="18168"/>
    <cellStyle name="Note 2 3 2 20 4" xfId="26309"/>
    <cellStyle name="Note 2 3 2 20 5" xfId="35030"/>
    <cellStyle name="Note 2 3 2 20 6" xfId="41902"/>
    <cellStyle name="Note 2 3 2 20 7" xfId="53669"/>
    <cellStyle name="Note 2 3 2 21" xfId="3293"/>
    <cellStyle name="Note 2 3 2 21 2" xfId="11086"/>
    <cellStyle name="Note 2 3 2 21 3" xfId="18415"/>
    <cellStyle name="Note 2 3 2 21 4" xfId="25637"/>
    <cellStyle name="Note 2 3 2 21 5" xfId="34157"/>
    <cellStyle name="Note 2 3 2 21 6" xfId="39866"/>
    <cellStyle name="Note 2 3 2 21 7" xfId="52184"/>
    <cellStyle name="Note 2 3 2 22" xfId="3413"/>
    <cellStyle name="Note 2 3 2 22 2" xfId="11204"/>
    <cellStyle name="Note 2 3 2 22 3" xfId="18526"/>
    <cellStyle name="Note 2 3 2 22 4" xfId="25985"/>
    <cellStyle name="Note 2 3 2 22 5" xfId="34607"/>
    <cellStyle name="Note 2 3 2 22 6" xfId="36567"/>
    <cellStyle name="Note 2 3 2 22 7" xfId="52971"/>
    <cellStyle name="Note 2 3 2 23" xfId="3541"/>
    <cellStyle name="Note 2 3 2 23 2" xfId="11330"/>
    <cellStyle name="Note 2 3 2 23 3" xfId="18618"/>
    <cellStyle name="Note 2 3 2 23 4" xfId="20103"/>
    <cellStyle name="Note 2 3 2 23 5" xfId="27963"/>
    <cellStyle name="Note 2 3 2 23 6" xfId="38141"/>
    <cellStyle name="Note 2 3 2 23 7" xfId="50162"/>
    <cellStyle name="Note 2 3 2 24" xfId="3121"/>
    <cellStyle name="Note 2 3 2 24 2" xfId="10926"/>
    <cellStyle name="Note 2 3 2 24 3" xfId="18304"/>
    <cellStyle name="Note 2 3 2 24 4" xfId="20617"/>
    <cellStyle name="Note 2 3 2 24 5" xfId="28059"/>
    <cellStyle name="Note 2 3 2 24 6" xfId="36865"/>
    <cellStyle name="Note 2 3 2 24 7" xfId="47975"/>
    <cellStyle name="Note 2 3 2 25" xfId="3684"/>
    <cellStyle name="Note 2 3 2 25 2" xfId="11469"/>
    <cellStyle name="Note 2 3 2 25 3" xfId="18742"/>
    <cellStyle name="Note 2 3 2 25 4" xfId="19738"/>
    <cellStyle name="Note 2 3 2 25 5" xfId="33124"/>
    <cellStyle name="Note 2 3 2 25 6" xfId="37323"/>
    <cellStyle name="Note 2 3 2 25 7" xfId="50384"/>
    <cellStyle name="Note 2 3 2 26" xfId="3814"/>
    <cellStyle name="Note 2 3 2 26 2" xfId="11596"/>
    <cellStyle name="Note 2 3 2 26 3" xfId="18853"/>
    <cellStyle name="Note 2 3 2 26 4" xfId="25361"/>
    <cellStyle name="Note 2 3 2 26 5" xfId="33802"/>
    <cellStyle name="Note 2 3 2 26 6" xfId="40151"/>
    <cellStyle name="Note 2 3 2 26 7" xfId="51570"/>
    <cellStyle name="Note 2 3 2 27" xfId="3932"/>
    <cellStyle name="Note 2 3 2 27 2" xfId="11712"/>
    <cellStyle name="Note 2 3 2 27 3" xfId="18962"/>
    <cellStyle name="Note 2 3 2 27 4" xfId="19074"/>
    <cellStyle name="Note 2 3 2 27 5" xfId="26868"/>
    <cellStyle name="Note 2 3 2 27 6" xfId="37734"/>
    <cellStyle name="Note 2 3 2 27 7" xfId="49784"/>
    <cellStyle name="Note 2 3 2 28" xfId="3359"/>
    <cellStyle name="Note 2 3 2 28 2" xfId="11150"/>
    <cellStyle name="Note 2 3 2 28 3" xfId="20408"/>
    <cellStyle name="Note 2 3 2 28 4" xfId="28515"/>
    <cellStyle name="Note 2 3 2 28 5" xfId="36052"/>
    <cellStyle name="Note 2 3 2 28 6" xfId="42465"/>
    <cellStyle name="Note 2 3 2 28 7" xfId="53694"/>
    <cellStyle name="Note 2 3 2 29" xfId="4129"/>
    <cellStyle name="Note 2 3 2 29 2" xfId="11888"/>
    <cellStyle name="Note 2 3 2 29 3" xfId="20839"/>
    <cellStyle name="Note 2 3 2 29 4" xfId="29026"/>
    <cellStyle name="Note 2 3 2 29 5" xfId="27889"/>
    <cellStyle name="Note 2 3 2 29 6" xfId="42691"/>
    <cellStyle name="Note 2 3 2 29 7" xfId="50821"/>
    <cellStyle name="Note 2 3 2 3" xfId="787"/>
    <cellStyle name="Note 2 3 2 3 2" xfId="8610"/>
    <cellStyle name="Note 2 3 2 3 3" xfId="16038"/>
    <cellStyle name="Note 2 3 2 3 4" xfId="19422"/>
    <cellStyle name="Note 2 3 2 3 5" xfId="33139"/>
    <cellStyle name="Note 2 3 2 3 6" xfId="37076"/>
    <cellStyle name="Note 2 3 2 3 7" xfId="50413"/>
    <cellStyle name="Note 2 3 2 30" xfId="4045"/>
    <cellStyle name="Note 2 3 2 30 2" xfId="20755"/>
    <cellStyle name="Note 2 3 2 30 3" xfId="28942"/>
    <cellStyle name="Note 2 3 2 30 4" xfId="35746"/>
    <cellStyle name="Note 2 3 2 30 5" xfId="42607"/>
    <cellStyle name="Note 2 3 2 30 6" xfId="52256"/>
    <cellStyle name="Note 2 3 2 31" xfId="4326"/>
    <cellStyle name="Note 2 3 2 31 2" xfId="12043"/>
    <cellStyle name="Note 2 3 2 31 3" xfId="21036"/>
    <cellStyle name="Note 2 3 2 31 4" xfId="29223"/>
    <cellStyle name="Note 2 3 2 31 5" xfId="27052"/>
    <cellStyle name="Note 2 3 2 31 6" xfId="42888"/>
    <cellStyle name="Note 2 3 2 31 7" xfId="49047"/>
    <cellStyle name="Note 2 3 2 32" xfId="4449"/>
    <cellStyle name="Note 2 3 2 32 2" xfId="12166"/>
    <cellStyle name="Note 2 3 2 32 3" xfId="21159"/>
    <cellStyle name="Note 2 3 2 32 4" xfId="29346"/>
    <cellStyle name="Note 2 3 2 32 5" xfId="35020"/>
    <cellStyle name="Note 2 3 2 32 6" xfId="43011"/>
    <cellStyle name="Note 2 3 2 32 7" xfId="49560"/>
    <cellStyle name="Note 2 3 2 33" xfId="4563"/>
    <cellStyle name="Note 2 3 2 33 2" xfId="12280"/>
    <cellStyle name="Note 2 3 2 33 3" xfId="21273"/>
    <cellStyle name="Note 2 3 2 33 4" xfId="29460"/>
    <cellStyle name="Note 2 3 2 33 5" xfId="35838"/>
    <cellStyle name="Note 2 3 2 33 6" xfId="43125"/>
    <cellStyle name="Note 2 3 2 33 7" xfId="52624"/>
    <cellStyle name="Note 2 3 2 34" xfId="4676"/>
    <cellStyle name="Note 2 3 2 34 2" xfId="12393"/>
    <cellStyle name="Note 2 3 2 34 3" xfId="21386"/>
    <cellStyle name="Note 2 3 2 34 4" xfId="29573"/>
    <cellStyle name="Note 2 3 2 34 5" xfId="34830"/>
    <cellStyle name="Note 2 3 2 34 6" xfId="43238"/>
    <cellStyle name="Note 2 3 2 34 7" xfId="48814"/>
    <cellStyle name="Note 2 3 2 35" xfId="4787"/>
    <cellStyle name="Note 2 3 2 35 2" xfId="12504"/>
    <cellStyle name="Note 2 3 2 35 3" xfId="21497"/>
    <cellStyle name="Note 2 3 2 35 4" xfId="29684"/>
    <cellStyle name="Note 2 3 2 35 5" xfId="35823"/>
    <cellStyle name="Note 2 3 2 35 6" xfId="43349"/>
    <cellStyle name="Note 2 3 2 35 7" xfId="52550"/>
    <cellStyle name="Note 2 3 2 36" xfId="4896"/>
    <cellStyle name="Note 2 3 2 36 2" xfId="12613"/>
    <cellStyle name="Note 2 3 2 36 3" xfId="21606"/>
    <cellStyle name="Note 2 3 2 36 4" xfId="29793"/>
    <cellStyle name="Note 2 3 2 36 5" xfId="28445"/>
    <cellStyle name="Note 2 3 2 36 6" xfId="43458"/>
    <cellStyle name="Note 2 3 2 36 7" xfId="48748"/>
    <cellStyle name="Note 2 3 2 37" xfId="5007"/>
    <cellStyle name="Note 2 3 2 37 2" xfId="12724"/>
    <cellStyle name="Note 2 3 2 37 3" xfId="21717"/>
    <cellStyle name="Note 2 3 2 37 4" xfId="29904"/>
    <cellStyle name="Note 2 3 2 37 5" xfId="35875"/>
    <cellStyle name="Note 2 3 2 37 6" xfId="43569"/>
    <cellStyle name="Note 2 3 2 37 7" xfId="52848"/>
    <cellStyle name="Note 2 3 2 38" xfId="5386"/>
    <cellStyle name="Note 2 3 2 38 2" xfId="13103"/>
    <cellStyle name="Note 2 3 2 38 3" xfId="22096"/>
    <cellStyle name="Note 2 3 2 38 4" xfId="30283"/>
    <cellStyle name="Note 2 3 2 38 5" xfId="35755"/>
    <cellStyle name="Note 2 3 2 38 6" xfId="43948"/>
    <cellStyle name="Note 2 3 2 38 7" xfId="52286"/>
    <cellStyle name="Note 2 3 2 39" xfId="5506"/>
    <cellStyle name="Note 2 3 2 39 2" xfId="13223"/>
    <cellStyle name="Note 2 3 2 39 3" xfId="22216"/>
    <cellStyle name="Note 2 3 2 39 4" xfId="30403"/>
    <cellStyle name="Note 2 3 2 39 5" xfId="28790"/>
    <cellStyle name="Note 2 3 2 39 6" xfId="44068"/>
    <cellStyle name="Note 2 3 2 39 7" xfId="47006"/>
    <cellStyle name="Note 2 3 2 4" xfId="898"/>
    <cellStyle name="Note 2 3 2 4 2" xfId="8721"/>
    <cellStyle name="Note 2 3 2 4 3" xfId="16149"/>
    <cellStyle name="Note 2 3 2 4 4" xfId="26242"/>
    <cellStyle name="Note 2 3 2 4 5" xfId="34936"/>
    <cellStyle name="Note 2 3 2 4 6" xfId="36340"/>
    <cellStyle name="Note 2 3 2 4 7" xfId="53528"/>
    <cellStyle name="Note 2 3 2 40" xfId="5630"/>
    <cellStyle name="Note 2 3 2 40 2" xfId="13347"/>
    <cellStyle name="Note 2 3 2 40 3" xfId="22340"/>
    <cellStyle name="Note 2 3 2 40 4" xfId="30527"/>
    <cellStyle name="Note 2 3 2 40 5" xfId="33272"/>
    <cellStyle name="Note 2 3 2 40 6" xfId="44192"/>
    <cellStyle name="Note 2 3 2 40 7" xfId="46772"/>
    <cellStyle name="Note 2 3 2 41" xfId="5746"/>
    <cellStyle name="Note 2 3 2 41 2" xfId="13463"/>
    <cellStyle name="Note 2 3 2 41 3" xfId="22456"/>
    <cellStyle name="Note 2 3 2 41 4" xfId="30643"/>
    <cellStyle name="Note 2 3 2 41 5" xfId="35789"/>
    <cellStyle name="Note 2 3 2 41 6" xfId="44308"/>
    <cellStyle name="Note 2 3 2 41 7" xfId="47613"/>
    <cellStyle name="Note 2 3 2 42" xfId="5862"/>
    <cellStyle name="Note 2 3 2 42 2" xfId="13579"/>
    <cellStyle name="Note 2 3 2 42 3" xfId="22572"/>
    <cellStyle name="Note 2 3 2 42 4" xfId="30759"/>
    <cellStyle name="Note 2 3 2 42 5" xfId="35906"/>
    <cellStyle name="Note 2 3 2 42 6" xfId="44424"/>
    <cellStyle name="Note 2 3 2 42 7" xfId="52764"/>
    <cellStyle name="Note 2 3 2 43" xfId="5991"/>
    <cellStyle name="Note 2 3 2 43 2" xfId="13708"/>
    <cellStyle name="Note 2 3 2 43 3" xfId="22701"/>
    <cellStyle name="Note 2 3 2 43 4" xfId="30888"/>
    <cellStyle name="Note 2 3 2 43 5" xfId="35676"/>
    <cellStyle name="Note 2 3 2 43 6" xfId="44553"/>
    <cellStyle name="Note 2 3 2 43 7" xfId="48574"/>
    <cellStyle name="Note 2 3 2 44" xfId="6090"/>
    <cellStyle name="Note 2 3 2 44 2" xfId="13807"/>
    <cellStyle name="Note 2 3 2 44 3" xfId="22800"/>
    <cellStyle name="Note 2 3 2 44 4" xfId="30987"/>
    <cellStyle name="Note 2 3 2 44 5" xfId="28556"/>
    <cellStyle name="Note 2 3 2 44 6" xfId="44652"/>
    <cellStyle name="Note 2 3 2 44 7" xfId="51876"/>
    <cellStyle name="Note 2 3 2 45" xfId="5318"/>
    <cellStyle name="Note 2 3 2 45 2" xfId="13035"/>
    <cellStyle name="Note 2 3 2 45 3" xfId="22028"/>
    <cellStyle name="Note 2 3 2 45 4" xfId="30215"/>
    <cellStyle name="Note 2 3 2 45 5" xfId="35629"/>
    <cellStyle name="Note 2 3 2 45 6" xfId="43880"/>
    <cellStyle name="Note 2 3 2 45 7" xfId="51635"/>
    <cellStyle name="Note 2 3 2 46" xfId="6247"/>
    <cellStyle name="Note 2 3 2 46 2" xfId="13964"/>
    <cellStyle name="Note 2 3 2 46 3" xfId="22957"/>
    <cellStyle name="Note 2 3 2 46 4" xfId="31144"/>
    <cellStyle name="Note 2 3 2 46 5" xfId="34300"/>
    <cellStyle name="Note 2 3 2 46 6" xfId="44809"/>
    <cellStyle name="Note 2 3 2 46 7" xfId="49891"/>
    <cellStyle name="Note 2 3 2 47" xfId="6363"/>
    <cellStyle name="Note 2 3 2 47 2" xfId="14080"/>
    <cellStyle name="Note 2 3 2 47 3" xfId="23073"/>
    <cellStyle name="Note 2 3 2 47 4" xfId="31260"/>
    <cellStyle name="Note 2 3 2 47 5" xfId="35987"/>
    <cellStyle name="Note 2 3 2 47 6" xfId="44925"/>
    <cellStyle name="Note 2 3 2 47 7" xfId="53168"/>
    <cellStyle name="Note 2 3 2 48" xfId="6474"/>
    <cellStyle name="Note 2 3 2 48 2" xfId="14191"/>
    <cellStyle name="Note 2 3 2 48 3" xfId="23184"/>
    <cellStyle name="Note 2 3 2 48 4" xfId="31371"/>
    <cellStyle name="Note 2 3 2 48 5" xfId="35896"/>
    <cellStyle name="Note 2 3 2 48 6" xfId="45036"/>
    <cellStyle name="Note 2 3 2 48 7" xfId="52380"/>
    <cellStyle name="Note 2 3 2 49" xfId="5100"/>
    <cellStyle name="Note 2 3 2 49 2" xfId="12817"/>
    <cellStyle name="Note 2 3 2 49 3" xfId="21810"/>
    <cellStyle name="Note 2 3 2 49 4" xfId="29997"/>
    <cellStyle name="Note 2 3 2 49 5" xfId="35079"/>
    <cellStyle name="Note 2 3 2 49 6" xfId="43662"/>
    <cellStyle name="Note 2 3 2 49 7" xfId="50372"/>
    <cellStyle name="Note 2 3 2 5" xfId="1363"/>
    <cellStyle name="Note 2 3 2 5 2" xfId="9186"/>
    <cellStyle name="Note 2 3 2 5 3" xfId="16614"/>
    <cellStyle name="Note 2 3 2 5 4" xfId="20509"/>
    <cellStyle name="Note 2 3 2 5 5" xfId="27309"/>
    <cellStyle name="Note 2 3 2 5 6" xfId="39810"/>
    <cellStyle name="Note 2 3 2 5 7" xfId="48071"/>
    <cellStyle name="Note 2 3 2 50" xfId="6620"/>
    <cellStyle name="Note 2 3 2 50 2" xfId="14337"/>
    <cellStyle name="Note 2 3 2 50 3" xfId="23330"/>
    <cellStyle name="Note 2 3 2 50 4" xfId="31517"/>
    <cellStyle name="Note 2 3 2 50 5" xfId="26720"/>
    <cellStyle name="Note 2 3 2 50 6" xfId="45182"/>
    <cellStyle name="Note 2 3 2 50 7" xfId="51571"/>
    <cellStyle name="Note 2 3 2 51" xfId="6732"/>
    <cellStyle name="Note 2 3 2 51 2" xfId="14449"/>
    <cellStyle name="Note 2 3 2 51 3" xfId="23442"/>
    <cellStyle name="Note 2 3 2 51 4" xfId="31629"/>
    <cellStyle name="Note 2 3 2 51 5" xfId="33472"/>
    <cellStyle name="Note 2 3 2 51 6" xfId="45294"/>
    <cellStyle name="Note 2 3 2 51 7" xfId="51064"/>
    <cellStyle name="Note 2 3 2 52" xfId="6847"/>
    <cellStyle name="Note 2 3 2 52 2" xfId="14564"/>
    <cellStyle name="Note 2 3 2 52 3" xfId="23557"/>
    <cellStyle name="Note 2 3 2 52 4" xfId="31744"/>
    <cellStyle name="Note 2 3 2 52 5" xfId="33624"/>
    <cellStyle name="Note 2 3 2 52 6" xfId="45409"/>
    <cellStyle name="Note 2 3 2 52 7" xfId="48080"/>
    <cellStyle name="Note 2 3 2 53" xfId="6960"/>
    <cellStyle name="Note 2 3 2 53 2" xfId="14677"/>
    <cellStyle name="Note 2 3 2 53 3" xfId="23670"/>
    <cellStyle name="Note 2 3 2 53 4" xfId="31857"/>
    <cellStyle name="Note 2 3 2 53 5" xfId="27206"/>
    <cellStyle name="Note 2 3 2 53 6" xfId="45522"/>
    <cellStyle name="Note 2 3 2 53 7" xfId="46803"/>
    <cellStyle name="Note 2 3 2 54" xfId="7071"/>
    <cellStyle name="Note 2 3 2 54 2" xfId="14788"/>
    <cellStyle name="Note 2 3 2 54 3" xfId="23781"/>
    <cellStyle name="Note 2 3 2 54 4" xfId="31968"/>
    <cellStyle name="Note 2 3 2 54 5" xfId="35135"/>
    <cellStyle name="Note 2 3 2 54 6" xfId="45633"/>
    <cellStyle name="Note 2 3 2 54 7" xfId="51418"/>
    <cellStyle name="Note 2 3 2 55" xfId="7196"/>
    <cellStyle name="Note 2 3 2 55 2" xfId="14913"/>
    <cellStyle name="Note 2 3 2 55 3" xfId="23906"/>
    <cellStyle name="Note 2 3 2 55 4" xfId="32093"/>
    <cellStyle name="Note 2 3 2 55 5" xfId="35626"/>
    <cellStyle name="Note 2 3 2 55 6" xfId="45758"/>
    <cellStyle name="Note 2 3 2 55 7" xfId="51056"/>
    <cellStyle name="Note 2 3 2 56" xfId="7130"/>
    <cellStyle name="Note 2 3 2 56 2" xfId="14847"/>
    <cellStyle name="Note 2 3 2 56 3" xfId="23840"/>
    <cellStyle name="Note 2 3 2 56 4" xfId="32027"/>
    <cellStyle name="Note 2 3 2 56 5" xfId="35745"/>
    <cellStyle name="Note 2 3 2 56 6" xfId="45692"/>
    <cellStyle name="Note 2 3 2 56 7" xfId="51549"/>
    <cellStyle name="Note 2 3 2 57" xfId="7468"/>
    <cellStyle name="Note 2 3 2 57 2" xfId="15185"/>
    <cellStyle name="Note 2 3 2 57 3" xfId="24178"/>
    <cellStyle name="Note 2 3 2 57 4" xfId="32365"/>
    <cellStyle name="Note 2 3 2 57 5" xfId="36007"/>
    <cellStyle name="Note 2 3 2 57 6" xfId="46030"/>
    <cellStyle name="Note 2 3 2 57 7" xfId="53056"/>
    <cellStyle name="Note 2 3 2 58" xfId="7589"/>
    <cellStyle name="Note 2 3 2 58 2" xfId="15306"/>
    <cellStyle name="Note 2 3 2 58 3" xfId="24299"/>
    <cellStyle name="Note 2 3 2 58 4" xfId="32486"/>
    <cellStyle name="Note 2 3 2 58 5" xfId="26939"/>
    <cellStyle name="Note 2 3 2 58 6" xfId="46151"/>
    <cellStyle name="Note 2 3 2 58 7" xfId="47777"/>
    <cellStyle name="Note 2 3 2 59" xfId="7865"/>
    <cellStyle name="Note 2 3 2 59 2" xfId="15582"/>
    <cellStyle name="Note 2 3 2 59 3" xfId="24569"/>
    <cellStyle name="Note 2 3 2 59 4" xfId="32762"/>
    <cellStyle name="Note 2 3 2 59 5" xfId="34565"/>
    <cellStyle name="Note 2 3 2 59 6" xfId="46427"/>
    <cellStyle name="Note 2 3 2 59 7" xfId="48791"/>
    <cellStyle name="Note 2 3 2 6" xfId="1486"/>
    <cellStyle name="Note 2 3 2 6 2" xfId="9309"/>
    <cellStyle name="Note 2 3 2 6 3" xfId="16737"/>
    <cellStyle name="Note 2 3 2 6 4" xfId="20094"/>
    <cellStyle name="Note 2 3 2 6 5" xfId="28052"/>
    <cellStyle name="Note 2 3 2 6 6" xfId="42134"/>
    <cellStyle name="Note 2 3 2 6 7" xfId="48039"/>
    <cellStyle name="Note 2 3 2 60" xfId="7987"/>
    <cellStyle name="Note 2 3 2 60 2" xfId="15704"/>
    <cellStyle name="Note 2 3 2 60 3" xfId="24689"/>
    <cellStyle name="Note 2 3 2 60 4" xfId="32884"/>
    <cellStyle name="Note 2 3 2 60 5" xfId="33740"/>
    <cellStyle name="Note 2 3 2 60 6" xfId="46549"/>
    <cellStyle name="Note 2 3 2 60 7" xfId="50671"/>
    <cellStyle name="Note 2 3 2 61" xfId="7985"/>
    <cellStyle name="Note 2 3 2 61 2" xfId="15702"/>
    <cellStyle name="Note 2 3 2 61 3" xfId="24687"/>
    <cellStyle name="Note 2 3 2 61 4" xfId="32882"/>
    <cellStyle name="Note 2 3 2 61 5" xfId="34673"/>
    <cellStyle name="Note 2 3 2 61 6" xfId="46547"/>
    <cellStyle name="Note 2 3 2 61 7" xfId="47505"/>
    <cellStyle name="Note 2 3 2 62" xfId="8080"/>
    <cellStyle name="Note 2 3 2 62 2" xfId="15797"/>
    <cellStyle name="Note 2 3 2 62 3" xfId="24781"/>
    <cellStyle name="Note 2 3 2 62 4" xfId="32977"/>
    <cellStyle name="Note 2 3 2 62 5" xfId="27822"/>
    <cellStyle name="Note 2 3 2 62 6" xfId="46642"/>
    <cellStyle name="Note 2 3 2 62 7" xfId="49704"/>
    <cellStyle name="Note 2 3 2 63" xfId="8141"/>
    <cellStyle name="Note 2 3 2 63 2" xfId="15858"/>
    <cellStyle name="Note 2 3 2 63 3" xfId="33038"/>
    <cellStyle name="Note 2 3 2 63 4" xfId="34719"/>
    <cellStyle name="Note 2 3 2 63 5" xfId="46703"/>
    <cellStyle name="Note 2 3 2 63 6" xfId="49135"/>
    <cellStyle name="Note 2 3 2 64" xfId="19952"/>
    <cellStyle name="Note 2 3 2 65" xfId="28715"/>
    <cellStyle name="Note 2 3 2 66" xfId="37772"/>
    <cellStyle name="Note 2 3 2 67" xfId="47242"/>
    <cellStyle name="Note 2 3 2 7" xfId="962"/>
    <cellStyle name="Note 2 3 2 7 2" xfId="8785"/>
    <cellStyle name="Note 2 3 2 7 3" xfId="16213"/>
    <cellStyle name="Note 2 3 2 7 4" xfId="26521"/>
    <cellStyle name="Note 2 3 2 7 5" xfId="35321"/>
    <cellStyle name="Note 2 3 2 7 6" xfId="38203"/>
    <cellStyle name="Note 2 3 2 7 7" xfId="54124"/>
    <cellStyle name="Note 2 3 2 8" xfId="1723"/>
    <cellStyle name="Note 2 3 2 8 2" xfId="9546"/>
    <cellStyle name="Note 2 3 2 8 3" xfId="16974"/>
    <cellStyle name="Note 2 3 2 8 4" xfId="25198"/>
    <cellStyle name="Note 2 3 2 8 5" xfId="33587"/>
    <cellStyle name="Note 2 3 2 8 6" xfId="42005"/>
    <cellStyle name="Note 2 3 2 8 7" xfId="51219"/>
    <cellStyle name="Note 2 3 2 9" xfId="1857"/>
    <cellStyle name="Note 2 3 2 9 2" xfId="9680"/>
    <cellStyle name="Note 2 3 2 9 3" xfId="17108"/>
    <cellStyle name="Note 2 3 2 9 4" xfId="25599"/>
    <cellStyle name="Note 2 3 2 9 5" xfId="34110"/>
    <cellStyle name="Note 2 3 2 9 6" xfId="40889"/>
    <cellStyle name="Note 2 3 2 9 7" xfId="52097"/>
    <cellStyle name="Note 2 3 20" xfId="2256"/>
    <cellStyle name="Note 2 3 20 2" xfId="10079"/>
    <cellStyle name="Note 2 3 20 3" xfId="17507"/>
    <cellStyle name="Note 2 3 20 4" xfId="26399"/>
    <cellStyle name="Note 2 3 20 5" xfId="35155"/>
    <cellStyle name="Note 2 3 20 6" xfId="38402"/>
    <cellStyle name="Note 2 3 20 7" xfId="53856"/>
    <cellStyle name="Note 2 3 21" xfId="1101"/>
    <cellStyle name="Note 2 3 21 2" xfId="8924"/>
    <cellStyle name="Note 2 3 21 3" xfId="16352"/>
    <cellStyle name="Note 2 3 21 4" xfId="20523"/>
    <cellStyle name="Note 2 3 21 5" xfId="27056"/>
    <cellStyle name="Note 2 3 21 6" xfId="36969"/>
    <cellStyle name="Note 2 3 21 7" xfId="48144"/>
    <cellStyle name="Note 2 3 22" xfId="2393"/>
    <cellStyle name="Note 2 3 22 2" xfId="10216"/>
    <cellStyle name="Note 2 3 22 3" xfId="17644"/>
    <cellStyle name="Note 2 3 22 4" xfId="26624"/>
    <cellStyle name="Note 2 3 22 5" xfId="35458"/>
    <cellStyle name="Note 2 3 22 6" xfId="39948"/>
    <cellStyle name="Note 2 3 22 7" xfId="54341"/>
    <cellStyle name="Note 2 3 23" xfId="2380"/>
    <cellStyle name="Note 2 3 23 2" xfId="10203"/>
    <cellStyle name="Note 2 3 23 3" xfId="17631"/>
    <cellStyle name="Note 2 3 23 4" xfId="25054"/>
    <cellStyle name="Note 2 3 23 5" xfId="33414"/>
    <cellStyle name="Note 2 3 23 6" xfId="41114"/>
    <cellStyle name="Note 2 3 23 7" xfId="50919"/>
    <cellStyle name="Note 2 3 24" xfId="2414"/>
    <cellStyle name="Note 2 3 24 2" xfId="10237"/>
    <cellStyle name="Note 2 3 24 3" xfId="17665"/>
    <cellStyle name="Note 2 3 24 4" xfId="25611"/>
    <cellStyle name="Note 2 3 24 5" xfId="34124"/>
    <cellStyle name="Note 2 3 24 6" xfId="37925"/>
    <cellStyle name="Note 2 3 24 7" xfId="52119"/>
    <cellStyle name="Note 2 3 25" xfId="2114"/>
    <cellStyle name="Note 2 3 25 2" xfId="9937"/>
    <cellStyle name="Note 2 3 25 3" xfId="17365"/>
    <cellStyle name="Note 2 3 25 4" xfId="26053"/>
    <cellStyle name="Note 2 3 25 5" xfId="34697"/>
    <cellStyle name="Note 2 3 25 6" xfId="38126"/>
    <cellStyle name="Note 2 3 25 7" xfId="53117"/>
    <cellStyle name="Note 2 3 26" xfId="3104"/>
    <cellStyle name="Note 2 3 26 2" xfId="10909"/>
    <cellStyle name="Note 2 3 26 3" xfId="18290"/>
    <cellStyle name="Note 2 3 26 4" xfId="20147"/>
    <cellStyle name="Note 2 3 26 5" xfId="27271"/>
    <cellStyle name="Note 2 3 26 6" xfId="41410"/>
    <cellStyle name="Note 2 3 26 7" xfId="49435"/>
    <cellStyle name="Note 2 3 27" xfId="3149"/>
    <cellStyle name="Note 2 3 27 2" xfId="10951"/>
    <cellStyle name="Note 2 3 27 3" xfId="18321"/>
    <cellStyle name="Note 2 3 27 4" xfId="26439"/>
    <cellStyle name="Note 2 3 27 5" xfId="35214"/>
    <cellStyle name="Note 2 3 27 6" xfId="39692"/>
    <cellStyle name="Note 2 3 27 7" xfId="53946"/>
    <cellStyle name="Note 2 3 28" xfId="2983"/>
    <cellStyle name="Note 2 3 28 2" xfId="10805"/>
    <cellStyle name="Note 2 3 28 3" xfId="18231"/>
    <cellStyle name="Note 2 3 28 4" xfId="26643"/>
    <cellStyle name="Note 2 3 28 5" xfId="35487"/>
    <cellStyle name="Note 2 3 28 6" xfId="41758"/>
    <cellStyle name="Note 2 3 28 7" xfId="54383"/>
    <cellStyle name="Note 2 3 29" xfId="2985"/>
    <cellStyle name="Note 2 3 29 2" xfId="10807"/>
    <cellStyle name="Note 2 3 29 3" xfId="18232"/>
    <cellStyle name="Note 2 3 29 4" xfId="26587"/>
    <cellStyle name="Note 2 3 29 5" xfId="35409"/>
    <cellStyle name="Note 2 3 29 6" xfId="41516"/>
    <cellStyle name="Note 2 3 29 7" xfId="54256"/>
    <cellStyle name="Note 2 3 3" xfId="554"/>
    <cellStyle name="Note 2 3 3 10" xfId="2000"/>
    <cellStyle name="Note 2 3 3 10 2" xfId="9823"/>
    <cellStyle name="Note 2 3 3 10 3" xfId="17251"/>
    <cellStyle name="Note 2 3 3 10 4" xfId="25656"/>
    <cellStyle name="Note 2 3 3 10 5" xfId="34183"/>
    <cellStyle name="Note 2 3 3 10 6" xfId="41840"/>
    <cellStyle name="Note 2 3 3 10 7" xfId="52219"/>
    <cellStyle name="Note 2 3 3 11" xfId="2117"/>
    <cellStyle name="Note 2 3 3 11 2" xfId="9940"/>
    <cellStyle name="Note 2 3 3 11 3" xfId="17368"/>
    <cellStyle name="Note 2 3 3 11 4" xfId="25939"/>
    <cellStyle name="Note 2 3 3 11 5" xfId="34544"/>
    <cellStyle name="Note 2 3 3 11 6" xfId="37955"/>
    <cellStyle name="Note 2 3 3 11 7" xfId="52873"/>
    <cellStyle name="Note 2 3 3 12" xfId="2231"/>
    <cellStyle name="Note 2 3 3 12 2" xfId="10054"/>
    <cellStyle name="Note 2 3 3 12 3" xfId="17482"/>
    <cellStyle name="Note 2 3 3 12 4" xfId="19335"/>
    <cellStyle name="Note 2 3 3 12 5" xfId="28466"/>
    <cellStyle name="Note 2 3 3 12 6" xfId="40909"/>
    <cellStyle name="Note 2 3 3 12 7" xfId="47891"/>
    <cellStyle name="Note 2 3 3 13" xfId="1507"/>
    <cellStyle name="Note 2 3 3 13 2" xfId="9330"/>
    <cellStyle name="Note 2 3 3 13 3" xfId="16758"/>
    <cellStyle name="Note 2 3 3 13 4" xfId="25020"/>
    <cellStyle name="Note 2 3 3 13 5" xfId="33375"/>
    <cellStyle name="Note 2 3 3 13 6" xfId="40090"/>
    <cellStyle name="Note 2 3 3 13 7" xfId="50849"/>
    <cellStyle name="Note 2 3 3 14" xfId="1193"/>
    <cellStyle name="Note 2 3 3 14 2" xfId="9016"/>
    <cellStyle name="Note 2 3 3 14 3" xfId="16444"/>
    <cellStyle name="Note 2 3 3 14 4" xfId="25602"/>
    <cellStyle name="Note 2 3 3 14 5" xfId="34113"/>
    <cellStyle name="Note 2 3 3 14 6" xfId="41327"/>
    <cellStyle name="Note 2 3 3 14 7" xfId="52100"/>
    <cellStyle name="Note 2 3 3 15" xfId="2528"/>
    <cellStyle name="Note 2 3 3 15 2" xfId="10351"/>
    <cellStyle name="Note 2 3 3 15 3" xfId="17779"/>
    <cellStyle name="Note 2 3 3 15 4" xfId="19556"/>
    <cellStyle name="Note 2 3 3 15 5" xfId="28771"/>
    <cellStyle name="Note 2 3 3 15 6" xfId="42019"/>
    <cellStyle name="Note 2 3 3 15 7" xfId="50151"/>
    <cellStyle name="Note 2 3 3 16" xfId="2642"/>
    <cellStyle name="Note 2 3 3 16 2" xfId="10465"/>
    <cellStyle name="Note 2 3 3 16 3" xfId="17893"/>
    <cellStyle name="Note 2 3 3 16 4" xfId="25150"/>
    <cellStyle name="Note 2 3 3 16 5" xfId="33527"/>
    <cellStyle name="Note 2 3 3 16 6" xfId="37893"/>
    <cellStyle name="Note 2 3 3 16 7" xfId="51118"/>
    <cellStyle name="Note 2 3 3 17" xfId="2442"/>
    <cellStyle name="Note 2 3 3 17 2" xfId="10265"/>
    <cellStyle name="Note 2 3 3 17 3" xfId="17693"/>
    <cellStyle name="Note 2 3 3 17 4" xfId="19634"/>
    <cellStyle name="Note 2 3 3 17 5" xfId="28472"/>
    <cellStyle name="Note 2 3 3 17 6" xfId="36825"/>
    <cellStyle name="Note 2 3 3 17 7" xfId="48275"/>
    <cellStyle name="Note 2 3 3 18" xfId="2693"/>
    <cellStyle name="Note 2 3 3 18 2" xfId="10516"/>
    <cellStyle name="Note 2 3 3 18 3" xfId="17944"/>
    <cellStyle name="Note 2 3 3 18 4" xfId="19870"/>
    <cellStyle name="Note 2 3 3 18 5" xfId="27012"/>
    <cellStyle name="Note 2 3 3 18 6" xfId="39910"/>
    <cellStyle name="Note 2 3 3 18 7" xfId="48045"/>
    <cellStyle name="Note 2 3 3 19" xfId="2833"/>
    <cellStyle name="Note 2 3 3 19 2" xfId="10656"/>
    <cellStyle name="Note 2 3 3 19 3" xfId="18084"/>
    <cellStyle name="Note 2 3 3 19 4" xfId="20613"/>
    <cellStyle name="Note 2 3 3 19 5" xfId="28013"/>
    <cellStyle name="Note 2 3 3 19 6" xfId="40567"/>
    <cellStyle name="Note 2 3 3 19 7" xfId="48495"/>
    <cellStyle name="Note 2 3 3 2" xfId="702"/>
    <cellStyle name="Note 2 3 3 2 2" xfId="8525"/>
    <cellStyle name="Note 2 3 3 2 3" xfId="15953"/>
    <cellStyle name="Note 2 3 3 2 4" xfId="25992"/>
    <cellStyle name="Note 2 3 3 2 5" xfId="34616"/>
    <cellStyle name="Note 2 3 3 2 6" xfId="37370"/>
    <cellStyle name="Note 2 3 3 2 7" xfId="52985"/>
    <cellStyle name="Note 2 3 3 20" xfId="2940"/>
    <cellStyle name="Note 2 3 3 20 2" xfId="10763"/>
    <cellStyle name="Note 2 3 3 20 3" xfId="18191"/>
    <cellStyle name="Note 2 3 3 20 4" xfId="25247"/>
    <cellStyle name="Note 2 3 3 20 5" xfId="33653"/>
    <cellStyle name="Note 2 3 3 20 6" xfId="36534"/>
    <cellStyle name="Note 2 3 3 20 7" xfId="51323"/>
    <cellStyle name="Note 2 3 3 21" xfId="3317"/>
    <cellStyle name="Note 2 3 3 21 2" xfId="11110"/>
    <cellStyle name="Note 2 3 3 21 3" xfId="18438"/>
    <cellStyle name="Note 2 3 3 21 4" xfId="20387"/>
    <cellStyle name="Note 2 3 3 21 5" xfId="27464"/>
    <cellStyle name="Note 2 3 3 21 6" xfId="37554"/>
    <cellStyle name="Note 2 3 3 21 7" xfId="47392"/>
    <cellStyle name="Note 2 3 3 22" xfId="3436"/>
    <cellStyle name="Note 2 3 3 22 2" xfId="11227"/>
    <cellStyle name="Note 2 3 3 22 3" xfId="18549"/>
    <cellStyle name="Note 2 3 3 22 4" xfId="26132"/>
    <cellStyle name="Note 2 3 3 22 5" xfId="34796"/>
    <cellStyle name="Note 2 3 3 22 6" xfId="40197"/>
    <cellStyle name="Note 2 3 3 22 7" xfId="53280"/>
    <cellStyle name="Note 2 3 3 23" xfId="3559"/>
    <cellStyle name="Note 2 3 3 23 2" xfId="11348"/>
    <cellStyle name="Note 2 3 3 23 3" xfId="18631"/>
    <cellStyle name="Note 2 3 3 23 4" xfId="25041"/>
    <cellStyle name="Note 2 3 3 23 5" xfId="33400"/>
    <cellStyle name="Note 2 3 3 23 6" xfId="37179"/>
    <cellStyle name="Note 2 3 3 23 7" xfId="50890"/>
    <cellStyle name="Note 2 3 3 24" xfId="3596"/>
    <cellStyle name="Note 2 3 3 24 2" xfId="11382"/>
    <cellStyle name="Note 2 3 3 24 3" xfId="18656"/>
    <cellStyle name="Note 2 3 3 24 4" xfId="19663"/>
    <cellStyle name="Note 2 3 3 24 5" xfId="27004"/>
    <cellStyle name="Note 2 3 3 24 6" xfId="38995"/>
    <cellStyle name="Note 2 3 3 24 7" xfId="47595"/>
    <cellStyle name="Note 2 3 3 25" xfId="3709"/>
    <cellStyle name="Note 2 3 3 25 2" xfId="11494"/>
    <cellStyle name="Note 2 3 3 25 3" xfId="18766"/>
    <cellStyle name="Note 2 3 3 25 4" xfId="20673"/>
    <cellStyle name="Note 2 3 3 25 5" xfId="27065"/>
    <cellStyle name="Note 2 3 3 25 6" xfId="41848"/>
    <cellStyle name="Note 2 3 3 25 7" xfId="48318"/>
    <cellStyle name="Note 2 3 3 26" xfId="3838"/>
    <cellStyle name="Note 2 3 3 26 2" xfId="11620"/>
    <cellStyle name="Note 2 3 3 26 3" xfId="18876"/>
    <cellStyle name="Note 2 3 3 26 4" xfId="19569"/>
    <cellStyle name="Note 2 3 3 26 5" xfId="27764"/>
    <cellStyle name="Note 2 3 3 26 6" xfId="37838"/>
    <cellStyle name="Note 2 3 3 26 7" xfId="50118"/>
    <cellStyle name="Note 2 3 3 27" xfId="3957"/>
    <cellStyle name="Note 2 3 3 27 2" xfId="11736"/>
    <cellStyle name="Note 2 3 3 27 3" xfId="18985"/>
    <cellStyle name="Note 2 3 3 27 4" xfId="26248"/>
    <cellStyle name="Note 2 3 3 27 5" xfId="34945"/>
    <cellStyle name="Note 2 3 3 27 6" xfId="40415"/>
    <cellStyle name="Note 2 3 3 27 7" xfId="53540"/>
    <cellStyle name="Note 2 3 3 28" xfId="3163"/>
    <cellStyle name="Note 2 3 3 28 2" xfId="10965"/>
    <cellStyle name="Note 2 3 3 28 3" xfId="20296"/>
    <cellStyle name="Note 2 3 3 28 4" xfId="28386"/>
    <cellStyle name="Note 2 3 3 28 5" xfId="35828"/>
    <cellStyle name="Note 2 3 3 28 6" xfId="42413"/>
    <cellStyle name="Note 2 3 3 28 7" xfId="52568"/>
    <cellStyle name="Note 2 3 3 29" xfId="4153"/>
    <cellStyle name="Note 2 3 3 29 2" xfId="11912"/>
    <cellStyle name="Note 2 3 3 29 3" xfId="20863"/>
    <cellStyle name="Note 2 3 3 29 4" xfId="29050"/>
    <cellStyle name="Note 2 3 3 29 5" xfId="26955"/>
    <cellStyle name="Note 2 3 3 29 6" xfId="42715"/>
    <cellStyle name="Note 2 3 3 29 7" xfId="47222"/>
    <cellStyle name="Note 2 3 3 3" xfId="811"/>
    <cellStyle name="Note 2 3 3 3 2" xfId="8634"/>
    <cellStyle name="Note 2 3 3 3 3" xfId="16062"/>
    <cellStyle name="Note 2 3 3 3 4" xfId="26672"/>
    <cellStyle name="Note 2 3 3 3 5" xfId="35519"/>
    <cellStyle name="Note 2 3 3 3 6" xfId="37863"/>
    <cellStyle name="Note 2 3 3 3 7" xfId="54441"/>
    <cellStyle name="Note 2 3 3 30" xfId="4198"/>
    <cellStyle name="Note 2 3 3 30 2" xfId="20908"/>
    <cellStyle name="Note 2 3 3 30 3" xfId="29095"/>
    <cellStyle name="Note 2 3 3 30 4" xfId="28207"/>
    <cellStyle name="Note 2 3 3 30 5" xfId="42760"/>
    <cellStyle name="Note 2 3 3 30 6" xfId="51326"/>
    <cellStyle name="Note 2 3 3 31" xfId="4351"/>
    <cellStyle name="Note 2 3 3 31 2" xfId="12068"/>
    <cellStyle name="Note 2 3 3 31 3" xfId="21061"/>
    <cellStyle name="Note 2 3 3 31 4" xfId="29248"/>
    <cellStyle name="Note 2 3 3 31 5" xfId="35961"/>
    <cellStyle name="Note 2 3 3 31 6" xfId="42913"/>
    <cellStyle name="Note 2 3 3 31 7" xfId="53252"/>
    <cellStyle name="Note 2 3 3 32" xfId="4473"/>
    <cellStyle name="Note 2 3 3 32 2" xfId="12190"/>
    <cellStyle name="Note 2 3 3 32 3" xfId="21183"/>
    <cellStyle name="Note 2 3 3 32 4" xfId="29370"/>
    <cellStyle name="Note 2 3 3 32 5" xfId="36034"/>
    <cellStyle name="Note 2 3 3 32 6" xfId="43035"/>
    <cellStyle name="Note 2 3 3 32 7" xfId="53603"/>
    <cellStyle name="Note 2 3 3 33" xfId="4587"/>
    <cellStyle name="Note 2 3 3 33 2" xfId="12304"/>
    <cellStyle name="Note 2 3 3 33 3" xfId="21297"/>
    <cellStyle name="Note 2 3 3 33 4" xfId="29484"/>
    <cellStyle name="Note 2 3 3 33 5" xfId="28457"/>
    <cellStyle name="Note 2 3 3 33 6" xfId="43149"/>
    <cellStyle name="Note 2 3 3 33 7" xfId="50459"/>
    <cellStyle name="Note 2 3 3 34" xfId="4700"/>
    <cellStyle name="Note 2 3 3 34 2" xfId="12417"/>
    <cellStyle name="Note 2 3 3 34 3" xfId="21410"/>
    <cellStyle name="Note 2 3 3 34 4" xfId="29597"/>
    <cellStyle name="Note 2 3 3 34 5" xfId="36082"/>
    <cellStyle name="Note 2 3 3 34 6" xfId="43262"/>
    <cellStyle name="Note 2 3 3 34 7" xfId="53839"/>
    <cellStyle name="Note 2 3 3 35" xfId="4810"/>
    <cellStyle name="Note 2 3 3 35 2" xfId="12527"/>
    <cellStyle name="Note 2 3 3 35 3" xfId="21520"/>
    <cellStyle name="Note 2 3 3 35 4" xfId="29707"/>
    <cellStyle name="Note 2 3 3 35 5" xfId="34749"/>
    <cellStyle name="Note 2 3 3 35 6" xfId="43372"/>
    <cellStyle name="Note 2 3 3 35 7" xfId="50143"/>
    <cellStyle name="Note 2 3 3 36" xfId="4920"/>
    <cellStyle name="Note 2 3 3 36 2" xfId="12637"/>
    <cellStyle name="Note 2 3 3 36 3" xfId="21630"/>
    <cellStyle name="Note 2 3 3 36 4" xfId="29817"/>
    <cellStyle name="Note 2 3 3 36 5" xfId="33598"/>
    <cellStyle name="Note 2 3 3 36 6" xfId="43482"/>
    <cellStyle name="Note 2 3 3 36 7" xfId="47718"/>
    <cellStyle name="Note 2 3 3 37" xfId="5030"/>
    <cellStyle name="Note 2 3 3 37 2" xfId="12747"/>
    <cellStyle name="Note 2 3 3 37 3" xfId="21740"/>
    <cellStyle name="Note 2 3 3 37 4" xfId="29927"/>
    <cellStyle name="Note 2 3 3 37 5" xfId="34679"/>
    <cellStyle name="Note 2 3 3 37 6" xfId="43592"/>
    <cellStyle name="Note 2 3 3 37 7" xfId="50453"/>
    <cellStyle name="Note 2 3 3 38" xfId="5410"/>
    <cellStyle name="Note 2 3 3 38 2" xfId="13127"/>
    <cellStyle name="Note 2 3 3 38 3" xfId="22120"/>
    <cellStyle name="Note 2 3 3 38 4" xfId="30307"/>
    <cellStyle name="Note 2 3 3 38 5" xfId="26919"/>
    <cellStyle name="Note 2 3 3 38 6" xfId="43972"/>
    <cellStyle name="Note 2 3 3 38 7" xfId="49501"/>
    <cellStyle name="Note 2 3 3 39" xfId="5530"/>
    <cellStyle name="Note 2 3 3 39 2" xfId="13247"/>
    <cellStyle name="Note 2 3 3 39 3" xfId="22240"/>
    <cellStyle name="Note 2 3 3 39 4" xfId="30427"/>
    <cellStyle name="Note 2 3 3 39 5" xfId="33599"/>
    <cellStyle name="Note 2 3 3 39 6" xfId="44092"/>
    <cellStyle name="Note 2 3 3 39 7" xfId="46786"/>
    <cellStyle name="Note 2 3 3 4" xfId="921"/>
    <cellStyle name="Note 2 3 3 4 2" xfId="8744"/>
    <cellStyle name="Note 2 3 3 4 3" xfId="16172"/>
    <cellStyle name="Note 2 3 3 4 4" xfId="25156"/>
    <cellStyle name="Note 2 3 3 4 5" xfId="33534"/>
    <cellStyle name="Note 2 3 3 4 6" xfId="37234"/>
    <cellStyle name="Note 2 3 3 4 7" xfId="51129"/>
    <cellStyle name="Note 2 3 3 40" xfId="5654"/>
    <cellStyle name="Note 2 3 3 40 2" xfId="13371"/>
    <cellStyle name="Note 2 3 3 40 3" xfId="22364"/>
    <cellStyle name="Note 2 3 3 40 4" xfId="30551"/>
    <cellStyle name="Note 2 3 3 40 5" xfId="27404"/>
    <cellStyle name="Note 2 3 3 40 6" xfId="44216"/>
    <cellStyle name="Note 2 3 3 40 7" xfId="47104"/>
    <cellStyle name="Note 2 3 3 41" xfId="5770"/>
    <cellStyle name="Note 2 3 3 41 2" xfId="13487"/>
    <cellStyle name="Note 2 3 3 41 3" xfId="22480"/>
    <cellStyle name="Note 2 3 3 41 4" xfId="30667"/>
    <cellStyle name="Note 2 3 3 41 5" xfId="27314"/>
    <cellStyle name="Note 2 3 3 41 6" xfId="44332"/>
    <cellStyle name="Note 2 3 3 41 7" xfId="49359"/>
    <cellStyle name="Note 2 3 3 42" xfId="5887"/>
    <cellStyle name="Note 2 3 3 42 2" xfId="13604"/>
    <cellStyle name="Note 2 3 3 42 3" xfId="22597"/>
    <cellStyle name="Note 2 3 3 42 4" xfId="30784"/>
    <cellStyle name="Note 2 3 3 42 5" xfId="34861"/>
    <cellStyle name="Note 2 3 3 42 6" xfId="44449"/>
    <cellStyle name="Note 2 3 3 42 7" xfId="49983"/>
    <cellStyle name="Note 2 3 3 43" xfId="6015"/>
    <cellStyle name="Note 2 3 3 43 2" xfId="13732"/>
    <cellStyle name="Note 2 3 3 43 3" xfId="22725"/>
    <cellStyle name="Note 2 3 3 43 4" xfId="30912"/>
    <cellStyle name="Note 2 3 3 43 5" xfId="35859"/>
    <cellStyle name="Note 2 3 3 43 6" xfId="44577"/>
    <cellStyle name="Note 2 3 3 43 7" xfId="52364"/>
    <cellStyle name="Note 2 3 3 44" xfId="6109"/>
    <cellStyle name="Note 2 3 3 44 2" xfId="13826"/>
    <cellStyle name="Note 2 3 3 44 3" xfId="22819"/>
    <cellStyle name="Note 2 3 3 44 4" xfId="31006"/>
    <cellStyle name="Note 2 3 3 44 5" xfId="28348"/>
    <cellStyle name="Note 2 3 3 44 6" xfId="44671"/>
    <cellStyle name="Note 2 3 3 44 7" xfId="47420"/>
    <cellStyle name="Note 2 3 3 45" xfId="6142"/>
    <cellStyle name="Note 2 3 3 45 2" xfId="13859"/>
    <cellStyle name="Note 2 3 3 45 3" xfId="22852"/>
    <cellStyle name="Note 2 3 3 45 4" xfId="31039"/>
    <cellStyle name="Note 2 3 3 45 5" xfId="36092"/>
    <cellStyle name="Note 2 3 3 45 6" xfId="44704"/>
    <cellStyle name="Note 2 3 3 45 7" xfId="53666"/>
    <cellStyle name="Note 2 3 3 46" xfId="6271"/>
    <cellStyle name="Note 2 3 3 46 2" xfId="13988"/>
    <cellStyle name="Note 2 3 3 46 3" xfId="22981"/>
    <cellStyle name="Note 2 3 3 46 4" xfId="31168"/>
    <cellStyle name="Note 2 3 3 46 5" xfId="27214"/>
    <cellStyle name="Note 2 3 3 46 6" xfId="44833"/>
    <cellStyle name="Note 2 3 3 46 7" xfId="46998"/>
    <cellStyle name="Note 2 3 3 47" xfId="6386"/>
    <cellStyle name="Note 2 3 3 47 2" xfId="14103"/>
    <cellStyle name="Note 2 3 3 47 3" xfId="23096"/>
    <cellStyle name="Note 2 3 3 47 4" xfId="31283"/>
    <cellStyle name="Note 2 3 3 47 5" xfId="34348"/>
    <cellStyle name="Note 2 3 3 47 6" xfId="44948"/>
    <cellStyle name="Note 2 3 3 47 7" xfId="50714"/>
    <cellStyle name="Note 2 3 3 48" xfId="6498"/>
    <cellStyle name="Note 2 3 3 48 2" xfId="14215"/>
    <cellStyle name="Note 2 3 3 48 3" xfId="23208"/>
    <cellStyle name="Note 2 3 3 48 4" xfId="31395"/>
    <cellStyle name="Note 2 3 3 48 5" xfId="36145"/>
    <cellStyle name="Note 2 3 3 48 6" xfId="45060"/>
    <cellStyle name="Note 2 3 3 48 7" xfId="53763"/>
    <cellStyle name="Note 2 3 3 49" xfId="5364"/>
    <cellStyle name="Note 2 3 3 49 2" xfId="13081"/>
    <cellStyle name="Note 2 3 3 49 3" xfId="22074"/>
    <cellStyle name="Note 2 3 3 49 4" xfId="30261"/>
    <cellStyle name="Note 2 3 3 49 5" xfId="36169"/>
    <cellStyle name="Note 2 3 3 49 6" xfId="43926"/>
    <cellStyle name="Note 2 3 3 49 7" xfId="54259"/>
    <cellStyle name="Note 2 3 3 5" xfId="1388"/>
    <cellStyle name="Note 2 3 3 5 2" xfId="9211"/>
    <cellStyle name="Note 2 3 3 5 3" xfId="16639"/>
    <cellStyle name="Note 2 3 3 5 4" xfId="19846"/>
    <cellStyle name="Note 2 3 3 5 5" xfId="28212"/>
    <cellStyle name="Note 2 3 3 5 6" xfId="37280"/>
    <cellStyle name="Note 2 3 3 5 7" xfId="50109"/>
    <cellStyle name="Note 2 3 3 50" xfId="6645"/>
    <cellStyle name="Note 2 3 3 50 2" xfId="14362"/>
    <cellStyle name="Note 2 3 3 50 3" xfId="23355"/>
    <cellStyle name="Note 2 3 3 50 4" xfId="31542"/>
    <cellStyle name="Note 2 3 3 50 5" xfId="35965"/>
    <cellStyle name="Note 2 3 3 50 6" xfId="45207"/>
    <cellStyle name="Note 2 3 3 50 7" xfId="53075"/>
    <cellStyle name="Note 2 3 3 51" xfId="6756"/>
    <cellStyle name="Note 2 3 3 51 2" xfId="14473"/>
    <cellStyle name="Note 2 3 3 51 3" xfId="23466"/>
    <cellStyle name="Note 2 3 3 51 4" xfId="31653"/>
    <cellStyle name="Note 2 3 3 51 5" xfId="33725"/>
    <cellStyle name="Note 2 3 3 51 6" xfId="45318"/>
    <cellStyle name="Note 2 3 3 51 7" xfId="48610"/>
    <cellStyle name="Note 2 3 3 52" xfId="6871"/>
    <cellStyle name="Note 2 3 3 52 2" xfId="14588"/>
    <cellStyle name="Note 2 3 3 52 3" xfId="23581"/>
    <cellStyle name="Note 2 3 3 52 4" xfId="31768"/>
    <cellStyle name="Note 2 3 3 52 5" xfId="35355"/>
    <cellStyle name="Note 2 3 3 52 6" xfId="45433"/>
    <cellStyle name="Note 2 3 3 52 7" xfId="46882"/>
    <cellStyle name="Note 2 3 3 53" xfId="6984"/>
    <cellStyle name="Note 2 3 3 53 2" xfId="14701"/>
    <cellStyle name="Note 2 3 3 53 3" xfId="23694"/>
    <cellStyle name="Note 2 3 3 53 4" xfId="31881"/>
    <cellStyle name="Note 2 3 3 53 5" xfId="36240"/>
    <cellStyle name="Note 2 3 3 53 6" xfId="45546"/>
    <cellStyle name="Note 2 3 3 53 7" xfId="46992"/>
    <cellStyle name="Note 2 3 3 54" xfId="7094"/>
    <cellStyle name="Note 2 3 3 54 2" xfId="14811"/>
    <cellStyle name="Note 2 3 3 54 3" xfId="23804"/>
    <cellStyle name="Note 2 3 3 54 4" xfId="31991"/>
    <cellStyle name="Note 2 3 3 54 5" xfId="33428"/>
    <cellStyle name="Note 2 3 3 54 6" xfId="45656"/>
    <cellStyle name="Note 2 3 3 54 7" xfId="48249"/>
    <cellStyle name="Note 2 3 3 55" xfId="7170"/>
    <cellStyle name="Note 2 3 3 55 2" xfId="14887"/>
    <cellStyle name="Note 2 3 3 55 3" xfId="23880"/>
    <cellStyle name="Note 2 3 3 55 4" xfId="32067"/>
    <cellStyle name="Note 2 3 3 55 5" xfId="36200"/>
    <cellStyle name="Note 2 3 3 55 6" xfId="45732"/>
    <cellStyle name="Note 2 3 3 55 7" xfId="53901"/>
    <cellStyle name="Note 2 3 3 56" xfId="7376"/>
    <cellStyle name="Note 2 3 3 56 2" xfId="15093"/>
    <cellStyle name="Note 2 3 3 56 3" xfId="24086"/>
    <cellStyle name="Note 2 3 3 56 4" xfId="32273"/>
    <cellStyle name="Note 2 3 3 56 5" xfId="35774"/>
    <cellStyle name="Note 2 3 3 56 6" xfId="45938"/>
    <cellStyle name="Note 2 3 3 56 7" xfId="51569"/>
    <cellStyle name="Note 2 3 3 57" xfId="7491"/>
    <cellStyle name="Note 2 3 3 57 2" xfId="15208"/>
    <cellStyle name="Note 2 3 3 57 3" xfId="24201"/>
    <cellStyle name="Note 2 3 3 57 4" xfId="32388"/>
    <cellStyle name="Note 2 3 3 57 5" xfId="27396"/>
    <cellStyle name="Note 2 3 3 57 6" xfId="46053"/>
    <cellStyle name="Note 2 3 3 57 7" xfId="50319"/>
    <cellStyle name="Note 2 3 3 58" xfId="7612"/>
    <cellStyle name="Note 2 3 3 58 2" xfId="15329"/>
    <cellStyle name="Note 2 3 3 58 3" xfId="24322"/>
    <cellStyle name="Note 2 3 3 58 4" xfId="32509"/>
    <cellStyle name="Note 2 3 3 58 5" xfId="34678"/>
    <cellStyle name="Note 2 3 3 58 6" xfId="46174"/>
    <cellStyle name="Note 2 3 3 58 7" xfId="54395"/>
    <cellStyle name="Note 2 3 3 59" xfId="7889"/>
    <cellStyle name="Note 2 3 3 59 2" xfId="15606"/>
    <cellStyle name="Note 2 3 3 59 3" xfId="24593"/>
    <cellStyle name="Note 2 3 3 59 4" xfId="32786"/>
    <cellStyle name="Note 2 3 3 59 5" xfId="36188"/>
    <cellStyle name="Note 2 3 3 59 6" xfId="46451"/>
    <cellStyle name="Note 2 3 3 59 7" xfId="53549"/>
    <cellStyle name="Note 2 3 3 6" xfId="1511"/>
    <cellStyle name="Note 2 3 3 6 2" xfId="9334"/>
    <cellStyle name="Note 2 3 3 6 3" xfId="16762"/>
    <cellStyle name="Note 2 3 3 6 4" xfId="19748"/>
    <cellStyle name="Note 2 3 3 6 5" xfId="33103"/>
    <cellStyle name="Note 2 3 3 6 6" xfId="39745"/>
    <cellStyle name="Note 2 3 3 6 7" xfId="49694"/>
    <cellStyle name="Note 2 3 3 60" xfId="7776"/>
    <cellStyle name="Note 2 3 3 60 2" xfId="15493"/>
    <cellStyle name="Note 2 3 3 60 3" xfId="24482"/>
    <cellStyle name="Note 2 3 3 60 4" xfId="32673"/>
    <cellStyle name="Note 2 3 3 60 5" xfId="34400"/>
    <cellStyle name="Note 2 3 3 60 6" xfId="46338"/>
    <cellStyle name="Note 2 3 3 60 7" xfId="49497"/>
    <cellStyle name="Note 2 3 3 61" xfId="8017"/>
    <cellStyle name="Note 2 3 3 61 2" xfId="15734"/>
    <cellStyle name="Note 2 3 3 61 3" xfId="24719"/>
    <cellStyle name="Note 2 3 3 61 4" xfId="32914"/>
    <cellStyle name="Note 2 3 3 61 5" xfId="35572"/>
    <cellStyle name="Note 2 3 3 61 6" xfId="46579"/>
    <cellStyle name="Note 2 3 3 61 7" xfId="49673"/>
    <cellStyle name="Note 2 3 3 62" xfId="7743"/>
    <cellStyle name="Note 2 3 3 62 2" xfId="15460"/>
    <cellStyle name="Note 2 3 3 62 3" xfId="24451"/>
    <cellStyle name="Note 2 3 3 62 4" xfId="32640"/>
    <cellStyle name="Note 2 3 3 62 5" xfId="36071"/>
    <cellStyle name="Note 2 3 3 62 6" xfId="46305"/>
    <cellStyle name="Note 2 3 3 62 7" xfId="53209"/>
    <cellStyle name="Note 2 3 3 63" xfId="8164"/>
    <cellStyle name="Note 2 3 3 63 2" xfId="15881"/>
    <cellStyle name="Note 2 3 3 63 3" xfId="33061"/>
    <cellStyle name="Note 2 3 3 63 4" xfId="28241"/>
    <cellStyle name="Note 2 3 3 63 5" xfId="46726"/>
    <cellStyle name="Note 2 3 3 63 6" xfId="50093"/>
    <cellStyle name="Note 2 3 3 64" xfId="26114"/>
    <cellStyle name="Note 2 3 3 65" xfId="34773"/>
    <cellStyle name="Note 2 3 3 66" xfId="36246"/>
    <cellStyle name="Note 2 3 3 67" xfId="53244"/>
    <cellStyle name="Note 2 3 3 7" xfId="1110"/>
    <cellStyle name="Note 2 3 3 7 2" xfId="8933"/>
    <cellStyle name="Note 2 3 3 7 3" xfId="16361"/>
    <cellStyle name="Note 2 3 3 7 4" xfId="26145"/>
    <cellStyle name="Note 2 3 3 7 5" xfId="34814"/>
    <cellStyle name="Note 2 3 3 7 6" xfId="36591"/>
    <cellStyle name="Note 2 3 3 7 7" xfId="53316"/>
    <cellStyle name="Note 2 3 3 8" xfId="1748"/>
    <cellStyle name="Note 2 3 3 8 2" xfId="9571"/>
    <cellStyle name="Note 2 3 3 8 3" xfId="16999"/>
    <cellStyle name="Note 2 3 3 8 4" xfId="19406"/>
    <cellStyle name="Note 2 3 3 8 5" xfId="27696"/>
    <cellStyle name="Note 2 3 3 8 6" xfId="39153"/>
    <cellStyle name="Note 2 3 3 8 7" xfId="48657"/>
    <cellStyle name="Note 2 3 3 9" xfId="1881"/>
    <cellStyle name="Note 2 3 3 9 2" xfId="9704"/>
    <cellStyle name="Note 2 3 3 9 3" xfId="17132"/>
    <cellStyle name="Note 2 3 3 9 4" xfId="20390"/>
    <cellStyle name="Note 2 3 3 9 5" xfId="28681"/>
    <cellStyle name="Note 2 3 3 9 6" xfId="36458"/>
    <cellStyle name="Note 2 3 3 9 7" xfId="49325"/>
    <cellStyle name="Note 2 3 30" xfId="3082"/>
    <cellStyle name="Note 2 3 30 2" xfId="10889"/>
    <cellStyle name="Note 2 3 30 3" xfId="18275"/>
    <cellStyle name="Note 2 3 30 4" xfId="25550"/>
    <cellStyle name="Note 2 3 30 5" xfId="34045"/>
    <cellStyle name="Note 2 3 30 6" xfId="38085"/>
    <cellStyle name="Note 2 3 30 7" xfId="51985"/>
    <cellStyle name="Note 2 3 31" xfId="3550"/>
    <cellStyle name="Note 2 3 31 2" xfId="11339"/>
    <cellStyle name="Note 2 3 31 3" xfId="18625"/>
    <cellStyle name="Note 2 3 31 4" xfId="19169"/>
    <cellStyle name="Note 2 3 31 5" xfId="26901"/>
    <cellStyle name="Note 2 3 31 6" xfId="36440"/>
    <cellStyle name="Note 2 3 31 7" xfId="49182"/>
    <cellStyle name="Note 2 3 32" xfId="3506"/>
    <cellStyle name="Note 2 3 32 2" xfId="11297"/>
    <cellStyle name="Note 2 3 32 3" xfId="18595"/>
    <cellStyle name="Note 2 3 32 4" xfId="26241"/>
    <cellStyle name="Note 2 3 32 5" xfId="34934"/>
    <cellStyle name="Note 2 3 32 6" xfId="36855"/>
    <cellStyle name="Note 2 3 32 7" xfId="53526"/>
    <cellStyle name="Note 2 3 33" xfId="3492"/>
    <cellStyle name="Note 2 3 33 2" xfId="11283"/>
    <cellStyle name="Note 2 3 33 3" xfId="20476"/>
    <cellStyle name="Note 2 3 33 4" xfId="28598"/>
    <cellStyle name="Note 2 3 33 5" xfId="27465"/>
    <cellStyle name="Note 2 3 33 6" xfId="42483"/>
    <cellStyle name="Note 2 3 33 7" xfId="50561"/>
    <cellStyle name="Note 2 3 34" xfId="3180"/>
    <cellStyle name="Note 2 3 34 2" xfId="10981"/>
    <cellStyle name="Note 2 3 34 3" xfId="20308"/>
    <cellStyle name="Note 2 3 34 4" xfId="28400"/>
    <cellStyle name="Note 2 3 34 5" xfId="35561"/>
    <cellStyle name="Note 2 3 34 6" xfId="42423"/>
    <cellStyle name="Note 2 3 34 7" xfId="47527"/>
    <cellStyle name="Note 2 3 35" xfId="4240"/>
    <cellStyle name="Note 2 3 35 2" xfId="20950"/>
    <cellStyle name="Note 2 3 35 3" xfId="29137"/>
    <cellStyle name="Note 2 3 35 4" xfId="36212"/>
    <cellStyle name="Note 2 3 35 5" xfId="42802"/>
    <cellStyle name="Note 2 3 35 6" xfId="54466"/>
    <cellStyle name="Note 2 3 36" xfId="4017"/>
    <cellStyle name="Note 2 3 36 2" xfId="11791"/>
    <cellStyle name="Note 2 3 36 3" xfId="20727"/>
    <cellStyle name="Note 2 3 36 4" xfId="28914"/>
    <cellStyle name="Note 2 3 36 5" xfId="35619"/>
    <cellStyle name="Note 2 3 36 6" xfId="42579"/>
    <cellStyle name="Note 2 3 36 7" xfId="51598"/>
    <cellStyle name="Note 2 3 37" xfId="4040"/>
    <cellStyle name="Note 2 3 37 2" xfId="11809"/>
    <cellStyle name="Note 2 3 37 3" xfId="20750"/>
    <cellStyle name="Note 2 3 37 4" xfId="28937"/>
    <cellStyle name="Note 2 3 37 5" xfId="35862"/>
    <cellStyle name="Note 2 3 37 6" xfId="42602"/>
    <cellStyle name="Note 2 3 37 7" xfId="52730"/>
    <cellStyle name="Note 2 3 38" xfId="3878"/>
    <cellStyle name="Note 2 3 38 2" xfId="11658"/>
    <cellStyle name="Note 2 3 38 3" xfId="20648"/>
    <cellStyle name="Note 2 3 38 4" xfId="28819"/>
    <cellStyle name="Note 2 3 38 5" xfId="27397"/>
    <cellStyle name="Note 2 3 38 6" xfId="42546"/>
    <cellStyle name="Note 2 3 38 7" xfId="48050"/>
    <cellStyle name="Note 2 3 39" xfId="4616"/>
    <cellStyle name="Note 2 3 39 2" xfId="12333"/>
    <cellStyle name="Note 2 3 39 3" xfId="21326"/>
    <cellStyle name="Note 2 3 39 4" xfId="29513"/>
    <cellStyle name="Note 2 3 39 5" xfId="35663"/>
    <cellStyle name="Note 2 3 39 6" xfId="43178"/>
    <cellStyle name="Note 2 3 39 7" xfId="51761"/>
    <cellStyle name="Note 2 3 4" xfId="548"/>
    <cellStyle name="Note 2 3 4 10" xfId="1994"/>
    <cellStyle name="Note 2 3 4 10 2" xfId="9817"/>
    <cellStyle name="Note 2 3 4 10 3" xfId="17245"/>
    <cellStyle name="Note 2 3 4 10 4" xfId="25955"/>
    <cellStyle name="Note 2 3 4 10 5" xfId="34563"/>
    <cellStyle name="Note 2 3 4 10 6" xfId="40122"/>
    <cellStyle name="Note 2 3 4 10 7" xfId="52905"/>
    <cellStyle name="Note 2 3 4 11" xfId="2112"/>
    <cellStyle name="Note 2 3 4 11 2" xfId="9935"/>
    <cellStyle name="Note 2 3 4 11 3" xfId="17363"/>
    <cellStyle name="Note 2 3 4 11 4" xfId="26104"/>
    <cellStyle name="Note 2 3 4 11 5" xfId="34760"/>
    <cellStyle name="Note 2 3 4 11 6" xfId="38265"/>
    <cellStyle name="Note 2 3 4 11 7" xfId="53223"/>
    <cellStyle name="Note 2 3 4 12" xfId="2225"/>
    <cellStyle name="Note 2 3 4 12 2" xfId="10048"/>
    <cellStyle name="Note 2 3 4 12 3" xfId="17476"/>
    <cellStyle name="Note 2 3 4 12 4" xfId="19791"/>
    <cellStyle name="Note 2 3 4 12 5" xfId="28039"/>
    <cellStyle name="Note 2 3 4 12 6" xfId="41613"/>
    <cellStyle name="Note 2 3 4 12 7" xfId="47458"/>
    <cellStyle name="Note 2 3 4 13" xfId="1269"/>
    <cellStyle name="Note 2 3 4 13 2" xfId="9092"/>
    <cellStyle name="Note 2 3 4 13 3" xfId="16520"/>
    <cellStyle name="Note 2 3 4 13 4" xfId="19209"/>
    <cellStyle name="Note 2 3 4 13 5" xfId="28518"/>
    <cellStyle name="Note 2 3 4 13 6" xfId="40720"/>
    <cellStyle name="Note 2 3 4 13 7" xfId="47185"/>
    <cellStyle name="Note 2 3 4 14" xfId="2345"/>
    <cellStyle name="Note 2 3 4 14 2" xfId="10168"/>
    <cellStyle name="Note 2 3 4 14 3" xfId="17596"/>
    <cellStyle name="Note 2 3 4 14 4" xfId="25520"/>
    <cellStyle name="Note 2 3 4 14 5" xfId="34002"/>
    <cellStyle name="Note 2 3 4 14 6" xfId="37998"/>
    <cellStyle name="Note 2 3 4 14 7" xfId="51923"/>
    <cellStyle name="Note 2 3 4 15" xfId="2523"/>
    <cellStyle name="Note 2 3 4 15 2" xfId="10346"/>
    <cellStyle name="Note 2 3 4 15 3" xfId="17774"/>
    <cellStyle name="Note 2 3 4 15 4" xfId="20658"/>
    <cellStyle name="Note 2 3 4 15 5" xfId="27929"/>
    <cellStyle name="Note 2 3 4 15 6" xfId="42282"/>
    <cellStyle name="Note 2 3 4 15 7" xfId="47974"/>
    <cellStyle name="Note 2 3 4 16" xfId="2636"/>
    <cellStyle name="Note 2 3 4 16 2" xfId="10459"/>
    <cellStyle name="Note 2 3 4 16 3" xfId="17887"/>
    <cellStyle name="Note 2 3 4 16 4" xfId="25560"/>
    <cellStyle name="Note 2 3 4 16 5" xfId="34058"/>
    <cellStyle name="Note 2 3 4 16 6" xfId="38271"/>
    <cellStyle name="Note 2 3 4 16 7" xfId="52006"/>
    <cellStyle name="Note 2 3 4 17" xfId="1585"/>
    <cellStyle name="Note 2 3 4 17 2" xfId="9408"/>
    <cellStyle name="Note 2 3 4 17 3" xfId="16836"/>
    <cellStyle name="Note 2 3 4 17 4" xfId="25077"/>
    <cellStyle name="Note 2 3 4 17 5" xfId="33438"/>
    <cellStyle name="Note 2 3 4 17 6" xfId="39363"/>
    <cellStyle name="Note 2 3 4 17 7" xfId="50966"/>
    <cellStyle name="Note 2 3 4 18" xfId="1095"/>
    <cellStyle name="Note 2 3 4 18 2" xfId="8918"/>
    <cellStyle name="Note 2 3 4 18 3" xfId="16346"/>
    <cellStyle name="Note 2 3 4 18 4" xfId="19566"/>
    <cellStyle name="Note 2 3 4 18 5" xfId="26822"/>
    <cellStyle name="Note 2 3 4 18 6" xfId="36334"/>
    <cellStyle name="Note 2 3 4 18 7" xfId="49768"/>
    <cellStyle name="Note 2 3 4 19" xfId="2829"/>
    <cellStyle name="Note 2 3 4 19 2" xfId="10652"/>
    <cellStyle name="Note 2 3 4 19 3" xfId="18080"/>
    <cellStyle name="Note 2 3 4 19 4" xfId="25819"/>
    <cellStyle name="Note 2 3 4 19 5" xfId="34402"/>
    <cellStyle name="Note 2 3 4 19 6" xfId="40813"/>
    <cellStyle name="Note 2 3 4 19 7" xfId="52613"/>
    <cellStyle name="Note 2 3 4 2" xfId="698"/>
    <cellStyle name="Note 2 3 4 2 2" xfId="8521"/>
    <cellStyle name="Note 2 3 4 2 3" xfId="15949"/>
    <cellStyle name="Note 2 3 4 2 4" xfId="26138"/>
    <cellStyle name="Note 2 3 4 2 5" xfId="34804"/>
    <cellStyle name="Note 2 3 4 2 6" xfId="37534"/>
    <cellStyle name="Note 2 3 4 2 7" xfId="53300"/>
    <cellStyle name="Note 2 3 4 20" xfId="2936"/>
    <cellStyle name="Note 2 3 4 20 2" xfId="10759"/>
    <cellStyle name="Note 2 3 4 20 3" xfId="18187"/>
    <cellStyle name="Note 2 3 4 20 4" xfId="25555"/>
    <cellStyle name="Note 2 3 4 20 5" xfId="34051"/>
    <cellStyle name="Note 2 3 4 20 6" xfId="40207"/>
    <cellStyle name="Note 2 3 4 20 7" xfId="51997"/>
    <cellStyle name="Note 2 3 4 21" xfId="3312"/>
    <cellStyle name="Note 2 3 4 21 2" xfId="11105"/>
    <cellStyle name="Note 2 3 4 21 3" xfId="18434"/>
    <cellStyle name="Note 2 3 4 21 4" xfId="19558"/>
    <cellStyle name="Note 2 3 4 21 5" xfId="26881"/>
    <cellStyle name="Note 2 3 4 21 6" xfId="38022"/>
    <cellStyle name="Note 2 3 4 21 7" xfId="49734"/>
    <cellStyle name="Note 2 3 4 22" xfId="3432"/>
    <cellStyle name="Note 2 3 4 22 2" xfId="11223"/>
    <cellStyle name="Note 2 3 4 22 3" xfId="18545"/>
    <cellStyle name="Note 2 3 4 22 4" xfId="26240"/>
    <cellStyle name="Note 2 3 4 22 5" xfId="34932"/>
    <cellStyle name="Note 2 3 4 22 6" xfId="40558"/>
    <cellStyle name="Note 2 3 4 22 7" xfId="53520"/>
    <cellStyle name="Note 2 3 4 23" xfId="3555"/>
    <cellStyle name="Note 2 3 4 23 2" xfId="11344"/>
    <cellStyle name="Note 2 3 4 23 3" xfId="18629"/>
    <cellStyle name="Note 2 3 4 23 4" xfId="20020"/>
    <cellStyle name="Note 2 3 4 23 5" xfId="27749"/>
    <cellStyle name="Note 2 3 4 23 6" xfId="37405"/>
    <cellStyle name="Note 2 3 4 23 7" xfId="48681"/>
    <cellStyle name="Note 2 3 4 24" xfId="3591"/>
    <cellStyle name="Note 2 3 4 24 2" xfId="11377"/>
    <cellStyle name="Note 2 3 4 24 3" xfId="18652"/>
    <cellStyle name="Note 2 3 4 24 4" xfId="25779"/>
    <cellStyle name="Note 2 3 4 24 5" xfId="34345"/>
    <cellStyle name="Note 2 3 4 24 6" xfId="36504"/>
    <cellStyle name="Note 2 3 4 24 7" xfId="52515"/>
    <cellStyle name="Note 2 3 4 25" xfId="3703"/>
    <cellStyle name="Note 2 3 4 25 2" xfId="11488"/>
    <cellStyle name="Note 2 3 4 25 3" xfId="18761"/>
    <cellStyle name="Note 2 3 4 25 4" xfId="20665"/>
    <cellStyle name="Note 2 3 4 25 5" xfId="27215"/>
    <cellStyle name="Note 2 3 4 25 6" xfId="38498"/>
    <cellStyle name="Note 2 3 4 25 7" xfId="47679"/>
    <cellStyle name="Note 2 3 4 26" xfId="3833"/>
    <cellStyle name="Note 2 3 4 26 2" xfId="11615"/>
    <cellStyle name="Note 2 3 4 26 3" xfId="18872"/>
    <cellStyle name="Note 2 3 4 26 4" xfId="20254"/>
    <cellStyle name="Note 2 3 4 26 5" xfId="26882"/>
    <cellStyle name="Note 2 3 4 26 6" xfId="38151"/>
    <cellStyle name="Note 2 3 4 26 7" xfId="49723"/>
    <cellStyle name="Note 2 3 4 27" xfId="3951"/>
    <cellStyle name="Note 2 3 4 27 2" xfId="11731"/>
    <cellStyle name="Note 2 3 4 27 3" xfId="18981"/>
    <cellStyle name="Note 2 3 4 27 4" xfId="26517"/>
    <cellStyle name="Note 2 3 4 27 5" xfId="35316"/>
    <cellStyle name="Note 2 3 4 27 6" xfId="40881"/>
    <cellStyle name="Note 2 3 4 27 7" xfId="54115"/>
    <cellStyle name="Note 2 3 4 28" xfId="3093"/>
    <cellStyle name="Note 2 3 4 28 2" xfId="10898"/>
    <cellStyle name="Note 2 3 4 28 3" xfId="20252"/>
    <cellStyle name="Note 2 3 4 28 4" xfId="28341"/>
    <cellStyle name="Note 2 3 4 28 5" xfId="34741"/>
    <cellStyle name="Note 2 3 4 28 6" xfId="42394"/>
    <cellStyle name="Note 2 3 4 28 7" xfId="50687"/>
    <cellStyle name="Note 2 3 4 29" xfId="4148"/>
    <cellStyle name="Note 2 3 4 29 2" xfId="11907"/>
    <cellStyle name="Note 2 3 4 29 3" xfId="20858"/>
    <cellStyle name="Note 2 3 4 29 4" xfId="29045"/>
    <cellStyle name="Note 2 3 4 29 5" xfId="27108"/>
    <cellStyle name="Note 2 3 4 29 6" xfId="42710"/>
    <cellStyle name="Note 2 3 4 29 7" xfId="48313"/>
    <cellStyle name="Note 2 3 4 3" xfId="806"/>
    <cellStyle name="Note 2 3 4 3 2" xfId="8629"/>
    <cellStyle name="Note 2 3 4 3 3" xfId="16057"/>
    <cellStyle name="Note 2 3 4 3 4" xfId="26291"/>
    <cellStyle name="Note 2 3 4 3 5" xfId="35006"/>
    <cellStyle name="Note 2 3 4 3 6" xfId="38239"/>
    <cellStyle name="Note 2 3 4 3 7" xfId="53632"/>
    <cellStyle name="Note 2 3 4 30" xfId="4196"/>
    <cellStyle name="Note 2 3 4 30 2" xfId="20906"/>
    <cellStyle name="Note 2 3 4 30 3" xfId="29093"/>
    <cellStyle name="Note 2 3 4 30 4" xfId="35603"/>
    <cellStyle name="Note 2 3 4 30 5" xfId="42758"/>
    <cellStyle name="Note 2 3 4 30 6" xfId="51535"/>
    <cellStyle name="Note 2 3 4 31" xfId="4345"/>
    <cellStyle name="Note 2 3 4 31 2" xfId="12062"/>
    <cellStyle name="Note 2 3 4 31 3" xfId="21055"/>
    <cellStyle name="Note 2 3 4 31 4" xfId="29242"/>
    <cellStyle name="Note 2 3 4 31 5" xfId="36108"/>
    <cellStyle name="Note 2 3 4 31 6" xfId="42907"/>
    <cellStyle name="Note 2 3 4 31 7" xfId="53945"/>
    <cellStyle name="Note 2 3 4 32" xfId="4468"/>
    <cellStyle name="Note 2 3 4 32 2" xfId="12185"/>
    <cellStyle name="Note 2 3 4 32 3" xfId="21178"/>
    <cellStyle name="Note 2 3 4 32 4" xfId="29365"/>
    <cellStyle name="Note 2 3 4 32 5" xfId="36167"/>
    <cellStyle name="Note 2 3 4 32 6" xfId="43030"/>
    <cellStyle name="Note 2 3 4 32 7" xfId="54257"/>
    <cellStyle name="Note 2 3 4 33" xfId="4582"/>
    <cellStyle name="Note 2 3 4 33 2" xfId="12299"/>
    <cellStyle name="Note 2 3 4 33 3" xfId="21292"/>
    <cellStyle name="Note 2 3 4 33 4" xfId="29479"/>
    <cellStyle name="Note 2 3 4 33 5" xfId="27780"/>
    <cellStyle name="Note 2 3 4 33 6" xfId="43144"/>
    <cellStyle name="Note 2 3 4 33 7" xfId="50831"/>
    <cellStyle name="Note 2 3 4 34" xfId="4695"/>
    <cellStyle name="Note 2 3 4 34 2" xfId="12412"/>
    <cellStyle name="Note 2 3 4 34 3" xfId="21405"/>
    <cellStyle name="Note 2 3 4 34 4" xfId="29592"/>
    <cellStyle name="Note 2 3 4 34 5" xfId="36189"/>
    <cellStyle name="Note 2 3 4 34 6" xfId="43257"/>
    <cellStyle name="Note 2 3 4 34 7" xfId="54337"/>
    <cellStyle name="Note 2 3 4 35" xfId="4806"/>
    <cellStyle name="Note 2 3 4 35 2" xfId="12523"/>
    <cellStyle name="Note 2 3 4 35 3" xfId="21516"/>
    <cellStyle name="Note 2 3 4 35 4" xfId="29703"/>
    <cellStyle name="Note 2 3 4 35 5" xfId="26844"/>
    <cellStyle name="Note 2 3 4 35 6" xfId="43368"/>
    <cellStyle name="Note 2 3 4 35 7" xfId="50522"/>
    <cellStyle name="Note 2 3 4 36" xfId="4915"/>
    <cellStyle name="Note 2 3 4 36 2" xfId="12632"/>
    <cellStyle name="Note 2 3 4 36 3" xfId="21625"/>
    <cellStyle name="Note 2 3 4 36 4" xfId="29812"/>
    <cellStyle name="Note 2 3 4 36 5" xfId="35175"/>
    <cellStyle name="Note 2 3 4 36 6" xfId="43477"/>
    <cellStyle name="Note 2 3 4 36 7" xfId="50735"/>
    <cellStyle name="Note 2 3 4 37" xfId="5026"/>
    <cellStyle name="Note 2 3 4 37 2" xfId="12743"/>
    <cellStyle name="Note 2 3 4 37 3" xfId="21736"/>
    <cellStyle name="Note 2 3 4 37 4" xfId="29923"/>
    <cellStyle name="Note 2 3 4 37 5" xfId="35055"/>
    <cellStyle name="Note 2 3 4 37 6" xfId="43588"/>
    <cellStyle name="Note 2 3 4 37 7" xfId="50164"/>
    <cellStyle name="Note 2 3 4 38" xfId="5405"/>
    <cellStyle name="Note 2 3 4 38 2" xfId="13122"/>
    <cellStyle name="Note 2 3 4 38 3" xfId="22115"/>
    <cellStyle name="Note 2 3 4 38 4" xfId="30302"/>
    <cellStyle name="Note 2 3 4 38 5" xfId="35000"/>
    <cellStyle name="Note 2 3 4 38 6" xfId="43967"/>
    <cellStyle name="Note 2 3 4 38 7" xfId="50231"/>
    <cellStyle name="Note 2 3 4 39" xfId="5525"/>
    <cellStyle name="Note 2 3 4 39 2" xfId="13242"/>
    <cellStyle name="Note 2 3 4 39 3" xfId="22235"/>
    <cellStyle name="Note 2 3 4 39 4" xfId="30422"/>
    <cellStyle name="Note 2 3 4 39 5" xfId="27573"/>
    <cellStyle name="Note 2 3 4 39 6" xfId="44087"/>
    <cellStyle name="Note 2 3 4 39 7" xfId="47798"/>
    <cellStyle name="Note 2 3 4 4" xfId="917"/>
    <cellStyle name="Note 2 3 4 4 2" xfId="8740"/>
    <cellStyle name="Note 2 3 4 4 3" xfId="16168"/>
    <cellStyle name="Note 2 3 4 4 4" xfId="25355"/>
    <cellStyle name="Note 2 3 4 4 5" xfId="33793"/>
    <cellStyle name="Note 2 3 4 4 6" xfId="37463"/>
    <cellStyle name="Note 2 3 4 4 7" xfId="51551"/>
    <cellStyle name="Note 2 3 4 40" xfId="5649"/>
    <cellStyle name="Note 2 3 4 40 2" xfId="13366"/>
    <cellStyle name="Note 2 3 4 40 3" xfId="22359"/>
    <cellStyle name="Note 2 3 4 40 4" xfId="30546"/>
    <cellStyle name="Note 2 3 4 40 5" xfId="35187"/>
    <cellStyle name="Note 2 3 4 40 6" xfId="44211"/>
    <cellStyle name="Note 2 3 4 40 7" xfId="46945"/>
    <cellStyle name="Note 2 3 4 41" xfId="5765"/>
    <cellStyle name="Note 2 3 4 41 2" xfId="13482"/>
    <cellStyle name="Note 2 3 4 41 3" xfId="22475"/>
    <cellStyle name="Note 2 3 4 41 4" xfId="30662"/>
    <cellStyle name="Note 2 3 4 41 5" xfId="34494"/>
    <cellStyle name="Note 2 3 4 41 6" xfId="44327"/>
    <cellStyle name="Note 2 3 4 41 7" xfId="50000"/>
    <cellStyle name="Note 2 3 4 42" xfId="5881"/>
    <cellStyle name="Note 2 3 4 42 2" xfId="13598"/>
    <cellStyle name="Note 2 3 4 42 3" xfId="22591"/>
    <cellStyle name="Note 2 3 4 42 4" xfId="30778"/>
    <cellStyle name="Note 2 3 4 42 5" xfId="35500"/>
    <cellStyle name="Note 2 3 4 42 6" xfId="44443"/>
    <cellStyle name="Note 2 3 4 42 7" xfId="50656"/>
    <cellStyle name="Note 2 3 4 43" xfId="6010"/>
    <cellStyle name="Note 2 3 4 43 2" xfId="13727"/>
    <cellStyle name="Note 2 3 4 43 3" xfId="22720"/>
    <cellStyle name="Note 2 3 4 43 4" xfId="30907"/>
    <cellStyle name="Note 2 3 4 43 5" xfId="35948"/>
    <cellStyle name="Note 2 3 4 43 6" xfId="44572"/>
    <cellStyle name="Note 2 3 4 43 7" xfId="52938"/>
    <cellStyle name="Note 2 3 4 44" xfId="6105"/>
    <cellStyle name="Note 2 3 4 44 2" xfId="13822"/>
    <cellStyle name="Note 2 3 4 44 3" xfId="22815"/>
    <cellStyle name="Note 2 3 4 44 4" xfId="31002"/>
    <cellStyle name="Note 2 3 4 44 5" xfId="34685"/>
    <cellStyle name="Note 2 3 4 44 6" xfId="44667"/>
    <cellStyle name="Note 2 3 4 44 7" xfId="49679"/>
    <cellStyle name="Note 2 3 4 45" xfId="6137"/>
    <cellStyle name="Note 2 3 4 45 2" xfId="13854"/>
    <cellStyle name="Note 2 3 4 45 3" xfId="22847"/>
    <cellStyle name="Note 2 3 4 45 4" xfId="31034"/>
    <cellStyle name="Note 2 3 4 45 5" xfId="36199"/>
    <cellStyle name="Note 2 3 4 45 6" xfId="44699"/>
    <cellStyle name="Note 2 3 4 45 7" xfId="54112"/>
    <cellStyle name="Note 2 3 4 46" xfId="6266"/>
    <cellStyle name="Note 2 3 4 46 2" xfId="13983"/>
    <cellStyle name="Note 2 3 4 46 3" xfId="22976"/>
    <cellStyle name="Note 2 3 4 46 4" xfId="31163"/>
    <cellStyle name="Note 2 3 4 46 5" xfId="27298"/>
    <cellStyle name="Note 2 3 4 46 6" xfId="44828"/>
    <cellStyle name="Note 2 3 4 46 7" xfId="47821"/>
    <cellStyle name="Note 2 3 4 47" xfId="6382"/>
    <cellStyle name="Note 2 3 4 47 2" xfId="14099"/>
    <cellStyle name="Note 2 3 4 47 3" xfId="23092"/>
    <cellStyle name="Note 2 3 4 47 4" xfId="31279"/>
    <cellStyle name="Note 2 3 4 47 5" xfId="28618"/>
    <cellStyle name="Note 2 3 4 47 6" xfId="44944"/>
    <cellStyle name="Note 2 3 4 47 7" xfId="51017"/>
    <cellStyle name="Note 2 3 4 48" xfId="6493"/>
    <cellStyle name="Note 2 3 4 48 2" xfId="14210"/>
    <cellStyle name="Note 2 3 4 48 3" xfId="23203"/>
    <cellStyle name="Note 2 3 4 48 4" xfId="31390"/>
    <cellStyle name="Note 2 3 4 48 5" xfId="33769"/>
    <cellStyle name="Note 2 3 4 48 6" xfId="45055"/>
    <cellStyle name="Note 2 3 4 48 7" xfId="54281"/>
    <cellStyle name="Note 2 3 4 49" xfId="5347"/>
    <cellStyle name="Note 2 3 4 49 2" xfId="13064"/>
    <cellStyle name="Note 2 3 4 49 3" xfId="22057"/>
    <cellStyle name="Note 2 3 4 49 4" xfId="30244"/>
    <cellStyle name="Note 2 3 4 49 5" xfId="35276"/>
    <cellStyle name="Note 2 3 4 49 6" xfId="43909"/>
    <cellStyle name="Note 2 3 4 49 7" xfId="48705"/>
    <cellStyle name="Note 2 3 4 5" xfId="1382"/>
    <cellStyle name="Note 2 3 4 5 2" xfId="9205"/>
    <cellStyle name="Note 2 3 4 5 3" xfId="16633"/>
    <cellStyle name="Note 2 3 4 5 4" xfId="25142"/>
    <cellStyle name="Note 2 3 4 5 5" xfId="33519"/>
    <cellStyle name="Note 2 3 4 5 6" xfId="37985"/>
    <cellStyle name="Note 2 3 4 5 7" xfId="51104"/>
    <cellStyle name="Note 2 3 4 50" xfId="6639"/>
    <cellStyle name="Note 2 3 4 50 2" xfId="14356"/>
    <cellStyle name="Note 2 3 4 50 3" xfId="23349"/>
    <cellStyle name="Note 2 3 4 50 4" xfId="31536"/>
    <cellStyle name="Note 2 3 4 50 5" xfId="36114"/>
    <cellStyle name="Note 2 3 4 50 6" xfId="45201"/>
    <cellStyle name="Note 2 3 4 50 7" xfId="53524"/>
    <cellStyle name="Note 2 3 4 51" xfId="6751"/>
    <cellStyle name="Note 2 3 4 51 2" xfId="14468"/>
    <cellStyle name="Note 2 3 4 51 3" xfId="23461"/>
    <cellStyle name="Note 2 3 4 51 4" xfId="31648"/>
    <cellStyle name="Note 2 3 4 51 5" xfId="27995"/>
    <cellStyle name="Note 2 3 4 51 6" xfId="45313"/>
    <cellStyle name="Note 2 3 4 51 7" xfId="49113"/>
    <cellStyle name="Note 2 3 4 52" xfId="6866"/>
    <cellStyle name="Note 2 3 4 52 2" xfId="14583"/>
    <cellStyle name="Note 2 3 4 52 3" xfId="23576"/>
    <cellStyle name="Note 2 3 4 52 4" xfId="31763"/>
    <cellStyle name="Note 2 3 4 52 5" xfId="33393"/>
    <cellStyle name="Note 2 3 4 52 6" xfId="45428"/>
    <cellStyle name="Note 2 3 4 52 7" xfId="46886"/>
    <cellStyle name="Note 2 3 4 53" xfId="6979"/>
    <cellStyle name="Note 2 3 4 53 2" xfId="14696"/>
    <cellStyle name="Note 2 3 4 53 3" xfId="23689"/>
    <cellStyle name="Note 2 3 4 53 4" xfId="31876"/>
    <cellStyle name="Note 2 3 4 53 5" xfId="35346"/>
    <cellStyle name="Note 2 3 4 53 6" xfId="45541"/>
    <cellStyle name="Note 2 3 4 53 7" xfId="54550"/>
    <cellStyle name="Note 2 3 4 54" xfId="7090"/>
    <cellStyle name="Note 2 3 4 54 2" xfId="14807"/>
    <cellStyle name="Note 2 3 4 54 3" xfId="23800"/>
    <cellStyle name="Note 2 3 4 54 4" xfId="31987"/>
    <cellStyle name="Note 2 3 4 54 5" xfId="33553"/>
    <cellStyle name="Note 2 3 4 54 6" xfId="45652"/>
    <cellStyle name="Note 2 3 4 54 7" xfId="47956"/>
    <cellStyle name="Note 2 3 4 55" xfId="7175"/>
    <cellStyle name="Note 2 3 4 55 2" xfId="14892"/>
    <cellStyle name="Note 2 3 4 55 3" xfId="23885"/>
    <cellStyle name="Note 2 3 4 55 4" xfId="32072"/>
    <cellStyle name="Note 2 3 4 55 5" xfId="36095"/>
    <cellStyle name="Note 2 3 4 55 6" xfId="45737"/>
    <cellStyle name="Note 2 3 4 55 7" xfId="53312"/>
    <cellStyle name="Note 2 3 4 56" xfId="7265"/>
    <cellStyle name="Note 2 3 4 56 2" xfId="14982"/>
    <cellStyle name="Note 2 3 4 56 3" xfId="23975"/>
    <cellStyle name="Note 2 3 4 56 4" xfId="32162"/>
    <cellStyle name="Note 2 3 4 56 5" xfId="35894"/>
    <cellStyle name="Note 2 3 4 56 6" xfId="45827"/>
    <cellStyle name="Note 2 3 4 56 7" xfId="52370"/>
    <cellStyle name="Note 2 3 4 57" xfId="7487"/>
    <cellStyle name="Note 2 3 4 57 2" xfId="15204"/>
    <cellStyle name="Note 2 3 4 57 3" xfId="24197"/>
    <cellStyle name="Note 2 3 4 57 4" xfId="32384"/>
    <cellStyle name="Note 2 3 4 57 5" xfId="35579"/>
    <cellStyle name="Note 2 3 4 57 6" xfId="46049"/>
    <cellStyle name="Note 2 3 4 57 7" xfId="50894"/>
    <cellStyle name="Note 2 3 4 58" xfId="7608"/>
    <cellStyle name="Note 2 3 4 58 2" xfId="15325"/>
    <cellStyle name="Note 2 3 4 58 3" xfId="24318"/>
    <cellStyle name="Note 2 3 4 58 4" xfId="32505"/>
    <cellStyle name="Note 2 3 4 58 5" xfId="27375"/>
    <cellStyle name="Note 2 3 4 58 6" xfId="46170"/>
    <cellStyle name="Note 2 3 4 58 7" xfId="48394"/>
    <cellStyle name="Note 2 3 4 59" xfId="7884"/>
    <cellStyle name="Note 2 3 4 59 2" xfId="15601"/>
    <cellStyle name="Note 2 3 4 59 3" xfId="24588"/>
    <cellStyle name="Note 2 3 4 59 4" xfId="32781"/>
    <cellStyle name="Note 2 3 4 59 5" xfId="35040"/>
    <cellStyle name="Note 2 3 4 59 6" xfId="46446"/>
    <cellStyle name="Note 2 3 4 59 7" xfId="54335"/>
    <cellStyle name="Note 2 3 4 6" xfId="1505"/>
    <cellStyle name="Note 2 3 4 6 2" xfId="9328"/>
    <cellStyle name="Note 2 3 4 6 3" xfId="16756"/>
    <cellStyle name="Note 2 3 4 6 4" xfId="25125"/>
    <cellStyle name="Note 2 3 4 6 5" xfId="33498"/>
    <cellStyle name="Note 2 3 4 6 6" xfId="40303"/>
    <cellStyle name="Note 2 3 4 6 7" xfId="51071"/>
    <cellStyle name="Note 2 3 4 60" xfId="7773"/>
    <cellStyle name="Note 2 3 4 60 2" xfId="15490"/>
    <cellStyle name="Note 2 3 4 60 3" xfId="24479"/>
    <cellStyle name="Note 2 3 4 60 4" xfId="32670"/>
    <cellStyle name="Note 2 3 4 60 5" xfId="35196"/>
    <cellStyle name="Note 2 3 4 60 6" xfId="46335"/>
    <cellStyle name="Note 2 3 4 60 7" xfId="49737"/>
    <cellStyle name="Note 2 3 4 61" xfId="8012"/>
    <cellStyle name="Note 2 3 4 61 2" xfId="15729"/>
    <cellStyle name="Note 2 3 4 61 3" xfId="24714"/>
    <cellStyle name="Note 2 3 4 61 4" xfId="32909"/>
    <cellStyle name="Note 2 3 4 61 5" xfId="35504"/>
    <cellStyle name="Note 2 3 4 61 6" xfId="46574"/>
    <cellStyle name="Note 2 3 4 61 7" xfId="50702"/>
    <cellStyle name="Note 2 3 4 62" xfId="7744"/>
    <cellStyle name="Note 2 3 4 62 2" xfId="15461"/>
    <cellStyle name="Note 2 3 4 62 3" xfId="24452"/>
    <cellStyle name="Note 2 3 4 62 4" xfId="32641"/>
    <cellStyle name="Note 2 3 4 62 5" xfId="36068"/>
    <cellStyle name="Note 2 3 4 62 6" xfId="46306"/>
    <cellStyle name="Note 2 3 4 62 7" xfId="48025"/>
    <cellStyle name="Note 2 3 4 63" xfId="8160"/>
    <cellStyle name="Note 2 3 4 63 2" xfId="15877"/>
    <cellStyle name="Note 2 3 4 63 3" xfId="33057"/>
    <cellStyle name="Note 2 3 4 63 4" xfId="35137"/>
    <cellStyle name="Note 2 3 4 63 5" xfId="46722"/>
    <cellStyle name="Note 2 3 4 63 6" xfId="50583"/>
    <cellStyle name="Note 2 3 4 64" xfId="26436"/>
    <cellStyle name="Note 2 3 4 65" xfId="35209"/>
    <cellStyle name="Note 2 3 4 66" xfId="36267"/>
    <cellStyle name="Note 2 3 4 67" xfId="53937"/>
    <cellStyle name="Note 2 3 4 7" xfId="1072"/>
    <cellStyle name="Note 2 3 4 7 2" xfId="8895"/>
    <cellStyle name="Note 2 3 4 7 3" xfId="16323"/>
    <cellStyle name="Note 2 3 4 7 4" xfId="19290"/>
    <cellStyle name="Note 2 3 4 7 5" xfId="27500"/>
    <cellStyle name="Note 2 3 4 7 6" xfId="36906"/>
    <cellStyle name="Note 2 3 4 7 7" xfId="49966"/>
    <cellStyle name="Note 2 3 4 8" xfId="1742"/>
    <cellStyle name="Note 2 3 4 8 2" xfId="9565"/>
    <cellStyle name="Note 2 3 4 8 3" xfId="16993"/>
    <cellStyle name="Note 2 3 4 8 4" xfId="19144"/>
    <cellStyle name="Note 2 3 4 8 5" xfId="27028"/>
    <cellStyle name="Note 2 3 4 8 6" xfId="39971"/>
    <cellStyle name="Note 2 3 4 8 7" xfId="49264"/>
    <cellStyle name="Note 2 3 4 9" xfId="1876"/>
    <cellStyle name="Note 2 3 4 9 2" xfId="9699"/>
    <cellStyle name="Note 2 3 4 9 3" xfId="17127"/>
    <cellStyle name="Note 2 3 4 9 4" xfId="19019"/>
    <cellStyle name="Note 2 3 4 9 5" xfId="27154"/>
    <cellStyle name="Note 2 3 4 9 6" xfId="38908"/>
    <cellStyle name="Note 2 3 4 9 7" xfId="49895"/>
    <cellStyle name="Note 2 3 40" xfId="3489"/>
    <cellStyle name="Note 2 3 40 2" xfId="11280"/>
    <cellStyle name="Note 2 3 40 3" xfId="20474"/>
    <cellStyle name="Note 2 3 40 4" xfId="28596"/>
    <cellStyle name="Note 2 3 40 5" xfId="35673"/>
    <cellStyle name="Note 2 3 40 6" xfId="42482"/>
    <cellStyle name="Note 2 3 40 7" xfId="51819"/>
    <cellStyle name="Note 2 3 41" xfId="4266"/>
    <cellStyle name="Note 2 3 41 2" xfId="11983"/>
    <cellStyle name="Note 2 3 41 3" xfId="20976"/>
    <cellStyle name="Note 2 3 41 4" xfId="29163"/>
    <cellStyle name="Note 2 3 41 5" xfId="27970"/>
    <cellStyle name="Note 2 3 41 6" xfId="42828"/>
    <cellStyle name="Note 2 3 41 7" xfId="47630"/>
    <cellStyle name="Note 2 3 42" xfId="4269"/>
    <cellStyle name="Note 2 3 42 2" xfId="11986"/>
    <cellStyle name="Note 2 3 42 3" xfId="20979"/>
    <cellStyle name="Note 2 3 42 4" xfId="29166"/>
    <cellStyle name="Note 2 3 42 5" xfId="35600"/>
    <cellStyle name="Note 2 3 42 6" xfId="42831"/>
    <cellStyle name="Note 2 3 42 7" xfId="51524"/>
    <cellStyle name="Note 2 3 43" xfId="5233"/>
    <cellStyle name="Note 2 3 43 2" xfId="12950"/>
    <cellStyle name="Note 2 3 43 3" xfId="21943"/>
    <cellStyle name="Note 2 3 43 4" xfId="30130"/>
    <cellStyle name="Note 2 3 43 5" xfId="35881"/>
    <cellStyle name="Note 2 3 43 6" xfId="43795"/>
    <cellStyle name="Note 2 3 43 7" xfId="52880"/>
    <cellStyle name="Note 2 3 44" xfId="5265"/>
    <cellStyle name="Note 2 3 44 2" xfId="12982"/>
    <cellStyle name="Note 2 3 44 3" xfId="21975"/>
    <cellStyle name="Note 2 3 44 4" xfId="30162"/>
    <cellStyle name="Note 2 3 44 5" xfId="27332"/>
    <cellStyle name="Note 2 3 44 6" xfId="43827"/>
    <cellStyle name="Note 2 3 44 7" xfId="47369"/>
    <cellStyle name="Note 2 3 45" xfId="5559"/>
    <cellStyle name="Note 2 3 45 2" xfId="13276"/>
    <cellStyle name="Note 2 3 45 3" xfId="22269"/>
    <cellStyle name="Note 2 3 45 4" xfId="30456"/>
    <cellStyle name="Note 2 3 45 5" xfId="33592"/>
    <cellStyle name="Note 2 3 45 6" xfId="44121"/>
    <cellStyle name="Note 2 3 45 7" xfId="46946"/>
    <cellStyle name="Note 2 3 46" xfId="5161"/>
    <cellStyle name="Note 2 3 46 2" xfId="12878"/>
    <cellStyle name="Note 2 3 46 3" xfId="21871"/>
    <cellStyle name="Note 2 3 46 4" xfId="30058"/>
    <cellStyle name="Note 2 3 46 5" xfId="35876"/>
    <cellStyle name="Note 2 3 46 6" xfId="43723"/>
    <cellStyle name="Note 2 3 46 7" xfId="52856"/>
    <cellStyle name="Note 2 3 47" xfId="5291"/>
    <cellStyle name="Note 2 3 47 2" xfId="13008"/>
    <cellStyle name="Note 2 3 47 3" xfId="22001"/>
    <cellStyle name="Note 2 3 47 4" xfId="30188"/>
    <cellStyle name="Note 2 3 47 5" xfId="36190"/>
    <cellStyle name="Note 2 3 47 6" xfId="43853"/>
    <cellStyle name="Note 2 3 47 7" xfId="54339"/>
    <cellStyle name="Note 2 3 48" xfId="5214"/>
    <cellStyle name="Note 2 3 48 2" xfId="12931"/>
    <cellStyle name="Note 2 3 48 3" xfId="21924"/>
    <cellStyle name="Note 2 3 48 4" xfId="30111"/>
    <cellStyle name="Note 2 3 48 5" xfId="27914"/>
    <cellStyle name="Note 2 3 48 6" xfId="43776"/>
    <cellStyle name="Note 2 3 48 7" xfId="48482"/>
    <cellStyle name="Note 2 3 49" xfId="5176"/>
    <cellStyle name="Note 2 3 49 2" xfId="12893"/>
    <cellStyle name="Note 2 3 49 3" xfId="21886"/>
    <cellStyle name="Note 2 3 49 4" xfId="30073"/>
    <cellStyle name="Note 2 3 49 5" xfId="33726"/>
    <cellStyle name="Note 2 3 49 6" xfId="43738"/>
    <cellStyle name="Note 2 3 49 7" xfId="51163"/>
    <cellStyle name="Note 2 3 5" xfId="488"/>
    <cellStyle name="Note 2 3 5 10" xfId="1934"/>
    <cellStyle name="Note 2 3 5 10 2" xfId="9757"/>
    <cellStyle name="Note 2 3 5 10 3" xfId="17185"/>
    <cellStyle name="Note 2 3 5 10 4" xfId="25945"/>
    <cellStyle name="Note 2 3 5 10 5" xfId="34550"/>
    <cellStyle name="Note 2 3 5 10 6" xfId="41489"/>
    <cellStyle name="Note 2 3 5 10 7" xfId="52882"/>
    <cellStyle name="Note 2 3 5 11" xfId="2052"/>
    <cellStyle name="Note 2 3 5 11 2" xfId="9875"/>
    <cellStyle name="Note 2 3 5 11 3" xfId="17303"/>
    <cellStyle name="Note 2 3 5 11 4" xfId="26030"/>
    <cellStyle name="Note 2 3 5 11 5" xfId="34662"/>
    <cellStyle name="Note 2 3 5 11 6" xfId="37404"/>
    <cellStyle name="Note 2 3 5 11 7" xfId="53060"/>
    <cellStyle name="Note 2 3 5 12" xfId="2165"/>
    <cellStyle name="Note 2 3 5 12 2" xfId="9988"/>
    <cellStyle name="Note 2 3 5 12 3" xfId="17416"/>
    <cellStyle name="Note 2 3 5 12 4" xfId="25004"/>
    <cellStyle name="Note 2 3 5 12 5" xfId="33356"/>
    <cellStyle name="Note 2 3 5 12 6" xfId="39516"/>
    <cellStyle name="Note 2 3 5 12 7" xfId="50810"/>
    <cellStyle name="Note 2 3 5 13" xfId="954"/>
    <cellStyle name="Note 2 3 5 13 2" xfId="8777"/>
    <cellStyle name="Note 2 3 5 13 3" xfId="16205"/>
    <cellStyle name="Note 2 3 5 13 4" xfId="25716"/>
    <cellStyle name="Note 2 3 5 13 5" xfId="34261"/>
    <cellStyle name="Note 2 3 5 13 6" xfId="37055"/>
    <cellStyle name="Note 2 3 5 13 7" xfId="52361"/>
    <cellStyle name="Note 2 3 5 14" xfId="1910"/>
    <cellStyle name="Note 2 3 5 14 2" xfId="9733"/>
    <cellStyle name="Note 2 3 5 14 3" xfId="17161"/>
    <cellStyle name="Note 2 3 5 14 4" xfId="19878"/>
    <cellStyle name="Note 2 3 5 14 5" xfId="27576"/>
    <cellStyle name="Note 2 3 5 14 6" xfId="39418"/>
    <cellStyle name="Note 2 3 5 14 7" xfId="47935"/>
    <cellStyle name="Note 2 3 5 15" xfId="2463"/>
    <cellStyle name="Note 2 3 5 15 2" xfId="10286"/>
    <cellStyle name="Note 2 3 5 15 3" xfId="17714"/>
    <cellStyle name="Note 2 3 5 15 4" xfId="26510"/>
    <cellStyle name="Note 2 3 5 15 5" xfId="35307"/>
    <cellStyle name="Note 2 3 5 15 6" xfId="39840"/>
    <cellStyle name="Note 2 3 5 15 7" xfId="54098"/>
    <cellStyle name="Note 2 3 5 16" xfId="2576"/>
    <cellStyle name="Note 2 3 5 16 2" xfId="10399"/>
    <cellStyle name="Note 2 3 5 16 3" xfId="17827"/>
    <cellStyle name="Note 2 3 5 16 4" xfId="25296"/>
    <cellStyle name="Note 2 3 5 16 5" xfId="33712"/>
    <cellStyle name="Note 2 3 5 16 6" xfId="37397"/>
    <cellStyle name="Note 2 3 5 16 7" xfId="51424"/>
    <cellStyle name="Note 2 3 5 17" xfId="1615"/>
    <cellStyle name="Note 2 3 5 17 2" xfId="9438"/>
    <cellStyle name="Note 2 3 5 17 3" xfId="16866"/>
    <cellStyle name="Note 2 3 5 17 4" xfId="25984"/>
    <cellStyle name="Note 2 3 5 17 5" xfId="34606"/>
    <cellStyle name="Note 2 3 5 17 6" xfId="37074"/>
    <cellStyle name="Note 2 3 5 17 7" xfId="52969"/>
    <cellStyle name="Note 2 3 5 18" xfId="2425"/>
    <cellStyle name="Note 2 3 5 18 2" xfId="10248"/>
    <cellStyle name="Note 2 3 5 18 3" xfId="17676"/>
    <cellStyle name="Note 2 3 5 18 4" xfId="24987"/>
    <cellStyle name="Note 2 3 5 18 5" xfId="33336"/>
    <cellStyle name="Note 2 3 5 18 6" xfId="37208"/>
    <cellStyle name="Note 2 3 5 18 7" xfId="50775"/>
    <cellStyle name="Note 2 3 5 19" xfId="2770"/>
    <cellStyle name="Note 2 3 5 19 2" xfId="10593"/>
    <cellStyle name="Note 2 3 5 19 3" xfId="18021"/>
    <cellStyle name="Note 2 3 5 19 4" xfId="26365"/>
    <cellStyle name="Note 2 3 5 19 5" xfId="35103"/>
    <cellStyle name="Note 2 3 5 19 6" xfId="39635"/>
    <cellStyle name="Note 2 3 5 19 7" xfId="53782"/>
    <cellStyle name="Note 2 3 5 2" xfId="639"/>
    <cellStyle name="Note 2 3 5 2 2" xfId="8462"/>
    <cellStyle name="Note 2 3 5 2 3" xfId="8286"/>
    <cellStyle name="Note 2 3 5 2 4" xfId="26101"/>
    <cellStyle name="Note 2 3 5 2 5" xfId="34757"/>
    <cellStyle name="Note 2 3 5 2 6" xfId="37949"/>
    <cellStyle name="Note 2 3 5 2 7" xfId="53219"/>
    <cellStyle name="Note 2 3 5 20" xfId="2877"/>
    <cellStyle name="Note 2 3 5 20 2" xfId="10700"/>
    <cellStyle name="Note 2 3 5 20 3" xfId="18128"/>
    <cellStyle name="Note 2 3 5 20 4" xfId="19584"/>
    <cellStyle name="Note 2 3 5 20 5" xfId="26775"/>
    <cellStyle name="Note 2 3 5 20 6" xfId="37148"/>
    <cellStyle name="Note 2 3 5 20 7" xfId="50353"/>
    <cellStyle name="Note 2 3 5 21" xfId="3253"/>
    <cellStyle name="Note 2 3 5 21 2" xfId="11046"/>
    <cellStyle name="Note 2 3 5 21 3" xfId="18375"/>
    <cellStyle name="Note 2 3 5 21 4" xfId="19572"/>
    <cellStyle name="Note 2 3 5 21 5" xfId="28664"/>
    <cellStyle name="Note 2 3 5 21 6" xfId="37069"/>
    <cellStyle name="Note 2 3 5 21 7" xfId="49561"/>
    <cellStyle name="Note 2 3 5 22" xfId="3373"/>
    <cellStyle name="Note 2 3 5 22 2" xfId="11164"/>
    <cellStyle name="Note 2 3 5 22 3" xfId="18486"/>
    <cellStyle name="Note 2 3 5 22 4" xfId="25731"/>
    <cellStyle name="Note 2 3 5 22 5" xfId="34280"/>
    <cellStyle name="Note 2 3 5 22 6" xfId="38953"/>
    <cellStyle name="Note 2 3 5 22 7" xfId="52400"/>
    <cellStyle name="Note 2 3 5 23" xfId="3507"/>
    <cellStyle name="Note 2 3 5 23 2" xfId="11298"/>
    <cellStyle name="Note 2 3 5 23 3" xfId="18596"/>
    <cellStyle name="Note 2 3 5 23 4" xfId="26230"/>
    <cellStyle name="Note 2 3 5 23 5" xfId="34919"/>
    <cellStyle name="Note 2 3 5 23 6" xfId="42035"/>
    <cellStyle name="Note 2 3 5 23 7" xfId="53490"/>
    <cellStyle name="Note 2 3 5 24" xfId="3579"/>
    <cellStyle name="Note 2 3 5 24 2" xfId="11367"/>
    <cellStyle name="Note 2 3 5 24 3" xfId="18643"/>
    <cellStyle name="Note 2 3 5 24 4" xfId="26307"/>
    <cellStyle name="Note 2 3 5 24 5" xfId="35026"/>
    <cellStyle name="Note 2 3 5 24 6" xfId="40761"/>
    <cellStyle name="Note 2 3 5 24 7" xfId="53662"/>
    <cellStyle name="Note 2 3 5 25" xfId="3643"/>
    <cellStyle name="Note 2 3 5 25 2" xfId="11428"/>
    <cellStyle name="Note 2 3 5 25 3" xfId="18701"/>
    <cellStyle name="Note 2 3 5 25 4" xfId="26678"/>
    <cellStyle name="Note 2 3 5 25 5" xfId="35527"/>
    <cellStyle name="Note 2 3 5 25 6" xfId="41501"/>
    <cellStyle name="Note 2 3 5 25 7" xfId="54455"/>
    <cellStyle name="Note 2 3 5 26" xfId="3774"/>
    <cellStyle name="Note 2 3 5 26 2" xfId="11556"/>
    <cellStyle name="Note 2 3 5 26 3" xfId="18813"/>
    <cellStyle name="Note 2 3 5 26 4" xfId="24843"/>
    <cellStyle name="Note 2 3 5 26 5" xfId="26765"/>
    <cellStyle name="Note 2 3 5 26 6" xfId="37249"/>
    <cellStyle name="Note 2 3 5 26 7" xfId="49773"/>
    <cellStyle name="Note 2 3 5 27" xfId="3891"/>
    <cellStyle name="Note 2 3 5 27 2" xfId="11671"/>
    <cellStyle name="Note 2 3 5 27 3" xfId="18922"/>
    <cellStyle name="Note 2 3 5 27 4" xfId="25493"/>
    <cellStyle name="Note 2 3 5 27 5" xfId="33969"/>
    <cellStyle name="Note 2 3 5 27 6" xfId="36505"/>
    <cellStyle name="Note 2 3 5 27 7" xfId="51861"/>
    <cellStyle name="Note 2 3 5 28" xfId="3081"/>
    <cellStyle name="Note 2 3 5 28 2" xfId="10888"/>
    <cellStyle name="Note 2 3 5 28 3" xfId="20242"/>
    <cellStyle name="Note 2 3 5 28 4" xfId="28332"/>
    <cellStyle name="Note 2 3 5 28 5" xfId="33344"/>
    <cellStyle name="Note 2 3 5 28 6" xfId="42388"/>
    <cellStyle name="Note 2 3 5 28 7" xfId="47626"/>
    <cellStyle name="Note 2 3 5 29" xfId="4088"/>
    <cellStyle name="Note 2 3 5 29 2" xfId="11848"/>
    <cellStyle name="Note 2 3 5 29 3" xfId="20798"/>
    <cellStyle name="Note 2 3 5 29 4" xfId="28985"/>
    <cellStyle name="Note 2 3 5 29 5" xfId="28132"/>
    <cellStyle name="Note 2 3 5 29 6" xfId="42650"/>
    <cellStyle name="Note 2 3 5 29 7" xfId="50780"/>
    <cellStyle name="Note 2 3 5 3" xfId="746"/>
    <cellStyle name="Note 2 3 5 3 2" xfId="8569"/>
    <cellStyle name="Note 2 3 5 3 3" xfId="15997"/>
    <cellStyle name="Note 2 3 5 3 4" xfId="19839"/>
    <cellStyle name="Note 2 3 5 3 5" xfId="28017"/>
    <cellStyle name="Note 2 3 5 3 6" xfId="37942"/>
    <cellStyle name="Note 2 3 5 3 7" xfId="48429"/>
    <cellStyle name="Note 2 3 5 30" xfId="3077"/>
    <cellStyle name="Note 2 3 5 30 2" xfId="20238"/>
    <cellStyle name="Note 2 3 5 30 3" xfId="28328"/>
    <cellStyle name="Note 2 3 5 30 4" xfId="35793"/>
    <cellStyle name="Note 2 3 5 30 5" xfId="42385"/>
    <cellStyle name="Note 2 3 5 30 6" xfId="52442"/>
    <cellStyle name="Note 2 3 5 31" xfId="4285"/>
    <cellStyle name="Note 2 3 5 31 2" xfId="12002"/>
    <cellStyle name="Note 2 3 5 31 3" xfId="20995"/>
    <cellStyle name="Note 2 3 5 31 4" xfId="29182"/>
    <cellStyle name="Note 2 3 5 31 5" xfId="34812"/>
    <cellStyle name="Note 2 3 5 31 6" xfId="42847"/>
    <cellStyle name="Note 2 3 5 31 7" xfId="50017"/>
    <cellStyle name="Note 2 3 5 32" xfId="4408"/>
    <cellStyle name="Note 2 3 5 32 2" xfId="12125"/>
    <cellStyle name="Note 2 3 5 32 3" xfId="21118"/>
    <cellStyle name="Note 2 3 5 32 4" xfId="29305"/>
    <cellStyle name="Note 2 3 5 32 5" xfId="36112"/>
    <cellStyle name="Note 2 3 5 32 6" xfId="42970"/>
    <cellStyle name="Note 2 3 5 32 7" xfId="53964"/>
    <cellStyle name="Note 2 3 5 33" xfId="4522"/>
    <cellStyle name="Note 2 3 5 33 2" xfId="12239"/>
    <cellStyle name="Note 2 3 5 33 3" xfId="21232"/>
    <cellStyle name="Note 2 3 5 33 4" xfId="29419"/>
    <cellStyle name="Note 2 3 5 33 5" xfId="28153"/>
    <cellStyle name="Note 2 3 5 33 6" xfId="43084"/>
    <cellStyle name="Note 2 3 5 33 7" xfId="48727"/>
    <cellStyle name="Note 2 3 5 34" xfId="4635"/>
    <cellStyle name="Note 2 3 5 34 2" xfId="12352"/>
    <cellStyle name="Note 2 3 5 34 3" xfId="21345"/>
    <cellStyle name="Note 2 3 5 34 4" xfId="29532"/>
    <cellStyle name="Note 2 3 5 34 5" xfId="26933"/>
    <cellStyle name="Note 2 3 5 34 6" xfId="43197"/>
    <cellStyle name="Note 2 3 5 34 7" xfId="48018"/>
    <cellStyle name="Note 2 3 5 35" xfId="4747"/>
    <cellStyle name="Note 2 3 5 35 2" xfId="12464"/>
    <cellStyle name="Note 2 3 5 35 3" xfId="21457"/>
    <cellStyle name="Note 2 3 5 35 4" xfId="29644"/>
    <cellStyle name="Note 2 3 5 35 5" xfId="35528"/>
    <cellStyle name="Note 2 3 5 35 6" xfId="43309"/>
    <cellStyle name="Note 2 3 5 35 7" xfId="48988"/>
    <cellStyle name="Note 2 3 5 36" xfId="4855"/>
    <cellStyle name="Note 2 3 5 36 2" xfId="12572"/>
    <cellStyle name="Note 2 3 5 36 3" xfId="21565"/>
    <cellStyle name="Note 2 3 5 36 4" xfId="29752"/>
    <cellStyle name="Note 2 3 5 36 5" xfId="35620"/>
    <cellStyle name="Note 2 3 5 36 6" xfId="43417"/>
    <cellStyle name="Note 2 3 5 36 7" xfId="51601"/>
    <cellStyle name="Note 2 3 5 37" xfId="4967"/>
    <cellStyle name="Note 2 3 5 37 2" xfId="12684"/>
    <cellStyle name="Note 2 3 5 37 3" xfId="21677"/>
    <cellStyle name="Note 2 3 5 37 4" xfId="29864"/>
    <cellStyle name="Note 2 3 5 37 5" xfId="35008"/>
    <cellStyle name="Note 2 3 5 37 6" xfId="43529"/>
    <cellStyle name="Note 2 3 5 37 7" xfId="50538"/>
    <cellStyle name="Note 2 3 5 38" xfId="5132"/>
    <cellStyle name="Note 2 3 5 38 2" xfId="12849"/>
    <cellStyle name="Note 2 3 5 38 3" xfId="21842"/>
    <cellStyle name="Note 2 3 5 38 4" xfId="30029"/>
    <cellStyle name="Note 2 3 5 38 5" xfId="36197"/>
    <cellStyle name="Note 2 3 5 38 6" xfId="43694"/>
    <cellStyle name="Note 2 3 5 38 7" xfId="54396"/>
    <cellStyle name="Note 2 3 5 39" xfId="5465"/>
    <cellStyle name="Note 2 3 5 39 2" xfId="13182"/>
    <cellStyle name="Note 2 3 5 39 3" xfId="22175"/>
    <cellStyle name="Note 2 3 5 39 4" xfId="30362"/>
    <cellStyle name="Note 2 3 5 39 5" xfId="35598"/>
    <cellStyle name="Note 2 3 5 39 6" xfId="44027"/>
    <cellStyle name="Note 2 3 5 39 7" xfId="51519"/>
    <cellStyle name="Note 2 3 5 4" xfId="858"/>
    <cellStyle name="Note 2 3 5 4 2" xfId="8681"/>
    <cellStyle name="Note 2 3 5 4 3" xfId="16109"/>
    <cellStyle name="Note 2 3 5 4 4" xfId="19317"/>
    <cellStyle name="Note 2 3 5 4 5" xfId="27195"/>
    <cellStyle name="Note 2 3 5 4 6" xfId="37926"/>
    <cellStyle name="Note 2 3 5 4 7" xfId="49346"/>
    <cellStyle name="Note 2 3 5 40" xfId="5590"/>
    <cellStyle name="Note 2 3 5 40 2" xfId="13307"/>
    <cellStyle name="Note 2 3 5 40 3" xfId="22300"/>
    <cellStyle name="Note 2 3 5 40 4" xfId="30487"/>
    <cellStyle name="Note 2 3 5 40 5" xfId="33708"/>
    <cellStyle name="Note 2 3 5 40 6" xfId="44152"/>
    <cellStyle name="Note 2 3 5 40 7" xfId="47137"/>
    <cellStyle name="Note 2 3 5 41" xfId="5705"/>
    <cellStyle name="Note 2 3 5 41 2" xfId="13422"/>
    <cellStyle name="Note 2 3 5 41 3" xfId="22415"/>
    <cellStyle name="Note 2 3 5 41 4" xfId="30602"/>
    <cellStyle name="Note 2 3 5 41 5" xfId="27745"/>
    <cellStyle name="Note 2 3 5 41 6" xfId="44267"/>
    <cellStyle name="Note 2 3 5 41 7" xfId="46918"/>
    <cellStyle name="Note 2 3 5 42" xfId="5822"/>
    <cellStyle name="Note 2 3 5 42 2" xfId="13539"/>
    <cellStyle name="Note 2 3 5 42 3" xfId="22532"/>
    <cellStyle name="Note 2 3 5 42 4" xfId="30719"/>
    <cellStyle name="Note 2 3 5 42 5" xfId="26900"/>
    <cellStyle name="Note 2 3 5 42 6" xfId="44384"/>
    <cellStyle name="Note 2 3 5 42 7" xfId="50419"/>
    <cellStyle name="Note 2 3 5 43" xfId="5950"/>
    <cellStyle name="Note 2 3 5 43 2" xfId="13667"/>
    <cellStyle name="Note 2 3 5 43 3" xfId="22660"/>
    <cellStyle name="Note 2 3 5 43 4" xfId="30847"/>
    <cellStyle name="Note 2 3 5 43 5" xfId="34335"/>
    <cellStyle name="Note 2 3 5 43 6" xfId="44512"/>
    <cellStyle name="Note 2 3 5 43 7" xfId="51909"/>
    <cellStyle name="Note 2 3 5 44" xfId="6063"/>
    <cellStyle name="Note 2 3 5 44 2" xfId="13780"/>
    <cellStyle name="Note 2 3 5 44 3" xfId="22773"/>
    <cellStyle name="Note 2 3 5 44 4" xfId="30960"/>
    <cellStyle name="Note 2 3 5 44 5" xfId="27361"/>
    <cellStyle name="Note 2 3 5 44 6" xfId="44625"/>
    <cellStyle name="Note 2 3 5 44 7" xfId="48286"/>
    <cellStyle name="Note 2 3 5 45" xfId="6087"/>
    <cellStyle name="Note 2 3 5 45 2" xfId="13804"/>
    <cellStyle name="Note 2 3 5 45 3" xfId="22797"/>
    <cellStyle name="Note 2 3 5 45 4" xfId="30984"/>
    <cellStyle name="Note 2 3 5 45 5" xfId="35794"/>
    <cellStyle name="Note 2 3 5 45 6" xfId="44649"/>
    <cellStyle name="Note 2 3 5 45 7" xfId="47628"/>
    <cellStyle name="Note 2 3 5 46" xfId="6206"/>
    <cellStyle name="Note 2 3 5 46 2" xfId="13923"/>
    <cellStyle name="Note 2 3 5 46 3" xfId="22916"/>
    <cellStyle name="Note 2 3 5 46 4" xfId="31103"/>
    <cellStyle name="Note 2 3 5 46 5" xfId="27414"/>
    <cellStyle name="Note 2 3 5 46 6" xfId="44768"/>
    <cellStyle name="Note 2 3 5 46 7" xfId="54363"/>
    <cellStyle name="Note 2 3 5 47" xfId="6323"/>
    <cellStyle name="Note 2 3 5 47 2" xfId="14040"/>
    <cellStyle name="Note 2 3 5 47 3" xfId="23033"/>
    <cellStyle name="Note 2 3 5 47 4" xfId="31220"/>
    <cellStyle name="Note 2 3 5 47 5" xfId="33674"/>
    <cellStyle name="Note 2 3 5 47 6" xfId="44885"/>
    <cellStyle name="Note 2 3 5 47 7" xfId="50915"/>
    <cellStyle name="Note 2 3 5 48" xfId="6433"/>
    <cellStyle name="Note 2 3 5 48 2" xfId="14150"/>
    <cellStyle name="Note 2 3 5 48 3" xfId="23143"/>
    <cellStyle name="Note 2 3 5 48 4" xfId="31330"/>
    <cellStyle name="Note 2 3 5 48 5" xfId="35841"/>
    <cellStyle name="Note 2 3 5 48 6" xfId="44995"/>
    <cellStyle name="Note 2 3 5 48 7" xfId="52292"/>
    <cellStyle name="Note 2 3 5 49" xfId="5884"/>
    <cellStyle name="Note 2 3 5 49 2" xfId="13601"/>
    <cellStyle name="Note 2 3 5 49 3" xfId="22594"/>
    <cellStyle name="Note 2 3 5 49 4" xfId="30781"/>
    <cellStyle name="Note 2 3 5 49 5" xfId="35432"/>
    <cellStyle name="Note 2 3 5 49 6" xfId="44446"/>
    <cellStyle name="Note 2 3 5 49 7" xfId="50361"/>
    <cellStyle name="Note 2 3 5 5" xfId="1322"/>
    <cellStyle name="Note 2 3 5 5 2" xfId="9145"/>
    <cellStyle name="Note 2 3 5 5 3" xfId="16573"/>
    <cellStyle name="Note 2 3 5 5 4" xfId="25161"/>
    <cellStyle name="Note 2 3 5 5 5" xfId="33541"/>
    <cellStyle name="Note 2 3 5 5 6" xfId="37795"/>
    <cellStyle name="Note 2 3 5 5 7" xfId="51143"/>
    <cellStyle name="Note 2 3 5 50" xfId="6580"/>
    <cellStyle name="Note 2 3 5 50 2" xfId="14297"/>
    <cellStyle name="Note 2 3 5 50 3" xfId="23290"/>
    <cellStyle name="Note 2 3 5 50 4" xfId="31477"/>
    <cellStyle name="Note 2 3 5 50 5" xfId="35887"/>
    <cellStyle name="Note 2 3 5 50 6" xfId="45142"/>
    <cellStyle name="Note 2 3 5 50 7" xfId="52572"/>
    <cellStyle name="Note 2 3 5 51" xfId="6691"/>
    <cellStyle name="Note 2 3 5 51 2" xfId="14408"/>
    <cellStyle name="Note 2 3 5 51 3" xfId="23401"/>
    <cellStyle name="Note 2 3 5 51 4" xfId="31588"/>
    <cellStyle name="Note 2 3 5 51 5" xfId="34858"/>
    <cellStyle name="Note 2 3 5 51 6" xfId="45253"/>
    <cellStyle name="Note 2 3 5 51 7" xfId="50857"/>
    <cellStyle name="Note 2 3 5 52" xfId="6806"/>
    <cellStyle name="Note 2 3 5 52 2" xfId="14523"/>
    <cellStyle name="Note 2 3 5 52 3" xfId="23516"/>
    <cellStyle name="Note 2 3 5 52 4" xfId="31703"/>
    <cellStyle name="Note 2 3 5 52 5" xfId="34797"/>
    <cellStyle name="Note 2 3 5 52 6" xfId="45368"/>
    <cellStyle name="Note 2 3 5 52 7" xfId="49666"/>
    <cellStyle name="Note 2 3 5 53" xfId="6919"/>
    <cellStyle name="Note 2 3 5 53 2" xfId="14636"/>
    <cellStyle name="Note 2 3 5 53 3" xfId="23629"/>
    <cellStyle name="Note 2 3 5 53 4" xfId="31816"/>
    <cellStyle name="Note 2 3 5 53 5" xfId="34640"/>
    <cellStyle name="Note 2 3 5 53 6" xfId="45481"/>
    <cellStyle name="Note 2 3 5 53 7" xfId="54514"/>
    <cellStyle name="Note 2 3 5 54" xfId="7031"/>
    <cellStyle name="Note 2 3 5 54 2" xfId="14748"/>
    <cellStyle name="Note 2 3 5 54 3" xfId="23741"/>
    <cellStyle name="Note 2 3 5 54 4" xfId="31928"/>
    <cellStyle name="Note 2 3 5 54 5" xfId="36233"/>
    <cellStyle name="Note 2 3 5 54 6" xfId="45593"/>
    <cellStyle name="Note 2 3 5 54 7" xfId="46994"/>
    <cellStyle name="Note 2 3 5 55" xfId="7231"/>
    <cellStyle name="Note 2 3 5 55 2" xfId="14948"/>
    <cellStyle name="Note 2 3 5 55 3" xfId="23941"/>
    <cellStyle name="Note 2 3 5 55 4" xfId="32128"/>
    <cellStyle name="Note 2 3 5 55 5" xfId="35658"/>
    <cellStyle name="Note 2 3 5 55 6" xfId="45793"/>
    <cellStyle name="Note 2 3 5 55 7" xfId="50741"/>
    <cellStyle name="Note 2 3 5 56" xfId="7391"/>
    <cellStyle name="Note 2 3 5 56 2" xfId="15108"/>
    <cellStyle name="Note 2 3 5 56 3" xfId="24101"/>
    <cellStyle name="Note 2 3 5 56 4" xfId="32288"/>
    <cellStyle name="Note 2 3 5 56 5" xfId="36186"/>
    <cellStyle name="Note 2 3 5 56 6" xfId="45953"/>
    <cellStyle name="Note 2 3 5 56 7" xfId="53599"/>
    <cellStyle name="Note 2 3 5 57" xfId="7428"/>
    <cellStyle name="Note 2 3 5 57 2" xfId="15145"/>
    <cellStyle name="Note 2 3 5 57 3" xfId="24138"/>
    <cellStyle name="Note 2 3 5 57 4" xfId="32325"/>
    <cellStyle name="Note 2 3 5 57 5" xfId="34067"/>
    <cellStyle name="Note 2 3 5 57 6" xfId="45990"/>
    <cellStyle name="Note 2 3 5 57 7" xfId="49537"/>
    <cellStyle name="Note 2 3 5 58" xfId="7549"/>
    <cellStyle name="Note 2 3 5 58 2" xfId="15266"/>
    <cellStyle name="Note 2 3 5 58 3" xfId="24259"/>
    <cellStyle name="Note 2 3 5 58 4" xfId="32446"/>
    <cellStyle name="Note 2 3 5 58 5" xfId="35790"/>
    <cellStyle name="Note 2 3 5 58 6" xfId="46111"/>
    <cellStyle name="Note 2 3 5 58 7" xfId="51974"/>
    <cellStyle name="Note 2 3 5 59" xfId="7825"/>
    <cellStyle name="Note 2 3 5 59 2" xfId="15542"/>
    <cellStyle name="Note 2 3 5 59 3" xfId="24529"/>
    <cellStyle name="Note 2 3 5 59 4" xfId="32722"/>
    <cellStyle name="Note 2 3 5 59 5" xfId="36010"/>
    <cellStyle name="Note 2 3 5 59 6" xfId="46387"/>
    <cellStyle name="Note 2 3 5 59 7" xfId="53074"/>
    <cellStyle name="Note 2 3 5 6" xfId="1445"/>
    <cellStyle name="Note 2 3 5 6 2" xfId="9268"/>
    <cellStyle name="Note 2 3 5 6 3" xfId="16696"/>
    <cellStyle name="Note 2 3 5 6 4" xfId="19683"/>
    <cellStyle name="Note 2 3 5 6 5" xfId="28104"/>
    <cellStyle name="Note 2 3 5 6 6" xfId="38680"/>
    <cellStyle name="Note 2 3 5 6 7" xfId="47545"/>
    <cellStyle name="Note 2 3 5 60" xfId="7671"/>
    <cellStyle name="Note 2 3 5 60 2" xfId="15388"/>
    <cellStyle name="Note 2 3 5 60 3" xfId="24379"/>
    <cellStyle name="Note 2 3 5 60 4" xfId="32568"/>
    <cellStyle name="Note 2 3 5 60 5" xfId="34212"/>
    <cellStyle name="Note 2 3 5 60 6" xfId="46233"/>
    <cellStyle name="Note 2 3 5 60 7" xfId="48209"/>
    <cellStyle name="Note 2 3 5 61" xfId="7651"/>
    <cellStyle name="Note 2 3 5 61 2" xfId="15368"/>
    <cellStyle name="Note 2 3 5 61 3" xfId="24360"/>
    <cellStyle name="Note 2 3 5 61 4" xfId="32548"/>
    <cellStyle name="Note 2 3 5 61 5" xfId="34082"/>
    <cellStyle name="Note 2 3 5 61 6" xfId="46213"/>
    <cellStyle name="Note 2 3 5 61 7" xfId="49629"/>
    <cellStyle name="Note 2 3 5 62" xfId="8054"/>
    <cellStyle name="Note 2 3 5 62 2" xfId="15771"/>
    <cellStyle name="Note 2 3 5 62 3" xfId="24756"/>
    <cellStyle name="Note 2 3 5 62 4" xfId="32951"/>
    <cellStyle name="Note 2 3 5 62 5" xfId="28440"/>
    <cellStyle name="Note 2 3 5 62 6" xfId="46616"/>
    <cellStyle name="Note 2 3 5 62 7" xfId="50820"/>
    <cellStyle name="Note 2 3 5 63" xfId="8101"/>
    <cellStyle name="Note 2 3 5 63 2" xfId="15818"/>
    <cellStyle name="Note 2 3 5 63 3" xfId="32998"/>
    <cellStyle name="Note 2 3 5 63 4" xfId="36102"/>
    <cellStyle name="Note 2 3 5 63 5" xfId="46663"/>
    <cellStyle name="Note 2 3 5 63 6" xfId="53342"/>
    <cellStyle name="Note 2 3 5 64" xfId="25363"/>
    <cellStyle name="Note 2 3 5 65" xfId="33807"/>
    <cellStyle name="Note 2 3 5 66" xfId="36629"/>
    <cellStyle name="Note 2 3 5 67" xfId="51579"/>
    <cellStyle name="Note 2 3 5 7" xfId="1161"/>
    <cellStyle name="Note 2 3 5 7 2" xfId="8984"/>
    <cellStyle name="Note 2 3 5 7 3" xfId="16412"/>
    <cellStyle name="Note 2 3 5 7 4" xfId="20678"/>
    <cellStyle name="Note 2 3 5 7 5" xfId="26950"/>
    <cellStyle name="Note 2 3 5 7 6" xfId="38249"/>
    <cellStyle name="Note 2 3 5 7 7" xfId="49061"/>
    <cellStyle name="Note 2 3 5 8" xfId="1682"/>
    <cellStyle name="Note 2 3 5 8 2" xfId="9505"/>
    <cellStyle name="Note 2 3 5 8 3" xfId="16933"/>
    <cellStyle name="Note 2 3 5 8 4" xfId="25373"/>
    <cellStyle name="Note 2 3 5 8 5" xfId="33821"/>
    <cellStyle name="Note 2 3 5 8 6" xfId="37446"/>
    <cellStyle name="Note 2 3 5 8 7" xfId="51599"/>
    <cellStyle name="Note 2 3 5 9" xfId="1816"/>
    <cellStyle name="Note 2 3 5 9 2" xfId="9639"/>
    <cellStyle name="Note 2 3 5 9 3" xfId="17067"/>
    <cellStyle name="Note 2 3 5 9 4" xfId="19682"/>
    <cellStyle name="Note 2 3 5 9 5" xfId="27892"/>
    <cellStyle name="Note 2 3 5 9 6" xfId="38626"/>
    <cellStyle name="Note 2 3 5 9 7" xfId="48826"/>
    <cellStyle name="Note 2 3 50" xfId="5267"/>
    <cellStyle name="Note 2 3 50 2" xfId="12984"/>
    <cellStyle name="Note 2 3 50 3" xfId="21977"/>
    <cellStyle name="Note 2 3 50 4" xfId="30164"/>
    <cellStyle name="Note 2 3 50 5" xfId="35367"/>
    <cellStyle name="Note 2 3 50 6" xfId="43829"/>
    <cellStyle name="Note 2 3 50 7" xfId="48267"/>
    <cellStyle name="Note 2 3 51" xfId="5334"/>
    <cellStyle name="Note 2 3 51 2" xfId="13051"/>
    <cellStyle name="Note 2 3 51 3" xfId="22044"/>
    <cellStyle name="Note 2 3 51 4" xfId="30231"/>
    <cellStyle name="Note 2 3 51 5" xfId="33581"/>
    <cellStyle name="Note 2 3 51 6" xfId="43896"/>
    <cellStyle name="Note 2 3 51 7" xfId="50094"/>
    <cellStyle name="Note 2 3 52" xfId="5447"/>
    <cellStyle name="Note 2 3 52 2" xfId="13164"/>
    <cellStyle name="Note 2 3 52 3" xfId="22157"/>
    <cellStyle name="Note 2 3 52 4" xfId="30344"/>
    <cellStyle name="Note 2 3 52 5" xfId="35980"/>
    <cellStyle name="Note 2 3 52 6" xfId="44009"/>
    <cellStyle name="Note 2 3 52 7" xfId="53351"/>
    <cellStyle name="Note 2 3 53" xfId="5669"/>
    <cellStyle name="Note 2 3 53 2" xfId="13386"/>
    <cellStyle name="Note 2 3 53 3" xfId="22379"/>
    <cellStyle name="Note 2 3 53 4" xfId="30566"/>
    <cellStyle name="Note 2 3 53 5" xfId="34517"/>
    <cellStyle name="Note 2 3 53 6" xfId="44231"/>
    <cellStyle name="Note 2 3 53 7" xfId="47092"/>
    <cellStyle name="Note 2 3 54" xfId="5330"/>
    <cellStyle name="Note 2 3 54 2" xfId="13047"/>
    <cellStyle name="Note 2 3 54 3" xfId="22040"/>
    <cellStyle name="Note 2 3 54 4" xfId="30227"/>
    <cellStyle name="Note 2 3 54 5" xfId="33939"/>
    <cellStyle name="Note 2 3 54 6" xfId="43892"/>
    <cellStyle name="Note 2 3 54 7" xfId="50454"/>
    <cellStyle name="Note 2 3 55" xfId="6118"/>
    <cellStyle name="Note 2 3 55 2" xfId="13835"/>
    <cellStyle name="Note 2 3 55 3" xfId="22828"/>
    <cellStyle name="Note 2 3 55 4" xfId="31015"/>
    <cellStyle name="Note 2 3 55 5" xfId="33810"/>
    <cellStyle name="Note 2 3 55 6" xfId="44680"/>
    <cellStyle name="Note 2 3 55 7" xfId="48756"/>
    <cellStyle name="Note 2 3 56" xfId="5925"/>
    <cellStyle name="Note 2 3 56 2" xfId="13642"/>
    <cellStyle name="Note 2 3 56 3" xfId="22635"/>
    <cellStyle name="Note 2 3 56 4" xfId="30822"/>
    <cellStyle name="Note 2 3 56 5" xfId="33647"/>
    <cellStyle name="Note 2 3 56 6" xfId="44487"/>
    <cellStyle name="Note 2 3 56 7" xfId="48215"/>
    <cellStyle name="Note 2 3 57" xfId="6057"/>
    <cellStyle name="Note 2 3 57 2" xfId="13774"/>
    <cellStyle name="Note 2 3 57 3" xfId="22767"/>
    <cellStyle name="Note 2 3 57 4" xfId="30954"/>
    <cellStyle name="Note 2 3 57 5" xfId="35656"/>
    <cellStyle name="Note 2 3 57 6" xfId="44619"/>
    <cellStyle name="Note 2 3 57 7" xfId="51654"/>
    <cellStyle name="Note 2 3 58" xfId="6678"/>
    <cellStyle name="Note 2 3 58 2" xfId="14395"/>
    <cellStyle name="Note 2 3 58 3" xfId="23388"/>
    <cellStyle name="Note 2 3 58 4" xfId="31575"/>
    <cellStyle name="Note 2 3 58 5" xfId="34675"/>
    <cellStyle name="Note 2 3 58 6" xfId="45240"/>
    <cellStyle name="Note 2 3 58 7" xfId="48958"/>
    <cellStyle name="Note 2 3 59" xfId="6793"/>
    <cellStyle name="Note 2 3 59 2" xfId="14510"/>
    <cellStyle name="Note 2 3 59 3" xfId="23503"/>
    <cellStyle name="Note 2 3 59 4" xfId="31690"/>
    <cellStyle name="Note 2 3 59 5" xfId="35711"/>
    <cellStyle name="Note 2 3 59 6" xfId="45355"/>
    <cellStyle name="Note 2 3 59 7" xfId="52203"/>
    <cellStyle name="Note 2 3 6" xfId="491"/>
    <cellStyle name="Note 2 3 6 10" xfId="1937"/>
    <cellStyle name="Note 2 3 6 10 2" xfId="9760"/>
    <cellStyle name="Note 2 3 6 10 3" xfId="17188"/>
    <cellStyle name="Note 2 3 6 10 4" xfId="25401"/>
    <cellStyle name="Note 2 3 6 10 5" xfId="33856"/>
    <cellStyle name="Note 2 3 6 10 6" xfId="41090"/>
    <cellStyle name="Note 2 3 6 10 7" xfId="51658"/>
    <cellStyle name="Note 2 3 6 11" xfId="2055"/>
    <cellStyle name="Note 2 3 6 11 2" xfId="9878"/>
    <cellStyle name="Note 2 3 6 11 3" xfId="17306"/>
    <cellStyle name="Note 2 3 6 11 4" xfId="25914"/>
    <cellStyle name="Note 2 3 6 11 5" xfId="34515"/>
    <cellStyle name="Note 2 3 6 11 6" xfId="37239"/>
    <cellStyle name="Note 2 3 6 11 7" xfId="52815"/>
    <cellStyle name="Note 2 3 6 12" xfId="2168"/>
    <cellStyle name="Note 2 3 6 12 2" xfId="9991"/>
    <cellStyle name="Note 2 3 6 12 3" xfId="17419"/>
    <cellStyle name="Note 2 3 6 12 4" xfId="20433"/>
    <cellStyle name="Note 2 3 6 12 5" xfId="27299"/>
    <cellStyle name="Note 2 3 6 12 6" xfId="40048"/>
    <cellStyle name="Note 2 3 6 12 7" xfId="47561"/>
    <cellStyle name="Note 2 3 6 13" xfId="1425"/>
    <cellStyle name="Note 2 3 6 13 2" xfId="9248"/>
    <cellStyle name="Note 2 3 6 13 3" xfId="16676"/>
    <cellStyle name="Note 2 3 6 13 4" xfId="26031"/>
    <cellStyle name="Note 2 3 6 13 5" xfId="34663"/>
    <cellStyle name="Note 2 3 6 13 6" xfId="40772"/>
    <cellStyle name="Note 2 3 6 13 7" xfId="53061"/>
    <cellStyle name="Note 2 3 6 14" xfId="2354"/>
    <cellStyle name="Note 2 3 6 14 2" xfId="10177"/>
    <cellStyle name="Note 2 3 6 14 3" xfId="17605"/>
    <cellStyle name="Note 2 3 6 14 4" xfId="19976"/>
    <cellStyle name="Note 2 3 6 14 5" xfId="27699"/>
    <cellStyle name="Note 2 3 6 14 6" xfId="36392"/>
    <cellStyle name="Note 2 3 6 14 7" xfId="46957"/>
    <cellStyle name="Note 2 3 6 15" xfId="2466"/>
    <cellStyle name="Note 2 3 6 15 2" xfId="10289"/>
    <cellStyle name="Note 2 3 6 15 3" xfId="17717"/>
    <cellStyle name="Note 2 3 6 15 4" xfId="26384"/>
    <cellStyle name="Note 2 3 6 15 5" xfId="35132"/>
    <cellStyle name="Note 2 3 6 15 6" xfId="39606"/>
    <cellStyle name="Note 2 3 6 15 7" xfId="53822"/>
    <cellStyle name="Note 2 3 6 16" xfId="2579"/>
    <cellStyle name="Note 2 3 6 16 2" xfId="10402"/>
    <cellStyle name="Note 2 3 6 16 3" xfId="17830"/>
    <cellStyle name="Note 2 3 6 16 4" xfId="25144"/>
    <cellStyle name="Note 2 3 6 16 5" xfId="33521"/>
    <cellStyle name="Note 2 3 6 16 6" xfId="37232"/>
    <cellStyle name="Note 2 3 6 16 7" xfId="51106"/>
    <cellStyle name="Note 2 3 6 17" xfId="1905"/>
    <cellStyle name="Note 2 3 6 17 2" xfId="9728"/>
    <cellStyle name="Note 2 3 6 17 3" xfId="17156"/>
    <cellStyle name="Note 2 3 6 17 4" xfId="19067"/>
    <cellStyle name="Note 2 3 6 17 5" xfId="33104"/>
    <cellStyle name="Note 2 3 6 17 6" xfId="42112"/>
    <cellStyle name="Note 2 3 6 17 7" xfId="49824"/>
    <cellStyle name="Note 2 3 6 18" xfId="2699"/>
    <cellStyle name="Note 2 3 6 18 2" xfId="10522"/>
    <cellStyle name="Note 2 3 6 18 3" xfId="17950"/>
    <cellStyle name="Note 2 3 6 18 4" xfId="25781"/>
    <cellStyle name="Note 2 3 6 18 5" xfId="34349"/>
    <cellStyle name="Note 2 3 6 18 6" xfId="39093"/>
    <cellStyle name="Note 2 3 6 18 7" xfId="52521"/>
    <cellStyle name="Note 2 3 6 19" xfId="2773"/>
    <cellStyle name="Note 2 3 6 19 2" xfId="10596"/>
    <cellStyle name="Note 2 3 6 19 3" xfId="18024"/>
    <cellStyle name="Note 2 3 6 19 4" xfId="26189"/>
    <cellStyle name="Note 2 3 6 19 5" xfId="34870"/>
    <cellStyle name="Note 2 3 6 19 6" xfId="39058"/>
    <cellStyle name="Note 2 3 6 19 7" xfId="53411"/>
    <cellStyle name="Note 2 3 6 2" xfId="642"/>
    <cellStyle name="Note 2 3 6 2 2" xfId="8465"/>
    <cellStyle name="Note 2 3 6 2 3" xfId="8281"/>
    <cellStyle name="Note 2 3 6 2 4" xfId="26003"/>
    <cellStyle name="Note 2 3 6 2 5" xfId="34629"/>
    <cellStyle name="Note 2 3 6 2 6" xfId="36435"/>
    <cellStyle name="Note 2 3 6 2 7" xfId="53009"/>
    <cellStyle name="Note 2 3 6 20" xfId="2880"/>
    <cellStyle name="Note 2 3 6 20 2" xfId="10703"/>
    <cellStyle name="Note 2 3 6 20 3" xfId="18131"/>
    <cellStyle name="Note 2 3 6 20 4" xfId="20032"/>
    <cellStyle name="Note 2 3 6 20 5" xfId="28785"/>
    <cellStyle name="Note 2 3 6 20 6" xfId="36708"/>
    <cellStyle name="Note 2 3 6 20 7" xfId="50104"/>
    <cellStyle name="Note 2 3 6 21" xfId="3256"/>
    <cellStyle name="Note 2 3 6 21 2" xfId="11049"/>
    <cellStyle name="Note 2 3 6 21 3" xfId="18378"/>
    <cellStyle name="Note 2 3 6 21 4" xfId="20157"/>
    <cellStyle name="Note 2 3 6 21 5" xfId="27352"/>
    <cellStyle name="Note 2 3 6 21 6" xfId="39446"/>
    <cellStyle name="Note 2 3 6 21 7" xfId="47738"/>
    <cellStyle name="Note 2 3 6 22" xfId="3376"/>
    <cellStyle name="Note 2 3 6 22 2" xfId="11167"/>
    <cellStyle name="Note 2 3 6 22 3" xfId="18489"/>
    <cellStyle name="Note 2 3 6 22 4" xfId="25580"/>
    <cellStyle name="Note 2 3 6 22 5" xfId="34087"/>
    <cellStyle name="Note 2 3 6 22 6" xfId="38618"/>
    <cellStyle name="Note 2 3 6 22 7" xfId="52060"/>
    <cellStyle name="Note 2 3 6 23" xfId="3510"/>
    <cellStyle name="Note 2 3 6 23 2" xfId="11301"/>
    <cellStyle name="Note 2 3 6 23 3" xfId="18598"/>
    <cellStyle name="Note 2 3 6 23 4" xfId="26082"/>
    <cellStyle name="Note 2 3 6 23 5" xfId="34732"/>
    <cellStyle name="Note 2 3 6 23 6" xfId="41288"/>
    <cellStyle name="Note 2 3 6 23 7" xfId="53177"/>
    <cellStyle name="Note 2 3 6 24" xfId="3498"/>
    <cellStyle name="Note 2 3 6 24 2" xfId="11289"/>
    <cellStyle name="Note 2 3 6 24 3" xfId="18588"/>
    <cellStyle name="Note 2 3 6 24 4" xfId="26485"/>
    <cellStyle name="Note 2 3 6 24 5" xfId="35275"/>
    <cellStyle name="Note 2 3 6 24 6" xfId="36382"/>
    <cellStyle name="Note 2 3 6 24 7" xfId="54050"/>
    <cellStyle name="Note 2 3 6 25" xfId="3646"/>
    <cellStyle name="Note 2 3 6 25 2" xfId="11431"/>
    <cellStyle name="Note 2 3 6 25 3" xfId="18704"/>
    <cellStyle name="Note 2 3 6 25 4" xfId="26598"/>
    <cellStyle name="Note 2 3 6 25 5" xfId="35425"/>
    <cellStyle name="Note 2 3 6 25 6" xfId="41004"/>
    <cellStyle name="Note 2 3 6 25 7" xfId="54289"/>
    <cellStyle name="Note 2 3 6 26" xfId="3777"/>
    <cellStyle name="Note 2 3 6 26 2" xfId="11559"/>
    <cellStyle name="Note 2 3 6 26 3" xfId="18816"/>
    <cellStyle name="Note 2 3 6 26 4" xfId="19085"/>
    <cellStyle name="Note 2 3 6 26 5" xfId="33107"/>
    <cellStyle name="Note 2 3 6 26 6" xfId="37072"/>
    <cellStyle name="Note 2 3 6 26 7" xfId="49850"/>
    <cellStyle name="Note 2 3 6 27" xfId="3894"/>
    <cellStyle name="Note 2 3 6 27 2" xfId="11674"/>
    <cellStyle name="Note 2 3 6 27 3" xfId="18925"/>
    <cellStyle name="Note 2 3 6 27 4" xfId="25237"/>
    <cellStyle name="Note 2 3 6 27 5" xfId="33641"/>
    <cellStyle name="Note 2 3 6 27 6" xfId="39209"/>
    <cellStyle name="Note 2 3 6 27 7" xfId="51297"/>
    <cellStyle name="Note 2 3 6 28" xfId="3527"/>
    <cellStyle name="Note 2 3 6 28 2" xfId="11317"/>
    <cellStyle name="Note 2 3 6 28 3" xfId="20498"/>
    <cellStyle name="Note 2 3 6 28 4" xfId="28623"/>
    <cellStyle name="Note 2 3 6 28 5" xfId="35584"/>
    <cellStyle name="Note 2 3 6 28 6" xfId="42495"/>
    <cellStyle name="Note 2 3 6 28 7" xfId="51451"/>
    <cellStyle name="Note 2 3 6 29" xfId="4091"/>
    <cellStyle name="Note 2 3 6 29 2" xfId="11851"/>
    <cellStyle name="Note 2 3 6 29 3" xfId="20801"/>
    <cellStyle name="Note 2 3 6 29 4" xfId="28988"/>
    <cellStyle name="Note 2 3 6 29 5" xfId="33214"/>
    <cellStyle name="Note 2 3 6 29 6" xfId="42653"/>
    <cellStyle name="Note 2 3 6 29 7" xfId="48479"/>
    <cellStyle name="Note 2 3 6 3" xfId="749"/>
    <cellStyle name="Note 2 3 6 3 2" xfId="8572"/>
    <cellStyle name="Note 2 3 6 3 3" xfId="16000"/>
    <cellStyle name="Note 2 3 6 3 4" xfId="20487"/>
    <cellStyle name="Note 2 3 6 3 5" xfId="27495"/>
    <cellStyle name="Note 2 3 6 3 6" xfId="36428"/>
    <cellStyle name="Note 2 3 6 3 7" xfId="48202"/>
    <cellStyle name="Note 2 3 6 30" xfId="3004"/>
    <cellStyle name="Note 2 3 6 30 2" xfId="20178"/>
    <cellStyle name="Note 2 3 6 30 3" xfId="28268"/>
    <cellStyle name="Note 2 3 6 30 4" xfId="35784"/>
    <cellStyle name="Note 2 3 6 30 5" xfId="42343"/>
    <cellStyle name="Note 2 3 6 30 6" xfId="52405"/>
    <cellStyle name="Note 2 3 6 31" xfId="4288"/>
    <cellStyle name="Note 2 3 6 31 2" xfId="12005"/>
    <cellStyle name="Note 2 3 6 31 3" xfId="20998"/>
    <cellStyle name="Note 2 3 6 31 4" xfId="29185"/>
    <cellStyle name="Note 2 3 6 31 5" xfId="34425"/>
    <cellStyle name="Note 2 3 6 31 6" xfId="42850"/>
    <cellStyle name="Note 2 3 6 31 7" xfId="47422"/>
    <cellStyle name="Note 2 3 6 32" xfId="4411"/>
    <cellStyle name="Note 2 3 6 32 2" xfId="12128"/>
    <cellStyle name="Note 2 3 6 32 3" xfId="21121"/>
    <cellStyle name="Note 2 3 6 32 4" xfId="29308"/>
    <cellStyle name="Note 2 3 6 32 5" xfId="36020"/>
    <cellStyle name="Note 2 3 6 32 6" xfId="42973"/>
    <cellStyle name="Note 2 3 6 32 7" xfId="53537"/>
    <cellStyle name="Note 2 3 6 33" xfId="4525"/>
    <cellStyle name="Note 2 3 6 33 2" xfId="12242"/>
    <cellStyle name="Note 2 3 6 33 3" xfId="21235"/>
    <cellStyle name="Note 2 3 6 33 4" xfId="29422"/>
    <cellStyle name="Note 2 3 6 33 5" xfId="36144"/>
    <cellStyle name="Note 2 3 6 33 6" xfId="43087"/>
    <cellStyle name="Note 2 3 6 33 7" xfId="54142"/>
    <cellStyle name="Note 2 3 6 34" xfId="4638"/>
    <cellStyle name="Note 2 3 6 34 2" xfId="12355"/>
    <cellStyle name="Note 2 3 6 34 3" xfId="21348"/>
    <cellStyle name="Note 2 3 6 34 4" xfId="29535"/>
    <cellStyle name="Note 2 3 6 34 5" xfId="35864"/>
    <cellStyle name="Note 2 3 6 34 6" xfId="43200"/>
    <cellStyle name="Note 2 3 6 34 7" xfId="52748"/>
    <cellStyle name="Note 2 3 6 35" xfId="4750"/>
    <cellStyle name="Note 2 3 6 35 2" xfId="12467"/>
    <cellStyle name="Note 2 3 6 35 3" xfId="21460"/>
    <cellStyle name="Note 2 3 6 35 4" xfId="29647"/>
    <cellStyle name="Note 2 3 6 35 5" xfId="33806"/>
    <cellStyle name="Note 2 3 6 35 6" xfId="43312"/>
    <cellStyle name="Note 2 3 6 35 7" xfId="48767"/>
    <cellStyle name="Note 2 3 6 36" xfId="4858"/>
    <cellStyle name="Note 2 3 6 36 2" xfId="12575"/>
    <cellStyle name="Note 2 3 6 36 3" xfId="21568"/>
    <cellStyle name="Note 2 3 6 36 4" xfId="29755"/>
    <cellStyle name="Note 2 3 6 36 5" xfId="35847"/>
    <cellStyle name="Note 2 3 6 36 6" xfId="43420"/>
    <cellStyle name="Note 2 3 6 36 7" xfId="52679"/>
    <cellStyle name="Note 2 3 6 37" xfId="4970"/>
    <cellStyle name="Note 2 3 6 37 2" xfId="12687"/>
    <cellStyle name="Note 2 3 6 37 3" xfId="21680"/>
    <cellStyle name="Note 2 3 6 37 4" xfId="29867"/>
    <cellStyle name="Note 2 3 6 37 5" xfId="27627"/>
    <cellStyle name="Note 2 3 6 37 6" xfId="43532"/>
    <cellStyle name="Note 2 3 6 37 7" xfId="50196"/>
    <cellStyle name="Note 2 3 6 38" xfId="5131"/>
    <cellStyle name="Note 2 3 6 38 2" xfId="12848"/>
    <cellStyle name="Note 2 3 6 38 3" xfId="21841"/>
    <cellStyle name="Note 2 3 6 38 4" xfId="30028"/>
    <cellStyle name="Note 2 3 6 38 5" xfId="27718"/>
    <cellStyle name="Note 2 3 6 38 6" xfId="43693"/>
    <cellStyle name="Note 2 3 6 38 7" xfId="47339"/>
    <cellStyle name="Note 2 3 6 39" xfId="5468"/>
    <cellStyle name="Note 2 3 6 39 2" xfId="13185"/>
    <cellStyle name="Note 2 3 6 39 3" xfId="22178"/>
    <cellStyle name="Note 2 3 6 39 4" xfId="30365"/>
    <cellStyle name="Note 2 3 6 39 5" xfId="34984"/>
    <cellStyle name="Note 2 3 6 39 6" xfId="44030"/>
    <cellStyle name="Note 2 3 6 39 7" xfId="51204"/>
    <cellStyle name="Note 2 3 6 4" xfId="861"/>
    <cellStyle name="Note 2 3 6 4 2" xfId="8684"/>
    <cellStyle name="Note 2 3 6 4 3" xfId="16112"/>
    <cellStyle name="Note 2 3 6 4 4" xfId="19190"/>
    <cellStyle name="Note 2 3 6 4 5" xfId="26920"/>
    <cellStyle name="Note 2 3 6 4 6" xfId="36413"/>
    <cellStyle name="Note 2 3 6 4 7" xfId="49123"/>
    <cellStyle name="Note 2 3 6 40" xfId="5593"/>
    <cellStyle name="Note 2 3 6 40 2" xfId="13310"/>
    <cellStyle name="Note 2 3 6 40 3" xfId="22303"/>
    <cellStyle name="Note 2 3 6 40 4" xfId="30490"/>
    <cellStyle name="Note 2 3 6 40 5" xfId="33993"/>
    <cellStyle name="Note 2 3 6 40 6" xfId="44155"/>
    <cellStyle name="Note 2 3 6 40 7" xfId="47136"/>
    <cellStyle name="Note 2 3 6 41" xfId="5708"/>
    <cellStyle name="Note 2 3 6 41 2" xfId="13425"/>
    <cellStyle name="Note 2 3 6 41 3" xfId="22418"/>
    <cellStyle name="Note 2 3 6 41 4" xfId="30605"/>
    <cellStyle name="Note 2 3 6 41 5" xfId="34333"/>
    <cellStyle name="Note 2 3 6 41 6" xfId="44270"/>
    <cellStyle name="Note 2 3 6 41 7" xfId="47067"/>
    <cellStyle name="Note 2 3 6 42" xfId="5825"/>
    <cellStyle name="Note 2 3 6 42 2" xfId="13542"/>
    <cellStyle name="Note 2 3 6 42 3" xfId="22535"/>
    <cellStyle name="Note 2 3 6 42 4" xfId="30722"/>
    <cellStyle name="Note 2 3 6 42 5" xfId="34811"/>
    <cellStyle name="Note 2 3 6 42 6" xfId="44387"/>
    <cellStyle name="Note 2 3 6 42 7" xfId="50040"/>
    <cellStyle name="Note 2 3 6 43" xfId="5953"/>
    <cellStyle name="Note 2 3 6 43 2" xfId="13670"/>
    <cellStyle name="Note 2 3 6 43 3" xfId="22663"/>
    <cellStyle name="Note 2 3 6 43 4" xfId="30850"/>
    <cellStyle name="Note 2 3 6 43 5" xfId="35684"/>
    <cellStyle name="Note 2 3 6 43 6" xfId="44515"/>
    <cellStyle name="Note 2 3 6 43 7" xfId="51345"/>
    <cellStyle name="Note 2 3 6 44" xfId="6066"/>
    <cellStyle name="Note 2 3 6 44 2" xfId="13783"/>
    <cellStyle name="Note 2 3 6 44 3" xfId="22776"/>
    <cellStyle name="Note 2 3 6 44 4" xfId="30963"/>
    <cellStyle name="Note 2 3 6 44 5" xfId="34141"/>
    <cellStyle name="Note 2 3 6 44 6" xfId="44628"/>
    <cellStyle name="Note 2 3 6 44 7" xfId="54031"/>
    <cellStyle name="Note 2 3 6 45" xfId="5187"/>
    <cellStyle name="Note 2 3 6 45 2" xfId="12904"/>
    <cellStyle name="Note 2 3 6 45 3" xfId="21897"/>
    <cellStyle name="Note 2 3 6 45 4" xfId="30084"/>
    <cellStyle name="Note 2 3 6 45 5" xfId="28530"/>
    <cellStyle name="Note 2 3 6 45 6" xfId="43749"/>
    <cellStyle name="Note 2 3 6 45 7" xfId="49763"/>
    <cellStyle name="Note 2 3 6 46" xfId="6209"/>
    <cellStyle name="Note 2 3 6 46 2" xfId="13926"/>
    <cellStyle name="Note 2 3 6 46 3" xfId="22919"/>
    <cellStyle name="Note 2 3 6 46 4" xfId="31106"/>
    <cellStyle name="Note 2 3 6 46 5" xfId="36193"/>
    <cellStyle name="Note 2 3 6 46 6" xfId="44771"/>
    <cellStyle name="Note 2 3 6 46 7" xfId="53931"/>
    <cellStyle name="Note 2 3 6 47" xfId="6326"/>
    <cellStyle name="Note 2 3 6 47 2" xfId="14043"/>
    <cellStyle name="Note 2 3 6 47 3" xfId="23036"/>
    <cellStyle name="Note 2 3 6 47 4" xfId="31223"/>
    <cellStyle name="Note 2 3 6 47 5" xfId="27249"/>
    <cellStyle name="Note 2 3 6 47 6" xfId="44888"/>
    <cellStyle name="Note 2 3 6 47 7" xfId="50727"/>
    <cellStyle name="Note 2 3 6 48" xfId="6436"/>
    <cellStyle name="Note 2 3 6 48 2" xfId="14153"/>
    <cellStyle name="Note 2 3 6 48 3" xfId="23146"/>
    <cellStyle name="Note 2 3 6 48 4" xfId="31333"/>
    <cellStyle name="Note 2 3 6 48 5" xfId="35756"/>
    <cellStyle name="Note 2 3 6 48 6" xfId="44998"/>
    <cellStyle name="Note 2 3 6 48 7" xfId="52073"/>
    <cellStyle name="Note 2 3 6 49" xfId="6189"/>
    <cellStyle name="Note 2 3 6 49 2" xfId="13906"/>
    <cellStyle name="Note 2 3 6 49 3" xfId="22899"/>
    <cellStyle name="Note 2 3 6 49 4" xfId="31086"/>
    <cellStyle name="Note 2 3 6 49 5" xfId="34971"/>
    <cellStyle name="Note 2 3 6 49 6" xfId="44751"/>
    <cellStyle name="Note 2 3 6 49 7" xfId="48587"/>
    <cellStyle name="Note 2 3 6 5" xfId="1325"/>
    <cellStyle name="Note 2 3 6 5 2" xfId="9148"/>
    <cellStyle name="Note 2 3 6 5 3" xfId="16576"/>
    <cellStyle name="Note 2 3 6 5 4" xfId="20030"/>
    <cellStyle name="Note 2 3 6 5 5" xfId="27379"/>
    <cellStyle name="Note 2 3 6 5 6" xfId="36374"/>
    <cellStyle name="Note 2 3 6 5 7" xfId="47567"/>
    <cellStyle name="Note 2 3 6 50" xfId="6583"/>
    <cellStyle name="Note 2 3 6 50 2" xfId="14300"/>
    <cellStyle name="Note 2 3 6 50 3" xfId="23293"/>
    <cellStyle name="Note 2 3 6 50 4" xfId="31480"/>
    <cellStyle name="Note 2 3 6 50 5" xfId="35829"/>
    <cellStyle name="Note 2 3 6 50 6" xfId="45145"/>
    <cellStyle name="Note 2 3 6 50 7" xfId="52221"/>
    <cellStyle name="Note 2 3 6 51" xfId="6694"/>
    <cellStyle name="Note 2 3 6 51 2" xfId="14411"/>
    <cellStyle name="Note 2 3 6 51 3" xfId="23404"/>
    <cellStyle name="Note 2 3 6 51 4" xfId="31591"/>
    <cellStyle name="Note 2 3 6 51 5" xfId="27842"/>
    <cellStyle name="Note 2 3 6 51 6" xfId="45256"/>
    <cellStyle name="Note 2 3 6 51 7" xfId="49594"/>
    <cellStyle name="Note 2 3 6 52" xfId="6809"/>
    <cellStyle name="Note 2 3 6 52 2" xfId="14526"/>
    <cellStyle name="Note 2 3 6 52 3" xfId="23519"/>
    <cellStyle name="Note 2 3 6 52 4" xfId="31706"/>
    <cellStyle name="Note 2 3 6 52 5" xfId="27649"/>
    <cellStyle name="Note 2 3 6 52 6" xfId="45371"/>
    <cellStyle name="Note 2 3 6 52 7" xfId="50495"/>
    <cellStyle name="Note 2 3 6 53" xfId="6922"/>
    <cellStyle name="Note 2 3 6 53 2" xfId="14639"/>
    <cellStyle name="Note 2 3 6 53 3" xfId="23632"/>
    <cellStyle name="Note 2 3 6 53 4" xfId="31819"/>
    <cellStyle name="Note 2 3 6 53 5" xfId="36221"/>
    <cellStyle name="Note 2 3 6 53 6" xfId="45484"/>
    <cellStyle name="Note 2 3 6 53 7" xfId="46936"/>
    <cellStyle name="Note 2 3 6 54" xfId="7034"/>
    <cellStyle name="Note 2 3 6 54 2" xfId="14751"/>
    <cellStyle name="Note 2 3 6 54 3" xfId="23744"/>
    <cellStyle name="Note 2 3 6 54 4" xfId="31931"/>
    <cellStyle name="Note 2 3 6 54 5" xfId="33848"/>
    <cellStyle name="Note 2 3 6 54 6" xfId="45596"/>
    <cellStyle name="Note 2 3 6 54 7" xfId="46931"/>
    <cellStyle name="Note 2 3 6 55" xfId="7214"/>
    <cellStyle name="Note 2 3 6 55 2" xfId="14931"/>
    <cellStyle name="Note 2 3 6 55 3" xfId="23924"/>
    <cellStyle name="Note 2 3 6 55 4" xfId="32111"/>
    <cellStyle name="Note 2 3 6 55 5" xfId="35288"/>
    <cellStyle name="Note 2 3 6 55 6" xfId="45776"/>
    <cellStyle name="Note 2 3 6 55 7" xfId="49210"/>
    <cellStyle name="Note 2 3 6 56" xfId="7384"/>
    <cellStyle name="Note 2 3 6 56 2" xfId="15101"/>
    <cellStyle name="Note 2 3 6 56 3" xfId="24094"/>
    <cellStyle name="Note 2 3 6 56 4" xfId="32281"/>
    <cellStyle name="Note 2 3 6 56 5" xfId="35466"/>
    <cellStyle name="Note 2 3 6 56 6" xfId="45946"/>
    <cellStyle name="Note 2 3 6 56 7" xfId="54463"/>
    <cellStyle name="Note 2 3 6 57" xfId="7431"/>
    <cellStyle name="Note 2 3 6 57 2" xfId="15148"/>
    <cellStyle name="Note 2 3 6 57 3" xfId="24141"/>
    <cellStyle name="Note 2 3 6 57 4" xfId="32328"/>
    <cellStyle name="Note 2 3 6 57 5" xfId="34190"/>
    <cellStyle name="Note 2 3 6 57 6" xfId="45993"/>
    <cellStyle name="Note 2 3 6 57 7" xfId="49358"/>
    <cellStyle name="Note 2 3 6 58" xfId="7552"/>
    <cellStyle name="Note 2 3 6 58 2" xfId="15269"/>
    <cellStyle name="Note 2 3 6 58 3" xfId="24262"/>
    <cellStyle name="Note 2 3 6 58 4" xfId="32449"/>
    <cellStyle name="Note 2 3 6 58 5" xfId="34888"/>
    <cellStyle name="Note 2 3 6 58 6" xfId="46114"/>
    <cellStyle name="Note 2 3 6 58 7" xfId="51404"/>
    <cellStyle name="Note 2 3 6 59" xfId="7828"/>
    <cellStyle name="Note 2 3 6 59 2" xfId="15545"/>
    <cellStyle name="Note 2 3 6 59 3" xfId="24532"/>
    <cellStyle name="Note 2 3 6 59 4" xfId="32725"/>
    <cellStyle name="Note 2 3 6 59 5" xfId="27072"/>
    <cellStyle name="Note 2 3 6 59 6" xfId="46390"/>
    <cellStyle name="Note 2 3 6 59 7" xfId="52829"/>
    <cellStyle name="Note 2 3 6 6" xfId="1448"/>
    <cellStyle name="Note 2 3 6 6 2" xfId="9271"/>
    <cellStyle name="Note 2 3 6 6 3" xfId="16699"/>
    <cellStyle name="Note 2 3 6 6 4" xfId="19913"/>
    <cellStyle name="Note 2 3 6 6 5" xfId="26876"/>
    <cellStyle name="Note 2 3 6 6 6" xfId="36452"/>
    <cellStyle name="Note 2 3 6 6 7" xfId="49751"/>
    <cellStyle name="Note 2 3 6 60" xfId="7929"/>
    <cellStyle name="Note 2 3 6 60 2" xfId="15646"/>
    <cellStyle name="Note 2 3 6 60 3" xfId="24633"/>
    <cellStyle name="Note 2 3 6 60 4" xfId="32826"/>
    <cellStyle name="Note 2 3 6 60 5" xfId="34794"/>
    <cellStyle name="Note 2 3 6 60 6" xfId="46491"/>
    <cellStyle name="Note 2 3 6 60 7" xfId="47893"/>
    <cellStyle name="Note 2 3 6 61" xfId="7698"/>
    <cellStyle name="Note 2 3 6 61 2" xfId="15415"/>
    <cellStyle name="Note 2 3 6 61 3" xfId="24406"/>
    <cellStyle name="Note 2 3 6 61 4" xfId="32595"/>
    <cellStyle name="Note 2 3 6 61 5" xfId="33461"/>
    <cellStyle name="Note 2 3 6 61 6" xfId="46260"/>
    <cellStyle name="Note 2 3 6 61 7" xfId="51444"/>
    <cellStyle name="Note 2 3 6 62" xfId="8066"/>
    <cellStyle name="Note 2 3 6 62 2" xfId="15783"/>
    <cellStyle name="Note 2 3 6 62 3" xfId="24768"/>
    <cellStyle name="Note 2 3 6 62 4" xfId="32963"/>
    <cellStyle name="Note 2 3 6 62 5" xfId="35251"/>
    <cellStyle name="Note 2 3 6 62 6" xfId="46628"/>
    <cellStyle name="Note 2 3 6 62 7" xfId="47366"/>
    <cellStyle name="Note 2 3 6 63" xfId="8104"/>
    <cellStyle name="Note 2 3 6 63 2" xfId="15821"/>
    <cellStyle name="Note 2 3 6 63 3" xfId="33001"/>
    <cellStyle name="Note 2 3 6 63 4" xfId="36053"/>
    <cellStyle name="Note 2 3 6 63 5" xfId="46666"/>
    <cellStyle name="Note 2 3 6 63 6" xfId="53131"/>
    <cellStyle name="Note 2 3 6 64" xfId="25837"/>
    <cellStyle name="Note 2 3 6 65" xfId="34423"/>
    <cellStyle name="Note 2 3 6 66" xfId="37027"/>
    <cellStyle name="Note 2 3 6 67" xfId="52652"/>
    <cellStyle name="Note 2 3 6 7" xfId="1554"/>
    <cellStyle name="Note 2 3 6 7 2" xfId="9377"/>
    <cellStyle name="Note 2 3 6 7 3" xfId="16805"/>
    <cellStyle name="Note 2 3 6 7 4" xfId="19854"/>
    <cellStyle name="Note 2 3 6 7 5" xfId="28630"/>
    <cellStyle name="Note 2 3 6 7 6" xfId="37007"/>
    <cellStyle name="Note 2 3 6 7 7" xfId="48156"/>
    <cellStyle name="Note 2 3 6 8" xfId="1685"/>
    <cellStyle name="Note 2 3 6 8 2" xfId="9508"/>
    <cellStyle name="Note 2 3 6 8 3" xfId="16936"/>
    <cellStyle name="Note 2 3 6 8 4" xfId="25567"/>
    <cellStyle name="Note 2 3 6 8 5" xfId="34069"/>
    <cellStyle name="Note 2 3 6 8 6" xfId="37267"/>
    <cellStyle name="Note 2 3 6 8 7" xfId="52025"/>
    <cellStyle name="Note 2 3 6 9" xfId="1819"/>
    <cellStyle name="Note 2 3 6 9 2" xfId="9642"/>
    <cellStyle name="Note 2 3 6 9 3" xfId="17070"/>
    <cellStyle name="Note 2 3 6 9 4" xfId="19509"/>
    <cellStyle name="Note 2 3 6 9 5" xfId="28791"/>
    <cellStyle name="Note 2 3 6 9 6" xfId="38434"/>
    <cellStyle name="Note 2 3 6 9 7" xfId="47241"/>
    <cellStyle name="Note 2 3 60" xfId="7308"/>
    <cellStyle name="Note 2 3 60 2" xfId="15025"/>
    <cellStyle name="Note 2 3 60 3" xfId="24018"/>
    <cellStyle name="Note 2 3 60 4" xfId="32205"/>
    <cellStyle name="Note 2 3 60 5" xfId="35805"/>
    <cellStyle name="Note 2 3 60 6" xfId="45870"/>
    <cellStyle name="Note 2 3 60 7" xfId="51703"/>
    <cellStyle name="Note 2 3 61" xfId="7406"/>
    <cellStyle name="Note 2 3 61 2" xfId="15123"/>
    <cellStyle name="Note 2 3 61 3" xfId="24116"/>
    <cellStyle name="Note 2 3 61 4" xfId="32303"/>
    <cellStyle name="Note 2 3 61 5" xfId="35868"/>
    <cellStyle name="Note 2 3 61 6" xfId="45968"/>
    <cellStyle name="Note 2 3 61 7" xfId="52212"/>
    <cellStyle name="Note 2 3 62" xfId="7281"/>
    <cellStyle name="Note 2 3 62 2" xfId="14998"/>
    <cellStyle name="Note 2 3 62 3" xfId="23991"/>
    <cellStyle name="Note 2 3 62 4" xfId="32178"/>
    <cellStyle name="Note 2 3 62 5" xfId="27222"/>
    <cellStyle name="Note 2 3 62 6" xfId="45843"/>
    <cellStyle name="Note 2 3 62 7" xfId="50330"/>
    <cellStyle name="Note 2 3 63" xfId="7527"/>
    <cellStyle name="Note 2 3 63 2" xfId="15244"/>
    <cellStyle name="Note 2 3 63 3" xfId="24237"/>
    <cellStyle name="Note 2 3 63 4" xfId="32424"/>
    <cellStyle name="Note 2 3 63 5" xfId="35088"/>
    <cellStyle name="Note 2 3 63 6" xfId="46089"/>
    <cellStyle name="Note 2 3 63 7" xfId="54316"/>
    <cellStyle name="Note 2 3 64" xfId="7728"/>
    <cellStyle name="Note 2 3 64 2" xfId="15445"/>
    <cellStyle name="Note 2 3 64 3" xfId="24436"/>
    <cellStyle name="Note 2 3 64 4" xfId="32625"/>
    <cellStyle name="Note 2 3 64 5" xfId="34988"/>
    <cellStyle name="Note 2 3 64 6" xfId="46290"/>
    <cellStyle name="Note 2 3 64 7" xfId="53743"/>
    <cellStyle name="Note 2 3 65" xfId="7665"/>
    <cellStyle name="Note 2 3 65 2" xfId="15382"/>
    <cellStyle name="Note 2 3 65 3" xfId="24374"/>
    <cellStyle name="Note 2 3 65 4" xfId="32562"/>
    <cellStyle name="Note 2 3 65 5" xfId="26953"/>
    <cellStyle name="Note 2 3 65 6" xfId="46227"/>
    <cellStyle name="Note 2 3 65 7" xfId="48631"/>
    <cellStyle name="Note 2 3 66" xfId="7959"/>
    <cellStyle name="Note 2 3 66 2" xfId="15676"/>
    <cellStyle name="Note 2 3 66 3" xfId="24662"/>
    <cellStyle name="Note 2 3 66 4" xfId="32856"/>
    <cellStyle name="Note 2 3 66 5" xfId="36176"/>
    <cellStyle name="Note 2 3 66 6" xfId="46521"/>
    <cellStyle name="Note 2 3 66 7" xfId="53566"/>
    <cellStyle name="Note 2 3 67" xfId="7657"/>
    <cellStyle name="Note 2 3 67 2" xfId="15374"/>
    <cellStyle name="Note 2 3 67 3" xfId="24366"/>
    <cellStyle name="Note 2 3 67 4" xfId="32554"/>
    <cellStyle name="Note 2 3 67 5" xfId="33733"/>
    <cellStyle name="Note 2 3 67 6" xfId="46219"/>
    <cellStyle name="Note 2 3 67 7" xfId="49377"/>
    <cellStyle name="Note 2 3 68" xfId="7669"/>
    <cellStyle name="Note 2 3 68 2" xfId="15386"/>
    <cellStyle name="Note 2 3 68 3" xfId="32566"/>
    <cellStyle name="Note 2 3 68 4" xfId="34367"/>
    <cellStyle name="Note 2 3 68 5" xfId="46231"/>
    <cellStyle name="Note 2 3 68 6" xfId="48001"/>
    <cellStyle name="Note 2 3 69" xfId="26530"/>
    <cellStyle name="Note 2 3 7" xfId="596"/>
    <cellStyle name="Note 2 3 7 2" xfId="8419"/>
    <cellStyle name="Note 2 3 7 3" xfId="11328"/>
    <cellStyle name="Note 2 3 7 4" xfId="20690"/>
    <cellStyle name="Note 2 3 7 5" xfId="27324"/>
    <cellStyle name="Note 2 3 7 6" xfId="36572"/>
    <cellStyle name="Note 2 3 7 7" xfId="48857"/>
    <cellStyle name="Note 2 3 70" xfId="35330"/>
    <cellStyle name="Note 2 3 71" xfId="36650"/>
    <cellStyle name="Note 2 3 72" xfId="54137"/>
    <cellStyle name="Note 2 3 8" xfId="207"/>
    <cellStyle name="Note 2 3 8 2" xfId="8311"/>
    <cellStyle name="Note 2 3 8 3" xfId="11956"/>
    <cellStyle name="Note 2 3 8 4" xfId="20335"/>
    <cellStyle name="Note 2 3 8 5" xfId="28797"/>
    <cellStyle name="Note 2 3 8 6" xfId="37138"/>
    <cellStyle name="Note 2 3 8 7" xfId="47604"/>
    <cellStyle name="Note 2 3 9" xfId="226"/>
    <cellStyle name="Note 2 3 9 2" xfId="8329"/>
    <cellStyle name="Note 2 3 9 3" xfId="8363"/>
    <cellStyle name="Note 2 3 9 4" xfId="20391"/>
    <cellStyle name="Note 2 3 9 5" xfId="27513"/>
    <cellStyle name="Note 2 3 9 6" xfId="36471"/>
    <cellStyle name="Note 2 3 9 7" xfId="49991"/>
    <cellStyle name="Note 2 30" xfId="6176"/>
    <cellStyle name="Note 2 30 2" xfId="13893"/>
    <cellStyle name="Note 2 30 3" xfId="22886"/>
    <cellStyle name="Note 2 30 4" xfId="31073"/>
    <cellStyle name="Note 2 30 5" xfId="28026"/>
    <cellStyle name="Note 2 30 6" xfId="44738"/>
    <cellStyle name="Note 2 30 7" xfId="49958"/>
    <cellStyle name="Note 2 31" xfId="6051"/>
    <cellStyle name="Note 2 31 2" xfId="13768"/>
    <cellStyle name="Note 2 31 3" xfId="22761"/>
    <cellStyle name="Note 2 31 4" xfId="30948"/>
    <cellStyle name="Note 2 31 5" xfId="34613"/>
    <cellStyle name="Note 2 31 6" xfId="44613"/>
    <cellStyle name="Note 2 31 7" xfId="52353"/>
    <cellStyle name="Note 2 32" xfId="7257"/>
    <cellStyle name="Note 2 32 2" xfId="14974"/>
    <cellStyle name="Note 2 32 3" xfId="23967"/>
    <cellStyle name="Note 2 32 4" xfId="32154"/>
    <cellStyle name="Note 2 32 5" xfId="36057"/>
    <cellStyle name="Note 2 32 6" xfId="45819"/>
    <cellStyle name="Note 2 32 7" xfId="53188"/>
    <cellStyle name="Note 2 33" xfId="7207"/>
    <cellStyle name="Note 2 33 2" xfId="14924"/>
    <cellStyle name="Note 2 33 3" xfId="23917"/>
    <cellStyle name="Note 2 33 4" xfId="32104"/>
    <cellStyle name="Note 2 33 5" xfId="27767"/>
    <cellStyle name="Note 2 33 6" xfId="45769"/>
    <cellStyle name="Note 2 33 7" xfId="49973"/>
    <cellStyle name="Note 2 34" xfId="7809"/>
    <cellStyle name="Note 2 34 2" xfId="15526"/>
    <cellStyle name="Note 2 34 3" xfId="24513"/>
    <cellStyle name="Note 2 34 4" xfId="32706"/>
    <cellStyle name="Note 2 34 5" xfId="36185"/>
    <cellStyle name="Note 2 34 6" xfId="46371"/>
    <cellStyle name="Note 2 34 7" xfId="48445"/>
    <cellStyle name="Note 2 35" xfId="7658"/>
    <cellStyle name="Note 2 35 2" xfId="15375"/>
    <cellStyle name="Note 2 35 3" xfId="24367"/>
    <cellStyle name="Note 2 35 4" xfId="32555"/>
    <cellStyle name="Note 2 35 5" xfId="26845"/>
    <cellStyle name="Note 2 35 6" xfId="46220"/>
    <cellStyle name="Note 2 35 7" xfId="49353"/>
    <cellStyle name="Note 2 36" xfId="7805"/>
    <cellStyle name="Note 2 36 2" xfId="15522"/>
    <cellStyle name="Note 2 36 3" xfId="24509"/>
    <cellStyle name="Note 2 36 4" xfId="32702"/>
    <cellStyle name="Note 2 36 5" xfId="27905"/>
    <cellStyle name="Note 2 36 6" xfId="46367"/>
    <cellStyle name="Note 2 36 7" xfId="54063"/>
    <cellStyle name="Note 2 37" xfId="25264"/>
    <cellStyle name="Note 2 38" xfId="33673"/>
    <cellStyle name="Note 2 39" xfId="37403"/>
    <cellStyle name="Note 2 4" xfId="508"/>
    <cellStyle name="Note 2 4 10" xfId="1954"/>
    <cellStyle name="Note 2 4 10 2" xfId="9777"/>
    <cellStyle name="Note 2 4 10 3" xfId="17205"/>
    <cellStyle name="Note 2 4 10 4" xfId="24948"/>
    <cellStyle name="Note 2 4 10 5" xfId="33284"/>
    <cellStyle name="Note 2 4 10 6" xfId="39366"/>
    <cellStyle name="Note 2 4 10 7" xfId="50672"/>
    <cellStyle name="Note 2 4 11" xfId="2072"/>
    <cellStyle name="Note 2 4 11 2" xfId="9895"/>
    <cellStyle name="Note 2 4 11 3" xfId="17323"/>
    <cellStyle name="Note 2 4 11 4" xfId="20256"/>
    <cellStyle name="Note 2 4 11 5" xfId="28120"/>
    <cellStyle name="Note 2 4 11 6" xfId="42300"/>
    <cellStyle name="Note 2 4 11 7" xfId="47544"/>
    <cellStyle name="Note 2 4 12" xfId="2185"/>
    <cellStyle name="Note 2 4 12 2" xfId="10008"/>
    <cellStyle name="Note 2 4 12 3" xfId="17436"/>
    <cellStyle name="Note 2 4 12 4" xfId="26455"/>
    <cellStyle name="Note 2 4 12 5" xfId="35233"/>
    <cellStyle name="Note 2 4 12 6" xfId="38224"/>
    <cellStyle name="Note 2 4 12 7" xfId="53980"/>
    <cellStyle name="Note 2 4 13" xfId="1069"/>
    <cellStyle name="Note 2 4 13 2" xfId="8892"/>
    <cellStyle name="Note 2 4 13 3" xfId="16320"/>
    <cellStyle name="Note 2 4 13 4" xfId="19838"/>
    <cellStyle name="Note 2 4 13 5" xfId="26780"/>
    <cellStyle name="Note 2 4 13 6" xfId="36614"/>
    <cellStyle name="Note 2 4 13 7" xfId="50344"/>
    <cellStyle name="Note 2 4 14" xfId="2355"/>
    <cellStyle name="Note 2 4 14 2" xfId="10178"/>
    <cellStyle name="Note 2 4 14 3" xfId="17606"/>
    <cellStyle name="Note 2 4 14 4" xfId="19138"/>
    <cellStyle name="Note 2 4 14 5" xfId="26866"/>
    <cellStyle name="Note 2 4 14 6" xfId="37517"/>
    <cellStyle name="Note 2 4 14 7" xfId="49792"/>
    <cellStyle name="Note 2 4 15" xfId="2483"/>
    <cellStyle name="Note 2 4 15 2" xfId="10306"/>
    <cellStyle name="Note 2 4 15 3" xfId="17734"/>
    <cellStyle name="Note 2 4 15 4" xfId="19398"/>
    <cellStyle name="Note 2 4 15 5" xfId="27679"/>
    <cellStyle name="Note 2 4 15 6" xfId="37927"/>
    <cellStyle name="Note 2 4 15 7" xfId="47622"/>
    <cellStyle name="Note 2 4 16" xfId="2596"/>
    <cellStyle name="Note 2 4 16 2" xfId="10419"/>
    <cellStyle name="Note 2 4 16 3" xfId="17847"/>
    <cellStyle name="Note 2 4 16 4" xfId="19784"/>
    <cellStyle name="Note 2 4 16 5" xfId="27194"/>
    <cellStyle name="Note 2 4 16 6" xfId="42308"/>
    <cellStyle name="Note 2 4 16 7" xfId="48986"/>
    <cellStyle name="Note 2 4 17" xfId="2676"/>
    <cellStyle name="Note 2 4 17 2" xfId="10499"/>
    <cellStyle name="Note 2 4 17 3" xfId="17927"/>
    <cellStyle name="Note 2 4 17 4" xfId="20233"/>
    <cellStyle name="Note 2 4 17 5" xfId="27204"/>
    <cellStyle name="Note 2 4 17 6" xfId="41567"/>
    <cellStyle name="Note 2 4 17 7" xfId="48387"/>
    <cellStyle name="Note 2 4 18" xfId="2689"/>
    <cellStyle name="Note 2 4 18 2" xfId="10512"/>
    <cellStyle name="Note 2 4 18 3" xfId="17940"/>
    <cellStyle name="Note 2 4 18 4" xfId="26155"/>
    <cellStyle name="Note 2 4 18 5" xfId="34824"/>
    <cellStyle name="Note 2 4 18 6" xfId="40287"/>
    <cellStyle name="Note 2 4 18 7" xfId="53333"/>
    <cellStyle name="Note 2 4 19" xfId="2790"/>
    <cellStyle name="Note 2 4 19 2" xfId="10613"/>
    <cellStyle name="Note 2 4 19 3" xfId="18041"/>
    <cellStyle name="Note 2 4 19 4" xfId="25525"/>
    <cellStyle name="Note 2 4 19 5" xfId="34011"/>
    <cellStyle name="Note 2 4 19 6" xfId="36429"/>
    <cellStyle name="Note 2 4 19 7" xfId="51940"/>
    <cellStyle name="Note 2 4 2" xfId="659"/>
    <cellStyle name="Note 2 4 2 2" xfId="8482"/>
    <cellStyle name="Note 2 4 2 3" xfId="8266"/>
    <cellStyle name="Note 2 4 2 4" xfId="25123"/>
    <cellStyle name="Note 2 4 2 5" xfId="33496"/>
    <cellStyle name="Note 2 4 2 6" xfId="36517"/>
    <cellStyle name="Note 2 4 2 7" xfId="51068"/>
    <cellStyle name="Note 2 4 20" xfId="2897"/>
    <cellStyle name="Note 2 4 20 2" xfId="10720"/>
    <cellStyle name="Note 2 4 20 3" xfId="18148"/>
    <cellStyle name="Note 2 4 20 4" xfId="25491"/>
    <cellStyle name="Note 2 4 20 5" xfId="33967"/>
    <cellStyle name="Note 2 4 20 6" xfId="37823"/>
    <cellStyle name="Note 2 4 20 7" xfId="51856"/>
    <cellStyle name="Note 2 4 21" xfId="3273"/>
    <cellStyle name="Note 2 4 21 2" xfId="11066"/>
    <cellStyle name="Note 2 4 21 3" xfId="18395"/>
    <cellStyle name="Note 2 4 21 4" xfId="20000"/>
    <cellStyle name="Note 2 4 21 5" xfId="27116"/>
    <cellStyle name="Note 2 4 21 6" xfId="42012"/>
    <cellStyle name="Note 2 4 21 7" xfId="48152"/>
    <cellStyle name="Note 2 4 22" xfId="3393"/>
    <cellStyle name="Note 2 4 22 2" xfId="11184"/>
    <cellStyle name="Note 2 4 22 3" xfId="18506"/>
    <cellStyle name="Note 2 4 22 4" xfId="20586"/>
    <cellStyle name="Note 2 4 22 5" xfId="28847"/>
    <cellStyle name="Note 2 4 22 6" xfId="37460"/>
    <cellStyle name="Note 2 4 22 7" xfId="50224"/>
    <cellStyle name="Note 2 4 23" xfId="3522"/>
    <cellStyle name="Note 2 4 23 2" xfId="11313"/>
    <cellStyle name="Note 2 4 23 3" xfId="18608"/>
    <cellStyle name="Note 2 4 23 4" xfId="25621"/>
    <cellStyle name="Note 2 4 23 5" xfId="34135"/>
    <cellStyle name="Note 2 4 23 6" xfId="40359"/>
    <cellStyle name="Note 2 4 23 7" xfId="52139"/>
    <cellStyle name="Note 2 4 24" xfId="3012"/>
    <cellStyle name="Note 2 4 24 2" xfId="10828"/>
    <cellStyle name="Note 2 4 24 3" xfId="18245"/>
    <cellStyle name="Note 2 4 24 4" xfId="25270"/>
    <cellStyle name="Note 2 4 24 5" xfId="33682"/>
    <cellStyle name="Note 2 4 24 6" xfId="38625"/>
    <cellStyle name="Note 2 4 24 7" xfId="51377"/>
    <cellStyle name="Note 2 4 25" xfId="3663"/>
    <cellStyle name="Note 2 4 25 2" xfId="11448"/>
    <cellStyle name="Note 2 4 25 3" xfId="18721"/>
    <cellStyle name="Note 2 4 25 4" xfId="25571"/>
    <cellStyle name="Note 2 4 25 5" xfId="34074"/>
    <cellStyle name="Note 2 4 25 6" xfId="39237"/>
    <cellStyle name="Note 2 4 25 7" xfId="52034"/>
    <cellStyle name="Note 2 4 26" xfId="3794"/>
    <cellStyle name="Note 2 4 26 2" xfId="11576"/>
    <cellStyle name="Note 2 4 26 3" xfId="18833"/>
    <cellStyle name="Note 2 4 26 4" xfId="26675"/>
    <cellStyle name="Note 2 4 26 5" xfId="35522"/>
    <cellStyle name="Note 2 4 26 6" xfId="41800"/>
    <cellStyle name="Note 2 4 26 7" xfId="54445"/>
    <cellStyle name="Note 2 4 27" xfId="3911"/>
    <cellStyle name="Note 2 4 27 2" xfId="11691"/>
    <cellStyle name="Note 2 4 27 3" xfId="18942"/>
    <cellStyle name="Note 2 4 27 4" xfId="19242"/>
    <cellStyle name="Note 2 4 27 5" xfId="27940"/>
    <cellStyle name="Note 2 4 27 6" xfId="37841"/>
    <cellStyle name="Note 2 4 27 7" xfId="47404"/>
    <cellStyle name="Note 2 4 28" xfId="3158"/>
    <cellStyle name="Note 2 4 28 2" xfId="10960"/>
    <cellStyle name="Note 2 4 28 3" xfId="20292"/>
    <cellStyle name="Note 2 4 28 4" xfId="28382"/>
    <cellStyle name="Note 2 4 28 5" xfId="35428"/>
    <cellStyle name="Note 2 4 28 6" xfId="42411"/>
    <cellStyle name="Note 2 4 28 7" xfId="48070"/>
    <cellStyle name="Note 2 4 29" xfId="4108"/>
    <cellStyle name="Note 2 4 29 2" xfId="11868"/>
    <cellStyle name="Note 2 4 29 3" xfId="20818"/>
    <cellStyle name="Note 2 4 29 4" xfId="29005"/>
    <cellStyle name="Note 2 4 29 5" xfId="35901"/>
    <cellStyle name="Note 2 4 29 6" xfId="42670"/>
    <cellStyle name="Note 2 4 29 7" xfId="52984"/>
    <cellStyle name="Note 2 4 3" xfId="766"/>
    <cellStyle name="Note 2 4 3 2" xfId="8589"/>
    <cellStyle name="Note 2 4 3 3" xfId="16017"/>
    <cellStyle name="Note 2 4 3 4" xfId="25864"/>
    <cellStyle name="Note 2 4 3 5" xfId="34453"/>
    <cellStyle name="Note 2 4 3 6" xfId="36814"/>
    <cellStyle name="Note 2 4 3 7" xfId="52707"/>
    <cellStyle name="Note 2 4 30" xfId="2973"/>
    <cellStyle name="Note 2 4 30 2" xfId="20163"/>
    <cellStyle name="Note 2 4 30 3" xfId="28245"/>
    <cellStyle name="Note 2 4 30 4" xfId="33569"/>
    <cellStyle name="Note 2 4 30 5" xfId="42334"/>
    <cellStyle name="Note 2 4 30 6" xfId="50764"/>
    <cellStyle name="Note 2 4 31" xfId="4305"/>
    <cellStyle name="Note 2 4 31 2" xfId="12022"/>
    <cellStyle name="Note 2 4 31 3" xfId="21015"/>
    <cellStyle name="Note 2 4 31 4" xfId="29202"/>
    <cellStyle name="Note 2 4 31 5" xfId="34180"/>
    <cellStyle name="Note 2 4 31 6" xfId="42867"/>
    <cellStyle name="Note 2 4 31 7" xfId="47946"/>
    <cellStyle name="Note 2 4 32" xfId="4428"/>
    <cellStyle name="Note 2 4 32 2" xfId="12145"/>
    <cellStyle name="Note 2 4 32 3" xfId="21138"/>
    <cellStyle name="Note 2 4 32 4" xfId="29325"/>
    <cellStyle name="Note 2 4 32 5" xfId="33790"/>
    <cellStyle name="Note 2 4 32 6" xfId="42990"/>
    <cellStyle name="Note 2 4 32 7" xfId="47650"/>
    <cellStyle name="Note 2 4 33" xfId="4542"/>
    <cellStyle name="Note 2 4 33 2" xfId="12259"/>
    <cellStyle name="Note 2 4 33 3" xfId="21252"/>
    <cellStyle name="Note 2 4 33 4" xfId="29439"/>
    <cellStyle name="Note 2 4 33 5" xfId="36066"/>
    <cellStyle name="Note 2 4 33 6" xfId="43104"/>
    <cellStyle name="Note 2 4 33 7" xfId="53761"/>
    <cellStyle name="Note 2 4 34" xfId="4655"/>
    <cellStyle name="Note 2 4 34 2" xfId="12372"/>
    <cellStyle name="Note 2 4 34 3" xfId="21365"/>
    <cellStyle name="Note 2 4 34 4" xfId="29552"/>
    <cellStyle name="Note 2 4 34 5" xfId="35204"/>
    <cellStyle name="Note 2 4 34 6" xfId="43217"/>
    <cellStyle name="Note 2 4 34 7" xfId="50828"/>
    <cellStyle name="Note 2 4 35" xfId="4767"/>
    <cellStyle name="Note 2 4 35 2" xfId="12484"/>
    <cellStyle name="Note 2 4 35 3" xfId="21477"/>
    <cellStyle name="Note 2 4 35 4" xfId="29664"/>
    <cellStyle name="Note 2 4 35 5" xfId="36137"/>
    <cellStyle name="Note 2 4 35 6" xfId="43329"/>
    <cellStyle name="Note 2 4 35 7" xfId="54081"/>
    <cellStyle name="Note 2 4 36" xfId="4875"/>
    <cellStyle name="Note 2 4 36 2" xfId="12592"/>
    <cellStyle name="Note 2 4 36 3" xfId="21585"/>
    <cellStyle name="Note 2 4 36 4" xfId="29772"/>
    <cellStyle name="Note 2 4 36 5" xfId="35342"/>
    <cellStyle name="Note 2 4 36 6" xfId="43437"/>
    <cellStyle name="Note 2 4 36 7" xfId="50604"/>
    <cellStyle name="Note 2 4 37" xfId="4987"/>
    <cellStyle name="Note 2 4 37 2" xfId="12704"/>
    <cellStyle name="Note 2 4 37 3" xfId="21697"/>
    <cellStyle name="Note 2 4 37 4" xfId="29884"/>
    <cellStyle name="Note 2 4 37 5" xfId="35305"/>
    <cellStyle name="Note 2 4 37 6" xfId="43549"/>
    <cellStyle name="Note 2 4 37 7" xfId="48484"/>
    <cellStyle name="Note 2 4 38" xfId="5112"/>
    <cellStyle name="Note 2 4 38 2" xfId="12829"/>
    <cellStyle name="Note 2 4 38 3" xfId="21822"/>
    <cellStyle name="Note 2 4 38 4" xfId="30009"/>
    <cellStyle name="Note 2 4 38 5" xfId="27387"/>
    <cellStyle name="Note 2 4 38 6" xfId="43674"/>
    <cellStyle name="Note 2 4 38 7" xfId="49125"/>
    <cellStyle name="Note 2 4 39" xfId="5485"/>
    <cellStyle name="Note 2 4 39 2" xfId="13202"/>
    <cellStyle name="Note 2 4 39 3" xfId="22195"/>
    <cellStyle name="Note 2 4 39 4" xfId="30382"/>
    <cellStyle name="Note 2 4 39 5" xfId="34032"/>
    <cellStyle name="Note 2 4 39 6" xfId="44047"/>
    <cellStyle name="Note 2 4 39 7" xfId="49434"/>
    <cellStyle name="Note 2 4 4" xfId="878"/>
    <cellStyle name="Note 2 4 4 2" xfId="8701"/>
    <cellStyle name="Note 2 4 4 3" xfId="16129"/>
    <cellStyle name="Note 2 4 4 4" xfId="20035"/>
    <cellStyle name="Note 2 4 4 5" xfId="28458"/>
    <cellStyle name="Note 2 4 4 6" xfId="36537"/>
    <cellStyle name="Note 2 4 4 7" xfId="47504"/>
    <cellStyle name="Note 2 4 40" xfId="5610"/>
    <cellStyle name="Note 2 4 40 2" xfId="13327"/>
    <cellStyle name="Note 2 4 40 3" xfId="22320"/>
    <cellStyle name="Note 2 4 40 4" xfId="30507"/>
    <cellStyle name="Note 2 4 40 5" xfId="34188"/>
    <cellStyle name="Note 2 4 40 6" xfId="44172"/>
    <cellStyle name="Note 2 4 40 7" xfId="54526"/>
    <cellStyle name="Note 2 4 41" xfId="5725"/>
    <cellStyle name="Note 2 4 41 2" xfId="13442"/>
    <cellStyle name="Note 2 4 41 3" xfId="22435"/>
    <cellStyle name="Note 2 4 41 4" xfId="30622"/>
    <cellStyle name="Note 2 4 41 5" xfId="28609"/>
    <cellStyle name="Note 2 4 41 6" xfId="44287"/>
    <cellStyle name="Note 2 4 41 7" xfId="54402"/>
    <cellStyle name="Note 2 4 42" xfId="5842"/>
    <cellStyle name="Note 2 4 42 2" xfId="13559"/>
    <cellStyle name="Note 2 4 42 3" xfId="22552"/>
    <cellStyle name="Note 2 4 42 4" xfId="30739"/>
    <cellStyle name="Note 2 4 42 5" xfId="34287"/>
    <cellStyle name="Note 2 4 42 6" xfId="44404"/>
    <cellStyle name="Note 2 4 42 7" xfId="48502"/>
    <cellStyle name="Note 2 4 43" xfId="5970"/>
    <cellStyle name="Note 2 4 43 2" xfId="13687"/>
    <cellStyle name="Note 2 4 43 3" xfId="22680"/>
    <cellStyle name="Note 2 4 43 4" xfId="30867"/>
    <cellStyle name="Note 2 4 43 5" xfId="27775"/>
    <cellStyle name="Note 2 4 43 6" xfId="44532"/>
    <cellStyle name="Note 2 4 43 7" xfId="49469"/>
    <cellStyle name="Note 2 4 44" xfId="6076"/>
    <cellStyle name="Note 2 4 44 2" xfId="13793"/>
    <cellStyle name="Note 2 4 44 3" xfId="22786"/>
    <cellStyle name="Note 2 4 44 4" xfId="30973"/>
    <cellStyle name="Note 2 4 44 5" xfId="36002"/>
    <cellStyle name="Note 2 4 44 6" xfId="44638"/>
    <cellStyle name="Note 2 4 44 7" xfId="48066"/>
    <cellStyle name="Note 2 4 45" xfId="5326"/>
    <cellStyle name="Note 2 4 45 2" xfId="13043"/>
    <cellStyle name="Note 2 4 45 3" xfId="22036"/>
    <cellStyle name="Note 2 4 45 4" xfId="30223"/>
    <cellStyle name="Note 2 4 45 5" xfId="27989"/>
    <cellStyle name="Note 2 4 45 6" xfId="43888"/>
    <cellStyle name="Note 2 4 45 7" xfId="50161"/>
    <cellStyle name="Note 2 4 46" xfId="6226"/>
    <cellStyle name="Note 2 4 46 2" xfId="13943"/>
    <cellStyle name="Note 2 4 46 3" xfId="22936"/>
    <cellStyle name="Note 2 4 46 4" xfId="31123"/>
    <cellStyle name="Note 2 4 46 5" xfId="35709"/>
    <cellStyle name="Note 2 4 46 6" xfId="44788"/>
    <cellStyle name="Note 2 4 46 7" xfId="52202"/>
    <cellStyle name="Note 2 4 47" xfId="6343"/>
    <cellStyle name="Note 2 4 47 2" xfId="14060"/>
    <cellStyle name="Note 2 4 47 3" xfId="23053"/>
    <cellStyle name="Note 2 4 47 4" xfId="31240"/>
    <cellStyle name="Note 2 4 47 5" xfId="34038"/>
    <cellStyle name="Note 2 4 47 6" xfId="44905"/>
    <cellStyle name="Note 2 4 47 7" xfId="48901"/>
    <cellStyle name="Note 2 4 48" xfId="6453"/>
    <cellStyle name="Note 2 4 48 2" xfId="14170"/>
    <cellStyle name="Note 2 4 48 3" xfId="23163"/>
    <cellStyle name="Note 2 4 48 4" xfId="31350"/>
    <cellStyle name="Note 2 4 48 5" xfId="28604"/>
    <cellStyle name="Note 2 4 48 6" xfId="45015"/>
    <cellStyle name="Note 2 4 48 7" xfId="49761"/>
    <cellStyle name="Note 2 4 49" xfId="5202"/>
    <cellStyle name="Note 2 4 49 2" xfId="12919"/>
    <cellStyle name="Note 2 4 49 3" xfId="21912"/>
    <cellStyle name="Note 2 4 49 4" xfId="30099"/>
    <cellStyle name="Note 2 4 49 5" xfId="33842"/>
    <cellStyle name="Note 2 4 49 6" xfId="43764"/>
    <cellStyle name="Note 2 4 49 7" xfId="48601"/>
    <cellStyle name="Note 2 4 5" xfId="1342"/>
    <cellStyle name="Note 2 4 5 2" xfId="9165"/>
    <cellStyle name="Note 2 4 5 3" xfId="16593"/>
    <cellStyle name="Note 2 4 5 4" xfId="20022"/>
    <cellStyle name="Note 2 4 5 5" xfId="27628"/>
    <cellStyle name="Note 2 4 5 6" xfId="36807"/>
    <cellStyle name="Note 2 4 5 7" xfId="47689"/>
    <cellStyle name="Note 2 4 50" xfId="6600"/>
    <cellStyle name="Note 2 4 50 2" xfId="14317"/>
    <cellStyle name="Note 2 4 50 3" xfId="23310"/>
    <cellStyle name="Note 2 4 50 4" xfId="31497"/>
    <cellStyle name="Note 2 4 50 5" xfId="28739"/>
    <cellStyle name="Note 2 4 50 6" xfId="45162"/>
    <cellStyle name="Note 2 4 50 7" xfId="50401"/>
    <cellStyle name="Note 2 4 51" xfId="6711"/>
    <cellStyle name="Note 2 4 51 2" xfId="14428"/>
    <cellStyle name="Note 2 4 51 3" xfId="23421"/>
    <cellStyle name="Note 2 4 51 4" xfId="31608"/>
    <cellStyle name="Note 2 4 51 5" xfId="36041"/>
    <cellStyle name="Note 2 4 51 6" xfId="45273"/>
    <cellStyle name="Note 2 4 51 7" xfId="53320"/>
    <cellStyle name="Note 2 4 52" xfId="6826"/>
    <cellStyle name="Note 2 4 52 2" xfId="14543"/>
    <cellStyle name="Note 2 4 52 3" xfId="23536"/>
    <cellStyle name="Note 2 4 52 4" xfId="31723"/>
    <cellStyle name="Note 2 4 52 5" xfId="28560"/>
    <cellStyle name="Note 2 4 52 6" xfId="45388"/>
    <cellStyle name="Note 2 4 52 7" xfId="48635"/>
    <cellStyle name="Note 2 4 53" xfId="6939"/>
    <cellStyle name="Note 2 4 53 2" xfId="14656"/>
    <cellStyle name="Note 2 4 53 3" xfId="23649"/>
    <cellStyle name="Note 2 4 53 4" xfId="31836"/>
    <cellStyle name="Note 2 4 53 5" xfId="27625"/>
    <cellStyle name="Note 2 4 53 6" xfId="45501"/>
    <cellStyle name="Note 2 4 53 7" xfId="47009"/>
    <cellStyle name="Note 2 4 54" xfId="7051"/>
    <cellStyle name="Note 2 4 54 2" xfId="14768"/>
    <cellStyle name="Note 2 4 54 3" xfId="23761"/>
    <cellStyle name="Note 2 4 54 4" xfId="31948"/>
    <cellStyle name="Note 2 4 54 5" xfId="36180"/>
    <cellStyle name="Note 2 4 54 6" xfId="45613"/>
    <cellStyle name="Note 2 4 54 7" xfId="53557"/>
    <cellStyle name="Note 2 4 55" xfId="7213"/>
    <cellStyle name="Note 2 4 55 2" xfId="14930"/>
    <cellStyle name="Note 2 4 55 3" xfId="23923"/>
    <cellStyle name="Note 2 4 55 4" xfId="32110"/>
    <cellStyle name="Note 2 4 55 5" xfId="26737"/>
    <cellStyle name="Note 2 4 55 6" xfId="45775"/>
    <cellStyle name="Note 2 4 55 7" xfId="49293"/>
    <cellStyle name="Note 2 4 56" xfId="7236"/>
    <cellStyle name="Note 2 4 56 2" xfId="14953"/>
    <cellStyle name="Note 2 4 56 3" xfId="23946"/>
    <cellStyle name="Note 2 4 56 4" xfId="32133"/>
    <cellStyle name="Note 2 4 56 5" xfId="27616"/>
    <cellStyle name="Note 2 4 56 6" xfId="45798"/>
    <cellStyle name="Note 2 4 56 7" xfId="54048"/>
    <cellStyle name="Note 2 4 57" xfId="7448"/>
    <cellStyle name="Note 2 4 57 2" xfId="15165"/>
    <cellStyle name="Note 2 4 57 3" xfId="24158"/>
    <cellStyle name="Note 2 4 57 4" xfId="32345"/>
    <cellStyle name="Note 2 4 57 5" xfId="26735"/>
    <cellStyle name="Note 2 4 57 6" xfId="46010"/>
    <cellStyle name="Note 2 4 57 7" xfId="49652"/>
    <cellStyle name="Note 2 4 58" xfId="7569"/>
    <cellStyle name="Note 2 4 58 2" xfId="15286"/>
    <cellStyle name="Note 2 4 58 3" xfId="24279"/>
    <cellStyle name="Note 2 4 58 4" xfId="32466"/>
    <cellStyle name="Note 2 4 58 5" xfId="33905"/>
    <cellStyle name="Note 2 4 58 6" xfId="46131"/>
    <cellStyle name="Note 2 4 58 7" xfId="47407"/>
    <cellStyle name="Note 2 4 59" xfId="7845"/>
    <cellStyle name="Note 2 4 59 2" xfId="15562"/>
    <cellStyle name="Note 2 4 59 3" xfId="24549"/>
    <cellStyle name="Note 2 4 59 4" xfId="32742"/>
    <cellStyle name="Note 2 4 59 5" xfId="34570"/>
    <cellStyle name="Note 2 4 59 6" xfId="46407"/>
    <cellStyle name="Note 2 4 59 7" xfId="47558"/>
    <cellStyle name="Note 2 4 6" xfId="1465"/>
    <cellStyle name="Note 2 4 6 2" xfId="9288"/>
    <cellStyle name="Note 2 4 6 3" xfId="16716"/>
    <cellStyle name="Note 2 4 6 4" xfId="24823"/>
    <cellStyle name="Note 2 4 6 5" xfId="27568"/>
    <cellStyle name="Note 2 4 6 6" xfId="37281"/>
    <cellStyle name="Note 2 4 6 7" xfId="48778"/>
    <cellStyle name="Note 2 4 60" xfId="7928"/>
    <cellStyle name="Note 2 4 60 2" xfId="15645"/>
    <cellStyle name="Note 2 4 60 3" xfId="24632"/>
    <cellStyle name="Note 2 4 60 4" xfId="32825"/>
    <cellStyle name="Note 2 4 60 5" xfId="28521"/>
    <cellStyle name="Note 2 4 60 6" xfId="46490"/>
    <cellStyle name="Note 2 4 60 7" xfId="49348"/>
    <cellStyle name="Note 2 4 61" xfId="7970"/>
    <cellStyle name="Note 2 4 61 2" xfId="15687"/>
    <cellStyle name="Note 2 4 61 3" xfId="24672"/>
    <cellStyle name="Note 2 4 61 4" xfId="32867"/>
    <cellStyle name="Note 2 4 61 5" xfId="35908"/>
    <cellStyle name="Note 2 4 61 6" xfId="46532"/>
    <cellStyle name="Note 2 4 61 7" xfId="51710"/>
    <cellStyle name="Note 2 4 62" xfId="8065"/>
    <cellStyle name="Note 2 4 62 2" xfId="15782"/>
    <cellStyle name="Note 2 4 62 3" xfId="24767"/>
    <cellStyle name="Note 2 4 62 4" xfId="32962"/>
    <cellStyle name="Note 2 4 62 5" xfId="34553"/>
    <cellStyle name="Note 2 4 62 6" xfId="46627"/>
    <cellStyle name="Note 2 4 62 7" xfId="49482"/>
    <cellStyle name="Note 2 4 63" xfId="8121"/>
    <cellStyle name="Note 2 4 63 2" xfId="15838"/>
    <cellStyle name="Note 2 4 63 3" xfId="33018"/>
    <cellStyle name="Note 2 4 63 4" xfId="35696"/>
    <cellStyle name="Note 2 4 63 5" xfId="46683"/>
    <cellStyle name="Note 2 4 63 6" xfId="51195"/>
    <cellStyle name="Note 2 4 64" xfId="19340"/>
    <cellStyle name="Note 2 4 65" xfId="27327"/>
    <cellStyle name="Note 2 4 66" xfId="37501"/>
    <cellStyle name="Note 2 4 67" xfId="49672"/>
    <cellStyle name="Note 2 4 7" xfId="1555"/>
    <cellStyle name="Note 2 4 7 2" xfId="9378"/>
    <cellStyle name="Note 2 4 7 3" xfId="16806"/>
    <cellStyle name="Note 2 4 7 4" xfId="26638"/>
    <cellStyle name="Note 2 4 7 5" xfId="35477"/>
    <cellStyle name="Note 2 4 7 6" xfId="36936"/>
    <cellStyle name="Note 2 4 7 7" xfId="54372"/>
    <cellStyle name="Note 2 4 8" xfId="1702"/>
    <cellStyle name="Note 2 4 8 2" xfId="9525"/>
    <cellStyle name="Note 2 4 8 3" xfId="16953"/>
    <cellStyle name="Note 2 4 8 4" xfId="26220"/>
    <cellStyle name="Note 2 4 8 5" xfId="34906"/>
    <cellStyle name="Note 2 4 8 6" xfId="38336"/>
    <cellStyle name="Note 2 4 8 7" xfId="53469"/>
    <cellStyle name="Note 2 4 9" xfId="1836"/>
    <cellStyle name="Note 2 4 9 2" xfId="9659"/>
    <cellStyle name="Note 2 4 9 3" xfId="17087"/>
    <cellStyle name="Note 2 4 9 4" xfId="26582"/>
    <cellStyle name="Note 2 4 9 5" xfId="35403"/>
    <cellStyle name="Note 2 4 9 6" xfId="37123"/>
    <cellStyle name="Note 2 4 9 7" xfId="54248"/>
    <cellStyle name="Note 2 40" xfId="51365"/>
    <cellStyle name="Note 2 5" xfId="561"/>
    <cellStyle name="Note 2 5 10" xfId="2007"/>
    <cellStyle name="Note 2 5 10 2" xfId="9830"/>
    <cellStyle name="Note 2 5 10 3" xfId="17258"/>
    <cellStyle name="Note 2 5 10 4" xfId="25245"/>
    <cellStyle name="Note 2 5 10 5" xfId="33650"/>
    <cellStyle name="Note 2 5 10 6" xfId="41305"/>
    <cellStyle name="Note 2 5 10 7" xfId="51319"/>
    <cellStyle name="Note 2 5 11" xfId="2124"/>
    <cellStyle name="Note 2 5 11 2" xfId="9947"/>
    <cellStyle name="Note 2 5 11 3" xfId="17375"/>
    <cellStyle name="Note 2 5 11 4" xfId="20624"/>
    <cellStyle name="Note 2 5 11 5" xfId="27141"/>
    <cellStyle name="Note 2 5 11 6" xfId="37471"/>
    <cellStyle name="Note 2 5 11 7" xfId="47602"/>
    <cellStyle name="Note 2 5 12" xfId="2238"/>
    <cellStyle name="Note 2 5 12 2" xfId="10061"/>
    <cellStyle name="Note 2 5 12 3" xfId="17489"/>
    <cellStyle name="Note 2 5 12 4" xfId="26306"/>
    <cellStyle name="Note 2 5 12 5" xfId="35025"/>
    <cellStyle name="Note 2 5 12 6" xfId="39784"/>
    <cellStyle name="Note 2 5 12 7" xfId="53661"/>
    <cellStyle name="Note 2 5 13" xfId="1606"/>
    <cellStyle name="Note 2 5 13 2" xfId="9429"/>
    <cellStyle name="Note 2 5 13 3" xfId="16857"/>
    <cellStyle name="Note 2 5 13 4" xfId="19674"/>
    <cellStyle name="Note 2 5 13 5" xfId="27587"/>
    <cellStyle name="Note 2 5 13 6" xfId="37526"/>
    <cellStyle name="Note 2 5 13 7" xfId="48837"/>
    <cellStyle name="Note 2 5 14" xfId="992"/>
    <cellStyle name="Note 2 5 14 2" xfId="8815"/>
    <cellStyle name="Note 2 5 14 3" xfId="16243"/>
    <cellStyle name="Note 2 5 14 4" xfId="25065"/>
    <cellStyle name="Note 2 5 14 5" xfId="33425"/>
    <cellStyle name="Note 2 5 14 6" xfId="37884"/>
    <cellStyle name="Note 2 5 14 7" xfId="50945"/>
    <cellStyle name="Note 2 5 15" xfId="2535"/>
    <cellStyle name="Note 2 5 15 2" xfId="10358"/>
    <cellStyle name="Note 2 5 15 3" xfId="17786"/>
    <cellStyle name="Note 2 5 15 4" xfId="19552"/>
    <cellStyle name="Note 2 5 15 5" xfId="28692"/>
    <cellStyle name="Note 2 5 15 6" xfId="41043"/>
    <cellStyle name="Note 2 5 15 7" xfId="47916"/>
    <cellStyle name="Note 2 5 16" xfId="2649"/>
    <cellStyle name="Note 2 5 16 2" xfId="10472"/>
    <cellStyle name="Note 2 5 16 3" xfId="17900"/>
    <cellStyle name="Note 2 5 16 4" xfId="24879"/>
    <cellStyle name="Note 2 5 16 5" xfId="33193"/>
    <cellStyle name="Note 2 5 16 6" xfId="37409"/>
    <cellStyle name="Note 2 5 16 7" xfId="50525"/>
    <cellStyle name="Note 2 5 17" xfId="2140"/>
    <cellStyle name="Note 2 5 17 2" xfId="9963"/>
    <cellStyle name="Note 2 5 17 3" xfId="17391"/>
    <cellStyle name="Note 2 5 17 4" xfId="19464"/>
    <cellStyle name="Note 2 5 17 5" xfId="26766"/>
    <cellStyle name="Note 2 5 17 6" xfId="37760"/>
    <cellStyle name="Note 2 5 17 7" xfId="50367"/>
    <cellStyle name="Note 2 5 18" xfId="2331"/>
    <cellStyle name="Note 2 5 18 2" xfId="10154"/>
    <cellStyle name="Note 2 5 18 3" xfId="17582"/>
    <cellStyle name="Note 2 5 18 4" xfId="26088"/>
    <cellStyle name="Note 2 5 18 5" xfId="34738"/>
    <cellStyle name="Note 2 5 18 6" xfId="39804"/>
    <cellStyle name="Note 2 5 18 7" xfId="53189"/>
    <cellStyle name="Note 2 5 19" xfId="2840"/>
    <cellStyle name="Note 2 5 19 2" xfId="10663"/>
    <cellStyle name="Note 2 5 19 3" xfId="18091"/>
    <cellStyle name="Note 2 5 19 4" xfId="20584"/>
    <cellStyle name="Note 2 5 19 5" xfId="27702"/>
    <cellStyle name="Note 2 5 19 6" xfId="39857"/>
    <cellStyle name="Note 2 5 19 7" xfId="48142"/>
    <cellStyle name="Note 2 5 2" xfId="709"/>
    <cellStyle name="Note 2 5 2 2" xfId="8532"/>
    <cellStyle name="Note 2 5 2 3" xfId="15960"/>
    <cellStyle name="Note 2 5 2 4" xfId="25677"/>
    <cellStyle name="Note 2 5 2 5" xfId="34213"/>
    <cellStyle name="Note 2 5 2 6" xfId="37015"/>
    <cellStyle name="Note 2 5 2 7" xfId="52269"/>
    <cellStyle name="Note 2 5 20" xfId="2947"/>
    <cellStyle name="Note 2 5 20 2" xfId="10770"/>
    <cellStyle name="Note 2 5 20 3" xfId="18198"/>
    <cellStyle name="Note 2 5 20 4" xfId="24958"/>
    <cellStyle name="Note 2 5 20 5" xfId="33296"/>
    <cellStyle name="Note 2 5 20 6" xfId="38831"/>
    <cellStyle name="Note 2 5 20 7" xfId="50699"/>
    <cellStyle name="Note 2 5 21" xfId="3324"/>
    <cellStyle name="Note 2 5 21 2" xfId="11117"/>
    <cellStyle name="Note 2 5 21 3" xfId="18445"/>
    <cellStyle name="Note 2 5 21 4" xfId="20563"/>
    <cellStyle name="Note 2 5 21 5" xfId="27252"/>
    <cellStyle name="Note 2 5 21 6" xfId="37225"/>
    <cellStyle name="Note 2 5 21 7" xfId="48283"/>
    <cellStyle name="Note 2 5 22" xfId="3443"/>
    <cellStyle name="Note 2 5 22 2" xfId="11234"/>
    <cellStyle name="Note 2 5 22 3" xfId="18556"/>
    <cellStyle name="Note 2 5 22 4" xfId="25869"/>
    <cellStyle name="Note 2 5 22 5" xfId="34458"/>
    <cellStyle name="Note 2 5 22 6" xfId="39250"/>
    <cellStyle name="Note 2 5 22 7" xfId="52718"/>
    <cellStyle name="Note 2 5 23" xfId="3565"/>
    <cellStyle name="Note 2 5 23 2" xfId="11354"/>
    <cellStyle name="Note 2 5 23 3" xfId="18636"/>
    <cellStyle name="Note 2 5 23 4" xfId="19880"/>
    <cellStyle name="Note 2 5 23 5" xfId="26828"/>
    <cellStyle name="Note 2 5 23 6" xfId="42216"/>
    <cellStyle name="Note 2 5 23 7" xfId="49752"/>
    <cellStyle name="Note 2 5 24" xfId="3603"/>
    <cellStyle name="Note 2 5 24 2" xfId="11389"/>
    <cellStyle name="Note 2 5 24 3" xfId="18663"/>
    <cellStyle name="Note 2 5 24 4" xfId="25122"/>
    <cellStyle name="Note 2 5 24 5" xfId="33495"/>
    <cellStyle name="Note 2 5 24 6" xfId="38360"/>
    <cellStyle name="Note 2 5 24 7" xfId="51065"/>
    <cellStyle name="Note 2 5 25" xfId="3716"/>
    <cellStyle name="Note 2 5 25 2" xfId="11501"/>
    <cellStyle name="Note 2 5 25 3" xfId="18773"/>
    <cellStyle name="Note 2 5 25 4" xfId="25477"/>
    <cellStyle name="Note 2 5 25 5" xfId="33951"/>
    <cellStyle name="Note 2 5 25 6" xfId="37005"/>
    <cellStyle name="Note 2 5 25 7" xfId="51832"/>
    <cellStyle name="Note 2 5 26" xfId="3845"/>
    <cellStyle name="Note 2 5 26 2" xfId="11627"/>
    <cellStyle name="Note 2 5 26 3" xfId="18883"/>
    <cellStyle name="Note 2 5 26 4" xfId="19155"/>
    <cellStyle name="Note 2 5 26 5" xfId="27912"/>
    <cellStyle name="Note 2 5 26 6" xfId="37353"/>
    <cellStyle name="Note 2 5 26 7" xfId="49233"/>
    <cellStyle name="Note 2 5 27" xfId="3964"/>
    <cellStyle name="Note 2 5 27 2" xfId="11743"/>
    <cellStyle name="Note 2 5 27 3" xfId="18992"/>
    <cellStyle name="Note 2 5 27 4" xfId="25484"/>
    <cellStyle name="Note 2 5 27 5" xfId="33959"/>
    <cellStyle name="Note 2 5 27 6" xfId="36513"/>
    <cellStyle name="Note 2 5 27 7" xfId="51844"/>
    <cellStyle name="Note 2 5 28" xfId="3462"/>
    <cellStyle name="Note 2 5 28 2" xfId="11253"/>
    <cellStyle name="Note 2 5 28 3" xfId="20456"/>
    <cellStyle name="Note 2 5 28 4" xfId="28575"/>
    <cellStyle name="Note 2 5 28 5" xfId="35484"/>
    <cellStyle name="Note 2 5 28 6" xfId="42469"/>
    <cellStyle name="Note 2 5 28 7" xfId="50720"/>
    <cellStyle name="Note 2 5 29" xfId="4160"/>
    <cellStyle name="Note 2 5 29 2" xfId="11919"/>
    <cellStyle name="Note 2 5 29 3" xfId="20870"/>
    <cellStyle name="Note 2 5 29 4" xfId="29057"/>
    <cellStyle name="Note 2 5 29 5" xfId="33213"/>
    <cellStyle name="Note 2 5 29 6" xfId="42722"/>
    <cellStyle name="Note 2 5 29 7" xfId="49663"/>
    <cellStyle name="Note 2 5 3" xfId="818"/>
    <cellStyle name="Note 2 5 3 2" xfId="8641"/>
    <cellStyle name="Note 2 5 3 3" xfId="16069"/>
    <cellStyle name="Note 2 5 3 4" xfId="26281"/>
    <cellStyle name="Note 2 5 3 5" xfId="34990"/>
    <cellStyle name="Note 2 5 3 6" xfId="37380"/>
    <cellStyle name="Note 2 5 3 7" xfId="53611"/>
    <cellStyle name="Note 2 5 30" xfId="4020"/>
    <cellStyle name="Note 2 5 30 2" xfId="20730"/>
    <cellStyle name="Note 2 5 30 3" xfId="28917"/>
    <cellStyle name="Note 2 5 30 4" xfId="28639"/>
    <cellStyle name="Note 2 5 30 5" xfId="42582"/>
    <cellStyle name="Note 2 5 30 6" xfId="47804"/>
    <cellStyle name="Note 2 5 31" xfId="4358"/>
    <cellStyle name="Note 2 5 31 2" xfId="12075"/>
    <cellStyle name="Note 2 5 31 3" xfId="21068"/>
    <cellStyle name="Note 2 5 31 4" xfId="29255"/>
    <cellStyle name="Note 2 5 31 5" xfId="35851"/>
    <cellStyle name="Note 2 5 31 6" xfId="42920"/>
    <cellStyle name="Note 2 5 31 7" xfId="52690"/>
    <cellStyle name="Note 2 5 32" xfId="4480"/>
    <cellStyle name="Note 2 5 32 2" xfId="12197"/>
    <cellStyle name="Note 2 5 32 3" xfId="21190"/>
    <cellStyle name="Note 2 5 32 4" xfId="29377"/>
    <cellStyle name="Note 2 5 32 5" xfId="27253"/>
    <cellStyle name="Note 2 5 32 6" xfId="43042"/>
    <cellStyle name="Note 2 5 32 7" xfId="48038"/>
    <cellStyle name="Note 2 5 33" xfId="4594"/>
    <cellStyle name="Note 2 5 33 2" xfId="12311"/>
    <cellStyle name="Note 2 5 33 3" xfId="21304"/>
    <cellStyle name="Note 2 5 33 4" xfId="29491"/>
    <cellStyle name="Note 2 5 33 5" xfId="27858"/>
    <cellStyle name="Note 2 5 33 6" xfId="43156"/>
    <cellStyle name="Note 2 5 33 7" xfId="49493"/>
    <cellStyle name="Note 2 5 34" xfId="4707"/>
    <cellStyle name="Note 2 5 34 2" xfId="12424"/>
    <cellStyle name="Note 2 5 34 3" xfId="21417"/>
    <cellStyle name="Note 2 5 34 4" xfId="29604"/>
    <cellStyle name="Note 2 5 34 5" xfId="35917"/>
    <cellStyle name="Note 2 5 34 6" xfId="43269"/>
    <cellStyle name="Note 2 5 34 7" xfId="53049"/>
    <cellStyle name="Note 2 5 35" xfId="4817"/>
    <cellStyle name="Note 2 5 35 2" xfId="12534"/>
    <cellStyle name="Note 2 5 35 3" xfId="21527"/>
    <cellStyle name="Note 2 5 35 4" xfId="29714"/>
    <cellStyle name="Note 2 5 35 5" xfId="27575"/>
    <cellStyle name="Note 2 5 35 6" xfId="43379"/>
    <cellStyle name="Note 2 5 35 7" xfId="49081"/>
    <cellStyle name="Note 2 5 36" xfId="4927"/>
    <cellStyle name="Note 2 5 36 2" xfId="12644"/>
    <cellStyle name="Note 2 5 36 3" xfId="21637"/>
    <cellStyle name="Note 2 5 36 4" xfId="29824"/>
    <cellStyle name="Note 2 5 36 5" xfId="36217"/>
    <cellStyle name="Note 2 5 36 6" xfId="43489"/>
    <cellStyle name="Note 2 5 36 7" xfId="54495"/>
    <cellStyle name="Note 2 5 37" xfId="5037"/>
    <cellStyle name="Note 2 5 37 2" xfId="12754"/>
    <cellStyle name="Note 2 5 37 3" xfId="21747"/>
    <cellStyle name="Note 2 5 37 4" xfId="29934"/>
    <cellStyle name="Note 2 5 37 5" xfId="34628"/>
    <cellStyle name="Note 2 5 37 6" xfId="43599"/>
    <cellStyle name="Note 2 5 37 7" xfId="49487"/>
    <cellStyle name="Note 2 5 38" xfId="5417"/>
    <cellStyle name="Note 2 5 38 2" xfId="13134"/>
    <cellStyle name="Note 2 5 38 3" xfId="22127"/>
    <cellStyle name="Note 2 5 38 4" xfId="30314"/>
    <cellStyle name="Note 2 5 38 5" xfId="27439"/>
    <cellStyle name="Note 2 5 38 6" xfId="43979"/>
    <cellStyle name="Note 2 5 38 7" xfId="49004"/>
    <cellStyle name="Note 2 5 39" xfId="5537"/>
    <cellStyle name="Note 2 5 39 2" xfId="13254"/>
    <cellStyle name="Note 2 5 39 3" xfId="22247"/>
    <cellStyle name="Note 2 5 39 4" xfId="30434"/>
    <cellStyle name="Note 2 5 39 5" xfId="28643"/>
    <cellStyle name="Note 2 5 39 6" xfId="44099"/>
    <cellStyle name="Note 2 5 39 7" xfId="46846"/>
    <cellStyle name="Note 2 5 4" xfId="928"/>
    <cellStyle name="Note 2 5 4 2" xfId="8751"/>
    <cellStyle name="Note 2 5 4 3" xfId="16179"/>
    <cellStyle name="Note 2 5 4 4" xfId="24885"/>
    <cellStyle name="Note 2 5 4 5" xfId="33201"/>
    <cellStyle name="Note 2 5 4 6" xfId="36818"/>
    <cellStyle name="Note 2 5 4 7" xfId="50536"/>
    <cellStyle name="Note 2 5 40" xfId="5661"/>
    <cellStyle name="Note 2 5 40 2" xfId="13378"/>
    <cellStyle name="Note 2 5 40 3" xfId="22371"/>
    <cellStyle name="Note 2 5 40 4" xfId="30558"/>
    <cellStyle name="Note 2 5 40 5" xfId="33803"/>
    <cellStyle name="Note 2 5 40 6" xfId="44223"/>
    <cellStyle name="Note 2 5 40 7" xfId="47098"/>
    <cellStyle name="Note 2 5 41" xfId="5777"/>
    <cellStyle name="Note 2 5 41 2" xfId="13494"/>
    <cellStyle name="Note 2 5 41 3" xfId="22487"/>
    <cellStyle name="Note 2 5 41 4" xfId="30674"/>
    <cellStyle name="Note 2 5 41 5" xfId="35142"/>
    <cellStyle name="Note 2 5 41 6" xfId="44339"/>
    <cellStyle name="Note 2 5 41 7" xfId="48741"/>
    <cellStyle name="Note 2 5 42" xfId="5894"/>
    <cellStyle name="Note 2 5 42 2" xfId="13611"/>
    <cellStyle name="Note 2 5 42 3" xfId="22604"/>
    <cellStyle name="Note 2 5 42 4" xfId="30791"/>
    <cellStyle name="Note 2 5 42 5" xfId="28074"/>
    <cellStyle name="Note 2 5 42 6" xfId="44456"/>
    <cellStyle name="Note 2 5 42 7" xfId="49220"/>
    <cellStyle name="Note 2 5 43" xfId="6022"/>
    <cellStyle name="Note 2 5 43 2" xfId="13739"/>
    <cellStyle name="Note 2 5 43 3" xfId="22732"/>
    <cellStyle name="Note 2 5 43 4" xfId="30919"/>
    <cellStyle name="Note 2 5 43 5" xfId="35708"/>
    <cellStyle name="Note 2 5 43 6" xfId="44584"/>
    <cellStyle name="Note 2 5 43 7" xfId="51455"/>
    <cellStyle name="Note 2 5 44" xfId="6114"/>
    <cellStyle name="Note 2 5 44 2" xfId="13831"/>
    <cellStyle name="Note 2 5 44 3" xfId="22824"/>
    <cellStyle name="Note 2 5 44 4" xfId="31011"/>
    <cellStyle name="Note 2 5 44 5" xfId="33298"/>
    <cellStyle name="Note 2 5 44 6" xfId="44676"/>
    <cellStyle name="Note 2 5 44 7" xfId="49147"/>
    <cellStyle name="Note 2 5 45" xfId="6149"/>
    <cellStyle name="Note 2 5 45 2" xfId="13866"/>
    <cellStyle name="Note 2 5 45 3" xfId="22859"/>
    <cellStyle name="Note 2 5 45 4" xfId="31046"/>
    <cellStyle name="Note 2 5 45 5" xfId="34136"/>
    <cellStyle name="Note 2 5 45 6" xfId="44711"/>
    <cellStyle name="Note 2 5 45 7" xfId="52936"/>
    <cellStyle name="Note 2 5 46" xfId="6278"/>
    <cellStyle name="Note 2 5 46 2" xfId="13995"/>
    <cellStyle name="Note 2 5 46 3" xfId="22988"/>
    <cellStyle name="Note 2 5 46 4" xfId="31175"/>
    <cellStyle name="Note 2 5 46 5" xfId="27673"/>
    <cellStyle name="Note 2 5 46 6" xfId="44840"/>
    <cellStyle name="Note 2 5 46 7" xfId="48256"/>
    <cellStyle name="Note 2 5 47" xfId="6393"/>
    <cellStyle name="Note 2 5 47 2" xfId="14110"/>
    <cellStyle name="Note 2 5 47 3" xfId="23103"/>
    <cellStyle name="Note 2 5 47 4" xfId="31290"/>
    <cellStyle name="Note 2 5 47 5" xfId="27069"/>
    <cellStyle name="Note 2 5 47 6" xfId="44955"/>
    <cellStyle name="Note 2 5 47 7" xfId="49926"/>
    <cellStyle name="Note 2 5 48" xfId="6505"/>
    <cellStyle name="Note 2 5 48 2" xfId="14222"/>
    <cellStyle name="Note 2 5 48 3" xfId="23215"/>
    <cellStyle name="Note 2 5 48 4" xfId="31402"/>
    <cellStyle name="Note 2 5 48 5" xfId="35949"/>
    <cellStyle name="Note 2 5 48 6" xfId="45067"/>
    <cellStyle name="Note 2 5 48 7" xfId="52955"/>
    <cellStyle name="Note 2 5 49" xfId="5270"/>
    <cellStyle name="Note 2 5 49 2" xfId="12987"/>
    <cellStyle name="Note 2 5 49 3" xfId="21980"/>
    <cellStyle name="Note 2 5 49 4" xfId="30167"/>
    <cellStyle name="Note 2 5 49 5" xfId="33679"/>
    <cellStyle name="Note 2 5 49 6" xfId="43832"/>
    <cellStyle name="Note 2 5 49 7" xfId="49094"/>
    <cellStyle name="Note 2 5 5" xfId="1395"/>
    <cellStyle name="Note 2 5 5 2" xfId="9218"/>
    <cellStyle name="Note 2 5 5 3" xfId="16646"/>
    <cellStyle name="Note 2 5 5 4" xfId="20159"/>
    <cellStyle name="Note 2 5 5 5" xfId="27926"/>
    <cellStyle name="Note 2 5 5 6" xfId="37131"/>
    <cellStyle name="Note 2 5 5 7" xfId="49543"/>
    <cellStyle name="Note 2 5 50" xfId="6652"/>
    <cellStyle name="Note 2 5 50 2" xfId="14369"/>
    <cellStyle name="Note 2 5 50 3" xfId="23362"/>
    <cellStyle name="Note 2 5 50 4" xfId="31549"/>
    <cellStyle name="Note 2 5 50 5" xfId="35858"/>
    <cellStyle name="Note 2 5 50 6" xfId="45214"/>
    <cellStyle name="Note 2 5 50 7" xfId="52360"/>
    <cellStyle name="Note 2 5 51" xfId="6763"/>
    <cellStyle name="Note 2 5 51 2" xfId="14480"/>
    <cellStyle name="Note 2 5 51 3" xfId="23473"/>
    <cellStyle name="Note 2 5 51 4" xfId="31660"/>
    <cellStyle name="Note 2 5 51 5" xfId="33838"/>
    <cellStyle name="Note 2 5 51 6" xfId="45325"/>
    <cellStyle name="Note 2 5 51 7" xfId="49374"/>
    <cellStyle name="Note 2 5 52" xfId="6878"/>
    <cellStyle name="Note 2 5 52 2" xfId="14595"/>
    <cellStyle name="Note 2 5 52 3" xfId="23588"/>
    <cellStyle name="Note 2 5 52 4" xfId="31775"/>
    <cellStyle name="Note 2 5 52 5" xfId="26892"/>
    <cellStyle name="Note 2 5 52 6" xfId="45440"/>
    <cellStyle name="Note 2 5 52 7" xfId="47055"/>
    <cellStyle name="Note 2 5 53" xfId="6991"/>
    <cellStyle name="Note 2 5 53 2" xfId="14708"/>
    <cellStyle name="Note 2 5 53 3" xfId="23701"/>
    <cellStyle name="Note 2 5 53 4" xfId="31888"/>
    <cellStyle name="Note 2 5 53 5" xfId="36235"/>
    <cellStyle name="Note 2 5 53 6" xfId="45553"/>
    <cellStyle name="Note 2 5 53 7" xfId="47207"/>
    <cellStyle name="Note 2 5 54" xfId="7101"/>
    <cellStyle name="Note 2 5 54 2" xfId="14818"/>
    <cellStyle name="Note 2 5 54 3" xfId="23811"/>
    <cellStyle name="Note 2 5 54 4" xfId="31998"/>
    <cellStyle name="Note 2 5 54 5" xfId="27351"/>
    <cellStyle name="Note 2 5 54 6" xfId="45663"/>
    <cellStyle name="Note 2 5 54 7" xfId="48437"/>
    <cellStyle name="Note 2 5 55" xfId="7165"/>
    <cellStyle name="Note 2 5 55 2" xfId="14882"/>
    <cellStyle name="Note 2 5 55 3" xfId="23875"/>
    <cellStyle name="Note 2 5 55 4" xfId="32062"/>
    <cellStyle name="Note 2 5 55 5" xfId="36182"/>
    <cellStyle name="Note 2 5 55 6" xfId="45727"/>
    <cellStyle name="Note 2 5 55 7" xfId="54424"/>
    <cellStyle name="Note 2 5 56" xfId="7363"/>
    <cellStyle name="Note 2 5 56 2" xfId="15080"/>
    <cellStyle name="Note 2 5 56 3" xfId="24073"/>
    <cellStyle name="Note 2 5 56 4" xfId="32260"/>
    <cellStyle name="Note 2 5 56 5" xfId="33349"/>
    <cellStyle name="Note 2 5 56 6" xfId="45925"/>
    <cellStyle name="Note 2 5 56 7" xfId="49294"/>
    <cellStyle name="Note 2 5 57" xfId="7498"/>
    <cellStyle name="Note 2 5 57 2" xfId="15215"/>
    <cellStyle name="Note 2 5 57 3" xfId="24208"/>
    <cellStyle name="Note 2 5 57 4" xfId="32395"/>
    <cellStyle name="Note 2 5 57 5" xfId="26956"/>
    <cellStyle name="Note 2 5 57 6" xfId="46060"/>
    <cellStyle name="Note 2 5 57 7" xfId="49554"/>
    <cellStyle name="Note 2 5 58" xfId="7619"/>
    <cellStyle name="Note 2 5 58 2" xfId="15336"/>
    <cellStyle name="Note 2 5 58 3" xfId="24329"/>
    <cellStyle name="Note 2 5 58 4" xfId="32516"/>
    <cellStyle name="Note 2 5 58 5" xfId="36154"/>
    <cellStyle name="Note 2 5 58 6" xfId="46181"/>
    <cellStyle name="Note 2 5 58 7" xfId="53443"/>
    <cellStyle name="Note 2 5 59" xfId="7896"/>
    <cellStyle name="Note 2 5 59 2" xfId="15613"/>
    <cellStyle name="Note 2 5 59 3" xfId="24600"/>
    <cellStyle name="Note 2 5 59 4" xfId="32793"/>
    <cellStyle name="Note 2 5 59 5" xfId="35984"/>
    <cellStyle name="Note 2 5 59 6" xfId="46458"/>
    <cellStyle name="Note 2 5 59 7" xfId="52724"/>
    <cellStyle name="Note 2 5 6" xfId="1518"/>
    <cellStyle name="Note 2 5 6 2" xfId="9341"/>
    <cellStyle name="Note 2 5 6 3" xfId="16769"/>
    <cellStyle name="Note 2 5 6 4" xfId="19734"/>
    <cellStyle name="Note 2 5 6 5" xfId="28147"/>
    <cellStyle name="Note 2 5 6 6" xfId="38729"/>
    <cellStyle name="Note 2 5 6 7" xfId="49511"/>
    <cellStyle name="Note 2 5 60" xfId="7663"/>
    <cellStyle name="Note 2 5 60 2" xfId="15380"/>
    <cellStyle name="Note 2 5 60 3" xfId="24372"/>
    <cellStyle name="Note 2 5 60 4" xfId="32560"/>
    <cellStyle name="Note 2 5 60 5" xfId="28391"/>
    <cellStyle name="Note 2 5 60 6" xfId="46225"/>
    <cellStyle name="Note 2 5 60 7" xfId="48848"/>
    <cellStyle name="Note 2 5 61" xfId="8024"/>
    <cellStyle name="Note 2 5 61 2" xfId="15741"/>
    <cellStyle name="Note 2 5 61 3" xfId="24726"/>
    <cellStyle name="Note 2 5 61 4" xfId="32921"/>
    <cellStyle name="Note 2 5 61 5" xfId="34876"/>
    <cellStyle name="Note 2 5 61 6" xfId="46586"/>
    <cellStyle name="Note 2 5 61 7" xfId="54305"/>
    <cellStyle name="Note 2 5 62" xfId="7702"/>
    <cellStyle name="Note 2 5 62 2" xfId="15419"/>
    <cellStyle name="Note 2 5 62 3" xfId="24410"/>
    <cellStyle name="Note 2 5 62 4" xfId="32599"/>
    <cellStyle name="Note 2 5 62 5" xfId="35605"/>
    <cellStyle name="Note 2 5 62 6" xfId="46264"/>
    <cellStyle name="Note 2 5 62 7" xfId="51019"/>
    <cellStyle name="Note 2 5 63" xfId="8171"/>
    <cellStyle name="Note 2 5 63 2" xfId="15888"/>
    <cellStyle name="Note 2 5 63 3" xfId="33068"/>
    <cellStyle name="Note 2 5 63 4" xfId="27106"/>
    <cellStyle name="Note 2 5 63 5" xfId="46733"/>
    <cellStyle name="Note 2 5 63 6" xfId="46873"/>
    <cellStyle name="Note 2 5 64" xfId="25853"/>
    <cellStyle name="Note 2 5 65" xfId="34441"/>
    <cellStyle name="Note 2 5 66" xfId="36249"/>
    <cellStyle name="Note 2 5 67" xfId="52682"/>
    <cellStyle name="Note 2 5 7" xfId="1306"/>
    <cellStyle name="Note 2 5 7 2" xfId="9129"/>
    <cellStyle name="Note 2 5 7 3" xfId="16557"/>
    <cellStyle name="Note 2 5 7 4" xfId="25786"/>
    <cellStyle name="Note 2 5 7 5" xfId="34356"/>
    <cellStyle name="Note 2 5 7 6" xfId="37373"/>
    <cellStyle name="Note 2 5 7 7" xfId="52532"/>
    <cellStyle name="Note 2 5 8" xfId="1755"/>
    <cellStyle name="Note 2 5 8 2" xfId="9578"/>
    <cellStyle name="Note 2 5 8 3" xfId="17006"/>
    <cellStyle name="Note 2 5 8 4" xfId="24920"/>
    <cellStyle name="Note 2 5 8 5" xfId="33250"/>
    <cellStyle name="Note 2 5 8 6" xfId="36476"/>
    <cellStyle name="Note 2 5 8 7" xfId="50619"/>
    <cellStyle name="Note 2 5 9" xfId="1888"/>
    <cellStyle name="Note 2 5 9 2" xfId="9711"/>
    <cellStyle name="Note 2 5 9 3" xfId="17139"/>
    <cellStyle name="Note 2 5 9 4" xfId="24824"/>
    <cellStyle name="Note 2 5 9 5" xfId="27115"/>
    <cellStyle name="Note 2 5 9 6" xfId="37994"/>
    <cellStyle name="Note 2 5 9 7" xfId="48638"/>
    <cellStyle name="Note 2 6" xfId="540"/>
    <cellStyle name="Note 2 6 10" xfId="1986"/>
    <cellStyle name="Note 2 6 10 2" xfId="9809"/>
    <cellStyle name="Note 2 6 10 3" xfId="17237"/>
    <cellStyle name="Note 2 6 10 4" xfId="26255"/>
    <cellStyle name="Note 2 6 10 5" xfId="34953"/>
    <cellStyle name="Note 2 6 10 6" xfId="40955"/>
    <cellStyle name="Note 2 6 10 7" xfId="53554"/>
    <cellStyle name="Note 2 6 11" xfId="2104"/>
    <cellStyle name="Note 2 6 11 2" xfId="9927"/>
    <cellStyle name="Note 2 6 11 3" xfId="17355"/>
    <cellStyle name="Note 2 6 11 4" xfId="26506"/>
    <cellStyle name="Note 2 6 11 5" xfId="35302"/>
    <cellStyle name="Note 2 6 11 6" xfId="38972"/>
    <cellStyle name="Note 2 6 11 7" xfId="54090"/>
    <cellStyle name="Note 2 6 12" xfId="2217"/>
    <cellStyle name="Note 2 6 12 2" xfId="10040"/>
    <cellStyle name="Note 2 6 12 3" xfId="17468"/>
    <cellStyle name="Note 2 6 12 4" xfId="19608"/>
    <cellStyle name="Note 2 6 12 5" xfId="27560"/>
    <cellStyle name="Note 2 6 12 6" xfId="36728"/>
    <cellStyle name="Note 2 6 12 7" xfId="50089"/>
    <cellStyle name="Note 2 6 13" xfId="967"/>
    <cellStyle name="Note 2 6 13 2" xfId="8790"/>
    <cellStyle name="Note 2 6 13 3" xfId="16218"/>
    <cellStyle name="Note 2 6 13 4" xfId="26302"/>
    <cellStyle name="Note 2 6 13 5" xfId="35021"/>
    <cellStyle name="Note 2 6 13 6" xfId="37625"/>
    <cellStyle name="Note 2 6 13 7" xfId="53654"/>
    <cellStyle name="Note 2 6 14" xfId="1175"/>
    <cellStyle name="Note 2 6 14 2" xfId="8998"/>
    <cellStyle name="Note 2 6 14 3" xfId="16426"/>
    <cellStyle name="Note 2 6 14 4" xfId="26386"/>
    <cellStyle name="Note 2 6 14 5" xfId="35134"/>
    <cellStyle name="Note 2 6 14 6" xfId="37103"/>
    <cellStyle name="Note 2 6 14 7" xfId="53824"/>
    <cellStyle name="Note 2 6 15" xfId="2515"/>
    <cellStyle name="Note 2 6 15 2" xfId="10338"/>
    <cellStyle name="Note 2 6 15 3" xfId="17766"/>
    <cellStyle name="Note 2 6 15 4" xfId="19619"/>
    <cellStyle name="Note 2 6 15 5" xfId="28828"/>
    <cellStyle name="Note 2 6 15 6" xfId="41869"/>
    <cellStyle name="Note 2 6 15 7" xfId="48639"/>
    <cellStyle name="Note 2 6 16" xfId="2628"/>
    <cellStyle name="Note 2 6 16 2" xfId="10451"/>
    <cellStyle name="Note 2 6 16 3" xfId="17879"/>
    <cellStyle name="Note 2 6 16 4" xfId="25863"/>
    <cellStyle name="Note 2 6 16 5" xfId="34452"/>
    <cellStyle name="Note 2 6 16 6" xfId="38982"/>
    <cellStyle name="Note 2 6 16 7" xfId="52706"/>
    <cellStyle name="Note 2 6 17" xfId="1623"/>
    <cellStyle name="Note 2 6 17 2" xfId="9446"/>
    <cellStyle name="Note 2 6 17 3" xfId="16874"/>
    <cellStyle name="Note 2 6 17 4" xfId="26673"/>
    <cellStyle name="Note 2 6 17 5" xfId="35520"/>
    <cellStyle name="Note 2 6 17 6" xfId="36923"/>
    <cellStyle name="Note 2 6 17 7" xfId="54442"/>
    <cellStyle name="Note 2 6 18" xfId="2696"/>
    <cellStyle name="Note 2 6 18 2" xfId="10519"/>
    <cellStyle name="Note 2 6 18 3" xfId="17947"/>
    <cellStyle name="Note 2 6 18 4" xfId="25895"/>
    <cellStyle name="Note 2 6 18 5" xfId="34490"/>
    <cellStyle name="Note 2 6 18 6" xfId="39680"/>
    <cellStyle name="Note 2 6 18 7" xfId="52775"/>
    <cellStyle name="Note 2 6 19" xfId="2821"/>
    <cellStyle name="Note 2 6 19 2" xfId="10644"/>
    <cellStyle name="Note 2 6 19 3" xfId="18072"/>
    <cellStyle name="Note 2 6 19 4" xfId="19944"/>
    <cellStyle name="Note 2 6 19 5" xfId="27538"/>
    <cellStyle name="Note 2 6 19 6" xfId="41738"/>
    <cellStyle name="Note 2 6 19 7" xfId="48597"/>
    <cellStyle name="Note 2 6 2" xfId="690"/>
    <cellStyle name="Note 2 6 2 2" xfId="8513"/>
    <cellStyle name="Note 2 6 2 3" xfId="15941"/>
    <cellStyle name="Note 2 6 2 4" xfId="26613"/>
    <cellStyle name="Note 2 6 2 5" xfId="35445"/>
    <cellStyle name="Note 2 6 2 6" xfId="38229"/>
    <cellStyle name="Note 2 6 2 7" xfId="54320"/>
    <cellStyle name="Note 2 6 20" xfId="2928"/>
    <cellStyle name="Note 2 6 20 2" xfId="10751"/>
    <cellStyle name="Note 2 6 20 3" xfId="18179"/>
    <cellStyle name="Note 2 6 20 4" xfId="25859"/>
    <cellStyle name="Note 2 6 20 5" xfId="34447"/>
    <cellStyle name="Note 2 6 20 6" xfId="40814"/>
    <cellStyle name="Note 2 6 20 7" xfId="52697"/>
    <cellStyle name="Note 2 6 21" xfId="3304"/>
    <cellStyle name="Note 2 6 21 2" xfId="11097"/>
    <cellStyle name="Note 2 6 21 3" xfId="18426"/>
    <cellStyle name="Note 2 6 21 4" xfId="25019"/>
    <cellStyle name="Note 2 6 21 5" xfId="33374"/>
    <cellStyle name="Note 2 6 21 6" xfId="38469"/>
    <cellStyle name="Note 2 6 21 7" xfId="50847"/>
    <cellStyle name="Note 2 6 22" xfId="3424"/>
    <cellStyle name="Note 2 6 22 2" xfId="11215"/>
    <cellStyle name="Note 2 6 22 3" xfId="18537"/>
    <cellStyle name="Note 2 6 22 4" xfId="26697"/>
    <cellStyle name="Note 2 6 22 5" xfId="35550"/>
    <cellStyle name="Note 2 6 22 6" xfId="41231"/>
    <cellStyle name="Note 2 6 22 7" xfId="54494"/>
    <cellStyle name="Note 2 6 23" xfId="3548"/>
    <cellStyle name="Note 2 6 23 2" xfId="11337"/>
    <cellStyle name="Note 2 6 23 3" xfId="18623"/>
    <cellStyle name="Note 2 6 23 4" xfId="20083"/>
    <cellStyle name="Note 2 6 23 5" xfId="26945"/>
    <cellStyle name="Note 2 6 23 6" xfId="37887"/>
    <cellStyle name="Note 2 6 23 7" xfId="49071"/>
    <cellStyle name="Note 2 6 24" xfId="3220"/>
    <cellStyle name="Note 2 6 24 2" xfId="11016"/>
    <cellStyle name="Note 2 6 24 3" xfId="18353"/>
    <cellStyle name="Note 2 6 24 4" xfId="26032"/>
    <cellStyle name="Note 2 6 24 5" xfId="34665"/>
    <cellStyle name="Note 2 6 24 6" xfId="39809"/>
    <cellStyle name="Note 2 6 24 7" xfId="53063"/>
    <cellStyle name="Note 2 6 25" xfId="3695"/>
    <cellStyle name="Note 2 6 25 2" xfId="11480"/>
    <cellStyle name="Note 2 6 25 3" xfId="18753"/>
    <cellStyle name="Note 2 6 25 4" xfId="19040"/>
    <cellStyle name="Note 2 6 25 5" xfId="27431"/>
    <cellStyle name="Note 2 6 25 6" xfId="39980"/>
    <cellStyle name="Note 2 6 25 7" xfId="49243"/>
    <cellStyle name="Note 2 6 26" xfId="3825"/>
    <cellStyle name="Note 2 6 26 2" xfId="11607"/>
    <cellStyle name="Note 2 6 26 3" xfId="18864"/>
    <cellStyle name="Note 2 6 26 4" xfId="25235"/>
    <cellStyle name="Note 2 6 26 5" xfId="33639"/>
    <cellStyle name="Note 2 6 26 6" xfId="38776"/>
    <cellStyle name="Note 2 6 26 7" xfId="51294"/>
    <cellStyle name="Note 2 6 27" xfId="3943"/>
    <cellStyle name="Note 2 6 27 2" xfId="11723"/>
    <cellStyle name="Note 2 6 27 3" xfId="18973"/>
    <cellStyle name="Note 2 6 27 4" xfId="26284"/>
    <cellStyle name="Note 2 6 27 5" xfId="34993"/>
    <cellStyle name="Note 2 6 27 6" xfId="41966"/>
    <cellStyle name="Note 2 6 27 7" xfId="53614"/>
    <cellStyle name="Note 2 6 28" xfId="3132"/>
    <cellStyle name="Note 2 6 28 2" xfId="10937"/>
    <cellStyle name="Note 2 6 28 3" xfId="20270"/>
    <cellStyle name="Note 2 6 28 4" xfId="28365"/>
    <cellStyle name="Note 2 6 28 5" xfId="28251"/>
    <cellStyle name="Note 2 6 28 6" xfId="42401"/>
    <cellStyle name="Note 2 6 28 7" xfId="47725"/>
    <cellStyle name="Note 2 6 29" xfId="4140"/>
    <cellStyle name="Note 2 6 29 2" xfId="11899"/>
    <cellStyle name="Note 2 6 29 3" xfId="20850"/>
    <cellStyle name="Note 2 6 29 4" xfId="29037"/>
    <cellStyle name="Note 2 6 29 5" xfId="27026"/>
    <cellStyle name="Note 2 6 29 6" xfId="42702"/>
    <cellStyle name="Note 2 6 29 7" xfId="49847"/>
    <cellStyle name="Note 2 6 3" xfId="798"/>
    <cellStyle name="Note 2 6 3 2" xfId="8621"/>
    <cellStyle name="Note 2 6 3 3" xfId="16049"/>
    <cellStyle name="Note 2 6 3 4" xfId="19174"/>
    <cellStyle name="Note 2 6 3 5" xfId="26909"/>
    <cellStyle name="Note 2 6 3 6" xfId="36905"/>
    <cellStyle name="Note 2 6 3 7" xfId="49167"/>
    <cellStyle name="Note 2 6 30" xfId="3032"/>
    <cellStyle name="Note 2 6 30 2" xfId="20200"/>
    <cellStyle name="Note 2 6 30 3" xfId="28291"/>
    <cellStyle name="Note 2 6 30 4" xfId="35192"/>
    <cellStyle name="Note 2 6 30 5" xfId="42359"/>
    <cellStyle name="Note 2 6 30 6" xfId="49076"/>
    <cellStyle name="Note 2 6 31" xfId="4337"/>
    <cellStyle name="Note 2 6 31 2" xfId="12054"/>
    <cellStyle name="Note 2 6 31 3" xfId="21047"/>
    <cellStyle name="Note 2 6 31 4" xfId="29234"/>
    <cellStyle name="Note 2 6 31 5" xfId="27458"/>
    <cellStyle name="Note 2 6 31 6" xfId="42899"/>
    <cellStyle name="Note 2 6 31 7" xfId="48411"/>
    <cellStyle name="Note 2 6 32" xfId="4460"/>
    <cellStyle name="Note 2 6 32 2" xfId="12177"/>
    <cellStyle name="Note 2 6 32 3" xfId="21170"/>
    <cellStyle name="Note 2 6 32 4" xfId="29357"/>
    <cellStyle name="Note 2 6 32 5" xfId="33484"/>
    <cellStyle name="Note 2 6 32 6" xfId="43022"/>
    <cellStyle name="Note 2 6 32 7" xfId="48669"/>
    <cellStyle name="Note 2 6 33" xfId="4574"/>
    <cellStyle name="Note 2 6 33 2" xfId="12291"/>
    <cellStyle name="Note 2 6 33 3" xfId="21284"/>
    <cellStyle name="Note 2 6 33 4" xfId="29471"/>
    <cellStyle name="Note 2 6 33 5" xfId="35690"/>
    <cellStyle name="Note 2 6 33 6" xfId="43136"/>
    <cellStyle name="Note 2 6 33 7" xfId="51942"/>
    <cellStyle name="Note 2 6 34" xfId="4687"/>
    <cellStyle name="Note 2 6 34 2" xfId="12404"/>
    <cellStyle name="Note 2 6 34 3" xfId="21397"/>
    <cellStyle name="Note 2 6 34 4" xfId="29584"/>
    <cellStyle name="Note 2 6 34 5" xfId="34769"/>
    <cellStyle name="Note 2 6 34 6" xfId="43249"/>
    <cellStyle name="Note 2 6 34 7" xfId="50815"/>
    <cellStyle name="Note 2 6 35" xfId="4798"/>
    <cellStyle name="Note 2 6 35 2" xfId="12515"/>
    <cellStyle name="Note 2 6 35 3" xfId="21508"/>
    <cellStyle name="Note 2 6 35 4" xfId="29695"/>
    <cellStyle name="Note 2 6 35 5" xfId="33791"/>
    <cellStyle name="Note 2 6 35 6" xfId="43360"/>
    <cellStyle name="Note 2 6 35 7" xfId="51223"/>
    <cellStyle name="Note 2 6 36" xfId="4907"/>
    <cellStyle name="Note 2 6 36 2" xfId="12624"/>
    <cellStyle name="Note 2 6 36 3" xfId="21617"/>
    <cellStyle name="Note 2 6 36 4" xfId="29804"/>
    <cellStyle name="Note 2 6 36 5" xfId="34584"/>
    <cellStyle name="Note 2 6 36 6" xfId="43469"/>
    <cellStyle name="Note 2 6 36 7" xfId="47884"/>
    <cellStyle name="Note 2 6 37" xfId="5018"/>
    <cellStyle name="Note 2 6 37 2" xfId="12735"/>
    <cellStyle name="Note 2 6 37 3" xfId="21728"/>
    <cellStyle name="Note 2 6 37 4" xfId="29915"/>
    <cellStyle name="Note 2 6 37 5" xfId="35630"/>
    <cellStyle name="Note 2 6 37 6" xfId="43580"/>
    <cellStyle name="Note 2 6 37 7" xfId="51637"/>
    <cellStyle name="Note 2 6 38" xfId="5397"/>
    <cellStyle name="Note 2 6 38 2" xfId="13114"/>
    <cellStyle name="Note 2 6 38 3" xfId="22107"/>
    <cellStyle name="Note 2 6 38 4" xfId="30294"/>
    <cellStyle name="Note 2 6 38 5" xfId="33964"/>
    <cellStyle name="Note 2 6 38 6" xfId="43959"/>
    <cellStyle name="Note 2 6 38 7" xfId="50954"/>
    <cellStyle name="Note 2 6 39" xfId="5517"/>
    <cellStyle name="Note 2 6 39 2" xfId="13234"/>
    <cellStyle name="Note 2 6 39 3" xfId="22227"/>
    <cellStyle name="Note 2 6 39 4" xfId="30414"/>
    <cellStyle name="Note 2 6 39 5" xfId="34108"/>
    <cellStyle name="Note 2 6 39 6" xfId="44079"/>
    <cellStyle name="Note 2 6 39 7" xfId="46911"/>
    <cellStyle name="Note 2 6 4" xfId="909"/>
    <cellStyle name="Note 2 6 4 2" xfId="8732"/>
    <cellStyle name="Note 2 6 4 3" xfId="16160"/>
    <cellStyle name="Note 2 6 4 4" xfId="25812"/>
    <cellStyle name="Note 2 6 4 5" xfId="34393"/>
    <cellStyle name="Note 2 6 4 6" xfId="38058"/>
    <cellStyle name="Note 2 6 4 7" xfId="52595"/>
    <cellStyle name="Note 2 6 40" xfId="5641"/>
    <cellStyle name="Note 2 6 40 2" xfId="13358"/>
    <cellStyle name="Note 2 6 40 3" xfId="22351"/>
    <cellStyle name="Note 2 6 40 4" xfId="30538"/>
    <cellStyle name="Note 2 6 40 5" xfId="27076"/>
    <cellStyle name="Note 2 6 40 6" xfId="44203"/>
    <cellStyle name="Note 2 6 40 7" xfId="47193"/>
    <cellStyle name="Note 2 6 41" xfId="5757"/>
    <cellStyle name="Note 2 6 41 2" xfId="13474"/>
    <cellStyle name="Note 2 6 41 3" xfId="22467"/>
    <cellStyle name="Note 2 6 41 4" xfId="30654"/>
    <cellStyle name="Note 2 6 41 5" xfId="35254"/>
    <cellStyle name="Note 2 6 41 6" xfId="44319"/>
    <cellStyle name="Note 2 6 41 7" xfId="47508"/>
    <cellStyle name="Note 2 6 42" xfId="5873"/>
    <cellStyle name="Note 2 6 42 2" xfId="13590"/>
    <cellStyle name="Note 2 6 42 3" xfId="22583"/>
    <cellStyle name="Note 2 6 42 4" xfId="30770"/>
    <cellStyle name="Note 2 6 42 5" xfId="35691"/>
    <cellStyle name="Note 2 6 42 6" xfId="44435"/>
    <cellStyle name="Note 2 6 42 7" xfId="51384"/>
    <cellStyle name="Note 2 6 43" xfId="6002"/>
    <cellStyle name="Note 2 6 43 2" xfId="13719"/>
    <cellStyle name="Note 2 6 43 3" xfId="22712"/>
    <cellStyle name="Note 2 6 43 4" xfId="30899"/>
    <cellStyle name="Note 2 6 43 5" xfId="36115"/>
    <cellStyle name="Note 2 6 43 6" xfId="44564"/>
    <cellStyle name="Note 2 6 43 7" xfId="53726"/>
    <cellStyle name="Note 2 6 44" xfId="6098"/>
    <cellStyle name="Note 2 6 44 2" xfId="13815"/>
    <cellStyle name="Note 2 6 44 3" xfId="22808"/>
    <cellStyle name="Note 2 6 44 4" xfId="30995"/>
    <cellStyle name="Note 2 6 44 5" xfId="28064"/>
    <cellStyle name="Note 2 6 44 6" xfId="44660"/>
    <cellStyle name="Note 2 6 44 7" xfId="47523"/>
    <cellStyle name="Note 2 6 45" xfId="5342"/>
    <cellStyle name="Note 2 6 45 2" xfId="13059"/>
    <cellStyle name="Note 2 6 45 3" xfId="22052"/>
    <cellStyle name="Note 2 6 45 4" xfId="30239"/>
    <cellStyle name="Note 2 6 45 5" xfId="26762"/>
    <cellStyle name="Note 2 6 45 6" xfId="43904"/>
    <cellStyle name="Note 2 6 45 7" xfId="49202"/>
    <cellStyle name="Note 2 6 46" xfId="6258"/>
    <cellStyle name="Note 2 6 46 2" xfId="13975"/>
    <cellStyle name="Note 2 6 46 3" xfId="22968"/>
    <cellStyle name="Note 2 6 46 4" xfId="31155"/>
    <cellStyle name="Note 2 6 46 5" xfId="33591"/>
    <cellStyle name="Note 2 6 46 6" xfId="44820"/>
    <cellStyle name="Note 2 6 46 7" xfId="48745"/>
    <cellStyle name="Note 2 6 47" xfId="6374"/>
    <cellStyle name="Note 2 6 47 2" xfId="14091"/>
    <cellStyle name="Note 2 6 47 3" xfId="23084"/>
    <cellStyle name="Note 2 6 47 4" xfId="31271"/>
    <cellStyle name="Note 2 6 47 5" xfId="35766"/>
    <cellStyle name="Note 2 6 47 6" xfId="44936"/>
    <cellStyle name="Note 2 6 47 7" xfId="52129"/>
    <cellStyle name="Note 2 6 48" xfId="6485"/>
    <cellStyle name="Note 2 6 48 2" xfId="14202"/>
    <cellStyle name="Note 2 6 48 3" xfId="23195"/>
    <cellStyle name="Note 2 6 48 4" xfId="31382"/>
    <cellStyle name="Note 2 6 48 5" xfId="36196"/>
    <cellStyle name="Note 2 6 48 6" xfId="45047"/>
    <cellStyle name="Note 2 6 48 7" xfId="54065"/>
    <cellStyle name="Note 2 6 49" xfId="6077"/>
    <cellStyle name="Note 2 6 49 2" xfId="13794"/>
    <cellStyle name="Note 2 6 49 3" xfId="22787"/>
    <cellStyle name="Note 2 6 49 4" xfId="30974"/>
    <cellStyle name="Note 2 6 49 5" xfId="35981"/>
    <cellStyle name="Note 2 6 49 6" xfId="44639"/>
    <cellStyle name="Note 2 6 49 7" xfId="53143"/>
    <cellStyle name="Note 2 6 5" xfId="1374"/>
    <cellStyle name="Note 2 6 5 2" xfId="9197"/>
    <cellStyle name="Note 2 6 5 3" xfId="16625"/>
    <cellStyle name="Note 2 6 5 4" xfId="20381"/>
    <cellStyle name="Note 2 6 5 5" xfId="28561"/>
    <cellStyle name="Note 2 6 5 6" xfId="37826"/>
    <cellStyle name="Note 2 6 5 7" xfId="47633"/>
    <cellStyle name="Note 2 6 50" xfId="6631"/>
    <cellStyle name="Note 2 6 50 2" xfId="14348"/>
    <cellStyle name="Note 2 6 50 3" xfId="23341"/>
    <cellStyle name="Note 2 6 50 4" xfId="31528"/>
    <cellStyle name="Note 2 6 50 5" xfId="26869"/>
    <cellStyle name="Note 2 6 50 6" xfId="45193"/>
    <cellStyle name="Note 2 6 50 7" xfId="54499"/>
    <cellStyle name="Note 2 6 51" xfId="6743"/>
    <cellStyle name="Note 2 6 51 2" xfId="14460"/>
    <cellStyle name="Note 2 6 51 3" xfId="23453"/>
    <cellStyle name="Note 2 6 51 4" xfId="31640"/>
    <cellStyle name="Note 2 6 51 5" xfId="26826"/>
    <cellStyle name="Note 2 6 51 6" xfId="45305"/>
    <cellStyle name="Note 2 6 51 7" xfId="49981"/>
    <cellStyle name="Note 2 6 52" xfId="6858"/>
    <cellStyle name="Note 2 6 52 2" xfId="14575"/>
    <cellStyle name="Note 2 6 52 3" xfId="23568"/>
    <cellStyle name="Note 2 6 52 4" xfId="31755"/>
    <cellStyle name="Note 2 6 52 5" xfId="36225"/>
    <cellStyle name="Note 2 6 52 6" xfId="45420"/>
    <cellStyle name="Note 2 6 52 7" xfId="47064"/>
    <cellStyle name="Note 2 6 53" xfId="6971"/>
    <cellStyle name="Note 2 6 53 2" xfId="14688"/>
    <cellStyle name="Note 2 6 53 3" xfId="23681"/>
    <cellStyle name="Note 2 6 53 4" xfId="31868"/>
    <cellStyle name="Note 2 6 53 5" xfId="34981"/>
    <cellStyle name="Note 2 6 53 6" xfId="45533"/>
    <cellStyle name="Note 2 6 53 7" xfId="47021"/>
    <cellStyle name="Note 2 6 54" xfId="7082"/>
    <cellStyle name="Note 2 6 54 2" xfId="14799"/>
    <cellStyle name="Note 2 6 54 3" xfId="23792"/>
    <cellStyle name="Note 2 6 54 4" xfId="31979"/>
    <cellStyle name="Note 2 6 54 5" xfId="35054"/>
    <cellStyle name="Note 2 6 54 6" xfId="45644"/>
    <cellStyle name="Note 2 6 54 7" xfId="50394"/>
    <cellStyle name="Note 2 6 55" xfId="7183"/>
    <cellStyle name="Note 2 6 55 2" xfId="14900"/>
    <cellStyle name="Note 2 6 55 3" xfId="23893"/>
    <cellStyle name="Note 2 6 55 4" xfId="32080"/>
    <cellStyle name="Note 2 6 55 5" xfId="35930"/>
    <cellStyle name="Note 2 6 55 6" xfId="45745"/>
    <cellStyle name="Note 2 6 55 7" xfId="52645"/>
    <cellStyle name="Note 2 6 56" xfId="7400"/>
    <cellStyle name="Note 2 6 56 2" xfId="15117"/>
    <cellStyle name="Note 2 6 56 3" xfId="24110"/>
    <cellStyle name="Note 2 6 56 4" xfId="32297"/>
    <cellStyle name="Note 2 6 56 5" xfId="35957"/>
    <cellStyle name="Note 2 6 56 6" xfId="45962"/>
    <cellStyle name="Note 2 6 56 7" xfId="52898"/>
    <cellStyle name="Note 2 6 57" xfId="7479"/>
    <cellStyle name="Note 2 6 57 2" xfId="15196"/>
    <cellStyle name="Note 2 6 57 3" xfId="24189"/>
    <cellStyle name="Note 2 6 57 4" xfId="32376"/>
    <cellStyle name="Note 2 6 57 5" xfId="35796"/>
    <cellStyle name="Note 2 6 57 6" xfId="46041"/>
    <cellStyle name="Note 2 6 57 7" xfId="52004"/>
    <cellStyle name="Note 2 6 58" xfId="7600"/>
    <cellStyle name="Note 2 6 58 2" xfId="15317"/>
    <cellStyle name="Note 2 6 58 3" xfId="24310"/>
    <cellStyle name="Note 2 6 58 4" xfId="32497"/>
    <cellStyle name="Note 2 6 58 5" xfId="35178"/>
    <cellStyle name="Note 2 6 58 6" xfId="46162"/>
    <cellStyle name="Note 2 6 58 7" xfId="48334"/>
    <cellStyle name="Note 2 6 59" xfId="7876"/>
    <cellStyle name="Note 2 6 59 2" xfId="15593"/>
    <cellStyle name="Note 2 6 59 3" xfId="24580"/>
    <cellStyle name="Note 2 6 59 4" xfId="32773"/>
    <cellStyle name="Note 2 6 59 5" xfId="35772"/>
    <cellStyle name="Note 2 6 59 6" xfId="46438"/>
    <cellStyle name="Note 2 6 59 7" xfId="52628"/>
    <cellStyle name="Note 2 6 6" xfId="1497"/>
    <cellStyle name="Note 2 6 6 2" xfId="9320"/>
    <cellStyle name="Note 2 6 6 3" xfId="16748"/>
    <cellStyle name="Note 2 6 6 4" xfId="20670"/>
    <cellStyle name="Note 2 6 6 5" xfId="27198"/>
    <cellStyle name="Note 2 6 6 6" xfId="40927"/>
    <cellStyle name="Note 2 6 6 7" xfId="47601"/>
    <cellStyle name="Note 2 6 60" xfId="7769"/>
    <cellStyle name="Note 2 6 60 2" xfId="15486"/>
    <cellStyle name="Note 2 6 60 3" xfId="24475"/>
    <cellStyle name="Note 2 6 60 4" xfId="32666"/>
    <cellStyle name="Note 2 6 60 5" xfId="33579"/>
    <cellStyle name="Note 2 6 60 6" xfId="46331"/>
    <cellStyle name="Note 2 6 60 7" xfId="49627"/>
    <cellStyle name="Note 2 6 61" xfId="8004"/>
    <cellStyle name="Note 2 6 61 2" xfId="15721"/>
    <cellStyle name="Note 2 6 61 3" xfId="24706"/>
    <cellStyle name="Note 2 6 61 4" xfId="32901"/>
    <cellStyle name="Note 2 6 61 5" xfId="34326"/>
    <cellStyle name="Note 2 6 61 6" xfId="46566"/>
    <cellStyle name="Note 2 6 61 7" xfId="48844"/>
    <cellStyle name="Note 2 6 62" xfId="7685"/>
    <cellStyle name="Note 2 6 62 2" xfId="15402"/>
    <cellStyle name="Note 2 6 62 3" xfId="24393"/>
    <cellStyle name="Note 2 6 62 4" xfId="32582"/>
    <cellStyle name="Note 2 6 62 5" xfId="35988"/>
    <cellStyle name="Note 2 6 62 6" xfId="46247"/>
    <cellStyle name="Note 2 6 62 7" xfId="51741"/>
    <cellStyle name="Note 2 6 63" xfId="8152"/>
    <cellStyle name="Note 2 6 63 2" xfId="15869"/>
    <cellStyle name="Note 2 6 63 3" xfId="33049"/>
    <cellStyle name="Note 2 6 63 4" xfId="28276"/>
    <cellStyle name="Note 2 6 63 5" xfId="46714"/>
    <cellStyle name="Note 2 6 63 6" xfId="47704"/>
    <cellStyle name="Note 2 6 64" xfId="20386"/>
    <cellStyle name="Note 2 6 65" xfId="27356"/>
    <cellStyle name="Note 2 6 66" xfId="36302"/>
    <cellStyle name="Note 2 6 67" xfId="48529"/>
    <cellStyle name="Note 2 6 7" xfId="1141"/>
    <cellStyle name="Note 2 6 7 2" xfId="8964"/>
    <cellStyle name="Note 2 6 7 3" xfId="16392"/>
    <cellStyle name="Note 2 6 7 4" xfId="19230"/>
    <cellStyle name="Note 2 6 7 5" xfId="27104"/>
    <cellStyle name="Note 2 6 7 6" xfId="40331"/>
    <cellStyle name="Note 2 6 7 7" xfId="49977"/>
    <cellStyle name="Note 2 6 8" xfId="1734"/>
    <cellStyle name="Note 2 6 8 2" xfId="9557"/>
    <cellStyle name="Note 2 6 8 3" xfId="16985"/>
    <cellStyle name="Note 2 6 8 4" xfId="19423"/>
    <cellStyle name="Note 2 6 8 5" xfId="27438"/>
    <cellStyle name="Note 2 6 8 6" xfId="40389"/>
    <cellStyle name="Note 2 6 8 7" xfId="50176"/>
    <cellStyle name="Note 2 6 9" xfId="1868"/>
    <cellStyle name="Note 2 6 9 2" xfId="9691"/>
    <cellStyle name="Note 2 6 9 3" xfId="17119"/>
    <cellStyle name="Note 2 6 9 4" xfId="24973"/>
    <cellStyle name="Note 2 6 9 5" xfId="33316"/>
    <cellStyle name="Note 2 6 9 6" xfId="39938"/>
    <cellStyle name="Note 2 6 9 7" xfId="50737"/>
    <cellStyle name="Note 2 7" xfId="618"/>
    <cellStyle name="Note 2 7 2" xfId="8441"/>
    <cellStyle name="Note 2 7 3" xfId="11959"/>
    <cellStyle name="Note 2 7 4" xfId="20510"/>
    <cellStyle name="Note 2 7 5" xfId="28431"/>
    <cellStyle name="Note 2 7 6" xfId="37500"/>
    <cellStyle name="Note 2 7 7" xfId="48564"/>
    <cellStyle name="Note 2 8" xfId="605"/>
    <cellStyle name="Note 2 8 2" xfId="8428"/>
    <cellStyle name="Note 2 8 3" xfId="8299"/>
    <cellStyle name="Note 2 8 4" xfId="19488"/>
    <cellStyle name="Note 2 8 5" xfId="27275"/>
    <cellStyle name="Note 2 8 6" xfId="36836"/>
    <cellStyle name="Note 2 8 7" xfId="47741"/>
    <cellStyle name="Note 2 9" xfId="1067"/>
    <cellStyle name="Note 2 9 2" xfId="8890"/>
    <cellStyle name="Note 2 9 3" xfId="16318"/>
    <cellStyle name="Note 2 9 4" xfId="19378"/>
    <cellStyle name="Note 2 9 5" xfId="27710"/>
    <cellStyle name="Note 2 9 6" xfId="37315"/>
    <cellStyle name="Note 2 9 7" xfId="50119"/>
    <cellStyle name="Note 3" xfId="153"/>
    <cellStyle name="Note 3 10" xfId="1235"/>
    <cellStyle name="Note 3 10 2" xfId="9058"/>
    <cellStyle name="Note 3 10 3" xfId="16486"/>
    <cellStyle name="Note 3 10 4" xfId="19843"/>
    <cellStyle name="Note 3 10 5" xfId="28860"/>
    <cellStyle name="Note 3 10 6" xfId="36622"/>
    <cellStyle name="Note 3 10 7" xfId="47839"/>
    <cellStyle name="Note 3 11" xfId="1145"/>
    <cellStyle name="Note 3 11 2" xfId="8968"/>
    <cellStyle name="Note 3 11 3" xfId="16396"/>
    <cellStyle name="Note 3 11 4" xfId="19578"/>
    <cellStyle name="Note 3 11 5" xfId="28011"/>
    <cellStyle name="Note 3 11 6" xfId="39974"/>
    <cellStyle name="Note 3 11 7" xfId="49399"/>
    <cellStyle name="Note 3 12" xfId="1144"/>
    <cellStyle name="Note 3 12 2" xfId="8967"/>
    <cellStyle name="Note 3 12 3" xfId="16395"/>
    <cellStyle name="Note 3 12 4" xfId="19618"/>
    <cellStyle name="Note 3 12 5" xfId="27224"/>
    <cellStyle name="Note 3 12 6" xfId="40087"/>
    <cellStyle name="Note 3 12 7" xfId="47384"/>
    <cellStyle name="Note 3 13" xfId="2294"/>
    <cellStyle name="Note 3 13 2" xfId="10117"/>
    <cellStyle name="Note 3 13 3" xfId="17545"/>
    <cellStyle name="Note 3 13 4" xfId="20585"/>
    <cellStyle name="Note 3 13 5" xfId="28174"/>
    <cellStyle name="Note 3 13 6" xfId="38334"/>
    <cellStyle name="Note 3 13 7" xfId="49566"/>
    <cellStyle name="Note 3 14" xfId="2410"/>
    <cellStyle name="Note 3 14 2" xfId="10233"/>
    <cellStyle name="Note 3 14 3" xfId="17661"/>
    <cellStyle name="Note 3 14 4" xfId="25759"/>
    <cellStyle name="Note 3 14 5" xfId="34315"/>
    <cellStyle name="Note 3 14 6" xfId="38170"/>
    <cellStyle name="Note 3 14 7" xfId="52459"/>
    <cellStyle name="Note 3 15" xfId="2406"/>
    <cellStyle name="Note 3 15 2" xfId="10229"/>
    <cellStyle name="Note 3 15 3" xfId="17657"/>
    <cellStyle name="Note 3 15 4" xfId="25960"/>
    <cellStyle name="Note 3 15 5" xfId="34569"/>
    <cellStyle name="Note 3 15 6" xfId="36465"/>
    <cellStyle name="Note 3 15 7" xfId="52914"/>
    <cellStyle name="Note 3 16" xfId="3090"/>
    <cellStyle name="Note 3 16 2" xfId="10896"/>
    <cellStyle name="Note 3 16 3" xfId="18279"/>
    <cellStyle name="Note 3 16 4" xfId="25034"/>
    <cellStyle name="Note 3 16 5" xfId="33392"/>
    <cellStyle name="Note 3 16 6" xfId="37484"/>
    <cellStyle name="Note 3 16 7" xfId="50874"/>
    <cellStyle name="Note 3 17" xfId="3486"/>
    <cellStyle name="Note 3 17 2" xfId="11277"/>
    <cellStyle name="Note 3 17 3" xfId="18584"/>
    <cellStyle name="Note 3 17 4" xfId="25419"/>
    <cellStyle name="Note 3 17 5" xfId="33875"/>
    <cellStyle name="Note 3 17 6" xfId="39430"/>
    <cellStyle name="Note 3 17 7" xfId="51690"/>
    <cellStyle name="Note 3 18" xfId="3629"/>
    <cellStyle name="Note 3 18 2" xfId="11414"/>
    <cellStyle name="Note 3 18 3" xfId="18687"/>
    <cellStyle name="Note 3 18 4" xfId="19436"/>
    <cellStyle name="Note 3 18 5" xfId="28548"/>
    <cellStyle name="Note 3 18 6" xfId="41507"/>
    <cellStyle name="Note 3 18 7" xfId="47244"/>
    <cellStyle name="Note 3 19" xfId="3222"/>
    <cellStyle name="Note 3 19 2" xfId="11018"/>
    <cellStyle name="Note 3 19 3" xfId="20342"/>
    <cellStyle name="Note 3 19 4" xfId="28432"/>
    <cellStyle name="Note 3 19 5" xfId="35674"/>
    <cellStyle name="Note 3 19 6" xfId="42447"/>
    <cellStyle name="Note 3 19 7" xfId="51823"/>
    <cellStyle name="Note 3 2" xfId="199"/>
    <cellStyle name="Note 3 2 10" xfId="1417"/>
    <cellStyle name="Note 3 2 10 2" xfId="9240"/>
    <cellStyle name="Note 3 2 10 3" xfId="16668"/>
    <cellStyle name="Note 3 2 10 4" xfId="26398"/>
    <cellStyle name="Note 3 2 10 5" xfId="35150"/>
    <cellStyle name="Note 3 2 10 6" xfId="41698"/>
    <cellStyle name="Note 3 2 10 7" xfId="53849"/>
    <cellStyle name="Note 3 2 11" xfId="1225"/>
    <cellStyle name="Note 3 2 11 2" xfId="9048"/>
    <cellStyle name="Note 3 2 11 3" xfId="16476"/>
    <cellStyle name="Note 3 2 11 4" xfId="19666"/>
    <cellStyle name="Note 3 2 11 5" xfId="27259"/>
    <cellStyle name="Note 3 2 11 6" xfId="38194"/>
    <cellStyle name="Note 3 2 11 7" xfId="47274"/>
    <cellStyle name="Note 3 2 12" xfId="1588"/>
    <cellStyle name="Note 3 2 12 2" xfId="9411"/>
    <cellStyle name="Note 3 2 12 3" xfId="16839"/>
    <cellStyle name="Note 3 2 12 4" xfId="19347"/>
    <cellStyle name="Note 3 2 12 5" xfId="28145"/>
    <cellStyle name="Note 3 2 12 6" xfId="39007"/>
    <cellStyle name="Note 3 2 12 7" xfId="49617"/>
    <cellStyle name="Note 3 2 13" xfId="2352"/>
    <cellStyle name="Note 3 2 13 2" xfId="10175"/>
    <cellStyle name="Note 3 2 13 3" xfId="17603"/>
    <cellStyle name="Note 3 2 13 4" xfId="25057"/>
    <cellStyle name="Note 3 2 13 5" xfId="33417"/>
    <cellStyle name="Note 3 2 13 6" xfId="37839"/>
    <cellStyle name="Note 3 2 13 7" xfId="50928"/>
    <cellStyle name="Note 3 2 14" xfId="2314"/>
    <cellStyle name="Note 3 2 14 2" xfId="10137"/>
    <cellStyle name="Note 3 2 14 3" xfId="17565"/>
    <cellStyle name="Note 3 2 14 4" xfId="25405"/>
    <cellStyle name="Note 3 2 14 5" xfId="33861"/>
    <cellStyle name="Note 3 2 14 6" xfId="41413"/>
    <cellStyle name="Note 3 2 14 7" xfId="51667"/>
    <cellStyle name="Note 3 2 15" xfId="3154"/>
    <cellStyle name="Note 3 2 15 2" xfId="10956"/>
    <cellStyle name="Note 3 2 15 3" xfId="18326"/>
    <cellStyle name="Note 3 2 15 4" xfId="26164"/>
    <cellStyle name="Note 3 2 15 5" xfId="34835"/>
    <cellStyle name="Note 3 2 15 6" xfId="38893"/>
    <cellStyle name="Note 3 2 15 7" xfId="53358"/>
    <cellStyle name="Note 3 2 16" xfId="3582"/>
    <cellStyle name="Note 3 2 16 2" xfId="11368"/>
    <cellStyle name="Note 3 2 16 3" xfId="18644"/>
    <cellStyle name="Note 3 2 16 4" xfId="26100"/>
    <cellStyle name="Note 3 2 16 5" xfId="34755"/>
    <cellStyle name="Note 3 2 16 6" xfId="40621"/>
    <cellStyle name="Note 3 2 16 7" xfId="53216"/>
    <cellStyle name="Note 3 2 17" xfId="3234"/>
    <cellStyle name="Note 3 2 17 2" xfId="11027"/>
    <cellStyle name="Note 3 2 17 3" xfId="18358"/>
    <cellStyle name="Note 3 2 17 4" xfId="25512"/>
    <cellStyle name="Note 3 2 17 5" xfId="33990"/>
    <cellStyle name="Note 3 2 17 6" xfId="37711"/>
    <cellStyle name="Note 3 2 17 7" xfId="51900"/>
    <cellStyle name="Note 3 2 18" xfId="4068"/>
    <cellStyle name="Note 3 2 18 2" xfId="11830"/>
    <cellStyle name="Note 3 2 18 3" xfId="20778"/>
    <cellStyle name="Note 3 2 18 4" xfId="28965"/>
    <cellStyle name="Note 3 2 18 5" xfId="34246"/>
    <cellStyle name="Note 3 2 18 6" xfId="42630"/>
    <cellStyle name="Note 3 2 18 7" xfId="49578"/>
    <cellStyle name="Note 3 2 19" xfId="4005"/>
    <cellStyle name="Note 3 2 19 2" xfId="11784"/>
    <cellStyle name="Note 3 2 19 3" xfId="20715"/>
    <cellStyle name="Note 3 2 19 4" xfId="28902"/>
    <cellStyle name="Note 3 2 19 5" xfId="28040"/>
    <cellStyle name="Note 3 2 19 6" xfId="42567"/>
    <cellStyle name="Note 3 2 19 7" xfId="48774"/>
    <cellStyle name="Note 3 2 2" xfId="269"/>
    <cellStyle name="Note 3 2 2 10" xfId="1136"/>
    <cellStyle name="Note 3 2 2 10 2" xfId="8959"/>
    <cellStyle name="Note 3 2 2 10 3" xfId="16387"/>
    <cellStyle name="Note 3 2 2 10 4" xfId="19128"/>
    <cellStyle name="Note 3 2 2 10 5" xfId="33110"/>
    <cellStyle name="Note 3 2 2 10 6" xfId="36778"/>
    <cellStyle name="Note 3 2 2 10 7" xfId="49842"/>
    <cellStyle name="Note 3 2 2 11" xfId="1307"/>
    <cellStyle name="Note 3 2 2 11 2" xfId="9130"/>
    <cellStyle name="Note 3 2 2 11 3" xfId="16558"/>
    <cellStyle name="Note 3 2 2 11 4" xfId="25973"/>
    <cellStyle name="Note 3 2 2 11 5" xfId="34590"/>
    <cellStyle name="Note 3 2 2 11 6" xfId="37301"/>
    <cellStyle name="Note 3 2 2 11 7" xfId="52944"/>
    <cellStyle name="Note 3 2 2 12" xfId="1249"/>
    <cellStyle name="Note 3 2 2 12 2" xfId="9072"/>
    <cellStyle name="Note 3 2 2 12 3" xfId="16500"/>
    <cellStyle name="Note 3 2 2 12 4" xfId="19417"/>
    <cellStyle name="Note 3 2 2 12 5" xfId="27787"/>
    <cellStyle name="Note 3 2 2 12 6" xfId="40749"/>
    <cellStyle name="Note 3 2 2 12 7" xfId="46907"/>
    <cellStyle name="Note 3 2 2 13" xfId="1282"/>
    <cellStyle name="Note 3 2 2 13 2" xfId="9105"/>
    <cellStyle name="Note 3 2 2 13 3" xfId="16533"/>
    <cellStyle name="Note 3 2 2 13 4" xfId="19931"/>
    <cellStyle name="Note 3 2 2 13 5" xfId="27112"/>
    <cellStyle name="Note 3 2 2 13 6" xfId="39238"/>
    <cellStyle name="Note 3 2 2 13 7" xfId="47180"/>
    <cellStyle name="Note 3 2 2 14" xfId="1245"/>
    <cellStyle name="Note 3 2 2 14 2" xfId="9068"/>
    <cellStyle name="Note 3 2 2 14 3" xfId="16496"/>
    <cellStyle name="Note 3 2 2 14 4" xfId="20283"/>
    <cellStyle name="Note 3 2 2 14 5" xfId="28788"/>
    <cellStyle name="Note 3 2 2 14 6" xfId="41878"/>
    <cellStyle name="Note 3 2 2 14 7" xfId="48270"/>
    <cellStyle name="Note 3 2 2 15" xfId="1802"/>
    <cellStyle name="Note 3 2 2 15 2" xfId="9625"/>
    <cellStyle name="Note 3 2 2 15 3" xfId="17053"/>
    <cellStyle name="Note 3 2 2 15 4" xfId="20650"/>
    <cellStyle name="Note 3 2 2 15 5" xfId="26772"/>
    <cellStyle name="Note 3 2 2 15 6" xfId="40314"/>
    <cellStyle name="Note 3 2 2 15 7" xfId="50357"/>
    <cellStyle name="Note 3 2 2 16" xfId="2025"/>
    <cellStyle name="Note 3 2 2 16 2" xfId="9848"/>
    <cellStyle name="Note 3 2 2 16 3" xfId="17276"/>
    <cellStyle name="Note 3 2 2 16 4" xfId="19906"/>
    <cellStyle name="Note 3 2 2 16 5" xfId="28076"/>
    <cellStyle name="Note 3 2 2 16 6" xfId="36551"/>
    <cellStyle name="Note 3 2 2 16 7" xfId="49307"/>
    <cellStyle name="Note 3 2 2 17" xfId="2082"/>
    <cellStyle name="Note 3 2 2 17 2" xfId="9905"/>
    <cellStyle name="Note 3 2 2 17 3" xfId="17333"/>
    <cellStyle name="Note 3 2 2 17 4" xfId="19453"/>
    <cellStyle name="Note 3 2 2 17 5" xfId="28861"/>
    <cellStyle name="Note 3 2 2 17 6" xfId="41273"/>
    <cellStyle name="Note 3 2 2 17 7" xfId="49558"/>
    <cellStyle name="Note 3 2 2 18" xfId="1917"/>
    <cellStyle name="Note 3 2 2 18 2" xfId="9740"/>
    <cellStyle name="Note 3 2 2 18 3" xfId="17168"/>
    <cellStyle name="Note 3 2 2 18 4" xfId="19874"/>
    <cellStyle name="Note 3 2 2 18 5" xfId="27326"/>
    <cellStyle name="Note 3 2 2 18 6" xfId="41925"/>
    <cellStyle name="Note 3 2 2 18 7" xfId="48296"/>
    <cellStyle name="Note 3 2 2 19" xfId="1429"/>
    <cellStyle name="Note 3 2 2 19 2" xfId="9252"/>
    <cellStyle name="Note 3 2 2 19 3" xfId="16680"/>
    <cellStyle name="Note 3 2 2 19 4" xfId="25866"/>
    <cellStyle name="Note 3 2 2 19 5" xfId="34455"/>
    <cellStyle name="Note 3 2 2 19 6" xfId="40526"/>
    <cellStyle name="Note 3 2 2 19 7" xfId="52709"/>
    <cellStyle name="Note 3 2 2 2" xfId="539"/>
    <cellStyle name="Note 3 2 2 2 10" xfId="1985"/>
    <cellStyle name="Note 3 2 2 2 10 2" xfId="9808"/>
    <cellStyle name="Note 3 2 2 2 10 3" xfId="17236"/>
    <cellStyle name="Note 3 2 2 2 10 4" xfId="26347"/>
    <cellStyle name="Note 3 2 2 2 10 5" xfId="35076"/>
    <cellStyle name="Note 3 2 2 2 10 6" xfId="36312"/>
    <cellStyle name="Note 3 2 2 2 10 7" xfId="53735"/>
    <cellStyle name="Note 3 2 2 2 11" xfId="2103"/>
    <cellStyle name="Note 3 2 2 2 11 2" xfId="9926"/>
    <cellStyle name="Note 3 2 2 2 11 3" xfId="17354"/>
    <cellStyle name="Note 3 2 2 2 11 4" xfId="26534"/>
    <cellStyle name="Note 3 2 2 2 11 5" xfId="35334"/>
    <cellStyle name="Note 3 2 2 2 11 6" xfId="39078"/>
    <cellStyle name="Note 3 2 2 2 11 7" xfId="54141"/>
    <cellStyle name="Note 3 2 2 2 12" xfId="2216"/>
    <cellStyle name="Note 3 2 2 2 12 2" xfId="10039"/>
    <cellStyle name="Note 3 2 2 2 12 3" xfId="17467"/>
    <cellStyle name="Note 3 2 2 2 12 4" xfId="24970"/>
    <cellStyle name="Note 3 2 2 2 12 5" xfId="33313"/>
    <cellStyle name="Note 3 2 2 2 12 6" xfId="36953"/>
    <cellStyle name="Note 3 2 2 2 12 7" xfId="50730"/>
    <cellStyle name="Note 3 2 2 2 13" xfId="995"/>
    <cellStyle name="Note 3 2 2 2 13 2" xfId="8818"/>
    <cellStyle name="Note 3 2 2 2 13 3" xfId="16246"/>
    <cellStyle name="Note 3 2 2 2 13 4" xfId="19061"/>
    <cellStyle name="Note 3 2 2 2 13 5" xfId="33154"/>
    <cellStyle name="Note 3 2 2 2 13 6" xfId="37565"/>
    <cellStyle name="Note 3 2 2 2 13 7" xfId="50445"/>
    <cellStyle name="Note 3 2 2 2 14" xfId="2342"/>
    <cellStyle name="Note 3 2 2 2 14 2" xfId="10165"/>
    <cellStyle name="Note 3 2 2 2 14 3" xfId="17593"/>
    <cellStyle name="Note 3 2 2 2 14 4" xfId="25490"/>
    <cellStyle name="Note 3 2 2 2 14 5" xfId="33966"/>
    <cellStyle name="Note 3 2 2 2 14 6" xfId="38481"/>
    <cellStyle name="Note 3 2 2 2 14 7" xfId="51855"/>
    <cellStyle name="Note 3 2 2 2 15" xfId="2514"/>
    <cellStyle name="Note 3 2 2 2 15 2" xfId="10337"/>
    <cellStyle name="Note 3 2 2 2 15 3" xfId="17765"/>
    <cellStyle name="Note 3 2 2 2 15 4" xfId="19377"/>
    <cellStyle name="Note 3 2 2 2 15 5" xfId="27418"/>
    <cellStyle name="Note 3 2 2 2 15 6" xfId="41871"/>
    <cellStyle name="Note 3 2 2 2 15 7" xfId="48750"/>
    <cellStyle name="Note 3 2 2 2 16" xfId="2627"/>
    <cellStyle name="Note 3 2 2 2 16 2" xfId="10450"/>
    <cellStyle name="Note 3 2 2 2 16 3" xfId="17878"/>
    <cellStyle name="Note 3 2 2 2 16 4" xfId="25912"/>
    <cellStyle name="Note 3 2 2 2 16 5" xfId="34513"/>
    <cellStyle name="Note 3 2 2 2 16 6" xfId="39087"/>
    <cellStyle name="Note 3 2 2 2 16 7" xfId="52813"/>
    <cellStyle name="Note 3 2 2 2 17" xfId="2423"/>
    <cellStyle name="Note 3 2 2 2 17 2" xfId="10246"/>
    <cellStyle name="Note 3 2 2 2 17 3" xfId="17674"/>
    <cellStyle name="Note 3 2 2 2 17 4" xfId="25042"/>
    <cellStyle name="Note 3 2 2 2 17 5" xfId="33401"/>
    <cellStyle name="Note 3 2 2 2 17 6" xfId="36802"/>
    <cellStyle name="Note 3 2 2 2 17 7" xfId="50892"/>
    <cellStyle name="Note 3 2 2 2 18" xfId="1264"/>
    <cellStyle name="Note 3 2 2 2 18 2" xfId="9087"/>
    <cellStyle name="Note 3 2 2 2 18 3" xfId="16515"/>
    <cellStyle name="Note 3 2 2 2 18 4" xfId="20042"/>
    <cellStyle name="Note 3 2 2 2 18 5" xfId="27557"/>
    <cellStyle name="Note 3 2 2 2 18 6" xfId="41113"/>
    <cellStyle name="Note 3 2 2 2 18 7" xfId="46905"/>
    <cellStyle name="Note 3 2 2 2 19" xfId="2820"/>
    <cellStyle name="Note 3 2 2 2 19 2" xfId="10643"/>
    <cellStyle name="Note 3 2 2 2 19 3" xfId="18071"/>
    <cellStyle name="Note 3 2 2 2 19 4" xfId="20016"/>
    <cellStyle name="Note 3 2 2 2 19 5" xfId="28333"/>
    <cellStyle name="Note 3 2 2 2 19 6" xfId="42003"/>
    <cellStyle name="Note 3 2 2 2 19 7" xfId="48708"/>
    <cellStyle name="Note 3 2 2 2 2" xfId="689"/>
    <cellStyle name="Note 3 2 2 2 2 2" xfId="8512"/>
    <cellStyle name="Note 3 2 2 2 2 3" xfId="15940"/>
    <cellStyle name="Note 3 2 2 2 2 4" xfId="19991"/>
    <cellStyle name="Note 3 2 2 2 2 5" xfId="28778"/>
    <cellStyle name="Note 3 2 2 2 2 6" xfId="36461"/>
    <cellStyle name="Note 3 2 2 2 2 7" xfId="48127"/>
    <cellStyle name="Note 3 2 2 2 20" xfId="2927"/>
    <cellStyle name="Note 3 2 2 2 20 2" xfId="10750"/>
    <cellStyle name="Note 3 2 2 2 20 3" xfId="18178"/>
    <cellStyle name="Note 3 2 2 2 20 4" xfId="25908"/>
    <cellStyle name="Note 3 2 2 2 20 5" xfId="34509"/>
    <cellStyle name="Note 3 2 2 2 20 6" xfId="40920"/>
    <cellStyle name="Note 3 2 2 2 20 7" xfId="52805"/>
    <cellStyle name="Note 3 2 2 2 21" xfId="3303"/>
    <cellStyle name="Note 3 2 2 2 21 2" xfId="11096"/>
    <cellStyle name="Note 3 2 2 2 21 3" xfId="18425"/>
    <cellStyle name="Note 3 2 2 2 21 4" xfId="25074"/>
    <cellStyle name="Note 3 2 2 2 21 5" xfId="33435"/>
    <cellStyle name="Note 3 2 2 2 21 6" xfId="38612"/>
    <cellStyle name="Note 3 2 2 2 21 7" xfId="50962"/>
    <cellStyle name="Note 3 2 2 2 22" xfId="3423"/>
    <cellStyle name="Note 3 2 2 2 22 2" xfId="11214"/>
    <cellStyle name="Note 3 2 2 2 22 3" xfId="18536"/>
    <cellStyle name="Note 3 2 2 2 22 4" xfId="19238"/>
    <cellStyle name="Note 3 2 2 2 22 5" xfId="27893"/>
    <cellStyle name="Note 3 2 2 2 22 6" xfId="41353"/>
    <cellStyle name="Note 3 2 2 2 22 7" xfId="47806"/>
    <cellStyle name="Note 3 2 2 2 23" xfId="3547"/>
    <cellStyle name="Note 3 2 2 2 23 2" xfId="11336"/>
    <cellStyle name="Note 3 2 2 2 23 3" xfId="18622"/>
    <cellStyle name="Note 3 2 2 2 23 4" xfId="20039"/>
    <cellStyle name="Note 3 2 2 2 23 5" xfId="27501"/>
    <cellStyle name="Note 3 2 2 2 23 6" xfId="37954"/>
    <cellStyle name="Note 3 2 2 2 23 7" xfId="49331"/>
    <cellStyle name="Note 3 2 2 2 24" xfId="3207"/>
    <cellStyle name="Note 3 2 2 2 24 2" xfId="11004"/>
    <cellStyle name="Note 3 2 2 2 24 3" xfId="18344"/>
    <cellStyle name="Note 3 2 2 2 24 4" xfId="26586"/>
    <cellStyle name="Note 3 2 2 2 24 5" xfId="35408"/>
    <cellStyle name="Note 3 2 2 2 24 6" xfId="40979"/>
    <cellStyle name="Note 3 2 2 2 24 7" xfId="54255"/>
    <cellStyle name="Note 3 2 2 2 25" xfId="3694"/>
    <cellStyle name="Note 3 2 2 2 25 2" xfId="11479"/>
    <cellStyle name="Note 3 2 2 2 25 3" xfId="18752"/>
    <cellStyle name="Note 3 2 2 2 25 4" xfId="20333"/>
    <cellStyle name="Note 3 2 2 2 25 5" xfId="27730"/>
    <cellStyle name="Note 3 2 2 2 25 6" xfId="39493"/>
    <cellStyle name="Note 3 2 2 2 25 7" xfId="48118"/>
    <cellStyle name="Note 3 2 2 2 26" xfId="3824"/>
    <cellStyle name="Note 3 2 2 2 26 2" xfId="11606"/>
    <cellStyle name="Note 3 2 2 2 26 3" xfId="18863"/>
    <cellStyle name="Note 3 2 2 2 26 4" xfId="25284"/>
    <cellStyle name="Note 3 2 2 2 26 5" xfId="33696"/>
    <cellStyle name="Note 3 2 2 2 26 6" xfId="38884"/>
    <cellStyle name="Note 3 2 2 2 26 7" xfId="51397"/>
    <cellStyle name="Note 3 2 2 2 27" xfId="3942"/>
    <cellStyle name="Note 3 2 2 2 27 2" xfId="11722"/>
    <cellStyle name="Note 3 2 2 2 27 3" xfId="18972"/>
    <cellStyle name="Note 3 2 2 2 27 4" xfId="26353"/>
    <cellStyle name="Note 3 2 2 2 27 5" xfId="35085"/>
    <cellStyle name="Note 3 2 2 2 27 6" xfId="36813"/>
    <cellStyle name="Note 3 2 2 2 27 7" xfId="53749"/>
    <cellStyle name="Note 3 2 2 2 28" xfId="3135"/>
    <cellStyle name="Note 3 2 2 2 28 2" xfId="10940"/>
    <cellStyle name="Note 3 2 2 2 28 3" xfId="20273"/>
    <cellStyle name="Note 3 2 2 2 28 4" xfId="28368"/>
    <cellStyle name="Note 3 2 2 2 28 5" xfId="28356"/>
    <cellStyle name="Note 3 2 2 2 28 6" xfId="42403"/>
    <cellStyle name="Note 3 2 2 2 28 7" xfId="47722"/>
    <cellStyle name="Note 3 2 2 2 29" xfId="4139"/>
    <cellStyle name="Note 3 2 2 2 29 2" xfId="11898"/>
    <cellStyle name="Note 3 2 2 2 29 3" xfId="20849"/>
    <cellStyle name="Note 3 2 2 2 29 4" xfId="29036"/>
    <cellStyle name="Note 3 2 2 2 29 5" xfId="34560"/>
    <cellStyle name="Note 3 2 2 2 29 6" xfId="42701"/>
    <cellStyle name="Note 3 2 2 2 29 7" xfId="49960"/>
    <cellStyle name="Note 3 2 2 2 3" xfId="797"/>
    <cellStyle name="Note 3 2 2 2 3 2" xfId="8620"/>
    <cellStyle name="Note 3 2 2 2 3 3" xfId="16048"/>
    <cellStyle name="Note 3 2 2 2 3 4" xfId="19091"/>
    <cellStyle name="Note 3 2 2 2 3 5" xfId="28777"/>
    <cellStyle name="Note 3 2 2 2 3 6" xfId="36864"/>
    <cellStyle name="Note 3 2 2 2 3 7" xfId="49272"/>
    <cellStyle name="Note 3 2 2 2 30" xfId="3581"/>
    <cellStyle name="Note 3 2 2 2 30 2" xfId="20535"/>
    <cellStyle name="Note 3 2 2 2 30 3" xfId="28660"/>
    <cellStyle name="Note 3 2 2 2 30 4" xfId="35972"/>
    <cellStyle name="Note 3 2 2 2 30 5" xfId="42514"/>
    <cellStyle name="Note 3 2 2 2 30 6" xfId="53321"/>
    <cellStyle name="Note 3 2 2 2 31" xfId="4336"/>
    <cellStyle name="Note 3 2 2 2 31 2" xfId="12053"/>
    <cellStyle name="Note 3 2 2 2 31 3" xfId="21046"/>
    <cellStyle name="Note 3 2 2 2 31 4" xfId="29233"/>
    <cellStyle name="Note 3 2 2 2 31 5" xfId="34078"/>
    <cellStyle name="Note 3 2 2 2 31 6" xfId="42898"/>
    <cellStyle name="Note 3 2 2 2 31 7" xfId="48537"/>
    <cellStyle name="Note 3 2 2 2 32" xfId="4459"/>
    <cellStyle name="Note 3 2 2 2 32 2" xfId="12176"/>
    <cellStyle name="Note 3 2 2 2 32 3" xfId="21169"/>
    <cellStyle name="Note 3 2 2 2 32 4" xfId="29356"/>
    <cellStyle name="Note 3 2 2 2 32 5" xfId="26801"/>
    <cellStyle name="Note 3 2 2 2 32 6" xfId="43021"/>
    <cellStyle name="Note 3 2 2 2 32 7" xfId="48779"/>
    <cellStyle name="Note 3 2 2 2 33" xfId="4573"/>
    <cellStyle name="Note 3 2 2 2 33 2" xfId="12290"/>
    <cellStyle name="Note 3 2 2 2 33 3" xfId="21283"/>
    <cellStyle name="Note 3 2 2 2 33 4" xfId="29470"/>
    <cellStyle name="Note 3 2 2 2 33 5" xfId="28712"/>
    <cellStyle name="Note 3 2 2 2 33 6" xfId="43135"/>
    <cellStyle name="Note 3 2 2 2 33 7" xfId="47583"/>
    <cellStyle name="Note 3 2 2 2 34" xfId="4686"/>
    <cellStyle name="Note 3 2 2 2 34 2" xfId="12403"/>
    <cellStyle name="Note 3 2 2 2 34 3" xfId="21396"/>
    <cellStyle name="Note 3 2 2 2 34 4" xfId="29583"/>
    <cellStyle name="Note 3 2 2 2 34 5" xfId="35649"/>
    <cellStyle name="Note 3 2 2 2 34 6" xfId="43248"/>
    <cellStyle name="Note 3 2 2 2 34 7" xfId="51728"/>
    <cellStyle name="Note 3 2 2 2 35" xfId="4797"/>
    <cellStyle name="Note 3 2 2 2 35 2" xfId="12514"/>
    <cellStyle name="Note 3 2 2 2 35 3" xfId="21507"/>
    <cellStyle name="Note 3 2 2 2 35 4" xfId="29694"/>
    <cellStyle name="Note 3 2 2 2 35 5" xfId="35221"/>
    <cellStyle name="Note 3 2 2 2 35 6" xfId="43359"/>
    <cellStyle name="Note 3 2 2 2 35 7" xfId="51328"/>
    <cellStyle name="Note 3 2 2 2 36" xfId="4906"/>
    <cellStyle name="Note 3 2 2 2 36 2" xfId="12623"/>
    <cellStyle name="Note 3 2 2 2 36 3" xfId="21616"/>
    <cellStyle name="Note 3 2 2 2 36 4" xfId="29803"/>
    <cellStyle name="Note 3 2 2 2 36 5" xfId="28544"/>
    <cellStyle name="Note 3 2 2 2 36 6" xfId="43468"/>
    <cellStyle name="Note 3 2 2 2 36 7" xfId="47773"/>
    <cellStyle name="Note 3 2 2 2 37" xfId="5017"/>
    <cellStyle name="Note 3 2 2 2 37 2" xfId="12734"/>
    <cellStyle name="Note 3 2 2 2 37 3" xfId="21727"/>
    <cellStyle name="Note 3 2 2 2 37 4" xfId="29914"/>
    <cellStyle name="Note 3 2 2 2 37 5" xfId="35689"/>
    <cellStyle name="Note 3 2 2 2 37 6" xfId="43579"/>
    <cellStyle name="Note 3 2 2 2 37 7" xfId="51936"/>
    <cellStyle name="Note 3 2 2 2 38" xfId="5396"/>
    <cellStyle name="Note 3 2 2 2 38 2" xfId="13113"/>
    <cellStyle name="Note 3 2 2 2 38 3" xfId="22106"/>
    <cellStyle name="Note 3 2 2 2 38 4" xfId="30293"/>
    <cellStyle name="Note 3 2 2 2 38 5" xfId="26914"/>
    <cellStyle name="Note 3 2 2 2 38 6" xfId="43958"/>
    <cellStyle name="Note 3 2 2 2 38 7" xfId="51061"/>
    <cellStyle name="Note 3 2 2 2 39" xfId="5516"/>
    <cellStyle name="Note 3 2 2 2 39 2" xfId="13233"/>
    <cellStyle name="Note 3 2 2 2 39 3" xfId="22226"/>
    <cellStyle name="Note 3 2 2 2 39 4" xfId="30413"/>
    <cellStyle name="Note 3 2 2 2 39 5" xfId="34766"/>
    <cellStyle name="Note 3 2 2 2 39 6" xfId="44078"/>
    <cellStyle name="Note 3 2 2 2 39 7" xfId="47695"/>
    <cellStyle name="Note 3 2 2 2 4" xfId="908"/>
    <cellStyle name="Note 3 2 2 2 4 2" xfId="8731"/>
    <cellStyle name="Note 3 2 2 2 4 3" xfId="16159"/>
    <cellStyle name="Note 3 2 2 2 4 4" xfId="25868"/>
    <cellStyle name="Note 3 2 2 2 4 5" xfId="34457"/>
    <cellStyle name="Note 3 2 2 2 4 6" xfId="38117"/>
    <cellStyle name="Note 3 2 2 2 4 7" xfId="52717"/>
    <cellStyle name="Note 3 2 2 2 40" xfId="5640"/>
    <cellStyle name="Note 3 2 2 2 40 2" xfId="13357"/>
    <cellStyle name="Note 3 2 2 2 40 3" xfId="22350"/>
    <cellStyle name="Note 3 2 2 2 40 4" xfId="30537"/>
    <cellStyle name="Note 3 2 2 2 40 5" xfId="36229"/>
    <cellStyle name="Note 3 2 2 2 40 6" xfId="44202"/>
    <cellStyle name="Note 3 2 2 2 40 7" xfId="54521"/>
    <cellStyle name="Note 3 2 2 2 41" xfId="5756"/>
    <cellStyle name="Note 3 2 2 2 41 2" xfId="13473"/>
    <cellStyle name="Note 3 2 2 2 41 3" xfId="22466"/>
    <cellStyle name="Note 3 2 2 2 41 4" xfId="30653"/>
    <cellStyle name="Note 3 2 2 2 41 5" xfId="34677"/>
    <cellStyle name="Note 3 2 2 2 41 6" xfId="44318"/>
    <cellStyle name="Note 3 2 2 2 41 7" xfId="50861"/>
    <cellStyle name="Note 3 2 2 2 42" xfId="5872"/>
    <cellStyle name="Note 3 2 2 2 42 2" xfId="13589"/>
    <cellStyle name="Note 3 2 2 2 42 3" xfId="22582"/>
    <cellStyle name="Note 3 2 2 2 42 4" xfId="30769"/>
    <cellStyle name="Note 3 2 2 2 42 5" xfId="35715"/>
    <cellStyle name="Note 3 2 2 2 42 6" xfId="44434"/>
    <cellStyle name="Note 3 2 2 2 42 7" xfId="51490"/>
    <cellStyle name="Note 3 2 2 2 43" xfId="6001"/>
    <cellStyle name="Note 3 2 2 2 43 2" xfId="13718"/>
    <cellStyle name="Note 3 2 2 2 43 3" xfId="22711"/>
    <cellStyle name="Note 3 2 2 2 43 4" xfId="30898"/>
    <cellStyle name="Note 3 2 2 2 43 5" xfId="36166"/>
    <cellStyle name="Note 3 2 2 2 43 6" xfId="44563"/>
    <cellStyle name="Note 3 2 2 2 43 7" xfId="53705"/>
    <cellStyle name="Note 3 2 2 2 44" xfId="6097"/>
    <cellStyle name="Note 3 2 2 2 44 2" xfId="13814"/>
    <cellStyle name="Note 3 2 2 2 44 3" xfId="22807"/>
    <cellStyle name="Note 3 2 2 2 44 4" xfId="30994"/>
    <cellStyle name="Note 3 2 2 2 44 5" xfId="34742"/>
    <cellStyle name="Note 3 2 2 2 44 6" xfId="44659"/>
    <cellStyle name="Note 3 2 2 2 44 7" xfId="50876"/>
    <cellStyle name="Note 3 2 2 2 45" xfId="5209"/>
    <cellStyle name="Note 3 2 2 2 45 2" xfId="12926"/>
    <cellStyle name="Note 3 2 2 2 45 3" xfId="21919"/>
    <cellStyle name="Note 3 2 2 2 45 4" xfId="30106"/>
    <cellStyle name="Note 3 2 2 2 45 5" xfId="35669"/>
    <cellStyle name="Note 3 2 2 2 45 6" xfId="43771"/>
    <cellStyle name="Note 3 2 2 2 45 7" xfId="51795"/>
    <cellStyle name="Note 3 2 2 2 46" xfId="6257"/>
    <cellStyle name="Note 3 2 2 2 46 2" xfId="13974"/>
    <cellStyle name="Note 3 2 2 2 46 3" xfId="22967"/>
    <cellStyle name="Note 3 2 2 2 46 4" xfId="31154"/>
    <cellStyle name="Note 3 2 2 2 46 5" xfId="35232"/>
    <cellStyle name="Note 3 2 2 2 46 6" xfId="44819"/>
    <cellStyle name="Note 3 2 2 2 46 7" xfId="48851"/>
    <cellStyle name="Note 3 2 2 2 47" xfId="6373"/>
    <cellStyle name="Note 3 2 2 2 47 2" xfId="14090"/>
    <cellStyle name="Note 3 2 2 2 47 3" xfId="23083"/>
    <cellStyle name="Note 3 2 2 2 47 4" xfId="31270"/>
    <cellStyle name="Note 3 2 2 2 47 5" xfId="35797"/>
    <cellStyle name="Note 3 2 2 2 47 6" xfId="44935"/>
    <cellStyle name="Note 3 2 2 2 47 7" xfId="47652"/>
    <cellStyle name="Note 3 2 2 2 48" xfId="6484"/>
    <cellStyle name="Note 3 2 2 2 48 2" xfId="14201"/>
    <cellStyle name="Note 3 2 2 2 48 3" xfId="23194"/>
    <cellStyle name="Note 3 2 2 2 48 4" xfId="31381"/>
    <cellStyle name="Note 3 2 2 2 48 5" xfId="35368"/>
    <cellStyle name="Note 3 2 2 2 48 6" xfId="45046"/>
    <cellStyle name="Note 3 2 2 2 48 7" xfId="54278"/>
    <cellStyle name="Note 3 2 2 2 49" xfId="5174"/>
    <cellStyle name="Note 3 2 2 2 49 2" xfId="12891"/>
    <cellStyle name="Note 3 2 2 2 49 3" xfId="21884"/>
    <cellStyle name="Note 3 2 2 2 49 4" xfId="30071"/>
    <cellStyle name="Note 3 2 2 2 49 5" xfId="27797"/>
    <cellStyle name="Note 3 2 2 2 49 6" xfId="43736"/>
    <cellStyle name="Note 3 2 2 2 49 7" xfId="51373"/>
    <cellStyle name="Note 3 2 2 2 5" xfId="1373"/>
    <cellStyle name="Note 3 2 2 2 5 2" xfId="9196"/>
    <cellStyle name="Note 3 2 2 2 5 3" xfId="16624"/>
    <cellStyle name="Note 3 2 2 2 5 4" xfId="25655"/>
    <cellStyle name="Note 3 2 2 2 5 5" xfId="34182"/>
    <cellStyle name="Note 3 2 2 2 5 6" xfId="38556"/>
    <cellStyle name="Note 3 2 2 2 5 7" xfId="52218"/>
    <cellStyle name="Note 3 2 2 2 50" xfId="6630"/>
    <cellStyle name="Note 3 2 2 2 50 2" xfId="14347"/>
    <cellStyle name="Note 3 2 2 2 50 3" xfId="23340"/>
    <cellStyle name="Note 3 2 2 2 50 4" xfId="31527"/>
    <cellStyle name="Note 3 2 2 2 50 5" xfId="34449"/>
    <cellStyle name="Note 3 2 2 2 50 6" xfId="45192"/>
    <cellStyle name="Note 3 2 2 2 50 7" xfId="47813"/>
    <cellStyle name="Note 3 2 2 2 51" xfId="6742"/>
    <cellStyle name="Note 3 2 2 2 51 2" xfId="14459"/>
    <cellStyle name="Note 3 2 2 2 51 3" xfId="23452"/>
    <cellStyle name="Note 3 2 2 2 51 4" xfId="31639"/>
    <cellStyle name="Note 3 2 2 2 51 5" xfId="35153"/>
    <cellStyle name="Note 3 2 2 2 51 6" xfId="45304"/>
    <cellStyle name="Note 3 2 2 2 51 7" xfId="49609"/>
    <cellStyle name="Note 3 2 2 2 52" xfId="6857"/>
    <cellStyle name="Note 3 2 2 2 52 2" xfId="14574"/>
    <cellStyle name="Note 3 2 2 2 52 3" xfId="23567"/>
    <cellStyle name="Note 3 2 2 2 52 4" xfId="31754"/>
    <cellStyle name="Note 3 2 2 2 52 5" xfId="36228"/>
    <cellStyle name="Note 3 2 2 2 52 6" xfId="45419"/>
    <cellStyle name="Note 3 2 2 2 52 7" xfId="47065"/>
    <cellStyle name="Note 3 2 2 2 53" xfId="6970"/>
    <cellStyle name="Note 3 2 2 2 53 2" xfId="14687"/>
    <cellStyle name="Note 3 2 2 2 53 3" xfId="23680"/>
    <cellStyle name="Note 3 2 2 2 53 4" xfId="31867"/>
    <cellStyle name="Note 3 2 2 2 53 5" xfId="27883"/>
    <cellStyle name="Note 3 2 2 2 53 6" xfId="45532"/>
    <cellStyle name="Note 3 2 2 2 53 7" xfId="54513"/>
    <cellStyle name="Note 3 2 2 2 54" xfId="7081"/>
    <cellStyle name="Note 3 2 2 2 54 2" xfId="14798"/>
    <cellStyle name="Note 3 2 2 2 54 3" xfId="23791"/>
    <cellStyle name="Note 3 2 2 2 54 4" xfId="31978"/>
    <cellStyle name="Note 3 2 2 2 54 5" xfId="34856"/>
    <cellStyle name="Note 3 2 2 2 54 6" xfId="45643"/>
    <cellStyle name="Note 3 2 2 2 54 7" xfId="50506"/>
    <cellStyle name="Note 3 2 2 2 55" xfId="7186"/>
    <cellStyle name="Note 3 2 2 2 55 2" xfId="14903"/>
    <cellStyle name="Note 3 2 2 2 55 3" xfId="23896"/>
    <cellStyle name="Note 3 2 2 2 55 4" xfId="32083"/>
    <cellStyle name="Note 3 2 2 2 55 5" xfId="35877"/>
    <cellStyle name="Note 3 2 2 2 55 6" xfId="45748"/>
    <cellStyle name="Note 3 2 2 2 55 7" xfId="52281"/>
    <cellStyle name="Note 3 2 2 2 56" xfId="7337"/>
    <cellStyle name="Note 3 2 2 2 56 2" xfId="15054"/>
    <cellStyle name="Note 3 2 2 2 56 3" xfId="24047"/>
    <cellStyle name="Note 3 2 2 2 56 4" xfId="32234"/>
    <cellStyle name="Note 3 2 2 2 56 5" xfId="35861"/>
    <cellStyle name="Note 3 2 2 2 56 6" xfId="45899"/>
    <cellStyle name="Note 3 2 2 2 56 7" xfId="47667"/>
    <cellStyle name="Note 3 2 2 2 57" xfId="7478"/>
    <cellStyle name="Note 3 2 2 2 57 2" xfId="15195"/>
    <cellStyle name="Note 3 2 2 2 57 3" xfId="24188"/>
    <cellStyle name="Note 3 2 2 2 57 4" xfId="32375"/>
    <cellStyle name="Note 3 2 2 2 57 5" xfId="35832"/>
    <cellStyle name="Note 3 2 2 2 57 6" xfId="46040"/>
    <cellStyle name="Note 3 2 2 2 57 7" xfId="52121"/>
    <cellStyle name="Note 3 2 2 2 58" xfId="7599"/>
    <cellStyle name="Note 3 2 2 2 58 2" xfId="15316"/>
    <cellStyle name="Note 3 2 2 2 58 3" xfId="24309"/>
    <cellStyle name="Note 3 2 2 2 58 4" xfId="32496"/>
    <cellStyle name="Note 3 2 2 2 58 5" xfId="33915"/>
    <cellStyle name="Note 3 2 2 2 58 6" xfId="46161"/>
    <cellStyle name="Note 3 2 2 2 58 7" xfId="47857"/>
    <cellStyle name="Note 3 2 2 2 59" xfId="7875"/>
    <cellStyle name="Note 3 2 2 2 59 2" xfId="15592"/>
    <cellStyle name="Note 3 2 2 2 59 3" xfId="24579"/>
    <cellStyle name="Note 3 2 2 2 59 4" xfId="32772"/>
    <cellStyle name="Note 3 2 2 2 59 5" xfId="35827"/>
    <cellStyle name="Note 3 2 2 2 59 6" xfId="46437"/>
    <cellStyle name="Note 3 2 2 2 59 7" xfId="51825"/>
    <cellStyle name="Note 3 2 2 2 6" xfId="1496"/>
    <cellStyle name="Note 3 2 2 2 6 2" xfId="9319"/>
    <cellStyle name="Note 3 2 2 2 6 3" xfId="16747"/>
    <cellStyle name="Note 3 2 2 2 6 4" xfId="25638"/>
    <cellStyle name="Note 3 2 2 2 6 5" xfId="34159"/>
    <cellStyle name="Note 3 2 2 2 6 6" xfId="41035"/>
    <cellStyle name="Note 3 2 2 2 6 7" xfId="52186"/>
    <cellStyle name="Note 3 2 2 2 60" xfId="7767"/>
    <cellStyle name="Note 3 2 2 2 60 2" xfId="15484"/>
    <cellStyle name="Note 3 2 2 2 60 3" xfId="24473"/>
    <cellStyle name="Note 3 2 2 2 60 4" xfId="32664"/>
    <cellStyle name="Note 3 2 2 2 60 5" xfId="28105"/>
    <cellStyle name="Note 3 2 2 2 60 6" xfId="46329"/>
    <cellStyle name="Note 3 2 2 2 60 7" xfId="49783"/>
    <cellStyle name="Note 3 2 2 2 61" xfId="7980"/>
    <cellStyle name="Note 3 2 2 2 61 2" xfId="15697"/>
    <cellStyle name="Note 3 2 2 2 61 3" xfId="24682"/>
    <cellStyle name="Note 3 2 2 2 61 4" xfId="32877"/>
    <cellStyle name="Note 3 2 2 2 61 5" xfId="35716"/>
    <cellStyle name="Note 3 2 2 2 61 6" xfId="46542"/>
    <cellStyle name="Note 3 2 2 2 61 7" xfId="51295"/>
    <cellStyle name="Note 3 2 2 2 62" xfId="7720"/>
    <cellStyle name="Note 3 2 2 2 62 2" xfId="15437"/>
    <cellStyle name="Note 3 2 2 2 62 3" xfId="24428"/>
    <cellStyle name="Note 3 2 2 2 62 4" xfId="32617"/>
    <cellStyle name="Note 3 2 2 2 62 5" xfId="35278"/>
    <cellStyle name="Note 3 2 2 2 62 6" xfId="46282"/>
    <cellStyle name="Note 3 2 2 2 62 7" xfId="49174"/>
    <cellStyle name="Note 3 2 2 2 63" xfId="8151"/>
    <cellStyle name="Note 3 2 2 2 63 2" xfId="15868"/>
    <cellStyle name="Note 3 2 2 2 63 3" xfId="33048"/>
    <cellStyle name="Note 3 2 2 2 63 4" xfId="34377"/>
    <cellStyle name="Note 3 2 2 2 63 5" xfId="46713"/>
    <cellStyle name="Note 3 2 2 2 63 6" xfId="47802"/>
    <cellStyle name="Note 3 2 2 2 64" xfId="20628"/>
    <cellStyle name="Note 3 2 2 2 65" xfId="28134"/>
    <cellStyle name="Note 3 2 2 2 66" xfId="36300"/>
    <cellStyle name="Note 3 2 2 2 67" xfId="48319"/>
    <cellStyle name="Note 3 2 2 2 7" xfId="974"/>
    <cellStyle name="Note 3 2 2 2 7 2" xfId="8797"/>
    <cellStyle name="Note 3 2 2 2 7 3" xfId="16225"/>
    <cellStyle name="Note 3 2 2 2 7 4" xfId="25995"/>
    <cellStyle name="Note 3 2 2 2 7 5" xfId="34619"/>
    <cellStyle name="Note 3 2 2 2 7 6" xfId="36680"/>
    <cellStyle name="Note 3 2 2 2 7 7" xfId="52993"/>
    <cellStyle name="Note 3 2 2 2 8" xfId="1733"/>
    <cellStyle name="Note 3 2 2 2 8 2" xfId="9556"/>
    <cellStyle name="Note 3 2 2 2 8 3" xfId="16984"/>
    <cellStyle name="Note 3 2 2 2 8 4" xfId="20638"/>
    <cellStyle name="Note 3 2 2 2 8 5" xfId="27657"/>
    <cellStyle name="Note 3 2 2 2 8 6" xfId="36775"/>
    <cellStyle name="Note 3 2 2 2 8 7" xfId="50281"/>
    <cellStyle name="Note 3 2 2 2 9" xfId="1867"/>
    <cellStyle name="Note 3 2 2 2 9 2" xfId="9690"/>
    <cellStyle name="Note 3 2 2 2 9 3" xfId="17118"/>
    <cellStyle name="Note 3 2 2 2 9 4" xfId="19388"/>
    <cellStyle name="Note 3 2 2 2 9 5" xfId="27698"/>
    <cellStyle name="Note 3 2 2 2 9 6" xfId="40052"/>
    <cellStyle name="Note 3 2 2 2 9 7" xfId="47516"/>
    <cellStyle name="Note 3 2 2 20" xfId="1277"/>
    <cellStyle name="Note 3 2 2 20 2" xfId="9100"/>
    <cellStyle name="Note 3 2 2 20 3" xfId="16528"/>
    <cellStyle name="Note 3 2 2 20 4" xfId="20088"/>
    <cellStyle name="Note 3 2 2 20 5" xfId="28448"/>
    <cellStyle name="Note 3 2 2 20 6" xfId="39947"/>
    <cellStyle name="Note 3 2 2 20 7" xfId="46788"/>
    <cellStyle name="Note 3 2 2 21" xfId="2554"/>
    <cellStyle name="Note 3 2 2 21 2" xfId="10377"/>
    <cellStyle name="Note 3 2 2 21 3" xfId="17805"/>
    <cellStyle name="Note 3 2 2 21 4" xfId="26348"/>
    <cellStyle name="Note 3 2 2 21 5" xfId="35077"/>
    <cellStyle name="Note 3 2 2 21 6" xfId="39062"/>
    <cellStyle name="Note 3 2 2 21 7" xfId="53736"/>
    <cellStyle name="Note 3 2 2 22" xfId="1792"/>
    <cellStyle name="Note 3 2 2 22 2" xfId="9615"/>
    <cellStyle name="Note 3 2 2 22 3" xfId="17043"/>
    <cellStyle name="Note 3 2 2 22 4" xfId="25223"/>
    <cellStyle name="Note 3 2 2 22 5" xfId="33625"/>
    <cellStyle name="Note 3 2 2 22 6" xfId="41156"/>
    <cellStyle name="Note 3 2 2 22 7" xfId="51277"/>
    <cellStyle name="Note 3 2 2 23" xfId="2700"/>
    <cellStyle name="Note 3 2 2 23 2" xfId="10523"/>
    <cellStyle name="Note 3 2 2 23 3" xfId="17951"/>
    <cellStyle name="Note 3 2 2 23 4" xfId="25744"/>
    <cellStyle name="Note 3 2 2 23 5" xfId="34295"/>
    <cellStyle name="Note 3 2 2 23 6" xfId="38989"/>
    <cellStyle name="Note 3 2 2 23 7" xfId="52423"/>
    <cellStyle name="Note 3 2 2 24" xfId="2687"/>
    <cellStyle name="Note 3 2 2 24 2" xfId="10510"/>
    <cellStyle name="Note 3 2 2 24 3" xfId="17938"/>
    <cellStyle name="Note 3 2 2 24 4" xfId="26334"/>
    <cellStyle name="Note 3 2 2 24 5" xfId="35060"/>
    <cellStyle name="Note 3 2 2 24 6" xfId="40510"/>
    <cellStyle name="Note 3 2 2 24 7" xfId="53713"/>
    <cellStyle name="Note 3 2 2 25" xfId="2857"/>
    <cellStyle name="Note 3 2 2 25 2" xfId="10680"/>
    <cellStyle name="Note 3 2 2 25 3" xfId="18108"/>
    <cellStyle name="Note 3 2 2 25 4" xfId="25778"/>
    <cellStyle name="Note 3 2 2 25 5" xfId="34342"/>
    <cellStyle name="Note 3 2 2 25 6" xfId="38101"/>
    <cellStyle name="Note 3 2 2 25 7" xfId="52511"/>
    <cellStyle name="Note 3 2 2 26" xfId="3115"/>
    <cellStyle name="Note 3 2 2 26 2" xfId="10920"/>
    <cellStyle name="Note 3 2 2 26 3" xfId="18298"/>
    <cellStyle name="Note 3 2 2 26 4" xfId="20416"/>
    <cellStyle name="Note 3 2 2 26 5" xfId="27578"/>
    <cellStyle name="Note 3 2 2 26 6" xfId="41670"/>
    <cellStyle name="Note 3 2 2 26 7" xfId="48945"/>
    <cellStyle name="Note 3 2 2 27" xfId="3341"/>
    <cellStyle name="Note 3 2 2 27 2" xfId="11134"/>
    <cellStyle name="Note 3 2 2 27 3" xfId="18461"/>
    <cellStyle name="Note 3 2 2 27 4" xfId="26610"/>
    <cellStyle name="Note 3 2 2 27 5" xfId="35440"/>
    <cellStyle name="Note 3 2 2 27 6" xfId="42280"/>
    <cellStyle name="Note 3 2 2 27 7" xfId="54313"/>
    <cellStyle name="Note 3 2 2 28" xfId="3141"/>
    <cellStyle name="Note 3 2 2 28 2" xfId="10945"/>
    <cellStyle name="Note 3 2 2 28 3" xfId="18317"/>
    <cellStyle name="Note 3 2 2 28 4" xfId="20671"/>
    <cellStyle name="Note 3 2 2 28 5" xfId="27502"/>
    <cellStyle name="Note 3 2 2 28 6" xfId="40407"/>
    <cellStyle name="Note 3 2 2 28 7" xfId="48412"/>
    <cellStyle name="Note 3 2 2 29" xfId="3221"/>
    <cellStyle name="Note 3 2 2 29 2" xfId="11017"/>
    <cellStyle name="Note 3 2 2 29 3" xfId="18354"/>
    <cellStyle name="Note 3 2 2 29 4" xfId="19526"/>
    <cellStyle name="Note 3 2 2 29 5" xfId="27518"/>
    <cellStyle name="Note 3 2 2 29 6" xfId="36506"/>
    <cellStyle name="Note 3 2 2 29 7" xfId="48091"/>
    <cellStyle name="Note 3 2 2 3" xfId="552"/>
    <cellStyle name="Note 3 2 2 3 10" xfId="1998"/>
    <cellStyle name="Note 3 2 2 3 10 2" xfId="9821"/>
    <cellStyle name="Note 3 2 2 3 10 3" xfId="17249"/>
    <cellStyle name="Note 3 2 2 3 10 4" xfId="25755"/>
    <cellStyle name="Note 3 2 2 3 10 5" xfId="34309"/>
    <cellStyle name="Note 3 2 2 3 10 6" xfId="36639"/>
    <cellStyle name="Note 3 2 2 3 10 7" xfId="52450"/>
    <cellStyle name="Note 3 2 2 3 11" xfId="2115"/>
    <cellStyle name="Note 3 2 2 3 11 2" xfId="9938"/>
    <cellStyle name="Note 3 2 2 3 11 3" xfId="17366"/>
    <cellStyle name="Note 3 2 2 3 11 4" xfId="26006"/>
    <cellStyle name="Note 3 2 2 3 11 5" xfId="34633"/>
    <cellStyle name="Note 3 2 2 3 11 6" xfId="38066"/>
    <cellStyle name="Note 3 2 2 3 11 7" xfId="53013"/>
    <cellStyle name="Note 3 2 2 3 12" xfId="2229"/>
    <cellStyle name="Note 3 2 2 3 12 2" xfId="10052"/>
    <cellStyle name="Note 3 2 2 3 12 3" xfId="17480"/>
    <cellStyle name="Note 3 2 2 3 12 4" xfId="19324"/>
    <cellStyle name="Note 3 2 2 3 12 5" xfId="27494"/>
    <cellStyle name="Note 3 2 2 3 12 6" xfId="41125"/>
    <cellStyle name="Note 3 2 2 3 12 7" xfId="49292"/>
    <cellStyle name="Note 3 2 2 3 13" xfId="1007"/>
    <cellStyle name="Note 3 2 2 3 13 2" xfId="8830"/>
    <cellStyle name="Note 3 2 2 3 13 3" xfId="16258"/>
    <cellStyle name="Note 3 2 2 3 13 4" xfId="24802"/>
    <cellStyle name="Note 3 2 2 3 13 5" xfId="27598"/>
    <cellStyle name="Note 3 2 2 3 13 6" xfId="36917"/>
    <cellStyle name="Note 3 2 2 3 13 7" xfId="49342"/>
    <cellStyle name="Note 3 2 2 3 14" xfId="2322"/>
    <cellStyle name="Note 3 2 2 3 14 2" xfId="10145"/>
    <cellStyle name="Note 3 2 2 3 14 3" xfId="17573"/>
    <cellStyle name="Note 3 2 2 3 14 4" xfId="26528"/>
    <cellStyle name="Note 3 2 2 3 14 5" xfId="35328"/>
    <cellStyle name="Note 3 2 2 3 14 6" xfId="40685"/>
    <cellStyle name="Note 3 2 2 3 14 7" xfId="54135"/>
    <cellStyle name="Note 3 2 2 3 15" xfId="2526"/>
    <cellStyle name="Note 3 2 2 3 15 2" xfId="10349"/>
    <cellStyle name="Note 3 2 2 3 15 3" xfId="17777"/>
    <cellStyle name="Note 3 2 2 3 15 4" xfId="19923"/>
    <cellStyle name="Note 3 2 2 3 15 5" xfId="27199"/>
    <cellStyle name="Note 3 2 2 3 15 6" xfId="41910"/>
    <cellStyle name="Note 3 2 2 3 15 7" xfId="47837"/>
    <cellStyle name="Note 3 2 2 3 16" xfId="2640"/>
    <cellStyle name="Note 3 2 2 3 16 2" xfId="10463"/>
    <cellStyle name="Note 3 2 2 3 16 3" xfId="17891"/>
    <cellStyle name="Note 3 2 2 3 16 4" xfId="25251"/>
    <cellStyle name="Note 3 2 2 3 16 5" xfId="33657"/>
    <cellStyle name="Note 3 2 2 3 16 6" xfId="38047"/>
    <cellStyle name="Note 3 2 2 3 16 7" xfId="51331"/>
    <cellStyle name="Note 3 2 2 3 17" xfId="1043"/>
    <cellStyle name="Note 3 2 2 3 17 2" xfId="8866"/>
    <cellStyle name="Note 3 2 2 3 17 3" xfId="16294"/>
    <cellStyle name="Note 3 2 2 3 17 4" xfId="26041"/>
    <cellStyle name="Note 3 2 2 3 17 5" xfId="34681"/>
    <cellStyle name="Note 3 2 2 3 17 6" xfId="38113"/>
    <cellStyle name="Note 3 2 2 3 17 7" xfId="53094"/>
    <cellStyle name="Note 3 2 2 3 18" xfId="2387"/>
    <cellStyle name="Note 3 2 2 3 18 2" xfId="10210"/>
    <cellStyle name="Note 3 2 2 3 18 3" xfId="17638"/>
    <cellStyle name="Note 3 2 2 3 18 4" xfId="20063"/>
    <cellStyle name="Note 3 2 2 3 18 5" xfId="27312"/>
    <cellStyle name="Note 3 2 2 3 18 6" xfId="40547"/>
    <cellStyle name="Note 3 2 2 3 18 7" xfId="48549"/>
    <cellStyle name="Note 3 2 2 3 19" xfId="2831"/>
    <cellStyle name="Note 3 2 2 3 19 2" xfId="10654"/>
    <cellStyle name="Note 3 2 2 3 19 3" xfId="18082"/>
    <cellStyle name="Note 3 2 2 3 19 4" xfId="25784"/>
    <cellStyle name="Note 3 2 2 3 19 5" xfId="34354"/>
    <cellStyle name="Note 3 2 2 3 19 6" xfId="39410"/>
    <cellStyle name="Note 3 2 2 3 19 7" xfId="52529"/>
    <cellStyle name="Note 3 2 2 3 2" xfId="700"/>
    <cellStyle name="Note 3 2 2 3 2 2" xfId="8523"/>
    <cellStyle name="Note 3 2 2 3 2 3" xfId="15951"/>
    <cellStyle name="Note 3 2 2 3 2 4" xfId="19935"/>
    <cellStyle name="Note 3 2 2 3 2 5" xfId="26992"/>
    <cellStyle name="Note 3 2 2 3 2 6" xfId="37253"/>
    <cellStyle name="Note 3 2 2 3 2 7" xfId="48012"/>
    <cellStyle name="Note 3 2 2 3 20" xfId="2938"/>
    <cellStyle name="Note 3 2 2 3 20 2" xfId="10761"/>
    <cellStyle name="Note 3 2 2 3 20 3" xfId="18189"/>
    <cellStyle name="Note 3 2 2 3 20 4" xfId="25346"/>
    <cellStyle name="Note 3 2 2 3 20 5" xfId="33781"/>
    <cellStyle name="Note 3 2 2 3 20 6" xfId="39970"/>
    <cellStyle name="Note 3 2 2 3 20 7" xfId="51532"/>
    <cellStyle name="Note 3 2 2 3 21" xfId="3315"/>
    <cellStyle name="Note 3 2 2 3 21 2" xfId="11108"/>
    <cellStyle name="Note 3 2 2 3 21 3" xfId="18436"/>
    <cellStyle name="Note 3 2 2 3 21 4" xfId="19025"/>
    <cellStyle name="Note 3 2 2 3 21 5" xfId="28334"/>
    <cellStyle name="Note 3 2 2 3 21 6" xfId="37610"/>
    <cellStyle name="Note 3 2 2 3 21 7" xfId="49873"/>
    <cellStyle name="Note 3 2 2 3 22" xfId="3434"/>
    <cellStyle name="Note 3 2 2 3 22 2" xfId="11225"/>
    <cellStyle name="Note 3 2 2 3 22 3" xfId="18547"/>
    <cellStyle name="Note 3 2 2 3 22 4" xfId="26229"/>
    <cellStyle name="Note 3 2 2 3 22 5" xfId="34917"/>
    <cellStyle name="Note 3 2 2 3 22 6" xfId="39549"/>
    <cellStyle name="Note 3 2 2 3 22 7" xfId="53487"/>
    <cellStyle name="Note 3 2 2 3 23" xfId="3558"/>
    <cellStyle name="Note 3 2 2 3 23 2" xfId="11347"/>
    <cellStyle name="Note 3 2 2 3 23 3" xfId="18630"/>
    <cellStyle name="Note 3 2 2 3 23 4" xfId="20626"/>
    <cellStyle name="Note 3 2 2 3 23 5" xfId="28455"/>
    <cellStyle name="Note 3 2 2 3 23 6" xfId="37240"/>
    <cellStyle name="Note 3 2 2 3 23 7" xfId="50155"/>
    <cellStyle name="Note 3 2 2 3 24" xfId="3594"/>
    <cellStyle name="Note 3 2 2 3 24 2" xfId="11380"/>
    <cellStyle name="Note 3 2 2 3 24 3" xfId="18654"/>
    <cellStyle name="Note 3 2 2 3 24 4" xfId="25635"/>
    <cellStyle name="Note 3 2 2 3 24 5" xfId="34154"/>
    <cellStyle name="Note 3 2 2 3 24 6" xfId="39207"/>
    <cellStyle name="Note 3 2 2 3 24 7" xfId="52180"/>
    <cellStyle name="Note 3 2 2 3 25" xfId="3707"/>
    <cellStyle name="Note 3 2 2 3 25 2" xfId="11492"/>
    <cellStyle name="Note 3 2 2 3 25 3" xfId="18764"/>
    <cellStyle name="Note 3 2 2 3 25 4" xfId="19538"/>
    <cellStyle name="Note 3 2 2 3 25 5" xfId="27845"/>
    <cellStyle name="Note 3 2 2 3 25 6" xfId="42196"/>
    <cellStyle name="Note 3 2 2 3 25 7" xfId="48195"/>
    <cellStyle name="Note 3 2 2 3 26" xfId="3836"/>
    <cellStyle name="Note 3 2 2 3 26 2" xfId="11618"/>
    <cellStyle name="Note 3 2 2 3 26 3" xfId="18874"/>
    <cellStyle name="Note 3 2 2 3 26 4" xfId="20657"/>
    <cellStyle name="Note 3 2 2 3 26 5" xfId="27389"/>
    <cellStyle name="Note 3 2 2 3 26 6" xfId="37979"/>
    <cellStyle name="Note 3 2 2 3 26 7" xfId="50249"/>
    <cellStyle name="Note 3 2 2 3 27" xfId="3955"/>
    <cellStyle name="Note 3 2 2 3 27 2" xfId="11734"/>
    <cellStyle name="Note 3 2 2 3 27 3" xfId="18983"/>
    <cellStyle name="Note 3 2 2 3 27 4" xfId="26394"/>
    <cellStyle name="Note 3 2 2 3 27 5" xfId="35146"/>
    <cellStyle name="Note 3 2 2 3 27 6" xfId="40635"/>
    <cellStyle name="Note 3 2 2 3 27 7" xfId="53845"/>
    <cellStyle name="Note 3 2 2 3 28" xfId="3051"/>
    <cellStyle name="Note 3 2 2 3 28 2" xfId="10861"/>
    <cellStyle name="Note 3 2 2 3 28 3" xfId="20217"/>
    <cellStyle name="Note 3 2 2 3 28 4" xfId="28309"/>
    <cellStyle name="Note 3 2 2 3 28 5" xfId="27533"/>
    <cellStyle name="Note 3 2 2 3 28 6" xfId="42374"/>
    <cellStyle name="Note 3 2 2 3 28 7" xfId="48939"/>
    <cellStyle name="Note 3 2 2 3 29" xfId="4151"/>
    <cellStyle name="Note 3 2 2 3 29 2" xfId="11910"/>
    <cellStyle name="Note 3 2 2 3 29 3" xfId="20861"/>
    <cellStyle name="Note 3 2 2 3 29 4" xfId="29048"/>
    <cellStyle name="Note 3 2 2 3 29 5" xfId="34052"/>
    <cellStyle name="Note 3 2 2 3 29 6" xfId="42713"/>
    <cellStyle name="Note 3 2 2 3 29 7" xfId="48700"/>
    <cellStyle name="Note 3 2 2 3 3" xfId="809"/>
    <cellStyle name="Note 3 2 2 3 3 2" xfId="8632"/>
    <cellStyle name="Note 3 2 2 3 3 3" xfId="16060"/>
    <cellStyle name="Note 3 2 2 3 3 4" xfId="20667"/>
    <cellStyle name="Note 3 2 2 3 3 5" xfId="27383"/>
    <cellStyle name="Note 3 2 2 3 3 6" xfId="37637"/>
    <cellStyle name="Note 3 2 2 3 3 7" xfId="48384"/>
    <cellStyle name="Note 3 2 2 3 30" xfId="4244"/>
    <cellStyle name="Note 3 2 2 3 30 2" xfId="20954"/>
    <cellStyle name="Note 3 2 2 3 30 3" xfId="29141"/>
    <cellStyle name="Note 3 2 2 3 30 4" xfId="35525"/>
    <cellStyle name="Note 3 2 2 3 30 5" xfId="42806"/>
    <cellStyle name="Note 3 2 2 3 30 6" xfId="48183"/>
    <cellStyle name="Note 3 2 2 3 31" xfId="4349"/>
    <cellStyle name="Note 3 2 2 3 31 2" xfId="12066"/>
    <cellStyle name="Note 3 2 2 3 31 3" xfId="21059"/>
    <cellStyle name="Note 3 2 2 3 31 4" xfId="29246"/>
    <cellStyle name="Note 3 2 2 3 31 5" xfId="36003"/>
    <cellStyle name="Note 3 2 2 3 31 6" xfId="42911"/>
    <cellStyle name="Note 3 2 2 3 31 7" xfId="53460"/>
    <cellStyle name="Note 3 2 2 3 32" xfId="4471"/>
    <cellStyle name="Note 3 2 2 3 32 2" xfId="12188"/>
    <cellStyle name="Note 3 2 2 3 32 3" xfId="21181"/>
    <cellStyle name="Note 3 2 2 3 32 4" xfId="29368"/>
    <cellStyle name="Note 3 2 2 3 32 5" xfId="36098"/>
    <cellStyle name="Note 3 2 2 3 32 6" xfId="43033"/>
    <cellStyle name="Note 3 2 2 3 32 7" xfId="53915"/>
    <cellStyle name="Note 3 2 2 3 33" xfId="4585"/>
    <cellStyle name="Note 3 2 2 3 33 2" xfId="12302"/>
    <cellStyle name="Note 3 2 2 3 33 3" xfId="21295"/>
    <cellStyle name="Note 3 2 2 3 33 4" xfId="29482"/>
    <cellStyle name="Note 3 2 2 3 33 5" xfId="34968"/>
    <cellStyle name="Note 3 2 2 3 33 6" xfId="43147"/>
    <cellStyle name="Note 3 2 2 3 33 7" xfId="50643"/>
    <cellStyle name="Note 3 2 2 3 34" xfId="4698"/>
    <cellStyle name="Note 3 2 2 3 34 2" xfId="12415"/>
    <cellStyle name="Note 3 2 2 3 34 3" xfId="21408"/>
    <cellStyle name="Note 3 2 2 3 34 4" xfId="29595"/>
    <cellStyle name="Note 3 2 2 3 34 5" xfId="36161"/>
    <cellStyle name="Note 3 2 2 3 34 6" xfId="43260"/>
    <cellStyle name="Note 3 2 2 3 34 7" xfId="54217"/>
    <cellStyle name="Note 3 2 2 3 35" xfId="4808"/>
    <cellStyle name="Note 3 2 2 3 35 2" xfId="12525"/>
    <cellStyle name="Note 3 2 2 3 35 3" xfId="21518"/>
    <cellStyle name="Note 3 2 2 3 35 4" xfId="29705"/>
    <cellStyle name="Note 3 2 2 3 35 5" xfId="34907"/>
    <cellStyle name="Note 3 2 2 3 35 6" xfId="43370"/>
    <cellStyle name="Note 3 2 2 3 35 7" xfId="50286"/>
    <cellStyle name="Note 3 2 2 3 36" xfId="4918"/>
    <cellStyle name="Note 3 2 2 3 36 2" xfId="12635"/>
    <cellStyle name="Note 3 2 2 3 36 3" xfId="21628"/>
    <cellStyle name="Note 3 2 2 3 36 4" xfId="29815"/>
    <cellStyle name="Note 3 2 2 3 36 5" xfId="28789"/>
    <cellStyle name="Note 3 2 2 3 36 6" xfId="43480"/>
    <cellStyle name="Note 3 2 2 3 36 7" xfId="49590"/>
    <cellStyle name="Note 3 2 2 3 37" xfId="5028"/>
    <cellStyle name="Note 3 2 2 3 37 2" xfId="12745"/>
    <cellStyle name="Note 3 2 2 3 37 3" xfId="21738"/>
    <cellStyle name="Note 3 2 2 3 37 4" xfId="29925"/>
    <cellStyle name="Note 3 2 2 3 37 5" xfId="33482"/>
    <cellStyle name="Note 3 2 2 3 37 6" xfId="43590"/>
    <cellStyle name="Note 3 2 2 3 37 7" xfId="50637"/>
    <cellStyle name="Note 3 2 2 3 38" xfId="5408"/>
    <cellStyle name="Note 3 2 2 3 38 2" xfId="13125"/>
    <cellStyle name="Note 3 2 2 3 38 3" xfId="22118"/>
    <cellStyle name="Note 3 2 2 3 38 4" xfId="30305"/>
    <cellStyle name="Note 3 2 2 3 38 5" xfId="33197"/>
    <cellStyle name="Note 3 2 2 3 38 6" xfId="43970"/>
    <cellStyle name="Note 3 2 2 3 38 7" xfId="49978"/>
    <cellStyle name="Note 3 2 2 3 39" xfId="5528"/>
    <cellStyle name="Note 3 2 2 3 39 2" xfId="13245"/>
    <cellStyle name="Note 3 2 2 3 39 3" xfId="22238"/>
    <cellStyle name="Note 3 2 2 3 39 4" xfId="30425"/>
    <cellStyle name="Note 3 2 2 3 39 5" xfId="33941"/>
    <cellStyle name="Note 3 2 2 3 39 6" xfId="44090"/>
    <cellStyle name="Note 3 2 2 3 39 7" xfId="46902"/>
    <cellStyle name="Note 3 2 2 3 4" xfId="919"/>
    <cellStyle name="Note 3 2 2 3 4 2" xfId="8742"/>
    <cellStyle name="Note 3 2 2 3 4 3" xfId="16170"/>
    <cellStyle name="Note 3 2 2 3 4 4" xfId="25257"/>
    <cellStyle name="Note 3 2 2 3 4 5" xfId="33664"/>
    <cellStyle name="Note 3 2 2 3 4 6" xfId="36722"/>
    <cellStyle name="Note 3 2 2 3 4 7" xfId="51342"/>
    <cellStyle name="Note 3 2 2 3 40" xfId="5652"/>
    <cellStyle name="Note 3 2 2 3 40 2" xfId="13369"/>
    <cellStyle name="Note 3 2 2 3 40 3" xfId="22362"/>
    <cellStyle name="Note 3 2 2 3 40 4" xfId="30549"/>
    <cellStyle name="Note 3 2 2 3 40 5" xfId="34508"/>
    <cellStyle name="Note 3 2 2 3 40 6" xfId="44214"/>
    <cellStyle name="Note 3 2 2 3 40 7" xfId="47100"/>
    <cellStyle name="Note 3 2 2 3 41" xfId="5768"/>
    <cellStyle name="Note 3 2 2 3 41 2" xfId="13485"/>
    <cellStyle name="Note 3 2 2 3 41 3" xfId="22478"/>
    <cellStyle name="Note 3 2 2 3 41 4" xfId="30665"/>
    <cellStyle name="Note 3 2 2 3 41 5" xfId="34585"/>
    <cellStyle name="Note 3 2 2 3 41 6" xfId="44330"/>
    <cellStyle name="Note 3 2 2 3 41 7" xfId="47405"/>
    <cellStyle name="Note 3 2 2 3 42" xfId="5885"/>
    <cellStyle name="Note 3 2 2 3 42 2" xfId="13602"/>
    <cellStyle name="Note 3 2 2 3 42 3" xfId="22595"/>
    <cellStyle name="Note 3 2 2 3 42 4" xfId="30782"/>
    <cellStyle name="Note 3 2 2 3 42 5" xfId="34642"/>
    <cellStyle name="Note 3 2 2 3 42 6" xfId="44447"/>
    <cellStyle name="Note 3 2 2 3 42 7" xfId="50236"/>
    <cellStyle name="Note 3 2 2 3 43" xfId="6013"/>
    <cellStyle name="Note 3 2 2 3 43 2" xfId="13730"/>
    <cellStyle name="Note 3 2 2 3 43 3" xfId="22723"/>
    <cellStyle name="Note 3 2 2 3 43 4" xfId="30910"/>
    <cellStyle name="Note 3 2 2 3 43 5" xfId="35893"/>
    <cellStyle name="Note 3 2 2 3 43 6" xfId="44575"/>
    <cellStyle name="Note 3 2 2 3 43 7" xfId="52603"/>
    <cellStyle name="Note 3 2 2 3 44" xfId="6108"/>
    <cellStyle name="Note 3 2 2 3 44 2" xfId="13825"/>
    <cellStyle name="Note 3 2 2 3 44 3" xfId="22818"/>
    <cellStyle name="Note 3 2 2 3 44 4" xfId="31005"/>
    <cellStyle name="Note 3 2 2 3 44 5" xfId="28504"/>
    <cellStyle name="Note 3 2 2 3 44 6" xfId="44670"/>
    <cellStyle name="Note 3 2 2 3 44 7" xfId="49538"/>
    <cellStyle name="Note 3 2 2 3 45" xfId="6140"/>
    <cellStyle name="Note 3 2 2 3 45 2" xfId="13857"/>
    <cellStyle name="Note 3 2 2 3 45 3" xfId="22850"/>
    <cellStyle name="Note 3 2 2 3 45 4" xfId="31037"/>
    <cellStyle name="Note 3 2 2 3 45 5" xfId="36142"/>
    <cellStyle name="Note 3 2 2 3 45 6" xfId="44702"/>
    <cellStyle name="Note 3 2 2 3 45 7" xfId="53771"/>
    <cellStyle name="Note 3 2 2 3 46" xfId="6269"/>
    <cellStyle name="Note 3 2 2 3 46 2" xfId="13986"/>
    <cellStyle name="Note 3 2 2 3 46 3" xfId="22979"/>
    <cellStyle name="Note 3 2 2 3 46 4" xfId="31166"/>
    <cellStyle name="Note 3 2 2 3 46 5" xfId="34205"/>
    <cellStyle name="Note 3 2 2 3 46 6" xfId="44831"/>
    <cellStyle name="Note 3 2 2 3 46 7" xfId="47887"/>
    <cellStyle name="Note 3 2 2 3 47" xfId="6384"/>
    <cellStyle name="Note 3 2 2 3 47 2" xfId="14101"/>
    <cellStyle name="Note 3 2 2 3 47 3" xfId="23094"/>
    <cellStyle name="Note 3 2 2 3 47 4" xfId="31281"/>
    <cellStyle name="Note 3 2 2 3 47 5" xfId="27328"/>
    <cellStyle name="Note 3 2 2 3 47 6" xfId="44946"/>
    <cellStyle name="Note 3 2 2 3 47 7" xfId="47548"/>
    <cellStyle name="Note 3 2 2 3 48" xfId="6496"/>
    <cellStyle name="Note 3 2 2 3 48 2" xfId="14213"/>
    <cellStyle name="Note 3 2 2 3 48 3" xfId="23206"/>
    <cellStyle name="Note 3 2 2 3 48 4" xfId="31393"/>
    <cellStyle name="Note 3 2 2 3 48 5" xfId="36174"/>
    <cellStyle name="Note 3 2 2 3 48 6" xfId="45058"/>
    <cellStyle name="Note 3 2 2 3 48 7" xfId="53885"/>
    <cellStyle name="Note 3 2 2 3 49" xfId="6100"/>
    <cellStyle name="Note 3 2 2 3 49 2" xfId="13817"/>
    <cellStyle name="Note 3 2 2 3 49 3" xfId="22810"/>
    <cellStyle name="Note 3 2 2 3 49 4" xfId="30997"/>
    <cellStyle name="Note 3 2 2 3 49 5" xfId="35478"/>
    <cellStyle name="Note 3 2 2 3 49 6" xfId="44662"/>
    <cellStyle name="Note 3 2 2 3 49 7" xfId="50689"/>
    <cellStyle name="Note 3 2 2 3 5" xfId="1386"/>
    <cellStyle name="Note 3 2 2 3 5 2" xfId="9209"/>
    <cellStyle name="Note 3 2 2 3 5 3" xfId="16637"/>
    <cellStyle name="Note 3 2 2 3 5 4" xfId="24990"/>
    <cellStyle name="Note 3 2 2 3 5 5" xfId="33339"/>
    <cellStyle name="Note 3 2 2 3 5 6" xfId="36396"/>
    <cellStyle name="Note 3 2 2 3 5 7" xfId="50778"/>
    <cellStyle name="Note 3 2 2 3 50" xfId="6643"/>
    <cellStyle name="Note 3 2 2 3 50 2" xfId="14360"/>
    <cellStyle name="Note 3 2 2 3 50 3" xfId="23353"/>
    <cellStyle name="Note 3 2 2 3 50 4" xfId="31540"/>
    <cellStyle name="Note 3 2 2 3 50 5" xfId="36011"/>
    <cellStyle name="Note 3 2 2 3 50 6" xfId="45205"/>
    <cellStyle name="Note 3 2 2 3 50 7" xfId="48103"/>
    <cellStyle name="Note 3 2 2 3 51" xfId="6754"/>
    <cellStyle name="Note 3 2 2 3 51 2" xfId="14471"/>
    <cellStyle name="Note 3 2 2 3 51 3" xfId="23464"/>
    <cellStyle name="Note 3 2 2 3 51 4" xfId="31651"/>
    <cellStyle name="Note 3 2 2 3 51 5" xfId="27030"/>
    <cellStyle name="Note 3 2 2 3 51 6" xfId="45316"/>
    <cellStyle name="Note 3 2 2 3 51 7" xfId="48828"/>
    <cellStyle name="Note 3 2 2 3 52" xfId="6869"/>
    <cellStyle name="Note 3 2 2 3 52 2" xfId="14586"/>
    <cellStyle name="Note 3 2 2 3 52 3" xfId="23579"/>
    <cellStyle name="Note 3 2 2 3 52 4" xfId="31766"/>
    <cellStyle name="Note 3 2 2 3 52 5" xfId="36237"/>
    <cellStyle name="Note 3 2 2 3 52 6" xfId="45431"/>
    <cellStyle name="Note 3 2 2 3 52 7" xfId="46885"/>
    <cellStyle name="Note 3 2 2 3 53" xfId="6982"/>
    <cellStyle name="Note 3 2 2 3 53 2" xfId="14699"/>
    <cellStyle name="Note 3 2 2 3 53 3" xfId="23692"/>
    <cellStyle name="Note 3 2 2 3 53 4" xfId="31879"/>
    <cellStyle name="Note 3 2 2 3 53 5" xfId="35471"/>
    <cellStyle name="Note 3 2 2 3 53 6" xfId="45544"/>
    <cellStyle name="Note 3 2 2 3 53 7" xfId="47201"/>
    <cellStyle name="Note 3 2 2 3 54" xfId="7092"/>
    <cellStyle name="Note 3 2 2 3 54 2" xfId="14809"/>
    <cellStyle name="Note 3 2 2 3 54 3" xfId="23802"/>
    <cellStyle name="Note 3 2 2 3 54 4" xfId="31989"/>
    <cellStyle name="Note 3 2 2 3 54 5" xfId="28461"/>
    <cellStyle name="Note 3 2 2 3 54 6" xfId="45654"/>
    <cellStyle name="Note 3 2 2 3 54 7" xfId="49253"/>
    <cellStyle name="Note 3 2 2 3 55" xfId="7172"/>
    <cellStyle name="Note 3 2 2 3 55 2" xfId="14889"/>
    <cellStyle name="Note 3 2 2 3 55 3" xfId="23882"/>
    <cellStyle name="Note 3 2 2 3 55 4" xfId="32069"/>
    <cellStyle name="Note 3 2 2 3 55 5" xfId="36194"/>
    <cellStyle name="Note 3 2 2 3 55 6" xfId="45734"/>
    <cellStyle name="Note 3 2 2 3 55 7" xfId="53627"/>
    <cellStyle name="Note 3 2 2 3 56" xfId="7238"/>
    <cellStyle name="Note 3 2 2 3 56 2" xfId="14955"/>
    <cellStyle name="Note 3 2 2 3 56 3" xfId="23948"/>
    <cellStyle name="Note 3 2 2 3 56 4" xfId="32135"/>
    <cellStyle name="Note 3 2 2 3 56 5" xfId="28422"/>
    <cellStyle name="Note 3 2 2 3 56 6" xfId="45800"/>
    <cellStyle name="Note 3 2 2 3 56 7" xfId="54062"/>
    <cellStyle name="Note 3 2 2 3 57" xfId="7489"/>
    <cellStyle name="Note 3 2 2 3 57 2" xfId="15206"/>
    <cellStyle name="Note 3 2 2 3 57 3" xfId="24199"/>
    <cellStyle name="Note 3 2 2 3 57 4" xfId="32386"/>
    <cellStyle name="Note 3 2 2 3 57 5" xfId="27899"/>
    <cellStyle name="Note 3 2 2 3 57 6" xfId="46051"/>
    <cellStyle name="Note 3 2 2 3 57 7" xfId="50785"/>
    <cellStyle name="Note 3 2 2 3 58" xfId="7610"/>
    <cellStyle name="Note 3 2 2 3 58 2" xfId="15327"/>
    <cellStyle name="Note 3 2 2 3 58 3" xfId="24320"/>
    <cellStyle name="Note 3 2 2 3 58 4" xfId="32507"/>
    <cellStyle name="Note 3 2 2 3 58 5" xfId="33509"/>
    <cellStyle name="Note 3 2 2 3 58 6" xfId="46172"/>
    <cellStyle name="Note 3 2 2 3 58 7" xfId="54450"/>
    <cellStyle name="Note 3 2 2 3 59" xfId="7887"/>
    <cellStyle name="Note 3 2 2 3 59 2" xfId="15604"/>
    <cellStyle name="Note 3 2 2 3 59 3" xfId="24591"/>
    <cellStyle name="Note 3 2 2 3 59 4" xfId="32784"/>
    <cellStyle name="Note 3 2 2 3 59 5" xfId="28779"/>
    <cellStyle name="Note 3 2 2 3 59 6" xfId="46449"/>
    <cellStyle name="Note 3 2 2 3 59 7" xfId="53837"/>
    <cellStyle name="Note 3 2 2 3 6" xfId="1509"/>
    <cellStyle name="Note 3 2 2 3 6 2" xfId="9332"/>
    <cellStyle name="Note 3 2 2 3 6 3" xfId="16760"/>
    <cellStyle name="Note 3 2 2 3 6 4" xfId="20428"/>
    <cellStyle name="Note 3 2 2 3 6 5" xfId="26787"/>
    <cellStyle name="Note 3 2 2 3 6 6" xfId="39865"/>
    <cellStyle name="Note 3 2 2 3 6 7" xfId="50334"/>
    <cellStyle name="Note 3 2 2 3 60" xfId="7774"/>
    <cellStyle name="Note 3 2 2 3 60 2" xfId="15491"/>
    <cellStyle name="Note 3 2 2 3 60 3" xfId="24480"/>
    <cellStyle name="Note 3 2 2 3 60 4" xfId="32671"/>
    <cellStyle name="Note 3 2 2 3 60 5" xfId="28038"/>
    <cellStyle name="Note 3 2 2 3 60 6" xfId="46336"/>
    <cellStyle name="Note 3 2 2 3 60 7" xfId="49974"/>
    <cellStyle name="Note 3 2 2 3 61" xfId="8015"/>
    <cellStyle name="Note 3 2 2 3 61 2" xfId="15732"/>
    <cellStyle name="Note 3 2 2 3 61 3" xfId="24717"/>
    <cellStyle name="Note 3 2 2 3 61 4" xfId="32912"/>
    <cellStyle name="Note 3 2 2 3 61 5" xfId="28055"/>
    <cellStyle name="Note 3 2 2 3 61 6" xfId="46577"/>
    <cellStyle name="Note 3 2 2 3 61 7" xfId="49765"/>
    <cellStyle name="Note 3 2 2 3 62" xfId="7715"/>
    <cellStyle name="Note 3 2 2 3 62 2" xfId="15432"/>
    <cellStyle name="Note 3 2 2 3 62 3" xfId="24423"/>
    <cellStyle name="Note 3 2 2 3 62 4" xfId="32612"/>
    <cellStyle name="Note 3 2 2 3 62 5" xfId="35568"/>
    <cellStyle name="Note 3 2 2 3 62 6" xfId="46277"/>
    <cellStyle name="Note 3 2 2 3 62 7" xfId="47446"/>
    <cellStyle name="Note 3 2 2 3 63" xfId="8162"/>
    <cellStyle name="Note 3 2 2 3 63 2" xfId="15879"/>
    <cellStyle name="Note 3 2 2 3 63 3" xfId="33059"/>
    <cellStyle name="Note 3 2 2 3 63 4" xfId="35189"/>
    <cellStyle name="Note 3 2 2 3 63 5" xfId="46724"/>
    <cellStyle name="Note 3 2 2 3 63 6" xfId="50568"/>
    <cellStyle name="Note 3 2 2 3 64" xfId="26211"/>
    <cellStyle name="Note 3 2 2 3 65" xfId="34896"/>
    <cellStyle name="Note 3 2 2 3 66" xfId="36256"/>
    <cellStyle name="Note 3 2 2 3 67" xfId="53452"/>
    <cellStyle name="Note 3 2 2 3 7" xfId="1262"/>
    <cellStyle name="Note 3 2 2 3 7 2" xfId="9085"/>
    <cellStyle name="Note 3 2 2 3 7 3" xfId="16513"/>
    <cellStyle name="Note 3 2 2 3 7 4" xfId="19245"/>
    <cellStyle name="Note 3 2 2 3 7 5" xfId="27297"/>
    <cellStyle name="Note 3 2 2 3 7 6" xfId="41508"/>
    <cellStyle name="Note 3 2 2 3 7 7" xfId="46910"/>
    <cellStyle name="Note 3 2 2 3 8" xfId="1746"/>
    <cellStyle name="Note 3 2 2 3 8 2" xfId="9569"/>
    <cellStyle name="Note 3 2 2 3 8 3" xfId="16997"/>
    <cellStyle name="Note 3 2 2 3 8 4" xfId="19858"/>
    <cellStyle name="Note 3 2 2 3 8 5" xfId="28695"/>
    <cellStyle name="Note 3 2 2 3 8 6" xfId="39625"/>
    <cellStyle name="Note 3 2 2 3 8 7" xfId="48874"/>
    <cellStyle name="Note 3 2 2 3 9" xfId="1879"/>
    <cellStyle name="Note 3 2 2 3 9 2" xfId="9702"/>
    <cellStyle name="Note 3 2 2 3 9 3" xfId="17130"/>
    <cellStyle name="Note 3 2 2 3 9 4" xfId="20631"/>
    <cellStyle name="Note 3 2 2 3 9 5" xfId="27321"/>
    <cellStyle name="Note 3 2 2 3 9 6" xfId="38573"/>
    <cellStyle name="Note 3 2 2 3 9 7" xfId="49430"/>
    <cellStyle name="Note 3 2 2 30" xfId="3021"/>
    <cellStyle name="Note 3 2 2 30 2" xfId="10836"/>
    <cellStyle name="Note 3 2 2 30 3" xfId="18249"/>
    <cellStyle name="Note 3 2 2 30 4" xfId="24893"/>
    <cellStyle name="Note 3 2 2 30 5" xfId="33209"/>
    <cellStyle name="Note 3 2 2 30 6" xfId="38031"/>
    <cellStyle name="Note 3 2 2 30 7" xfId="50553"/>
    <cellStyle name="Note 3 2 2 31" xfId="3564"/>
    <cellStyle name="Note 3 2 2 31 2" xfId="11353"/>
    <cellStyle name="Note 3 2 2 31 3" xfId="18635"/>
    <cellStyle name="Note 3 2 2 31 4" xfId="19223"/>
    <cellStyle name="Note 3 2 2 31 5" xfId="26875"/>
    <cellStyle name="Note 3 2 2 31 6" xfId="36689"/>
    <cellStyle name="Note 3 2 2 31 7" xfId="49753"/>
    <cellStyle name="Note 3 2 2 32" xfId="3863"/>
    <cellStyle name="Note 3 2 2 32 2" xfId="11645"/>
    <cellStyle name="Note 3 2 2 32 3" xfId="18900"/>
    <cellStyle name="Note 3 2 2 32 4" xfId="26677"/>
    <cellStyle name="Note 3 2 2 32 5" xfId="35524"/>
    <cellStyle name="Note 3 2 2 32 6" xfId="36930"/>
    <cellStyle name="Note 3 2 2 32 7" xfId="54448"/>
    <cellStyle name="Note 3 2 2 33" xfId="3053"/>
    <cellStyle name="Note 3 2 2 33 2" xfId="10863"/>
    <cellStyle name="Note 3 2 2 33 3" xfId="20219"/>
    <cellStyle name="Note 3 2 2 33 4" xfId="28311"/>
    <cellStyle name="Note 3 2 2 33 5" xfId="28010"/>
    <cellStyle name="Note 3 2 2 33 6" xfId="42376"/>
    <cellStyle name="Note 3 2 2 33 7" xfId="48406"/>
    <cellStyle name="Note 3 2 2 34" xfId="3519"/>
    <cellStyle name="Note 3 2 2 34 2" xfId="11310"/>
    <cellStyle name="Note 3 2 2 34 3" xfId="20491"/>
    <cellStyle name="Note 3 2 2 34 4" xfId="28616"/>
    <cellStyle name="Note 3 2 2 34 5" xfId="35800"/>
    <cellStyle name="Note 3 2 2 34 6" xfId="42489"/>
    <cellStyle name="Note 3 2 2 34 7" xfId="52478"/>
    <cellStyle name="Note 3 2 2 35" xfId="2986"/>
    <cellStyle name="Note 3 2 2 35 2" xfId="20169"/>
    <cellStyle name="Note 3 2 2 35 3" xfId="28255"/>
    <cellStyle name="Note 3 2 2 35 4" xfId="28101"/>
    <cellStyle name="Note 3 2 2 35 5" xfId="42337"/>
    <cellStyle name="Note 3 2 2 35 6" xfId="48143"/>
    <cellStyle name="Note 3 2 2 36" xfId="3006"/>
    <cellStyle name="Note 3 2 2 36 2" xfId="10824"/>
    <cellStyle name="Note 3 2 2 36 3" xfId="20180"/>
    <cellStyle name="Note 3 2 2 36 4" xfId="28270"/>
    <cellStyle name="Note 3 2 2 36 5" xfId="35734"/>
    <cellStyle name="Note 3 2 2 36 6" xfId="42345"/>
    <cellStyle name="Note 3 2 2 36 7" xfId="52174"/>
    <cellStyle name="Note 3 2 2 37" xfId="3217"/>
    <cellStyle name="Note 3 2 2 37 2" xfId="11013"/>
    <cellStyle name="Note 3 2 2 37 3" xfId="20340"/>
    <cellStyle name="Note 3 2 2 37 4" xfId="28428"/>
    <cellStyle name="Note 3 2 2 37 5" xfId="35986"/>
    <cellStyle name="Note 3 2 2 37 6" xfId="42446"/>
    <cellStyle name="Note 3 2 2 37 7" xfId="53378"/>
    <cellStyle name="Note 3 2 2 38" xfId="3199"/>
    <cellStyle name="Note 3 2 2 38 2" xfId="10999"/>
    <cellStyle name="Note 3 2 2 38 3" xfId="20325"/>
    <cellStyle name="Note 3 2 2 38 4" xfId="28416"/>
    <cellStyle name="Note 3 2 2 38 5" xfId="26913"/>
    <cellStyle name="Note 3 2 2 38 6" xfId="42436"/>
    <cellStyle name="Note 3 2 2 38 7" xfId="48866"/>
    <cellStyle name="Note 3 2 2 39" xfId="3485"/>
    <cellStyle name="Note 3 2 2 39 2" xfId="11276"/>
    <cellStyle name="Note 3 2 2 39 3" xfId="20471"/>
    <cellStyle name="Note 3 2 2 39 4" xfId="28593"/>
    <cellStyle name="Note 3 2 2 39 5" xfId="35615"/>
    <cellStyle name="Note 3 2 2 39 6" xfId="42480"/>
    <cellStyle name="Note 3 2 2 39 7" xfId="51584"/>
    <cellStyle name="Note 3 2 2 4" xfId="478"/>
    <cellStyle name="Note 3 2 2 4 10" xfId="1924"/>
    <cellStyle name="Note 3 2 2 4 10 2" xfId="9747"/>
    <cellStyle name="Note 3 2 2 4 10 3" xfId="17175"/>
    <cellStyle name="Note 3 2 2 4 10 4" xfId="26380"/>
    <cellStyle name="Note 3 2 2 4 10 5" xfId="35126"/>
    <cellStyle name="Note 3 2 2 4 10 6" xfId="36933"/>
    <cellStyle name="Note 3 2 2 4 10 7" xfId="53811"/>
    <cellStyle name="Note 3 2 2 4 11" xfId="2042"/>
    <cellStyle name="Note 3 2 2 4 11 2" xfId="9865"/>
    <cellStyle name="Note 3 2 2 4 11 3" xfId="17293"/>
    <cellStyle name="Note 3 2 2 4 11 4" xfId="26573"/>
    <cellStyle name="Note 3 2 2 4 11 5" xfId="35392"/>
    <cellStyle name="Note 3 2 2 4 11 6" xfId="38064"/>
    <cellStyle name="Note 3 2 2 4 11 7" xfId="54227"/>
    <cellStyle name="Note 3 2 2 4 12" xfId="2155"/>
    <cellStyle name="Note 3 2 2 4 12 2" xfId="9978"/>
    <cellStyle name="Note 3 2 2 4 12 3" xfId="17406"/>
    <cellStyle name="Note 3 2 2 4 12 4" xfId="20413"/>
    <cellStyle name="Note 3 2 2 4 12 5" xfId="27997"/>
    <cellStyle name="Note 3 2 2 4 12 6" xfId="41207"/>
    <cellStyle name="Note 3 2 2 4 12 7" xfId="48729"/>
    <cellStyle name="Note 3 2 2 4 13" xfId="1086"/>
    <cellStyle name="Note 3 2 2 4 13 2" xfId="8909"/>
    <cellStyle name="Note 3 2 2 4 13 3" xfId="16337"/>
    <cellStyle name="Note 3 2 2 4 13 4" xfId="19939"/>
    <cellStyle name="Note 3 2 2 4 13 5" xfId="27935"/>
    <cellStyle name="Note 3 2 2 4 13 6" xfId="37510"/>
    <cellStyle name="Note 3 2 2 4 13 7" xfId="47228"/>
    <cellStyle name="Note 3 2 2 4 14" xfId="1631"/>
    <cellStyle name="Note 3 2 2 4 14 2" xfId="9454"/>
    <cellStyle name="Note 3 2 2 4 14 3" xfId="16882"/>
    <cellStyle name="Note 3 2 2 4 14 4" xfId="26341"/>
    <cellStyle name="Note 3 2 2 4 14 5" xfId="35067"/>
    <cellStyle name="Note 3 2 2 4 14 6" xfId="42193"/>
    <cellStyle name="Note 3 2 2 4 14 7" xfId="53723"/>
    <cellStyle name="Note 3 2 2 4 15" xfId="2453"/>
    <cellStyle name="Note 3 2 2 4 15 2" xfId="10276"/>
    <cellStyle name="Note 3 2 2 4 15 3" xfId="17704"/>
    <cellStyle name="Note 3 2 2 4 15 4" xfId="20134"/>
    <cellStyle name="Note 3 2 2 4 15 5" xfId="27278"/>
    <cellStyle name="Note 3 2 2 4 15 6" xfId="36765"/>
    <cellStyle name="Note 3 2 2 4 15 7" xfId="49033"/>
    <cellStyle name="Note 3 2 2 4 16" xfId="2566"/>
    <cellStyle name="Note 3 2 2 4 16 2" xfId="10389"/>
    <cellStyle name="Note 3 2 2 4 16 3" xfId="17817"/>
    <cellStyle name="Note 3 2 2 4 16 4" xfId="25799"/>
    <cellStyle name="Note 3 2 2 4 16 5" xfId="34376"/>
    <cellStyle name="Note 3 2 2 4 16 6" xfId="38056"/>
    <cellStyle name="Note 3 2 2 4 16 7" xfId="52571"/>
    <cellStyle name="Note 3 2 2 4 17" xfId="1666"/>
    <cellStyle name="Note 3 2 2 4 17 2" xfId="9489"/>
    <cellStyle name="Note 3 2 2 4 17 3" xfId="16917"/>
    <cellStyle name="Note 3 2 2 4 17 4" xfId="19029"/>
    <cellStyle name="Note 3 2 2 4 17 5" xfId="27864"/>
    <cellStyle name="Note 3 2 2 4 17 6" xfId="38307"/>
    <cellStyle name="Note 3 2 2 4 17 7" xfId="49880"/>
    <cellStyle name="Note 3 2 2 4 18" xfId="1022"/>
    <cellStyle name="Note 3 2 2 4 18 2" xfId="8845"/>
    <cellStyle name="Note 3 2 2 4 18 3" xfId="16273"/>
    <cellStyle name="Note 3 2 2 4 18 4" xfId="25557"/>
    <cellStyle name="Note 3 2 2 4 18 5" xfId="34054"/>
    <cellStyle name="Note 3 2 2 4 18 6" xfId="37251"/>
    <cellStyle name="Note 3 2 2 4 18 7" xfId="52000"/>
    <cellStyle name="Note 3 2 2 4 19" xfId="2760"/>
    <cellStyle name="Note 3 2 2 4 19 2" xfId="10583"/>
    <cellStyle name="Note 3 2 2 4 19 3" xfId="18011"/>
    <cellStyle name="Note 3 2 2 4 19 4" xfId="19407"/>
    <cellStyle name="Note 3 2 2 4 19 5" xfId="28371"/>
    <cellStyle name="Note 3 2 2 4 19 6" xfId="40578"/>
    <cellStyle name="Note 3 2 2 4 19 7" xfId="48488"/>
    <cellStyle name="Note 3 2 2 4 2" xfId="629"/>
    <cellStyle name="Note 3 2 2 4 2 2" xfId="8452"/>
    <cellStyle name="Note 3 2 2 4 2 3" xfId="8296"/>
    <cellStyle name="Note 3 2 2 4 2 4" xfId="20038"/>
    <cellStyle name="Note 3 2 2 4 2 5" xfId="27176"/>
    <cellStyle name="Note 3 2 2 4 2 6" xfId="36976"/>
    <cellStyle name="Note 3 2 2 4 2 7" xfId="48151"/>
    <cellStyle name="Note 3 2 2 4 20" xfId="2867"/>
    <cellStyle name="Note 3 2 2 4 20 2" xfId="10690"/>
    <cellStyle name="Note 3 2 2 4 20 3" xfId="18118"/>
    <cellStyle name="Note 3 2 2 4 20 4" xfId="25221"/>
    <cellStyle name="Note 3 2 2 4 20 5" xfId="33622"/>
    <cellStyle name="Note 3 2 2 4 20 6" xfId="37447"/>
    <cellStyle name="Note 3 2 2 4 20 7" xfId="51273"/>
    <cellStyle name="Note 3 2 2 4 21" xfId="3243"/>
    <cellStyle name="Note 3 2 2 4 21 2" xfId="11036"/>
    <cellStyle name="Note 3 2 2 4 21 3" xfId="18365"/>
    <cellStyle name="Note 3 2 2 4 21 4" xfId="19530"/>
    <cellStyle name="Note 3 2 2 4 21 5" xfId="27979"/>
    <cellStyle name="Note 3 2 2 4 21 6" xfId="36395"/>
    <cellStyle name="Note 3 2 2 4 21 7" xfId="47547"/>
    <cellStyle name="Note 3 2 2 4 22" xfId="3363"/>
    <cellStyle name="Note 3 2 2 4 22 2" xfId="11154"/>
    <cellStyle name="Note 3 2 2 4 22 3" xfId="18476"/>
    <cellStyle name="Note 3 2 2 4 22 4" xfId="26095"/>
    <cellStyle name="Note 3 2 2 4 22 5" xfId="34748"/>
    <cellStyle name="Note 3 2 2 4 22 6" xfId="40220"/>
    <cellStyle name="Note 3 2 2 4 22 7" xfId="53206"/>
    <cellStyle name="Note 3 2 2 4 23" xfId="3499"/>
    <cellStyle name="Note 3 2 2 4 23 2" xfId="11290"/>
    <cellStyle name="Note 3 2 2 4 23 3" xfId="18589"/>
    <cellStyle name="Note 3 2 2 4 23 4" xfId="26634"/>
    <cellStyle name="Note 3 2 2 4 23 5" xfId="35470"/>
    <cellStyle name="Note 3 2 2 4 23 6" xfId="37051"/>
    <cellStyle name="Note 3 2 2 4 23 7" xfId="54360"/>
    <cellStyle name="Note 3 2 2 4 24" xfId="3587"/>
    <cellStyle name="Note 3 2 2 4 24 2" xfId="11373"/>
    <cellStyle name="Note 3 2 2 4 24 3" xfId="18648"/>
    <cellStyle name="Note 3 2 2 4 24 4" xfId="25935"/>
    <cellStyle name="Note 3 2 2 4 24 5" xfId="34540"/>
    <cellStyle name="Note 3 2 2 4 24 6" xfId="40154"/>
    <cellStyle name="Note 3 2 2 4 24 7" xfId="52866"/>
    <cellStyle name="Note 3 2 2 4 25" xfId="3633"/>
    <cellStyle name="Note 3 2 2 4 25 2" xfId="11418"/>
    <cellStyle name="Note 3 2 2 4 25 3" xfId="18691"/>
    <cellStyle name="Note 3 2 2 4 25 4" xfId="20019"/>
    <cellStyle name="Note 3 2 2 4 25 5" xfId="26830"/>
    <cellStyle name="Note 3 2 2 4 25 6" xfId="36580"/>
    <cellStyle name="Note 3 2 2 4 25 7" xfId="49713"/>
    <cellStyle name="Note 3 2 2 4 26" xfId="3764"/>
    <cellStyle name="Note 3 2 2 4 26 2" xfId="11546"/>
    <cellStyle name="Note 3 2 2 4 26 3" xfId="18803"/>
    <cellStyle name="Note 3 2 2 4 26 4" xfId="25112"/>
    <cellStyle name="Note 3 2 2 4 26 5" xfId="33483"/>
    <cellStyle name="Note 3 2 2 4 26 6" xfId="37911"/>
    <cellStyle name="Note 3 2 2 4 26 7" xfId="51046"/>
    <cellStyle name="Note 3 2 2 4 27" xfId="3881"/>
    <cellStyle name="Note 3 2 2 4 27 2" xfId="11661"/>
    <cellStyle name="Note 3 2 2 4 27 3" xfId="18912"/>
    <cellStyle name="Note 3 2 2 4 27 4" xfId="25898"/>
    <cellStyle name="Note 3 2 2 4 27 5" xfId="34493"/>
    <cellStyle name="Note 3 2 2 4 27 6" xfId="40016"/>
    <cellStyle name="Note 3 2 2 4 27 7" xfId="52779"/>
    <cellStyle name="Note 3 2 2 4 28" xfId="3552"/>
    <cellStyle name="Note 3 2 2 4 28 2" xfId="11341"/>
    <cellStyle name="Note 3 2 2 4 28 3" xfId="20513"/>
    <cellStyle name="Note 3 2 2 4 28 4" xfId="28640"/>
    <cellStyle name="Note 3 2 2 4 28 5" xfId="33239"/>
    <cellStyle name="Note 3 2 2 4 28 6" xfId="42502"/>
    <cellStyle name="Note 3 2 2 4 28 7" xfId="48343"/>
    <cellStyle name="Note 3 2 2 4 29" xfId="4078"/>
    <cellStyle name="Note 3 2 2 4 29 2" xfId="11838"/>
    <cellStyle name="Note 3 2 2 4 29 3" xfId="20788"/>
    <cellStyle name="Note 3 2 2 4 29 4" xfId="28975"/>
    <cellStyle name="Note 3 2 2 4 29 5" xfId="28374"/>
    <cellStyle name="Note 3 2 2 4 29 6" xfId="42640"/>
    <cellStyle name="Note 3 2 2 4 29 7" xfId="48798"/>
    <cellStyle name="Note 3 2 2 4 3" xfId="736"/>
    <cellStyle name="Note 3 2 2 4 3 2" xfId="8559"/>
    <cellStyle name="Note 3 2 2 4 3 3" xfId="15987"/>
    <cellStyle name="Note 3 2 2 4 3 4" xfId="19567"/>
    <cellStyle name="Note 3 2 2 4 3 5" xfId="27662"/>
    <cellStyle name="Note 3 2 2 4 3 6" xfId="36968"/>
    <cellStyle name="Note 3 2 2 4 3 7" xfId="47785"/>
    <cellStyle name="Note 3 2 2 4 30" xfId="4006"/>
    <cellStyle name="Note 3 2 2 4 30 2" xfId="20716"/>
    <cellStyle name="Note 3 2 2 4 30 3" xfId="28903"/>
    <cellStyle name="Note 3 2 2 4 30 4" xfId="26902"/>
    <cellStyle name="Note 3 2 2 4 30 5" xfId="42568"/>
    <cellStyle name="Note 3 2 2 4 30 6" xfId="48664"/>
    <cellStyle name="Note 3 2 2 4 31" xfId="4275"/>
    <cellStyle name="Note 3 2 2 4 31 2" xfId="11992"/>
    <cellStyle name="Note 3 2 2 4 31 3" xfId="20985"/>
    <cellStyle name="Note 3 2 2 4 31 4" xfId="29172"/>
    <cellStyle name="Note 3 2 2 4 31 5" xfId="33153"/>
    <cellStyle name="Note 3 2 2 4 31 6" xfId="42837"/>
    <cellStyle name="Note 3 2 2 4 31 7" xfId="50878"/>
    <cellStyle name="Note 3 2 2 4 32" xfId="4398"/>
    <cellStyle name="Note 3 2 2 4 32 2" xfId="12115"/>
    <cellStyle name="Note 3 2 2 4 32 3" xfId="21108"/>
    <cellStyle name="Note 3 2 2 4 32 4" xfId="29295"/>
    <cellStyle name="Note 3 2 2 4 32 5" xfId="34071"/>
    <cellStyle name="Note 3 2 2 4 32 6" xfId="42960"/>
    <cellStyle name="Note 3 2 2 4 32 7" xfId="47281"/>
    <cellStyle name="Note 3 2 2 4 33" xfId="4512"/>
    <cellStyle name="Note 3 2 2 4 33 2" xfId="12229"/>
    <cellStyle name="Note 3 2 2 4 33 3" xfId="21222"/>
    <cellStyle name="Note 3 2 2 4 33 4" xfId="29409"/>
    <cellStyle name="Note 3 2 2 4 33 5" xfId="34648"/>
    <cellStyle name="Note 3 2 2 4 33 6" xfId="43074"/>
    <cellStyle name="Note 3 2 2 4 33 7" xfId="49510"/>
    <cellStyle name="Note 3 2 2 4 34" xfId="4625"/>
    <cellStyle name="Note 3 2 2 4 34 2" xfId="12342"/>
    <cellStyle name="Note 3 2 2 4 34 3" xfId="21335"/>
    <cellStyle name="Note 3 2 2 4 34 4" xfId="29522"/>
    <cellStyle name="Note 3 2 2 4 34 5" xfId="36150"/>
    <cellStyle name="Note 3 2 2 4 34 6" xfId="43187"/>
    <cellStyle name="Note 3 2 2 4 34 7" xfId="54159"/>
    <cellStyle name="Note 3 2 2 4 35" xfId="4737"/>
    <cellStyle name="Note 3 2 2 4 35 2" xfId="12454"/>
    <cellStyle name="Note 3 2 2 4 35 3" xfId="21447"/>
    <cellStyle name="Note 3 2 2 4 35 4" xfId="29634"/>
    <cellStyle name="Note 3 2 2 4 35 5" xfId="33857"/>
    <cellStyle name="Note 3 2 2 4 35 6" xfId="43299"/>
    <cellStyle name="Note 3 2 2 4 35 7" xfId="50139"/>
    <cellStyle name="Note 3 2 2 4 36" xfId="4845"/>
    <cellStyle name="Note 3 2 2 4 36 2" xfId="12562"/>
    <cellStyle name="Note 3 2 2 4 36 3" xfId="21555"/>
    <cellStyle name="Note 3 2 2 4 36 4" xfId="29742"/>
    <cellStyle name="Note 3 2 2 4 36 5" xfId="36104"/>
    <cellStyle name="Note 3 2 2 4 36 6" xfId="43407"/>
    <cellStyle name="Note 3 2 2 4 36 7" xfId="53934"/>
    <cellStyle name="Note 3 2 2 4 37" xfId="4957"/>
    <cellStyle name="Note 3 2 2 4 37 2" xfId="12674"/>
    <cellStyle name="Note 3 2 2 4 37 3" xfId="21667"/>
    <cellStyle name="Note 3 2 2 4 37 4" xfId="29854"/>
    <cellStyle name="Note 3 2 2 4 37 5" xfId="35582"/>
    <cellStyle name="Note 3 2 2 4 37 6" xfId="43519"/>
    <cellStyle name="Note 3 2 2 4 37 7" xfId="51449"/>
    <cellStyle name="Note 3 2 2 4 38" xfId="5142"/>
    <cellStyle name="Note 3 2 2 4 38 2" xfId="12859"/>
    <cellStyle name="Note 3 2 2 4 38 3" xfId="21852"/>
    <cellStyle name="Note 3 2 2 4 38 4" xfId="30039"/>
    <cellStyle name="Note 3 2 2 4 38 5" xfId="34599"/>
    <cellStyle name="Note 3 2 2 4 38 6" xfId="43704"/>
    <cellStyle name="Note 3 2 2 4 38 7" xfId="48366"/>
    <cellStyle name="Note 3 2 2 4 39" xfId="5455"/>
    <cellStyle name="Note 3 2 2 4 39 2" xfId="13172"/>
    <cellStyle name="Note 3 2 2 4 39 3" xfId="22165"/>
    <cellStyle name="Note 3 2 2 4 39 4" xfId="30352"/>
    <cellStyle name="Note 3 2 2 4 39 5" xfId="35848"/>
    <cellStyle name="Note 3 2 2 4 39 6" xfId="44017"/>
    <cellStyle name="Note 3 2 2 4 39 7" xfId="52684"/>
    <cellStyle name="Note 3 2 2 4 4" xfId="848"/>
    <cellStyle name="Note 3 2 2 4 4 2" xfId="8671"/>
    <cellStyle name="Note 3 2 2 4 4 3" xfId="16099"/>
    <cellStyle name="Note 3 2 2 4 4 4" xfId="20034"/>
    <cellStyle name="Note 3 2 2 4 4 5" xfId="27977"/>
    <cellStyle name="Note 3 2 2 4 4 6" xfId="36951"/>
    <cellStyle name="Note 3 2 2 4 4 7" xfId="49657"/>
    <cellStyle name="Note 3 2 2 4 40" xfId="5580"/>
    <cellStyle name="Note 3 2 2 4 40 2" xfId="13297"/>
    <cellStyle name="Note 3 2 2 4 40 3" xfId="22290"/>
    <cellStyle name="Note 3 2 2 4 40 4" xfId="30477"/>
    <cellStyle name="Note 3 2 2 4 40 5" xfId="33764"/>
    <cellStyle name="Note 3 2 2 4 40 6" xfId="44142"/>
    <cellStyle name="Note 3 2 2 4 40 7" xfId="47146"/>
    <cellStyle name="Note 3 2 2 4 41" xfId="5695"/>
    <cellStyle name="Note 3 2 2 4 41 2" xfId="13412"/>
    <cellStyle name="Note 3 2 2 4 41 3" xfId="22405"/>
    <cellStyle name="Note 3 2 2 4 41 4" xfId="30592"/>
    <cellStyle name="Note 3 2 2 4 41 5" xfId="34726"/>
    <cellStyle name="Note 3 2 2 4 41 6" xfId="44257"/>
    <cellStyle name="Note 3 2 2 4 41 7" xfId="47073"/>
    <cellStyle name="Note 3 2 2 4 42" xfId="5812"/>
    <cellStyle name="Note 3 2 2 4 42 2" xfId="13529"/>
    <cellStyle name="Note 3 2 2 4 42 3" xfId="22522"/>
    <cellStyle name="Note 3 2 2 4 42 4" xfId="30709"/>
    <cellStyle name="Note 3 2 2 4 42 5" xfId="35683"/>
    <cellStyle name="Note 3 2 2 4 42 6" xfId="44374"/>
    <cellStyle name="Note 3 2 2 4 42 7" xfId="51338"/>
    <cellStyle name="Note 3 2 2 4 43" xfId="5940"/>
    <cellStyle name="Note 3 2 2 4 43 2" xfId="13657"/>
    <cellStyle name="Note 3 2 2 4 43 3" xfId="22650"/>
    <cellStyle name="Note 3 2 2 4 43 4" xfId="30837"/>
    <cellStyle name="Note 3 2 2 4 43 5" xfId="35945"/>
    <cellStyle name="Note 3 2 2 4 43 6" xfId="44502"/>
    <cellStyle name="Note 3 2 2 4 43 7" xfId="52932"/>
    <cellStyle name="Note 3 2 2 4 44" xfId="6053"/>
    <cellStyle name="Note 3 2 2 4 44 2" xfId="13770"/>
    <cellStyle name="Note 3 2 2 4 44 3" xfId="22763"/>
    <cellStyle name="Note 3 2 2 4 44 4" xfId="30950"/>
    <cellStyle name="Note 3 2 2 4 44 5" xfId="33235"/>
    <cellStyle name="Note 3 2 2 4 44 6" xfId="44615"/>
    <cellStyle name="Note 3 2 2 4 44 7" xfId="51702"/>
    <cellStyle name="Note 3 2 2 4 45" xfId="6086"/>
    <cellStyle name="Note 3 2 2 4 45 2" xfId="13803"/>
    <cellStyle name="Note 3 2 2 4 45 3" xfId="22796"/>
    <cellStyle name="Note 3 2 2 4 45 4" xfId="30983"/>
    <cellStyle name="Note 3 2 2 4 45 5" xfId="35611"/>
    <cellStyle name="Note 3 2 2 4 45 6" xfId="44648"/>
    <cellStyle name="Note 3 2 2 4 45 7" xfId="52213"/>
    <cellStyle name="Note 3 2 2 4 46" xfId="6196"/>
    <cellStyle name="Note 3 2 2 4 46 2" xfId="13913"/>
    <cellStyle name="Note 3 2 2 4 46 3" xfId="22906"/>
    <cellStyle name="Note 3 2 2 4 46 4" xfId="31093"/>
    <cellStyle name="Note 3 2 2 4 46 5" xfId="34276"/>
    <cellStyle name="Note 3 2 2 4 46 6" xfId="44758"/>
    <cellStyle name="Note 3 2 2 4 46 7" xfId="48935"/>
    <cellStyle name="Note 3 2 2 4 47" xfId="6313"/>
    <cellStyle name="Note 3 2 2 4 47 2" xfId="14030"/>
    <cellStyle name="Note 3 2 2 4 47 3" xfId="23023"/>
    <cellStyle name="Note 3 2 2 4 47 4" xfId="31210"/>
    <cellStyle name="Note 3 2 2 4 47 5" xfId="35802"/>
    <cellStyle name="Note 3 2 2 4 47 6" xfId="44875"/>
    <cellStyle name="Note 3 2 2 4 47 7" xfId="47664"/>
    <cellStyle name="Note 3 2 2 4 48" xfId="6423"/>
    <cellStyle name="Note 3 2 2 4 48 2" xfId="14140"/>
    <cellStyle name="Note 3 2 2 4 48 3" xfId="23133"/>
    <cellStyle name="Note 3 2 2 4 48 4" xfId="31320"/>
    <cellStyle name="Note 3 2 2 4 48 5" xfId="36033"/>
    <cellStyle name="Note 3 2 2 4 48 6" xfId="44985"/>
    <cellStyle name="Note 3 2 2 4 48 7" xfId="53218"/>
    <cellStyle name="Note 3 2 2 4 49" xfId="5933"/>
    <cellStyle name="Note 3 2 2 4 49 2" xfId="13650"/>
    <cellStyle name="Note 3 2 2 4 49 3" xfId="22643"/>
    <cellStyle name="Note 3 2 2 4 49 4" xfId="30830"/>
    <cellStyle name="Note 3 2 2 4 49 5" xfId="36086"/>
    <cellStyle name="Note 3 2 2 4 49 6" xfId="44495"/>
    <cellStyle name="Note 3 2 2 4 49 7" xfId="53489"/>
    <cellStyle name="Note 3 2 2 4 5" xfId="1312"/>
    <cellStyle name="Note 3 2 2 4 5 2" xfId="9135"/>
    <cellStyle name="Note 3 2 2 4 5 3" xfId="16563"/>
    <cellStyle name="Note 3 2 2 4 5 4" xfId="25719"/>
    <cellStyle name="Note 3 2 2 4 5 5" xfId="34265"/>
    <cellStyle name="Note 3 2 2 4 5 6" xfId="36327"/>
    <cellStyle name="Note 3 2 2 4 5 7" xfId="52369"/>
    <cellStyle name="Note 3 2 2 4 50" xfId="6570"/>
    <cellStyle name="Note 3 2 2 4 50 2" xfId="14287"/>
    <cellStyle name="Note 3 2 2 4 50 3" xfId="23280"/>
    <cellStyle name="Note 3 2 2 4 50 4" xfId="31467"/>
    <cellStyle name="Note 3 2 2 4 50 5" xfId="36080"/>
    <cellStyle name="Note 3 2 2 4 50 6" xfId="45132"/>
    <cellStyle name="Note 3 2 2 4 50 7" xfId="53465"/>
    <cellStyle name="Note 3 2 2 4 51" xfId="6681"/>
    <cellStyle name="Note 3 2 2 4 51 2" xfId="14398"/>
    <cellStyle name="Note 3 2 2 4 51 3" xfId="23391"/>
    <cellStyle name="Note 3 2 2 4 51 4" xfId="31578"/>
    <cellStyle name="Note 3 2 2 4 51 5" xfId="26970"/>
    <cellStyle name="Note 3 2 2 4 51 6" xfId="45243"/>
    <cellStyle name="Note 3 2 2 4 51 7" xfId="49184"/>
    <cellStyle name="Note 3 2 2 4 52" xfId="6796"/>
    <cellStyle name="Note 3 2 2 4 52 2" xfId="14513"/>
    <cellStyle name="Note 3 2 2 4 52 3" xfId="23506"/>
    <cellStyle name="Note 3 2 2 4 52 4" xfId="31693"/>
    <cellStyle name="Note 3 2 2 4 52 5" xfId="35737"/>
    <cellStyle name="Note 3 2 2 4 52 6" xfId="45358"/>
    <cellStyle name="Note 3 2 2 4 52 7" xfId="51977"/>
    <cellStyle name="Note 3 2 2 4 53" xfId="6909"/>
    <cellStyle name="Note 3 2 2 4 53 2" xfId="14626"/>
    <cellStyle name="Note 3 2 2 4 53 3" xfId="23619"/>
    <cellStyle name="Note 3 2 2 4 53 4" xfId="31806"/>
    <cellStyle name="Note 3 2 2 4 53 5" xfId="28568"/>
    <cellStyle name="Note 3 2 2 4 53 6" xfId="45471"/>
    <cellStyle name="Note 3 2 2 4 53 7" xfId="46813"/>
    <cellStyle name="Note 3 2 2 4 54" xfId="7021"/>
    <cellStyle name="Note 3 2 2 4 54 2" xfId="14738"/>
    <cellStyle name="Note 3 2 2 4 54 3" xfId="23731"/>
    <cellStyle name="Note 3 2 2 4 54 4" xfId="31918"/>
    <cellStyle name="Note 3 2 2 4 54 5" xfId="36236"/>
    <cellStyle name="Note 3 2 2 4 54 6" xfId="45583"/>
    <cellStyle name="Note 3 2 2 4 54 7" xfId="46991"/>
    <cellStyle name="Note 3 2 2 4 55" xfId="7228"/>
    <cellStyle name="Note 3 2 2 4 55 2" xfId="14945"/>
    <cellStyle name="Note 3 2 2 4 55 3" xfId="23938"/>
    <cellStyle name="Note 3 2 2 4 55 4" xfId="32125"/>
    <cellStyle name="Note 3 2 2 4 55 5" xfId="36014"/>
    <cellStyle name="Note 3 2 2 4 55 6" xfId="45790"/>
    <cellStyle name="Note 3 2 2 4 55 7" xfId="51708"/>
    <cellStyle name="Note 3 2 2 4 56" xfId="7346"/>
    <cellStyle name="Note 3 2 2 4 56 2" xfId="15063"/>
    <cellStyle name="Note 3 2 2 4 56 3" xfId="24056"/>
    <cellStyle name="Note 3 2 2 4 56 4" xfId="32243"/>
    <cellStyle name="Note 3 2 2 4 56 5" xfId="35609"/>
    <cellStyle name="Note 3 2 2 4 56 6" xfId="45908"/>
    <cellStyle name="Note 3 2 2 4 56 7" xfId="51032"/>
    <cellStyle name="Note 3 2 2 4 57" xfId="7418"/>
    <cellStyle name="Note 3 2 2 4 57 2" xfId="15135"/>
    <cellStyle name="Note 3 2 2 4 57 3" xfId="24128"/>
    <cellStyle name="Note 3 2 2 4 57 4" xfId="32315"/>
    <cellStyle name="Note 3 2 2 4 57 5" xfId="35260"/>
    <cellStyle name="Note 3 2 2 4 57 6" xfId="45980"/>
    <cellStyle name="Note 3 2 2 4 57 7" xfId="47522"/>
    <cellStyle name="Note 3 2 2 4 58" xfId="7539"/>
    <cellStyle name="Note 3 2 2 4 58 2" xfId="15256"/>
    <cellStyle name="Note 3 2 2 4 58 3" xfId="24249"/>
    <cellStyle name="Note 3 2 2 4 58 4" xfId="32436"/>
    <cellStyle name="Note 3 2 2 4 58 5" xfId="35976"/>
    <cellStyle name="Note 3 2 2 4 58 6" xfId="46101"/>
    <cellStyle name="Note 3 2 2 4 58 7" xfId="52979"/>
    <cellStyle name="Note 3 2 2 4 59" xfId="7815"/>
    <cellStyle name="Note 3 2 2 4 59 2" xfId="15532"/>
    <cellStyle name="Note 3 2 2 4 59 3" xfId="24519"/>
    <cellStyle name="Note 3 2 2 4 59 4" xfId="32712"/>
    <cellStyle name="Note 3 2 2 4 59 5" xfId="28247"/>
    <cellStyle name="Note 3 2 2 4 59 6" xfId="46377"/>
    <cellStyle name="Note 3 2 2 4 59 7" xfId="54241"/>
    <cellStyle name="Note 3 2 2 4 6" xfId="1435"/>
    <cellStyle name="Note 3 2 2 4 6 2" xfId="9258"/>
    <cellStyle name="Note 3 2 2 4 6 3" xfId="16686"/>
    <cellStyle name="Note 3 2 2 4 6 4" xfId="25616"/>
    <cellStyle name="Note 3 2 2 4 6 5" xfId="34130"/>
    <cellStyle name="Note 3 2 2 4 6 6" xfId="39927"/>
    <cellStyle name="Note 3 2 2 4 6 7" xfId="52126"/>
    <cellStyle name="Note 3 2 2 4 60" xfId="7691"/>
    <cellStyle name="Note 3 2 2 4 60 2" xfId="15408"/>
    <cellStyle name="Note 3 2 2 4 60 3" xfId="24399"/>
    <cellStyle name="Note 3 2 2 4 60 4" xfId="32588"/>
    <cellStyle name="Note 3 2 2 4 60 5" xfId="35891"/>
    <cellStyle name="Note 3 2 2 4 60 6" xfId="46253"/>
    <cellStyle name="Note 3 2 2 4 60 7" xfId="52350"/>
    <cellStyle name="Note 3 2 2 4 61" xfId="7645"/>
    <cellStyle name="Note 3 2 2 4 61 2" xfId="15362"/>
    <cellStyle name="Note 3 2 2 4 61 3" xfId="24355"/>
    <cellStyle name="Note 3 2 2 4 61 4" xfId="32542"/>
    <cellStyle name="Note 3 2 2 4 61 5" xfId="33757"/>
    <cellStyle name="Note 3 2 2 4 61 6" xfId="46207"/>
    <cellStyle name="Note 3 2 2 4 61 7" xfId="49655"/>
    <cellStyle name="Note 3 2 2 4 62" xfId="7811"/>
    <cellStyle name="Note 3 2 2 4 62 2" xfId="15528"/>
    <cellStyle name="Note 3 2 2 4 62 3" xfId="24515"/>
    <cellStyle name="Note 3 2 2 4 62 4" xfId="32708"/>
    <cellStyle name="Note 3 2 2 4 62 5" xfId="36090"/>
    <cellStyle name="Note 3 2 2 4 62 6" xfId="46373"/>
    <cellStyle name="Note 3 2 2 4 62 7" xfId="54498"/>
    <cellStyle name="Note 3 2 2 4 63" xfId="8091"/>
    <cellStyle name="Note 3 2 2 4 63 2" xfId="15808"/>
    <cellStyle name="Note 3 2 2 4 63 3" xfId="32988"/>
    <cellStyle name="Note 3 2 2 4 63 4" xfId="33804"/>
    <cellStyle name="Note 3 2 2 4 63 5" xfId="46653"/>
    <cellStyle name="Note 3 2 2 4 63 6" xfId="54452"/>
    <cellStyle name="Note 3 2 2 4 64" xfId="26421"/>
    <cellStyle name="Note 3 2 2 4 65" xfId="35186"/>
    <cellStyle name="Note 3 2 2 4 66" xfId="37136"/>
    <cellStyle name="Note 3 2 2 4 67" xfId="53908"/>
    <cellStyle name="Note 3 2 2 4 7" xfId="996"/>
    <cellStyle name="Note 3 2 2 4 7 2" xfId="8819"/>
    <cellStyle name="Note 3 2 2 4 7 3" xfId="16247"/>
    <cellStyle name="Note 3 2 2 4 7 4" xfId="24929"/>
    <cellStyle name="Note 3 2 2 4 7 5" xfId="33262"/>
    <cellStyle name="Note 3 2 2 4 7 6" xfId="36687"/>
    <cellStyle name="Note 3 2 2 4 7 7" xfId="50642"/>
    <cellStyle name="Note 3 2 2 4 8" xfId="1672"/>
    <cellStyle name="Note 3 2 2 4 8 2" xfId="9495"/>
    <cellStyle name="Note 3 2 2 4 8 3" xfId="16923"/>
    <cellStyle name="Note 3 2 2 4 8 4" xfId="19158"/>
    <cellStyle name="Note 3 2 2 4 8 5" xfId="28118"/>
    <cellStyle name="Note 3 2 2 4 8 6" xfId="38100"/>
    <cellStyle name="Note 3 2 2 4 8 7" xfId="49229"/>
    <cellStyle name="Note 3 2 2 4 9" xfId="1806"/>
    <cellStyle name="Note 3 2 2 4 9 2" xfId="9629"/>
    <cellStyle name="Note 3 2 2 4 9 3" xfId="17057"/>
    <cellStyle name="Note 3 2 2 4 9 4" xfId="19033"/>
    <cellStyle name="Note 3 2 2 4 9 5" xfId="27477"/>
    <cellStyle name="Note 3 2 2 4 9 6" xfId="39879"/>
    <cellStyle name="Note 3 2 2 4 9 7" xfId="49866"/>
    <cellStyle name="Note 3 2 2 40" xfId="4036"/>
    <cellStyle name="Note 3 2 2 40 2" xfId="11807"/>
    <cellStyle name="Note 3 2 2 40 3" xfId="20746"/>
    <cellStyle name="Note 3 2 2 40 4" xfId="28933"/>
    <cellStyle name="Note 3 2 2 40 5" xfId="34088"/>
    <cellStyle name="Note 3 2 2 40 6" xfId="42598"/>
    <cellStyle name="Note 3 2 2 40 7" xfId="48112"/>
    <cellStyle name="Note 3 2 2 41" xfId="4834"/>
    <cellStyle name="Note 3 2 2 41 2" xfId="12551"/>
    <cellStyle name="Note 3 2 2 41 3" xfId="21544"/>
    <cellStyle name="Note 3 2 2 41 4" xfId="29731"/>
    <cellStyle name="Note 3 2 2 41 5" xfId="28018"/>
    <cellStyle name="Note 3 2 2 41 6" xfId="43396"/>
    <cellStyle name="Note 3 2 2 41 7" xfId="47815"/>
    <cellStyle name="Note 3 2 2 42" xfId="4233"/>
    <cellStyle name="Note 3 2 2 42 2" xfId="11965"/>
    <cellStyle name="Note 3 2 2 42 3" xfId="20943"/>
    <cellStyle name="Note 3 2 2 42 4" xfId="29130"/>
    <cellStyle name="Note 3 2 2 42 5" xfId="33265"/>
    <cellStyle name="Note 3 2 2 42 6" xfId="42795"/>
    <cellStyle name="Note 3 2 2 42 7" xfId="49322"/>
    <cellStyle name="Note 3 2 2 43" xfId="5337"/>
    <cellStyle name="Note 3 2 2 43 2" xfId="13054"/>
    <cellStyle name="Note 3 2 2 43 3" xfId="22047"/>
    <cellStyle name="Note 3 2 2 43 4" xfId="30234"/>
    <cellStyle name="Note 3 2 2 43 5" xfId="27835"/>
    <cellStyle name="Note 3 2 2 43 6" xfId="43899"/>
    <cellStyle name="Note 3 2 2 43 7" xfId="49488"/>
    <cellStyle name="Note 3 2 2 44" xfId="5158"/>
    <cellStyle name="Note 3 2 2 44 2" xfId="12875"/>
    <cellStyle name="Note 3 2 2 44 3" xfId="21868"/>
    <cellStyle name="Note 3 2 2 44 4" xfId="30055"/>
    <cellStyle name="Note 3 2 2 44 5" xfId="35903"/>
    <cellStyle name="Note 3 2 2 44 6" xfId="43720"/>
    <cellStyle name="Note 3 2 2 44 7" xfId="52996"/>
    <cellStyle name="Note 3 2 2 45" xfId="5322"/>
    <cellStyle name="Note 3 2 2 45 2" xfId="13039"/>
    <cellStyle name="Note 3 2 2 45 3" xfId="22032"/>
    <cellStyle name="Note 3 2 2 45 4" xfId="30219"/>
    <cellStyle name="Note 3 2 2 45 5" xfId="28170"/>
    <cellStyle name="Note 3 2 2 45 6" xfId="43884"/>
    <cellStyle name="Note 3 2 2 45 7" xfId="51156"/>
    <cellStyle name="Note 3 2 2 46" xfId="5680"/>
    <cellStyle name="Note 3 2 2 46 2" xfId="13397"/>
    <cellStyle name="Note 3 2 2 46 3" xfId="22390"/>
    <cellStyle name="Note 3 2 2 46 4" xfId="30577"/>
    <cellStyle name="Note 3 2 2 46 5" xfId="27654"/>
    <cellStyle name="Note 3 2 2 46 6" xfId="44242"/>
    <cellStyle name="Note 3 2 2 46 7" xfId="47084"/>
    <cellStyle name="Note 3 2 2 47" xfId="5266"/>
    <cellStyle name="Note 3 2 2 47 2" xfId="12983"/>
    <cellStyle name="Note 3 2 2 47 3" xfId="21976"/>
    <cellStyle name="Note 3 2 2 47 4" xfId="30163"/>
    <cellStyle name="Note 3 2 2 47 5" xfId="28206"/>
    <cellStyle name="Note 3 2 2 47 6" xfId="43828"/>
    <cellStyle name="Note 3 2 2 47 7" xfId="49384"/>
    <cellStyle name="Note 3 2 2 48" xfId="5295"/>
    <cellStyle name="Note 3 2 2 48 2" xfId="13012"/>
    <cellStyle name="Note 3 2 2 48 3" xfId="22005"/>
    <cellStyle name="Note 3 2 2 48 4" xfId="30192"/>
    <cellStyle name="Note 3 2 2 48 5" xfId="36149"/>
    <cellStyle name="Note 3 2 2 48 6" xfId="43857"/>
    <cellStyle name="Note 3 2 2 48 7" xfId="54157"/>
    <cellStyle name="Note 3 2 2 49" xfId="6039"/>
    <cellStyle name="Note 3 2 2 49 2" xfId="13756"/>
    <cellStyle name="Note 3 2 2 49 3" xfId="22749"/>
    <cellStyle name="Note 3 2 2 49 4" xfId="30936"/>
    <cellStyle name="Note 3 2 2 49 5" xfId="35261"/>
    <cellStyle name="Note 3 2 2 49 6" xfId="44601"/>
    <cellStyle name="Note 3 2 2 49 7" xfId="47457"/>
    <cellStyle name="Note 3 2 2 5" xfId="587"/>
    <cellStyle name="Note 3 2 2 5 10" xfId="2032"/>
    <cellStyle name="Note 3 2 2 5 10 2" xfId="9855"/>
    <cellStyle name="Note 3 2 2 5 10 3" xfId="17283"/>
    <cellStyle name="Note 3 2 2 5 10 4" xfId="19446"/>
    <cellStyle name="Note 3 2 2 5 10 5" xfId="28162"/>
    <cellStyle name="Note 3 2 2 5 10 6" xfId="38859"/>
    <cellStyle name="Note 3 2 2 5 10 7" xfId="48762"/>
    <cellStyle name="Note 3 2 2 5 11" xfId="2146"/>
    <cellStyle name="Note 3 2 2 5 11 2" xfId="9969"/>
    <cellStyle name="Note 3 2 2 5 11 3" xfId="17397"/>
    <cellStyle name="Note 3 2 2 5 11 4" xfId="20115"/>
    <cellStyle name="Note 3 2 2 5 11 5" xfId="27127"/>
    <cellStyle name="Note 3 2 2 5 11 6" xfId="41845"/>
    <cellStyle name="Note 3 2 2 5 11 7" xfId="47395"/>
    <cellStyle name="Note 3 2 2 5 12" xfId="2263"/>
    <cellStyle name="Note 3 2 2 5 12 2" xfId="10086"/>
    <cellStyle name="Note 3 2 2 5 12 3" xfId="17514"/>
    <cellStyle name="Note 3 2 2 5 12 4" xfId="26079"/>
    <cellStyle name="Note 3 2 2 5 12 5" xfId="34727"/>
    <cellStyle name="Note 3 2 2 5 12 6" xfId="37928"/>
    <cellStyle name="Note 3 2 2 5 12 7" xfId="53172"/>
    <cellStyle name="Note 3 2 2 5 13" xfId="1568"/>
    <cellStyle name="Note 3 2 2 5 13 2" xfId="9391"/>
    <cellStyle name="Note 3 2 2 5 13 3" xfId="16819"/>
    <cellStyle name="Note 3 2 2 5 13 4" xfId="25972"/>
    <cellStyle name="Note 3 2 2 5 13 5" xfId="34589"/>
    <cellStyle name="Note 3 2 2 5 13 6" xfId="41095"/>
    <cellStyle name="Note 3 2 2 5 13 7" xfId="52942"/>
    <cellStyle name="Note 3 2 2 5 14" xfId="1257"/>
    <cellStyle name="Note 3 2 2 5 14 2" xfId="9080"/>
    <cellStyle name="Note 3 2 2 5 14 3" xfId="16508"/>
    <cellStyle name="Note 3 2 2 5 14 4" xfId="19687"/>
    <cellStyle name="Note 3 2 2 5 14 5" xfId="28189"/>
    <cellStyle name="Note 3 2 2 5 14 6" xfId="36822"/>
    <cellStyle name="Note 3 2 2 5 14 7" xfId="47187"/>
    <cellStyle name="Note 3 2 2 5 15" xfId="2559"/>
    <cellStyle name="Note 3 2 2 5 15 2" xfId="10382"/>
    <cellStyle name="Note 3 2 2 5 15 3" xfId="17810"/>
    <cellStyle name="Note 3 2 2 5 15 4" xfId="26068"/>
    <cellStyle name="Note 3 2 2 5 15 5" xfId="34714"/>
    <cellStyle name="Note 3 2 2 5 15 6" xfId="38485"/>
    <cellStyle name="Note 3 2 2 5 15 7" xfId="53150"/>
    <cellStyle name="Note 3 2 2 5 16" xfId="2673"/>
    <cellStyle name="Note 3 2 2 5 16 2" xfId="10496"/>
    <cellStyle name="Note 3 2 2 5 16 3" xfId="17924"/>
    <cellStyle name="Note 3 2 2 5 16 4" xfId="26357"/>
    <cellStyle name="Note 3 2 2 5 16 5" xfId="35092"/>
    <cellStyle name="Note 3 2 2 5 16 6" xfId="36803"/>
    <cellStyle name="Note 3 2 2 5 16 7" xfId="53762"/>
    <cellStyle name="Note 3 2 2 5 17" xfId="1590"/>
    <cellStyle name="Note 3 2 2 5 17 2" xfId="9413"/>
    <cellStyle name="Note 3 2 2 5 17 3" xfId="16841"/>
    <cellStyle name="Note 3 2 2 5 17 4" xfId="24889"/>
    <cellStyle name="Note 3 2 2 5 17 5" xfId="33205"/>
    <cellStyle name="Note 3 2 2 5 17 6" xfId="38790"/>
    <cellStyle name="Note 3 2 2 5 17 7" xfId="50545"/>
    <cellStyle name="Note 3 2 2 5 18" xfId="2281"/>
    <cellStyle name="Note 3 2 2 5 18 2" xfId="10104"/>
    <cellStyle name="Note 3 2 2 5 18 3" xfId="17532"/>
    <cellStyle name="Note 3 2 2 5 18 4" xfId="25155"/>
    <cellStyle name="Note 3 2 2 5 18 5" xfId="33532"/>
    <cellStyle name="Note 3 2 2 5 18 6" xfId="36901"/>
    <cellStyle name="Note 3 2 2 5 18 7" xfId="51128"/>
    <cellStyle name="Note 3 2 2 5 19" xfId="2862"/>
    <cellStyle name="Note 3 2 2 5 19 2" xfId="10685"/>
    <cellStyle name="Note 3 2 2 5 19 3" xfId="18113"/>
    <cellStyle name="Note 3 2 2 5 19 4" xfId="19504"/>
    <cellStyle name="Note 3 2 2 5 19 5" xfId="28042"/>
    <cellStyle name="Note 3 2 2 5 19 6" xfId="37603"/>
    <cellStyle name="Note 3 2 2 5 19 7" xfId="47588"/>
    <cellStyle name="Note 3 2 2 5 2" xfId="730"/>
    <cellStyle name="Note 3 2 2 5 2 2" xfId="8553"/>
    <cellStyle name="Note 3 2 2 5 2 3" xfId="15981"/>
    <cellStyle name="Note 3 2 2 5 2 4" xfId="19329"/>
    <cellStyle name="Note 3 2 2 5 2 5" xfId="27516"/>
    <cellStyle name="Note 3 2 2 5 2 6" xfId="37060"/>
    <cellStyle name="Note 3 2 2 5 2 7" xfId="49961"/>
    <cellStyle name="Note 3 2 2 5 20" xfId="2968"/>
    <cellStyle name="Note 3 2 2 5 20 2" xfId="10791"/>
    <cellStyle name="Note 3 2 2 5 20 3" xfId="18219"/>
    <cellStyle name="Note 3 2 2 5 20 4" xfId="19428"/>
    <cellStyle name="Note 3 2 2 5 20 5" xfId="26834"/>
    <cellStyle name="Note 3 2 2 5 20 6" xfId="36674"/>
    <cellStyle name="Note 3 2 2 5 20 7" xfId="47288"/>
    <cellStyle name="Note 3 2 2 5 21" xfId="3349"/>
    <cellStyle name="Note 3 2 2 5 21 2" xfId="11142"/>
    <cellStyle name="Note 3 2 2 5 21 3" xfId="18468"/>
    <cellStyle name="Note 3 2 2 5 21 4" xfId="20128"/>
    <cellStyle name="Note 3 2 2 5 21 5" xfId="28628"/>
    <cellStyle name="Note 3 2 2 5 21 6" xfId="41529"/>
    <cellStyle name="Note 3 2 2 5 21 7" xfId="48365"/>
    <cellStyle name="Note 3 2 2 5 22" xfId="3468"/>
    <cellStyle name="Note 3 2 2 5 22 2" xfId="11259"/>
    <cellStyle name="Note 3 2 2 5 22 3" xfId="18578"/>
    <cellStyle name="Note 3 2 2 5 22 4" xfId="20430"/>
    <cellStyle name="Note 3 2 2 5 22 5" xfId="28139"/>
    <cellStyle name="Note 3 2 2 5 22 6" xfId="36715"/>
    <cellStyle name="Note 3 2 2 5 22 7" xfId="50158"/>
    <cellStyle name="Note 3 2 2 5 23" xfId="3585"/>
    <cellStyle name="Note 3 2 2 5 23 2" xfId="11371"/>
    <cellStyle name="Note 3 2 2 5 23 3" xfId="18646"/>
    <cellStyle name="Note 3 2 2 5 23 4" xfId="20176"/>
    <cellStyle name="Note 3 2 2 5 23 5" xfId="28475"/>
    <cellStyle name="Note 3 2 2 5 23 6" xfId="40320"/>
    <cellStyle name="Note 3 2 2 5 23 7" xfId="48033"/>
    <cellStyle name="Note 3 2 2 5 24" xfId="3626"/>
    <cellStyle name="Note 3 2 2 5 24 2" xfId="11411"/>
    <cellStyle name="Note 3 2 2 5 24 3" xfId="18684"/>
    <cellStyle name="Note 3 2 2 5 24 4" xfId="19510"/>
    <cellStyle name="Note 3 2 2 5 24 5" xfId="27956"/>
    <cellStyle name="Note 3 2 2 5 24 6" xfId="42122"/>
    <cellStyle name="Note 3 2 2 5 24 7" xfId="48829"/>
    <cellStyle name="Note 3 2 2 5 25" xfId="3741"/>
    <cellStyle name="Note 3 2 2 5 25 2" xfId="11526"/>
    <cellStyle name="Note 3 2 2 5 25 3" xfId="18796"/>
    <cellStyle name="Note 3 2 2 5 25 4" xfId="26187"/>
    <cellStyle name="Note 3 2 2 5 25 5" xfId="34866"/>
    <cellStyle name="Note 3 2 2 5 25 6" xfId="40162"/>
    <cellStyle name="Note 3 2 2 5 25 7" xfId="53406"/>
    <cellStyle name="Note 3 2 2 5 26" xfId="3870"/>
    <cellStyle name="Note 3 2 2 5 26 2" xfId="11651"/>
    <cellStyle name="Note 3 2 2 5 26 3" xfId="18905"/>
    <cellStyle name="Note 3 2 2 5 26 4" xfId="26381"/>
    <cellStyle name="Note 3 2 2 5 26 5" xfId="35127"/>
    <cellStyle name="Note 3 2 2 5 26 6" xfId="41955"/>
    <cellStyle name="Note 3 2 2 5 26 7" xfId="53812"/>
    <cellStyle name="Note 3 2 2 5 27" xfId="3989"/>
    <cellStyle name="Note 3 2 2 5 27 2" xfId="11768"/>
    <cellStyle name="Note 3 2 2 5 27 3" xfId="19013"/>
    <cellStyle name="Note 3 2 2 5 27 4" xfId="19797"/>
    <cellStyle name="Note 3 2 2 5 27 5" xfId="33137"/>
    <cellStyle name="Note 3 2 2 5 27 6" xfId="37479"/>
    <cellStyle name="Note 3 2 2 5 27 7" xfId="50411"/>
    <cellStyle name="Note 3 2 2 5 28" xfId="3583"/>
    <cellStyle name="Note 3 2 2 5 28 2" xfId="11369"/>
    <cellStyle name="Note 3 2 2 5 28 3" xfId="20536"/>
    <cellStyle name="Note 3 2 2 5 28 4" xfId="28661"/>
    <cellStyle name="Note 3 2 2 5 28 5" xfId="35931"/>
    <cellStyle name="Note 3 2 2 5 28 6" xfId="42515"/>
    <cellStyle name="Note 3 2 2 5 28 7" xfId="53110"/>
    <cellStyle name="Note 3 2 2 5 29" xfId="4183"/>
    <cellStyle name="Note 3 2 2 5 29 2" xfId="11942"/>
    <cellStyle name="Note 3 2 2 5 29 3" xfId="20893"/>
    <cellStyle name="Note 3 2 2 5 29 4" xfId="29080"/>
    <cellStyle name="Note 3 2 2 5 29 5" xfId="35821"/>
    <cellStyle name="Note 3 2 2 5 29 6" xfId="42745"/>
    <cellStyle name="Note 3 2 2 5 29 7" xfId="52541"/>
    <cellStyle name="Note 3 2 2 5 3" xfId="841"/>
    <cellStyle name="Note 3 2 2 5 3 2" xfId="8664"/>
    <cellStyle name="Note 3 2 2 5 3 3" xfId="16092"/>
    <cellStyle name="Note 3 2 2 5 3 4" xfId="25182"/>
    <cellStyle name="Note 3 2 2 5 3 5" xfId="33565"/>
    <cellStyle name="Note 3 2 2 5 3 6" xfId="36734"/>
    <cellStyle name="Note 3 2 2 5 3 7" xfId="51183"/>
    <cellStyle name="Note 3 2 2 5 30" xfId="4199"/>
    <cellStyle name="Note 3 2 2 5 30 2" xfId="20909"/>
    <cellStyle name="Note 3 2 2 5 30 3" xfId="29096"/>
    <cellStyle name="Note 3 2 2 5 30 4" xfId="27847"/>
    <cellStyle name="Note 3 2 2 5 30 5" xfId="42761"/>
    <cellStyle name="Note 3 2 2 5 30 6" xfId="51221"/>
    <cellStyle name="Note 3 2 2 5 31" xfId="4384"/>
    <cellStyle name="Note 3 2 2 5 31 2" xfId="12101"/>
    <cellStyle name="Note 3 2 2 5 31 3" xfId="21094"/>
    <cellStyle name="Note 3 2 2 5 31 4" xfId="29281"/>
    <cellStyle name="Note 3 2 2 5 31 5" xfId="34593"/>
    <cellStyle name="Note 3 2 2 5 31 6" xfId="42946"/>
    <cellStyle name="Note 3 2 2 5 31 7" xfId="50018"/>
    <cellStyle name="Note 3 2 2 5 32" xfId="4503"/>
    <cellStyle name="Note 3 2 2 5 32 2" xfId="12220"/>
    <cellStyle name="Note 3 2 2 5 32 3" xfId="21213"/>
    <cellStyle name="Note 3 2 2 5 32 4" xfId="29400"/>
    <cellStyle name="Note 3 2 2 5 32 5" xfId="34214"/>
    <cellStyle name="Note 3 2 2 5 32 6" xfId="43065"/>
    <cellStyle name="Note 3 2 2 5 32 7" xfId="50660"/>
    <cellStyle name="Note 3 2 2 5 33" xfId="4617"/>
    <cellStyle name="Note 3 2 2 5 33 2" xfId="12334"/>
    <cellStyle name="Note 3 2 2 5 33 3" xfId="21327"/>
    <cellStyle name="Note 3 2 2 5 33 4" xfId="29514"/>
    <cellStyle name="Note 3 2 2 5 33 5" xfId="33452"/>
    <cellStyle name="Note 3 2 2 5 33 6" xfId="43179"/>
    <cellStyle name="Note 3 2 2 5 33 7" xfId="48487"/>
    <cellStyle name="Note 3 2 2 5 34" xfId="4730"/>
    <cellStyle name="Note 3 2 2 5 34 2" xfId="12447"/>
    <cellStyle name="Note 3 2 2 5 34 3" xfId="21440"/>
    <cellStyle name="Note 3 2 2 5 34 4" xfId="29627"/>
    <cellStyle name="Note 3 2 2 5 34 5" xfId="33747"/>
    <cellStyle name="Note 3 2 2 5 34 6" xfId="43292"/>
    <cellStyle name="Note 3 2 2 5 34 7" xfId="47534"/>
    <cellStyle name="Note 3 2 2 5 35" xfId="4839"/>
    <cellStyle name="Note 3 2 2 5 35 2" xfId="12556"/>
    <cellStyle name="Note 3 2 2 5 35 3" xfId="21549"/>
    <cellStyle name="Note 3 2 2 5 35 4" xfId="29736"/>
    <cellStyle name="Note 3 2 2 5 35 5" xfId="36209"/>
    <cellStyle name="Note 3 2 2 5 35 6" xfId="43401"/>
    <cellStyle name="Note 3 2 2 5 35 7" xfId="54456"/>
    <cellStyle name="Note 3 2 2 5 36" xfId="4950"/>
    <cellStyle name="Note 3 2 2 5 36 2" xfId="12667"/>
    <cellStyle name="Note 3 2 2 5 36 3" xfId="21660"/>
    <cellStyle name="Note 3 2 2 5 36 4" xfId="29847"/>
    <cellStyle name="Note 3 2 2 5 36 5" xfId="35769"/>
    <cellStyle name="Note 3 2 2 5 36 6" xfId="43512"/>
    <cellStyle name="Note 3 2 2 5 36 7" xfId="52356"/>
    <cellStyle name="Note 3 2 2 5 37" xfId="5058"/>
    <cellStyle name="Note 3 2 2 5 37 2" xfId="12775"/>
    <cellStyle name="Note 3 2 2 5 37 3" xfId="21768"/>
    <cellStyle name="Note 3 2 2 5 37 4" xfId="29955"/>
    <cellStyle name="Note 3 2 2 5 37 5" xfId="35347"/>
    <cellStyle name="Note 3 2 2 5 37 6" xfId="43620"/>
    <cellStyle name="Note 3 2 2 5 37 7" xfId="47703"/>
    <cellStyle name="Note 3 2 2 5 38" xfId="5441"/>
    <cellStyle name="Note 3 2 2 5 38 2" xfId="13158"/>
    <cellStyle name="Note 3 2 2 5 38 3" xfId="22151"/>
    <cellStyle name="Note 3 2 2 5 38 4" xfId="30338"/>
    <cellStyle name="Note 3 2 2 5 38 5" xfId="36157"/>
    <cellStyle name="Note 3 2 2 5 38 6" xfId="44003"/>
    <cellStyle name="Note 3 2 2 5 38 7" xfId="54203"/>
    <cellStyle name="Note 3 2 2 5 39" xfId="5560"/>
    <cellStyle name="Note 3 2 2 5 39 2" xfId="13277"/>
    <cellStyle name="Note 3 2 2 5 39 3" xfId="22270"/>
    <cellStyle name="Note 3 2 2 5 39 4" xfId="30457"/>
    <cellStyle name="Note 3 2 2 5 39 5" xfId="28799"/>
    <cellStyle name="Note 3 2 2 5 39 6" xfId="44122"/>
    <cellStyle name="Note 3 2 2 5 39 7" xfId="47161"/>
    <cellStyle name="Note 3 2 2 5 4" xfId="949"/>
    <cellStyle name="Note 3 2 2 5 4 2" xfId="8772"/>
    <cellStyle name="Note 3 2 2 5 4 3" xfId="16200"/>
    <cellStyle name="Note 3 2 2 5 4 4" xfId="26137"/>
    <cellStyle name="Note 3 2 2 5 4 5" xfId="34802"/>
    <cellStyle name="Note 3 2 2 5 4 6" xfId="37082"/>
    <cellStyle name="Note 3 2 2 5 4 7" xfId="53296"/>
    <cellStyle name="Note 3 2 2 5 40" xfId="5686"/>
    <cellStyle name="Note 3 2 2 5 40 2" xfId="13403"/>
    <cellStyle name="Note 3 2 2 5 40 3" xfId="22396"/>
    <cellStyle name="Note 3 2 2 5 40 4" xfId="30583"/>
    <cellStyle name="Note 3 2 2 5 40 5" xfId="27881"/>
    <cellStyle name="Note 3 2 2 5 40 6" xfId="44248"/>
    <cellStyle name="Note 3 2 2 5 40 7" xfId="47081"/>
    <cellStyle name="Note 3 2 2 5 41" xfId="5800"/>
    <cellStyle name="Note 3 2 2 5 41 2" xfId="13517"/>
    <cellStyle name="Note 3 2 2 5 41 3" xfId="22510"/>
    <cellStyle name="Note 3 2 2 5 41 4" xfId="30697"/>
    <cellStyle name="Note 3 2 2 5 41 5" xfId="35920"/>
    <cellStyle name="Note 3 2 2 5 41 6" xfId="44362"/>
    <cellStyle name="Note 3 2 2 5 41 7" xfId="52820"/>
    <cellStyle name="Note 3 2 2 5 42" xfId="5919"/>
    <cellStyle name="Note 3 2 2 5 42 2" xfId="13636"/>
    <cellStyle name="Note 3 2 2 5 42 3" xfId="22629"/>
    <cellStyle name="Note 3 2 2 5 42 4" xfId="30816"/>
    <cellStyle name="Note 3 2 2 5 42 5" xfId="36139"/>
    <cellStyle name="Note 3 2 2 5 42 6" xfId="44481"/>
    <cellStyle name="Note 3 2 2 5 42 7" xfId="53873"/>
    <cellStyle name="Note 3 2 2 5 43" xfId="6045"/>
    <cellStyle name="Note 3 2 2 5 43 2" xfId="13762"/>
    <cellStyle name="Note 3 2 2 5 43 3" xfId="22755"/>
    <cellStyle name="Note 3 2 2 5 43 4" xfId="30942"/>
    <cellStyle name="Note 3 2 2 5 43 5" xfId="34828"/>
    <cellStyle name="Note 3 2 2 5 43 6" xfId="44607"/>
    <cellStyle name="Note 3 2 2 5 43 7" xfId="48952"/>
    <cellStyle name="Note 3 2 2 5 44" xfId="6128"/>
    <cellStyle name="Note 3 2 2 5 44 2" xfId="13845"/>
    <cellStyle name="Note 3 2 2 5 44 3" xfId="22838"/>
    <cellStyle name="Note 3 2 2 5 44 4" xfId="31025"/>
    <cellStyle name="Note 3 2 2 5 44 5" xfId="27737"/>
    <cellStyle name="Note 3 2 2 5 44 6" xfId="44690"/>
    <cellStyle name="Note 3 2 2 5 44 7" xfId="50423"/>
    <cellStyle name="Note 3 2 2 5 45" xfId="6172"/>
    <cellStyle name="Note 3 2 2 5 45 2" xfId="13889"/>
    <cellStyle name="Note 3 2 2 5 45 3" xfId="22882"/>
    <cellStyle name="Note 3 2 2 5 45 4" xfId="31069"/>
    <cellStyle name="Note 3 2 2 5 45 5" xfId="35472"/>
    <cellStyle name="Note 3 2 2 5 45 6" xfId="44734"/>
    <cellStyle name="Note 3 2 2 5 45 7" xfId="50447"/>
    <cellStyle name="Note 3 2 2 5 46" xfId="6301"/>
    <cellStyle name="Note 3 2 2 5 46 2" xfId="14018"/>
    <cellStyle name="Note 3 2 2 5 46 3" xfId="23011"/>
    <cellStyle name="Note 3 2 2 5 46 4" xfId="31198"/>
    <cellStyle name="Note 3 2 2 5 46 5" xfId="36017"/>
    <cellStyle name="Note 3 2 2 5 46 6" xfId="44863"/>
    <cellStyle name="Note 3 2 2 5 46 7" xfId="53286"/>
    <cellStyle name="Note 3 2 2 5 47" xfId="6415"/>
    <cellStyle name="Note 3 2 2 5 47 2" xfId="14132"/>
    <cellStyle name="Note 3 2 2 5 47 3" xfId="23125"/>
    <cellStyle name="Note 3 2 2 5 47 4" xfId="31312"/>
    <cellStyle name="Note 3 2 2 5 47 5" xfId="36203"/>
    <cellStyle name="Note 3 2 2 5 47 6" xfId="44977"/>
    <cellStyle name="Note 3 2 2 5 47 7" xfId="54302"/>
    <cellStyle name="Note 3 2 2 5 48" xfId="6529"/>
    <cellStyle name="Note 3 2 2 5 48 2" xfId="14246"/>
    <cellStyle name="Note 3 2 2 5 48 3" xfId="23239"/>
    <cellStyle name="Note 3 2 2 5 48 4" xfId="31426"/>
    <cellStyle name="Note 3 2 2 5 48 5" xfId="26829"/>
    <cellStyle name="Note 3 2 2 5 48 6" xfId="45091"/>
    <cellStyle name="Note 3 2 2 5 48 7" xfId="50082"/>
    <cellStyle name="Note 3 2 2 5 49" xfId="6106"/>
    <cellStyle name="Note 3 2 2 5 49 2" xfId="13823"/>
    <cellStyle name="Note 3 2 2 5 49 3" xfId="22816"/>
    <cellStyle name="Note 3 2 2 5 49 4" xfId="31003"/>
    <cellStyle name="Note 3 2 2 5 49 5" xfId="34177"/>
    <cellStyle name="Note 3 2 2 5 49 6" xfId="44668"/>
    <cellStyle name="Note 3 2 2 5 49 7" xfId="50015"/>
    <cellStyle name="Note 3 2 2 5 5" xfId="1420"/>
    <cellStyle name="Note 3 2 2 5 5 2" xfId="9243"/>
    <cellStyle name="Note 3 2 2 5 5 3" xfId="16671"/>
    <cellStyle name="Note 3 2 2 5 5 4" xfId="26226"/>
    <cellStyle name="Note 3 2 2 5 5 5" xfId="34913"/>
    <cellStyle name="Note 3 2 2 5 5 6" xfId="41374"/>
    <cellStyle name="Note 3 2 2 5 5 7" xfId="53478"/>
    <cellStyle name="Note 3 2 2 5 50" xfId="6674"/>
    <cellStyle name="Note 3 2 2 5 50 2" xfId="14391"/>
    <cellStyle name="Note 3 2 2 5 50 3" xfId="23384"/>
    <cellStyle name="Note 3 2 2 5 50 4" xfId="31571"/>
    <cellStyle name="Note 3 2 2 5 50 5" xfId="27735"/>
    <cellStyle name="Note 3 2 2 5 50 6" xfId="45236"/>
    <cellStyle name="Note 3 2 2 5 50 7" xfId="49938"/>
    <cellStyle name="Note 3 2 2 5 51" xfId="6787"/>
    <cellStyle name="Note 3 2 2 5 51 2" xfId="14504"/>
    <cellStyle name="Note 3 2 2 5 51 3" xfId="23497"/>
    <cellStyle name="Note 3 2 2 5 51 4" xfId="31684"/>
    <cellStyle name="Note 3 2 2 5 51 5" xfId="35937"/>
    <cellStyle name="Note 3 2 2 5 51 6" xfId="45349"/>
    <cellStyle name="Note 3 2 2 5 51 7" xfId="52889"/>
    <cellStyle name="Note 3 2 2 5 52" xfId="6901"/>
    <cellStyle name="Note 3 2 2 5 52 2" xfId="14618"/>
    <cellStyle name="Note 3 2 2 5 52 3" xfId="23611"/>
    <cellStyle name="Note 3 2 2 5 52 4" xfId="31798"/>
    <cellStyle name="Note 3 2 2 5 52 5" xfId="35565"/>
    <cellStyle name="Note 3 2 2 5 52 6" xfId="45463"/>
    <cellStyle name="Note 3 2 2 5 52 7" xfId="46939"/>
    <cellStyle name="Note 3 2 2 5 53" xfId="7014"/>
    <cellStyle name="Note 3 2 2 5 53 2" xfId="14731"/>
    <cellStyle name="Note 3 2 2 5 53 3" xfId="23724"/>
    <cellStyle name="Note 3 2 2 5 53 4" xfId="31911"/>
    <cellStyle name="Note 3 2 2 5 53 5" xfId="36234"/>
    <cellStyle name="Note 3 2 2 5 53 6" xfId="45576"/>
    <cellStyle name="Note 3 2 2 5 53 7" xfId="46942"/>
    <cellStyle name="Note 3 2 2 5 54" xfId="7122"/>
    <cellStyle name="Note 3 2 2 5 54 2" xfId="14839"/>
    <cellStyle name="Note 3 2 2 5 54 3" xfId="23832"/>
    <cellStyle name="Note 3 2 2 5 54 4" xfId="32019"/>
    <cellStyle name="Note 3 2 2 5 54 5" xfId="35921"/>
    <cellStyle name="Note 3 2 2 5 54 6" xfId="45684"/>
    <cellStyle name="Note 3 2 2 5 54 7" xfId="52592"/>
    <cellStyle name="Note 3 2 2 5 55" xfId="7372"/>
    <cellStyle name="Note 3 2 2 5 55 2" xfId="15089"/>
    <cellStyle name="Note 3 2 2 5 55 3" xfId="24082"/>
    <cellStyle name="Note 3 2 2 5 55 4" xfId="32269"/>
    <cellStyle name="Note 3 2 2 5 55 5" xfId="27034"/>
    <cellStyle name="Note 3 2 2 5 55 6" xfId="45934"/>
    <cellStyle name="Note 3 2 2 5 55 7" xfId="51814"/>
    <cellStyle name="Note 3 2 2 5 56" xfId="7210"/>
    <cellStyle name="Note 3 2 2 5 56 2" xfId="14927"/>
    <cellStyle name="Note 3 2 2 5 56 3" xfId="23920"/>
    <cellStyle name="Note 3 2 2 5 56 4" xfId="32107"/>
    <cellStyle name="Note 3 2 2 5 56 5" xfId="28100"/>
    <cellStyle name="Note 3 2 2 5 56 6" xfId="45772"/>
    <cellStyle name="Note 3 2 2 5 56 7" xfId="47380"/>
    <cellStyle name="Note 3 2 2 5 57" xfId="7519"/>
    <cellStyle name="Note 3 2 2 5 57 2" xfId="15236"/>
    <cellStyle name="Note 3 2 2 5 57 3" xfId="24229"/>
    <cellStyle name="Note 3 2 2 5 57 4" xfId="32416"/>
    <cellStyle name="Note 3 2 2 5 57 5" xfId="27917"/>
    <cellStyle name="Note 3 2 2 5 57 6" xfId="46081"/>
    <cellStyle name="Note 3 2 2 5 57 7" xfId="49069"/>
    <cellStyle name="Note 3 2 2 5 58" xfId="7640"/>
    <cellStyle name="Note 3 2 2 5 58 2" xfId="15357"/>
    <cellStyle name="Note 3 2 2 5 58 3" xfId="24350"/>
    <cellStyle name="Note 3 2 2 5 58 4" xfId="32537"/>
    <cellStyle name="Note 3 2 2 5 58 5" xfId="35694"/>
    <cellStyle name="Note 3 2 2 5 58 6" xfId="46202"/>
    <cellStyle name="Note 3 2 2 5 58 7" xfId="51193"/>
    <cellStyle name="Note 3 2 2 5 59" xfId="7919"/>
    <cellStyle name="Note 3 2 2 5 59 2" xfId="15636"/>
    <cellStyle name="Note 3 2 2 5 59 3" xfId="24623"/>
    <cellStyle name="Note 3 2 2 5 59 4" xfId="32816"/>
    <cellStyle name="Note 3 2 2 5 59 5" xfId="35274"/>
    <cellStyle name="Note 3 2 2 5 59 6" xfId="46481"/>
    <cellStyle name="Note 3 2 2 5 59 7" xfId="50514"/>
    <cellStyle name="Note 3 2 2 5 6" xfId="1542"/>
    <cellStyle name="Note 3 2 2 5 6 2" xfId="9365"/>
    <cellStyle name="Note 3 2 2 5 6 3" xfId="16793"/>
    <cellStyle name="Note 3 2 2 5 6 4" xfId="20078"/>
    <cellStyle name="Note 3 2 2 5 6 5" xfId="27823"/>
    <cellStyle name="Note 3 2 2 5 6 6" xfId="37100"/>
    <cellStyle name="Note 3 2 2 5 6 7" xfId="46989"/>
    <cellStyle name="Note 3 2 2 5 60" xfId="7788"/>
    <cellStyle name="Note 3 2 2 5 60 2" xfId="15505"/>
    <cellStyle name="Note 3 2 2 5 60 3" xfId="24493"/>
    <cellStyle name="Note 3 2 2 5 60 4" xfId="32685"/>
    <cellStyle name="Note 3 2 2 5 60 5" xfId="33240"/>
    <cellStyle name="Note 3 2 2 5 60 6" xfId="46350"/>
    <cellStyle name="Note 3 2 2 5 60 7" xfId="47236"/>
    <cellStyle name="Note 3 2 2 5 61" xfId="8047"/>
    <cellStyle name="Note 3 2 2 5 61 2" xfId="15764"/>
    <cellStyle name="Note 3 2 2 5 61 3" xfId="24749"/>
    <cellStyle name="Note 3 2 2 5 61 4" xfId="32944"/>
    <cellStyle name="Note 3 2 2 5 61 5" xfId="35749"/>
    <cellStyle name="Note 3 2 2 5 61 6" xfId="46609"/>
    <cellStyle name="Note 3 2 2 5 61 7" xfId="51643"/>
    <cellStyle name="Note 3 2 2 5 62" xfId="7721"/>
    <cellStyle name="Note 3 2 2 5 62 2" xfId="15438"/>
    <cellStyle name="Note 3 2 2 5 62 3" xfId="24429"/>
    <cellStyle name="Note 3 2 2 5 62 4" xfId="32618"/>
    <cellStyle name="Note 3 2 2 5 62 5" xfId="35252"/>
    <cellStyle name="Note 3 2 2 5 62 6" xfId="46283"/>
    <cellStyle name="Note 3 2 2 5 62 7" xfId="48933"/>
    <cellStyle name="Note 3 2 2 5 63" xfId="8192"/>
    <cellStyle name="Note 3 2 2 5 63 2" xfId="15909"/>
    <cellStyle name="Note 3 2 2 5 63 3" xfId="33089"/>
    <cellStyle name="Note 3 2 2 5 63 4" xfId="27631"/>
    <cellStyle name="Note 3 2 2 5 63 5" xfId="46754"/>
    <cellStyle name="Note 3 2 2 5 63 6" xfId="46850"/>
    <cellStyle name="Note 3 2 2 5 64" xfId="19627"/>
    <cellStyle name="Note 3 2 2 5 65" xfId="28748"/>
    <cellStyle name="Note 3 2 2 5 66" xfId="37959"/>
    <cellStyle name="Note 3 2 2 5 67" xfId="49533"/>
    <cellStyle name="Note 3 2 2 5 7" xfId="1090"/>
    <cellStyle name="Note 3 2 2 5 7 2" xfId="8913"/>
    <cellStyle name="Note 3 2 2 5 7 3" xfId="16341"/>
    <cellStyle name="Note 3 2 2 5 7 4" xfId="25006"/>
    <cellStyle name="Note 3 2 2 5 7 5" xfId="33358"/>
    <cellStyle name="Note 3 2 2 5 7 6" xfId="37332"/>
    <cellStyle name="Note 3 2 2 5 7 7" xfId="50816"/>
    <cellStyle name="Note 3 2 2 5 8" xfId="1781"/>
    <cellStyle name="Note 3 2 2 5 8 2" xfId="9604"/>
    <cellStyle name="Note 3 2 2 5 8 3" xfId="17032"/>
    <cellStyle name="Note 3 2 2 5 8 4" xfId="25836"/>
    <cellStyle name="Note 3 2 2 5 8 5" xfId="34422"/>
    <cellStyle name="Note 3 2 2 5 8 6" xfId="42288"/>
    <cellStyle name="Note 3 2 2 5 8 7" xfId="52651"/>
    <cellStyle name="Note 3 2 2 5 9" xfId="1913"/>
    <cellStyle name="Note 3 2 2 5 9 2" xfId="9736"/>
    <cellStyle name="Note 3 2 2 5 9 3" xfId="17164"/>
    <cellStyle name="Note 3 2 2 5 9 4" xfId="19829"/>
    <cellStyle name="Note 3 2 2 5 9 5" xfId="28248"/>
    <cellStyle name="Note 3 2 2 5 9 6" xfId="36369"/>
    <cellStyle name="Note 3 2 2 5 9 7" xfId="46961"/>
    <cellStyle name="Note 3 2 2 50" xfId="5097"/>
    <cellStyle name="Note 3 2 2 50 2" xfId="12814"/>
    <cellStyle name="Note 3 2 2 50 3" xfId="21807"/>
    <cellStyle name="Note 3 2 2 50 4" xfId="29994"/>
    <cellStyle name="Note 3 2 2 50 5" xfId="34743"/>
    <cellStyle name="Note 3 2 2 50 6" xfId="43659"/>
    <cellStyle name="Note 3 2 2 50 7" xfId="50667"/>
    <cellStyle name="Note 3 2 2 51" xfId="6102"/>
    <cellStyle name="Note 3 2 2 51 2" xfId="13819"/>
    <cellStyle name="Note 3 2 2 51 3" xfId="22812"/>
    <cellStyle name="Note 3 2 2 51 4" xfId="30999"/>
    <cellStyle name="Note 3 2 2 51 5" xfId="35070"/>
    <cellStyle name="Note 3 2 2 51 6" xfId="44664"/>
    <cellStyle name="Note 3 2 2 51 7" xfId="50505"/>
    <cellStyle name="Note 3 2 2 52" xfId="5316"/>
    <cellStyle name="Note 3 2 2 52 2" xfId="13033"/>
    <cellStyle name="Note 3 2 2 52 3" xfId="22026"/>
    <cellStyle name="Note 3 2 2 52 4" xfId="30213"/>
    <cellStyle name="Note 3 2 2 52 5" xfId="33680"/>
    <cellStyle name="Note 3 2 2 52 6" xfId="43878"/>
    <cellStyle name="Note 3 2 2 52 7" xfId="47578"/>
    <cellStyle name="Note 3 2 2 53" xfId="6012"/>
    <cellStyle name="Note 3 2 2 53 2" xfId="13729"/>
    <cellStyle name="Note 3 2 2 53 3" xfId="22722"/>
    <cellStyle name="Note 3 2 2 53 4" xfId="30909"/>
    <cellStyle name="Note 3 2 2 53 5" xfId="35612"/>
    <cellStyle name="Note 3 2 2 53 6" xfId="44574"/>
    <cellStyle name="Note 3 2 2 53 7" xfId="52726"/>
    <cellStyle name="Note 3 2 2 54" xfId="5310"/>
    <cellStyle name="Note 3 2 2 54 2" xfId="13027"/>
    <cellStyle name="Note 3 2 2 54 3" xfId="22020"/>
    <cellStyle name="Note 3 2 2 54 4" xfId="30207"/>
    <cellStyle name="Note 3 2 2 54 5" xfId="35812"/>
    <cellStyle name="Note 3 2 2 54 6" xfId="43872"/>
    <cellStyle name="Note 3 2 2 54 7" xfId="52523"/>
    <cellStyle name="Note 3 2 2 55" xfId="6307"/>
    <cellStyle name="Note 3 2 2 55 2" xfId="14024"/>
    <cellStyle name="Note 3 2 2 55 3" xfId="23017"/>
    <cellStyle name="Note 3 2 2 55 4" xfId="31204"/>
    <cellStyle name="Note 3 2 2 55 5" xfId="35924"/>
    <cellStyle name="Note 3 2 2 55 6" xfId="44869"/>
    <cellStyle name="Note 3 2 2 55 7" xfId="52832"/>
    <cellStyle name="Note 3 2 2 56" xfId="6669"/>
    <cellStyle name="Note 3 2 2 56 2" xfId="14386"/>
    <cellStyle name="Note 3 2 2 56 3" xfId="23379"/>
    <cellStyle name="Note 3 2 2 56 4" xfId="31566"/>
    <cellStyle name="Note 3 2 2 56 5" xfId="34929"/>
    <cellStyle name="Note 3 2 2 56 6" xfId="45231"/>
    <cellStyle name="Note 3 2 2 56 7" xfId="50542"/>
    <cellStyle name="Note 3 2 2 57" xfId="5450"/>
    <cellStyle name="Note 3 2 2 57 2" xfId="13167"/>
    <cellStyle name="Note 3 2 2 57 3" xfId="22160"/>
    <cellStyle name="Note 3 2 2 57 4" xfId="30347"/>
    <cellStyle name="Note 3 2 2 57 5" xfId="35912"/>
    <cellStyle name="Note 3 2 2 57 6" xfId="44012"/>
    <cellStyle name="Note 3 2 2 57 7" xfId="53035"/>
    <cellStyle name="Note 3 2 2 58" xfId="5345"/>
    <cellStyle name="Note 3 2 2 58 2" xfId="13062"/>
    <cellStyle name="Note 3 2 2 58 3" xfId="22055"/>
    <cellStyle name="Note 3 2 2 58 4" xfId="30242"/>
    <cellStyle name="Note 3 2 2 58 5" xfId="26849"/>
    <cellStyle name="Note 3 2 2 58 6" xfId="43907"/>
    <cellStyle name="Note 3 2 2 58 7" xfId="47793"/>
    <cellStyle name="Note 3 2 2 59" xfId="6418"/>
    <cellStyle name="Note 3 2 2 59 2" xfId="14135"/>
    <cellStyle name="Note 3 2 2 59 3" xfId="23128"/>
    <cellStyle name="Note 3 2 2 59 4" xfId="31315"/>
    <cellStyle name="Note 3 2 2 59 5" xfId="36181"/>
    <cellStyle name="Note 3 2 2 59 6" xfId="44980"/>
    <cellStyle name="Note 3 2 2 59 7" xfId="53798"/>
    <cellStyle name="Note 3 2 2 6" xfId="556"/>
    <cellStyle name="Note 3 2 2 6 10" xfId="2002"/>
    <cellStyle name="Note 3 2 2 6 10 2" xfId="9825"/>
    <cellStyle name="Note 3 2 2 6 10 3" xfId="17253"/>
    <cellStyle name="Note 3 2 2 6 10 4" xfId="25606"/>
    <cellStyle name="Note 3 2 2 6 10 5" xfId="34118"/>
    <cellStyle name="Note 3 2 2 6 10 6" xfId="41914"/>
    <cellStyle name="Note 3 2 2 6 10 7" xfId="52110"/>
    <cellStyle name="Note 3 2 2 6 11" xfId="2119"/>
    <cellStyle name="Note 3 2 2 6 11 2" xfId="9942"/>
    <cellStyle name="Note 3 2 2 6 11 3" xfId="17370"/>
    <cellStyle name="Note 3 2 2 6 11 4" xfId="25842"/>
    <cellStyle name="Note 3 2 2 6 11 5" xfId="34429"/>
    <cellStyle name="Note 3 2 2 6 11 6" xfId="37624"/>
    <cellStyle name="Note 3 2 2 6 11 7" xfId="52661"/>
    <cellStyle name="Note 3 2 2 6 12" xfId="2233"/>
    <cellStyle name="Note 3 2 2 6 12 2" xfId="10056"/>
    <cellStyle name="Note 3 2 2 6 12 3" xfId="17484"/>
    <cellStyle name="Note 3 2 2 6 12 4" xfId="19402"/>
    <cellStyle name="Note 3 2 2 6 12 5" xfId="27063"/>
    <cellStyle name="Note 3 2 2 6 12 6" xfId="36766"/>
    <cellStyle name="Note 3 2 2 6 12 7" xfId="48904"/>
    <cellStyle name="Note 3 2 2 6 13" xfId="1921"/>
    <cellStyle name="Note 3 2 2 6 13 2" xfId="9744"/>
    <cellStyle name="Note 3 2 2 6 13 3" xfId="17172"/>
    <cellStyle name="Note 3 2 2 6 13 4" xfId="26504"/>
    <cellStyle name="Note 3 2 2 6 13 5" xfId="35300"/>
    <cellStyle name="Note 3 2 2 6 13 6" xfId="41482"/>
    <cellStyle name="Note 3 2 2 6 13 7" xfId="54087"/>
    <cellStyle name="Note 3 2 2 6 14" xfId="2015"/>
    <cellStyle name="Note 3 2 2 6 14 2" xfId="9838"/>
    <cellStyle name="Note 3 2 2 6 14 3" xfId="17266"/>
    <cellStyle name="Note 3 2 2 6 14 4" xfId="20071"/>
    <cellStyle name="Note 3 2 2 6 14 5" xfId="28735"/>
    <cellStyle name="Note 3 2 2 6 14 6" xfId="39569"/>
    <cellStyle name="Note 3 2 2 6 14 7" xfId="50128"/>
    <cellStyle name="Note 3 2 2 6 15" xfId="2530"/>
    <cellStyle name="Note 3 2 2 6 15 2" xfId="10353"/>
    <cellStyle name="Note 3 2 2 6 15 3" xfId="17781"/>
    <cellStyle name="Note 3 2 2 6 15 4" xfId="19034"/>
    <cellStyle name="Note 3 2 2 6 15 5" xfId="33115"/>
    <cellStyle name="Note 3 2 2 6 15 6" xfId="41638"/>
    <cellStyle name="Note 3 2 2 6 15 7" xfId="49806"/>
    <cellStyle name="Note 3 2 2 6 16" xfId="2644"/>
    <cellStyle name="Note 3 2 2 6 16 2" xfId="10467"/>
    <cellStyle name="Note 3 2 2 6 16 3" xfId="17895"/>
    <cellStyle name="Note 3 2 2 6 16 4" xfId="25044"/>
    <cellStyle name="Note 3 2 2 6 16 5" xfId="33404"/>
    <cellStyle name="Note 3 2 2 6 16 6" xfId="36443"/>
    <cellStyle name="Note 3 2 2 6 16 7" xfId="50896"/>
    <cellStyle name="Note 3 2 2 6 17" xfId="2293"/>
    <cellStyle name="Note 3 2 2 6 17 2" xfId="10116"/>
    <cellStyle name="Note 3 2 2 6 17 3" xfId="17544"/>
    <cellStyle name="Note 3 2 2 6 17 4" xfId="19106"/>
    <cellStyle name="Note 3 2 2 6 17 5" xfId="27540"/>
    <cellStyle name="Note 3 2 2 6 17 6" xfId="39492"/>
    <cellStyle name="Note 3 2 2 6 17 7" xfId="49930"/>
    <cellStyle name="Note 3 2 2 6 18" xfId="1195"/>
    <cellStyle name="Note 3 2 2 6 18 2" xfId="9018"/>
    <cellStyle name="Note 3 2 2 6 18 3" xfId="16446"/>
    <cellStyle name="Note 3 2 2 6 18 4" xfId="25497"/>
    <cellStyle name="Note 3 2 2 6 18 5" xfId="33975"/>
    <cellStyle name="Note 3 2 2 6 18 6" xfId="41152"/>
    <cellStyle name="Note 3 2 2 6 18 7" xfId="51872"/>
    <cellStyle name="Note 3 2 2 6 19" xfId="2835"/>
    <cellStyle name="Note 3 2 2 6 19 2" xfId="10658"/>
    <cellStyle name="Note 3 2 2 6 19 3" xfId="18086"/>
    <cellStyle name="Note 3 2 2 6 19 4" xfId="20394"/>
    <cellStyle name="Note 3 2 2 6 19 5" xfId="27459"/>
    <cellStyle name="Note 3 2 2 6 19 6" xfId="39441"/>
    <cellStyle name="Note 3 2 2 6 19 7" xfId="48229"/>
    <cellStyle name="Note 3 2 2 6 2" xfId="704"/>
    <cellStyle name="Note 3 2 2 6 2 2" xfId="8527"/>
    <cellStyle name="Note 3 2 2 6 2 3" xfId="15955"/>
    <cellStyle name="Note 3 2 2 6 2 4" xfId="25924"/>
    <cellStyle name="Note 3 2 2 6 2 5" xfId="34528"/>
    <cellStyle name="Note 3 2 2 6 2 6" xfId="37244"/>
    <cellStyle name="Note 3 2 2 6 2 7" xfId="52845"/>
    <cellStyle name="Note 3 2 2 6 20" xfId="2942"/>
    <cellStyle name="Note 3 2 2 6 20 2" xfId="10765"/>
    <cellStyle name="Note 3 2 2 6 20 3" xfId="18193"/>
    <cellStyle name="Note 3 2 2 6 20 4" xfId="25145"/>
    <cellStyle name="Note 3 2 2 6 20 5" xfId="33522"/>
    <cellStyle name="Note 3 2 2 6 20 6" xfId="39624"/>
    <cellStyle name="Note 3 2 2 6 20 7" xfId="51109"/>
    <cellStyle name="Note 3 2 2 6 21" xfId="3319"/>
    <cellStyle name="Note 3 2 2 6 21 2" xfId="11112"/>
    <cellStyle name="Note 3 2 2 6 21 3" xfId="18440"/>
    <cellStyle name="Note 3 2 2 6 21 4" xfId="19770"/>
    <cellStyle name="Note 3 2 2 6 21 5" xfId="27788"/>
    <cellStyle name="Note 3 2 2 6 21 6" xfId="36879"/>
    <cellStyle name="Note 3 2 2 6 21 7" xfId="49312"/>
    <cellStyle name="Note 3 2 2 6 22" xfId="3438"/>
    <cellStyle name="Note 3 2 2 6 22 2" xfId="11229"/>
    <cellStyle name="Note 3 2 2 6 22 3" xfId="18551"/>
    <cellStyle name="Note 3 2 2 6 22 4" xfId="26035"/>
    <cellStyle name="Note 3 2 2 6 22 5" xfId="34669"/>
    <cellStyle name="Note 3 2 2 6 22 6" xfId="39960"/>
    <cellStyle name="Note 3 2 2 6 22 7" xfId="53070"/>
    <cellStyle name="Note 3 2 2 6 23" xfId="3561"/>
    <cellStyle name="Note 3 2 2 6 23 2" xfId="11350"/>
    <cellStyle name="Note 3 2 2 6 23 3" xfId="18633"/>
    <cellStyle name="Note 3 2 2 6 23 4" xfId="24994"/>
    <cellStyle name="Note 3 2 2 6 23 5" xfId="33345"/>
    <cellStyle name="Note 3 2 2 6 23 6" xfId="36359"/>
    <cellStyle name="Note 3 2 2 6 23 7" xfId="50792"/>
    <cellStyle name="Note 3 2 2 6 24" xfId="3598"/>
    <cellStyle name="Note 3 2 2 6 24 2" xfId="11384"/>
    <cellStyle name="Note 3 2 2 6 24 3" xfId="18658"/>
    <cellStyle name="Note 3 2 2 6 24 4" xfId="25386"/>
    <cellStyle name="Note 3 2 2 6 24 5" xfId="33834"/>
    <cellStyle name="Note 3 2 2 6 24 6" xfId="38779"/>
    <cellStyle name="Note 3 2 2 6 24 7" xfId="51620"/>
    <cellStyle name="Note 3 2 2 6 25" xfId="3711"/>
    <cellStyle name="Note 3 2 2 6 25 2" xfId="11496"/>
    <cellStyle name="Note 3 2 2 6 25 3" xfId="18768"/>
    <cellStyle name="Note 3 2 2 6 25 4" xfId="19715"/>
    <cellStyle name="Note 3 2 2 6 25 5" xfId="28844"/>
    <cellStyle name="Note 3 2 2 6 25 6" xfId="41866"/>
    <cellStyle name="Note 3 2 2 6 25 7" xfId="47885"/>
    <cellStyle name="Note 3 2 2 6 26" xfId="3840"/>
    <cellStyle name="Note 3 2 2 6 26 2" xfId="11622"/>
    <cellStyle name="Note 3 2 2 6 26 3" xfId="18878"/>
    <cellStyle name="Note 3 2 2 6 26 4" xfId="19118"/>
    <cellStyle name="Note 3 2 2 6 26 5" xfId="27512"/>
    <cellStyle name="Note 3 2 2 6 26 6" xfId="36391"/>
    <cellStyle name="Note 3 2 2 6 26 7" xfId="49883"/>
    <cellStyle name="Note 3 2 2 6 27" xfId="3959"/>
    <cellStyle name="Note 3 2 2 6 27 2" xfId="11738"/>
    <cellStyle name="Note 3 2 2 6 27 3" xfId="18987"/>
    <cellStyle name="Note 3 2 2 6 27 4" xfId="26172"/>
    <cellStyle name="Note 3 2 2 6 27 5" xfId="34845"/>
    <cellStyle name="Note 3 2 2 6 27 6" xfId="40273"/>
    <cellStyle name="Note 3 2 2 6 27 7" xfId="53372"/>
    <cellStyle name="Note 3 2 2 6 28" xfId="3750"/>
    <cellStyle name="Note 3 2 2 6 28 2" xfId="11535"/>
    <cellStyle name="Note 3 2 2 6 28 3" xfId="20600"/>
    <cellStyle name="Note 3 2 2 6 28 4" xfId="28750"/>
    <cellStyle name="Note 3 2 2 6 28 5" xfId="35839"/>
    <cellStyle name="Note 3 2 2 6 28 6" xfId="42526"/>
    <cellStyle name="Note 3 2 2 6 28 7" xfId="52634"/>
    <cellStyle name="Note 3 2 2 6 29" xfId="4155"/>
    <cellStyle name="Note 3 2 2 6 29 2" xfId="11914"/>
    <cellStyle name="Note 3 2 2 6 29 3" xfId="20865"/>
    <cellStyle name="Note 3 2 2 6 29 4" xfId="29052"/>
    <cellStyle name="Note 3 2 2 6 29 5" xfId="28492"/>
    <cellStyle name="Note 3 2 2 6 29 6" xfId="42717"/>
    <cellStyle name="Note 3 2 2 6 29 7" xfId="49804"/>
    <cellStyle name="Note 3 2 2 6 3" xfId="813"/>
    <cellStyle name="Note 3 2 2 6 3 2" xfId="8636"/>
    <cellStyle name="Note 3 2 2 6 3 3" xfId="16064"/>
    <cellStyle name="Note 3 2 2 6 3 4" xfId="26486"/>
    <cellStyle name="Note 3 2 2 6 3 5" xfId="35277"/>
    <cellStyle name="Note 3 2 2 6 3 6" xfId="36416"/>
    <cellStyle name="Note 3 2 2 6 3 7" xfId="54052"/>
    <cellStyle name="Note 3 2 2 6 30" xfId="4212"/>
    <cellStyle name="Note 3 2 2 6 30 2" xfId="20922"/>
    <cellStyle name="Note 3 2 2 6 30 3" xfId="29109"/>
    <cellStyle name="Note 3 2 2 6 30 4" xfId="27180"/>
    <cellStyle name="Note 3 2 2 6 30 5" xfId="42774"/>
    <cellStyle name="Note 3 2 2 6 30 6" xfId="50028"/>
    <cellStyle name="Note 3 2 2 6 31" xfId="4353"/>
    <cellStyle name="Note 3 2 2 6 31 2" xfId="12070"/>
    <cellStyle name="Note 3 2 2 6 31 3" xfId="21063"/>
    <cellStyle name="Note 3 2 2 6 31 4" xfId="29250"/>
    <cellStyle name="Note 3 2 2 6 31 5" xfId="35915"/>
    <cellStyle name="Note 3 2 2 6 31 6" xfId="42915"/>
    <cellStyle name="Note 3 2 2 6 31 7" xfId="53041"/>
    <cellStyle name="Note 3 2 2 6 32" xfId="4475"/>
    <cellStyle name="Note 3 2 2 6 32 2" xfId="12192"/>
    <cellStyle name="Note 3 2 2 6 32 3" xfId="21185"/>
    <cellStyle name="Note 3 2 2 6 32 4" xfId="29372"/>
    <cellStyle name="Note 3 2 2 6 32 5" xfId="36000"/>
    <cellStyle name="Note 3 2 2 6 32 6" xfId="43037"/>
    <cellStyle name="Note 3 2 2 6 32 7" xfId="53430"/>
    <cellStyle name="Note 3 2 2 6 33" xfId="4589"/>
    <cellStyle name="Note 3 2 2 6 33 2" xfId="12306"/>
    <cellStyle name="Note 3 2 2 6 33 3" xfId="21299"/>
    <cellStyle name="Note 3 2 2 6 33 4" xfId="29486"/>
    <cellStyle name="Note 3 2 2 6 33 5" xfId="35475"/>
    <cellStyle name="Note 3 2 2 6 33 6" xfId="43151"/>
    <cellStyle name="Note 3 2 2 6 33 7" xfId="50223"/>
    <cellStyle name="Note 3 2 2 6 34" xfId="4702"/>
    <cellStyle name="Note 3 2 2 6 34 2" xfId="12419"/>
    <cellStyle name="Note 3 2 2 6 34 3" xfId="21412"/>
    <cellStyle name="Note 3 2 2 6 34 4" xfId="29599"/>
    <cellStyle name="Note 3 2 2 6 34 5" xfId="36024"/>
    <cellStyle name="Note 3 2 2 6 34 6" xfId="43264"/>
    <cellStyle name="Note 3 2 2 6 34 7" xfId="53547"/>
    <cellStyle name="Note 3 2 2 6 35" xfId="4812"/>
    <cellStyle name="Note 3 2 2 6 35 2" xfId="12529"/>
    <cellStyle name="Note 3 2 2 6 35 3" xfId="21522"/>
    <cellStyle name="Note 3 2 2 6 35 4" xfId="29709"/>
    <cellStyle name="Note 3 2 2 6 35 5" xfId="34978"/>
    <cellStyle name="Note 3 2 2 6 35 6" xfId="43374"/>
    <cellStyle name="Note 3 2 2 6 35 7" xfId="49917"/>
    <cellStyle name="Note 3 2 2 6 36" xfId="4922"/>
    <cellStyle name="Note 3 2 2 6 36 2" xfId="12639"/>
    <cellStyle name="Note 3 2 2 6 36 3" xfId="21632"/>
    <cellStyle name="Note 3 2 2 6 36 4" xfId="29819"/>
    <cellStyle name="Note 3 2 2 6 36 5" xfId="34361"/>
    <cellStyle name="Note 3 2 2 6 36 6" xfId="43484"/>
    <cellStyle name="Note 3 2 2 6 36 7" xfId="46969"/>
    <cellStyle name="Note 3 2 2 6 37" xfId="5032"/>
    <cellStyle name="Note 3 2 2 6 37 2" xfId="12749"/>
    <cellStyle name="Note 3 2 2 6 37 3" xfId="21742"/>
    <cellStyle name="Note 3 2 2 6 37 4" xfId="29929"/>
    <cellStyle name="Note 3 2 2 6 37 5" xfId="27087"/>
    <cellStyle name="Note 3 2 2 6 37 6" xfId="43594"/>
    <cellStyle name="Note 3 2 2 6 37 7" xfId="50216"/>
    <cellStyle name="Note 3 2 2 6 38" xfId="5412"/>
    <cellStyle name="Note 3 2 2 6 38 2" xfId="13129"/>
    <cellStyle name="Note 3 2 2 6 38 3" xfId="22122"/>
    <cellStyle name="Note 3 2 2 6 38 4" xfId="30309"/>
    <cellStyle name="Note 3 2 2 6 38 5" xfId="27676"/>
    <cellStyle name="Note 3 2 2 6 38 6" xfId="43974"/>
    <cellStyle name="Note 3 2 2 6 38 7" xfId="49400"/>
    <cellStyle name="Note 3 2 2 6 39" xfId="5532"/>
    <cellStyle name="Note 3 2 2 6 39 2" xfId="13249"/>
    <cellStyle name="Note 3 2 2 6 39 3" xfId="22242"/>
    <cellStyle name="Note 3 2 2 6 39 4" xfId="30429"/>
    <cellStyle name="Note 3 2 2 6 39 5" xfId="35451"/>
    <cellStyle name="Note 3 2 2 6 39 6" xfId="44094"/>
    <cellStyle name="Note 3 2 2 6 39 7" xfId="46900"/>
    <cellStyle name="Note 3 2 2 6 4" xfId="923"/>
    <cellStyle name="Note 3 2 2 6 4 2" xfId="8746"/>
    <cellStyle name="Note 3 2 2 6 4 3" xfId="16174"/>
    <cellStyle name="Note 3 2 2 6 4 4" xfId="25050"/>
    <cellStyle name="Note 3 2 2 6 4 5" xfId="33410"/>
    <cellStyle name="Note 3 2 2 6 4 6" xfId="37110"/>
    <cellStyle name="Note 3 2 2 6 4 7" xfId="50908"/>
    <cellStyle name="Note 3 2 2 6 40" xfId="5656"/>
    <cellStyle name="Note 3 2 2 6 40 2" xfId="13373"/>
    <cellStyle name="Note 3 2 2 6 40 3" xfId="22366"/>
    <cellStyle name="Note 3 2 2 6 40 4" xfId="30553"/>
    <cellStyle name="Note 3 2 2 6 40 5" xfId="28675"/>
    <cellStyle name="Note 3 2 2 6 40 6" xfId="44218"/>
    <cellStyle name="Note 3 2 2 6 40 7" xfId="47102"/>
    <cellStyle name="Note 3 2 2 6 41" xfId="5772"/>
    <cellStyle name="Note 3 2 2 6 41 2" xfId="13489"/>
    <cellStyle name="Note 3 2 2 6 41 3" xfId="22482"/>
    <cellStyle name="Note 3 2 2 6 41 4" xfId="30669"/>
    <cellStyle name="Note 3 2 2 6 41 5" xfId="27223"/>
    <cellStyle name="Note 3 2 2 6 41 6" xfId="44334"/>
    <cellStyle name="Note 3 2 2 6 41 7" xfId="49237"/>
    <cellStyle name="Note 3 2 2 6 42" xfId="5889"/>
    <cellStyle name="Note 3 2 2 6 42 2" xfId="13606"/>
    <cellStyle name="Note 3 2 2 6 42 3" xfId="22599"/>
    <cellStyle name="Note 3 2 2 6 42 4" xfId="30786"/>
    <cellStyle name="Note 3 2 2 6 42 5" xfId="33957"/>
    <cellStyle name="Note 3 2 2 6 42 6" xfId="44451"/>
    <cellStyle name="Note 3 2 2 6 42 7" xfId="49506"/>
    <cellStyle name="Note 3 2 2 6 43" xfId="6017"/>
    <cellStyle name="Note 3 2 2 6 43 2" xfId="13734"/>
    <cellStyle name="Note 3 2 2 6 43 3" xfId="22727"/>
    <cellStyle name="Note 3 2 2 6 43 4" xfId="30914"/>
    <cellStyle name="Note 3 2 2 6 43 5" xfId="35804"/>
    <cellStyle name="Note 3 2 2 6 43 6" xfId="44579"/>
    <cellStyle name="Note 3 2 2 6 43 7" xfId="47665"/>
    <cellStyle name="Note 3 2 2 6 44" xfId="6111"/>
    <cellStyle name="Note 3 2 2 6 44 2" xfId="13828"/>
    <cellStyle name="Note 3 2 2 6 44 3" xfId="22821"/>
    <cellStyle name="Note 3 2 2 6 44 4" xfId="31008"/>
    <cellStyle name="Note 3 2 2 6 44 5" xfId="28533"/>
    <cellStyle name="Note 3 2 2 6 44 6" xfId="44673"/>
    <cellStyle name="Note 3 2 2 6 44 7" xfId="49364"/>
    <cellStyle name="Note 3 2 2 6 45" xfId="6144"/>
    <cellStyle name="Note 3 2 2 6 45 2" xfId="13861"/>
    <cellStyle name="Note 3 2 2 6 45 3" xfId="22854"/>
    <cellStyle name="Note 3 2 2 6 45 4" xfId="31041"/>
    <cellStyle name="Note 3 2 2 6 45 5" xfId="36054"/>
    <cellStyle name="Note 3 2 2 6 45 6" xfId="44706"/>
    <cellStyle name="Note 3 2 2 6 45 7" xfId="53297"/>
    <cellStyle name="Note 3 2 2 6 46" xfId="6273"/>
    <cellStyle name="Note 3 2 2 6 46 2" xfId="13990"/>
    <cellStyle name="Note 3 2 2 6 46 3" xfId="22983"/>
    <cellStyle name="Note 3 2 2 6 46 4" xfId="31170"/>
    <cellStyle name="Note 3 2 2 6 46 5" xfId="34768"/>
    <cellStyle name="Note 3 2 2 6 46 6" xfId="44835"/>
    <cellStyle name="Note 3 2 2 6 46 7" xfId="49750"/>
    <cellStyle name="Note 3 2 2 6 47" xfId="6388"/>
    <cellStyle name="Note 3 2 2 6 47 2" xfId="14105"/>
    <cellStyle name="Note 3 2 2 6 47 3" xfId="23098"/>
    <cellStyle name="Note 3 2 2 6 47 4" xfId="31285"/>
    <cellStyle name="Note 3 2 2 6 47 5" xfId="28545"/>
    <cellStyle name="Note 3 2 2 6 47 6" xfId="44950"/>
    <cellStyle name="Note 3 2 2 6 47 7" xfId="50531"/>
    <cellStyle name="Note 3 2 2 6 48" xfId="6500"/>
    <cellStyle name="Note 3 2 2 6 48 2" xfId="14217"/>
    <cellStyle name="Note 3 2 2 6 48 3" xfId="23210"/>
    <cellStyle name="Note 3 2 2 6 48 4" xfId="31397"/>
    <cellStyle name="Note 3 2 2 6 48 5" xfId="36069"/>
    <cellStyle name="Note 3 2 2 6 48 6" xfId="45062"/>
    <cellStyle name="Note 3 2 2 6 48 7" xfId="53400"/>
    <cellStyle name="Note 3 2 2 6 49" xfId="5360"/>
    <cellStyle name="Note 3 2 2 6 49 2" xfId="13077"/>
    <cellStyle name="Note 3 2 2 6 49 3" xfId="22070"/>
    <cellStyle name="Note 3 2 2 6 49 4" xfId="30257"/>
    <cellStyle name="Note 3 2 2 6 49 5" xfId="33844"/>
    <cellStyle name="Note 3 2 2 6 49 6" xfId="43922"/>
    <cellStyle name="Note 3 2 2 6 49 7" xfId="48498"/>
    <cellStyle name="Note 3 2 2 6 5" xfId="1390"/>
    <cellStyle name="Note 3 2 2 6 5 2" xfId="9213"/>
    <cellStyle name="Note 3 2 2 6 5 3" xfId="16641"/>
    <cellStyle name="Note 3 2 2 6 5 4" xfId="20431"/>
    <cellStyle name="Note 3 2 2 6 5 5" xfId="33131"/>
    <cellStyle name="Note 3 2 2 6 5 6" xfId="37419"/>
    <cellStyle name="Note 3 2 2 6 5 7" xfId="50398"/>
    <cellStyle name="Note 3 2 2 6 50" xfId="6647"/>
    <cellStyle name="Note 3 2 2 6 50 2" xfId="14364"/>
    <cellStyle name="Note 3 2 2 6 50 3" xfId="23357"/>
    <cellStyle name="Note 3 2 2 6 50 4" xfId="31544"/>
    <cellStyle name="Note 3 2 2 6 50 5" xfId="35947"/>
    <cellStyle name="Note 3 2 2 6 50 6" xfId="45209"/>
    <cellStyle name="Note 3 2 2 6 50 7" xfId="52935"/>
    <cellStyle name="Note 3 2 2 6 51" xfId="6758"/>
    <cellStyle name="Note 3 2 2 6 51 2" xfId="14475"/>
    <cellStyle name="Note 3 2 2 6 51 3" xfId="23468"/>
    <cellStyle name="Note 3 2 2 6 51 4" xfId="31655"/>
    <cellStyle name="Note 3 2 2 6 51 5" xfId="27541"/>
    <cellStyle name="Note 3 2 2 6 51 6" xfId="45320"/>
    <cellStyle name="Note 3 2 2 6 51 7" xfId="49810"/>
    <cellStyle name="Note 3 2 2 6 52" xfId="6873"/>
    <cellStyle name="Note 3 2 2 6 52 2" xfId="14590"/>
    <cellStyle name="Note 3 2 2 6 52 3" xfId="23583"/>
    <cellStyle name="Note 3 2 2 6 52 4" xfId="31770"/>
    <cellStyle name="Note 3 2 2 6 52 5" xfId="33231"/>
    <cellStyle name="Note 3 2 2 6 52 6" xfId="45435"/>
    <cellStyle name="Note 3 2 2 6 52 7" xfId="46880"/>
    <cellStyle name="Note 3 2 2 6 53" xfId="6986"/>
    <cellStyle name="Note 3 2 2 6 53 2" xfId="14703"/>
    <cellStyle name="Note 3 2 2 6 53 3" xfId="23696"/>
    <cellStyle name="Note 3 2 2 6 53 4" xfId="31883"/>
    <cellStyle name="Note 3 2 2 6 53 5" xfId="36238"/>
    <cellStyle name="Note 3 2 2 6 53 6" xfId="45548"/>
    <cellStyle name="Note 3 2 2 6 53 7" xfId="54541"/>
    <cellStyle name="Note 3 2 2 6 54" xfId="7096"/>
    <cellStyle name="Note 3 2 2 6 54 2" xfId="14813"/>
    <cellStyle name="Note 3 2 2 6 54 3" xfId="23806"/>
    <cellStyle name="Note 3 2 2 6 54 4" xfId="31993"/>
    <cellStyle name="Note 3 2 2 6 54 5" xfId="28559"/>
    <cellStyle name="Note 3 2 2 6 54 6" xfId="45658"/>
    <cellStyle name="Note 3 2 2 6 54 7" xfId="48863"/>
    <cellStyle name="Note 3 2 2 6 55" xfId="7168"/>
    <cellStyle name="Note 3 2 2 6 55 2" xfId="14885"/>
    <cellStyle name="Note 3 2 2 6 55 3" xfId="23878"/>
    <cellStyle name="Note 3 2 2 6 55 4" xfId="32065"/>
    <cellStyle name="Note 3 2 2 6 55 5" xfId="35033"/>
    <cellStyle name="Note 3 2 2 6 55 6" xfId="45730"/>
    <cellStyle name="Note 3 2 2 6 55 7" xfId="54267"/>
    <cellStyle name="Note 3 2 2 6 56" xfId="7361"/>
    <cellStyle name="Note 3 2 2 6 56 2" xfId="15078"/>
    <cellStyle name="Note 3 2 2 6 56 3" xfId="24071"/>
    <cellStyle name="Note 3 2 2 6 56 4" xfId="32258"/>
    <cellStyle name="Note 3 2 2 6 56 5" xfId="34939"/>
    <cellStyle name="Note 3 2 2 6 56 6" xfId="45923"/>
    <cellStyle name="Note 3 2 2 6 56 7" xfId="48932"/>
    <cellStyle name="Note 3 2 2 6 57" xfId="7493"/>
    <cellStyle name="Note 3 2 2 6 57 2" xfId="15210"/>
    <cellStyle name="Note 3 2 2 6 57 3" xfId="24203"/>
    <cellStyle name="Note 3 2 2 6 57 4" xfId="32390"/>
    <cellStyle name="Note 3 2 2 6 57 5" xfId="27158"/>
    <cellStyle name="Note 3 2 2 6 57 6" xfId="46055"/>
    <cellStyle name="Note 3 2 2 6 57 7" xfId="50410"/>
    <cellStyle name="Note 3 2 2 6 58" xfId="7614"/>
    <cellStyle name="Note 3 2 2 6 58 2" xfId="15331"/>
    <cellStyle name="Note 3 2 2 6 58 3" xfId="24324"/>
    <cellStyle name="Note 3 2 2 6 58 4" xfId="32511"/>
    <cellStyle name="Note 3 2 2 6 58 5" xfId="33621"/>
    <cellStyle name="Note 3 2 2 6 58 6" xfId="46176"/>
    <cellStyle name="Note 3 2 2 6 58 7" xfId="54192"/>
    <cellStyle name="Note 3 2 2 6 59" xfId="7891"/>
    <cellStyle name="Note 3 2 2 6 59 2" xfId="15608"/>
    <cellStyle name="Note 3 2 2 6 59 3" xfId="24595"/>
    <cellStyle name="Note 3 2 2 6 59 4" xfId="32788"/>
    <cellStyle name="Note 3 2 2 6 59 5" xfId="36109"/>
    <cellStyle name="Note 3 2 2 6 59 6" xfId="46453"/>
    <cellStyle name="Note 3 2 2 6 59 7" xfId="53363"/>
    <cellStyle name="Note 3 2 2 6 6" xfId="1513"/>
    <cellStyle name="Note 3 2 2 6 6 2" xfId="9336"/>
    <cellStyle name="Note 3 2 2 6 6 3" xfId="16764"/>
    <cellStyle name="Note 3 2 2 6 6 4" xfId="19656"/>
    <cellStyle name="Note 3 2 2 6 6 5" xfId="26768"/>
    <cellStyle name="Note 3 2 2 6 6 6" xfId="39267"/>
    <cellStyle name="Note 3 2 2 6 6 7" xfId="50366"/>
    <cellStyle name="Note 3 2 2 6 60" xfId="7778"/>
    <cellStyle name="Note 3 2 2 6 60 2" xfId="15495"/>
    <cellStyle name="Note 3 2 2 6 60 3" xfId="24484"/>
    <cellStyle name="Note 3 2 2 6 60 4" xfId="32675"/>
    <cellStyle name="Note 3 2 2 6 60 5" xfId="27244"/>
    <cellStyle name="Note 3 2 2 6 60 6" xfId="46340"/>
    <cellStyle name="Note 3 2 2 6 60 7" xfId="49396"/>
    <cellStyle name="Note 3 2 2 6 61" xfId="8019"/>
    <cellStyle name="Note 3 2 2 6 61 2" xfId="15736"/>
    <cellStyle name="Note 3 2 2 6 61 3" xfId="24721"/>
    <cellStyle name="Note 3 2 2 6 61 4" xfId="32916"/>
    <cellStyle name="Note 3 2 2 6 61 5" xfId="27193"/>
    <cellStyle name="Note 3 2 2 6 61 6" xfId="46581"/>
    <cellStyle name="Note 3 2 2 6 61 7" xfId="48352"/>
    <cellStyle name="Note 3 2 2 6 62" xfId="7735"/>
    <cellStyle name="Note 3 2 2 6 62 2" xfId="15452"/>
    <cellStyle name="Note 3 2 2 6 62 3" xfId="24443"/>
    <cellStyle name="Note 3 2 2 6 62 4" xfId="32632"/>
    <cellStyle name="Note 3 2 2 6 62 5" xfId="26724"/>
    <cellStyle name="Note 3 2 2 6 62 6" xfId="46297"/>
    <cellStyle name="Note 3 2 2 6 62 7" xfId="54276"/>
    <cellStyle name="Note 3 2 2 6 63" xfId="8166"/>
    <cellStyle name="Note 3 2 2 6 63 2" xfId="15883"/>
    <cellStyle name="Note 3 2 2 6 63 3" xfId="33063"/>
    <cellStyle name="Note 3 2 2 6 63 4" xfId="35569"/>
    <cellStyle name="Note 3 2 2 6 63 5" xfId="46728"/>
    <cellStyle name="Note 3 2 2 6 63 6" xfId="48219"/>
    <cellStyle name="Note 3 2 2 6 64" xfId="26063"/>
    <cellStyle name="Note 3 2 2 6 65" xfId="34708"/>
    <cellStyle name="Note 3 2 2 6 66" xfId="36297"/>
    <cellStyle name="Note 3 2 2 6 67" xfId="53138"/>
    <cellStyle name="Note 3 2 2 6 7" xfId="1297"/>
    <cellStyle name="Note 3 2 2 6 7 2" xfId="9120"/>
    <cellStyle name="Note 3 2 2 6 7 3" xfId="16548"/>
    <cellStyle name="Note 3 2 2 6 7 4" xfId="26404"/>
    <cellStyle name="Note 3 2 2 6 7 5" xfId="35163"/>
    <cellStyle name="Note 3 2 2 6 7 6" xfId="38001"/>
    <cellStyle name="Note 3 2 2 6 7 7" xfId="53869"/>
    <cellStyle name="Note 3 2 2 6 8" xfId="1750"/>
    <cellStyle name="Note 3 2 2 6 8 2" xfId="9573"/>
    <cellStyle name="Note 3 2 2 6 8 3" xfId="17001"/>
    <cellStyle name="Note 3 2 2 6 8 4" xfId="24910"/>
    <cellStyle name="Note 3 2 2 6 8 5" xfId="33234"/>
    <cellStyle name="Note 3 2 2 6 8 6" xfId="38941"/>
    <cellStyle name="Note 3 2 2 6 8 7" xfId="50594"/>
    <cellStyle name="Note 3 2 2 6 9" xfId="1883"/>
    <cellStyle name="Note 3 2 2 6 9 2" xfId="9706"/>
    <cellStyle name="Note 3 2 2 6 9 3" xfId="17134"/>
    <cellStyle name="Note 3 2 2 6 9 4" xfId="19185"/>
    <cellStyle name="Note 3 2 2 6 9 5" xfId="26965"/>
    <cellStyle name="Note 3 2 2 6 9 6" xfId="37747"/>
    <cellStyle name="Note 3 2 2 6 9 7" xfId="49140"/>
    <cellStyle name="Note 3 2 2 60" xfId="7267"/>
    <cellStyle name="Note 3 2 2 60 2" xfId="14984"/>
    <cellStyle name="Note 3 2 2 60 3" xfId="23977"/>
    <cellStyle name="Note 3 2 2 60 4" xfId="32164"/>
    <cellStyle name="Note 3 2 2 60 5" xfId="35863"/>
    <cellStyle name="Note 3 2 2 60 6" xfId="45829"/>
    <cellStyle name="Note 3 2 2 60 7" xfId="47670"/>
    <cellStyle name="Note 3 2 2 61" xfId="7247"/>
    <cellStyle name="Note 3 2 2 61 2" xfId="14964"/>
    <cellStyle name="Note 3 2 2 61 3" xfId="23957"/>
    <cellStyle name="Note 3 2 2 61 4" xfId="32144"/>
    <cellStyle name="Note 3 2 2 61 5" xfId="27888"/>
    <cellStyle name="Note 3 2 2 61 6" xfId="45809"/>
    <cellStyle name="Note 3 2 2 61 7" xfId="54371"/>
    <cellStyle name="Note 3 2 2 62" xfId="7394"/>
    <cellStyle name="Note 3 2 2 62 2" xfId="15111"/>
    <cellStyle name="Note 3 2 2 62 3" xfId="24104"/>
    <cellStyle name="Note 3 2 2 62 4" xfId="32291"/>
    <cellStyle name="Note 3 2 2 62 5" xfId="36105"/>
    <cellStyle name="Note 3 2 2 62 6" xfId="45956"/>
    <cellStyle name="Note 3 2 2 62 7" xfId="53353"/>
    <cellStyle name="Note 3 2 2 63" xfId="7534"/>
    <cellStyle name="Note 3 2 2 63 2" xfId="15251"/>
    <cellStyle name="Note 3 2 2 63 3" xfId="24244"/>
    <cellStyle name="Note 3 2 2 63 4" xfId="32431"/>
    <cellStyle name="Note 3 2 2 63 5" xfId="36101"/>
    <cellStyle name="Note 3 2 2 63 6" xfId="46096"/>
    <cellStyle name="Note 3 2 2 63 7" xfId="53341"/>
    <cellStyle name="Note 3 2 2 64" xfId="7736"/>
    <cellStyle name="Note 3 2 2 64 2" xfId="15453"/>
    <cellStyle name="Note 3 2 2 64 3" xfId="24444"/>
    <cellStyle name="Note 3 2 2 64 4" xfId="32633"/>
    <cellStyle name="Note 3 2 2 64 5" xfId="27318"/>
    <cellStyle name="Note 3 2 2 64 6" xfId="46298"/>
    <cellStyle name="Note 3 2 2 64 7" xfId="54166"/>
    <cellStyle name="Note 3 2 2 65" xfId="7738"/>
    <cellStyle name="Note 3 2 2 65 2" xfId="15455"/>
    <cellStyle name="Note 3 2 2 65 3" xfId="24446"/>
    <cellStyle name="Note 3 2 2 65 4" xfId="32635"/>
    <cellStyle name="Note 3 2 2 65 5" xfId="27196"/>
    <cellStyle name="Note 3 2 2 65 6" xfId="46300"/>
    <cellStyle name="Note 3 2 2 65 7" xfId="53788"/>
    <cellStyle name="Note 3 2 2 66" xfId="7760"/>
    <cellStyle name="Note 3 2 2 66 2" xfId="15477"/>
    <cellStyle name="Note 3 2 2 66 3" xfId="24466"/>
    <cellStyle name="Note 3 2 2 66 4" xfId="32657"/>
    <cellStyle name="Note 3 2 2 66 5" xfId="34301"/>
    <cellStyle name="Note 3 2 2 66 6" xfId="46322"/>
    <cellStyle name="Note 3 2 2 66 7" xfId="51375"/>
    <cellStyle name="Note 3 2 2 67" xfId="7681"/>
    <cellStyle name="Note 3 2 2 67 2" xfId="15398"/>
    <cellStyle name="Note 3 2 2 67 3" xfId="24389"/>
    <cellStyle name="Note 3 2 2 67 4" xfId="32578"/>
    <cellStyle name="Note 3 2 2 67 5" xfId="36084"/>
    <cellStyle name="Note 3 2 2 67 6" xfId="46243"/>
    <cellStyle name="Note 3 2 2 67 7" xfId="53276"/>
    <cellStyle name="Note 3 2 2 68" xfId="7646"/>
    <cellStyle name="Note 3 2 2 68 2" xfId="15363"/>
    <cellStyle name="Note 3 2 2 68 3" xfId="32543"/>
    <cellStyle name="Note 3 2 2 68 4" xfId="35407"/>
    <cellStyle name="Note 3 2 2 68 5" xfId="46208"/>
    <cellStyle name="Note 3 2 2 68 6" xfId="50675"/>
    <cellStyle name="Note 3 2 2 69" xfId="26362"/>
    <cellStyle name="Note 3 2 2 7" xfId="603"/>
    <cellStyle name="Note 3 2 2 7 2" xfId="8426"/>
    <cellStyle name="Note 3 2 2 7 3" xfId="8349"/>
    <cellStyle name="Note 3 2 2 7 4" xfId="20681"/>
    <cellStyle name="Note 3 2 2 7 5" xfId="28489"/>
    <cellStyle name="Note 3 2 2 7 6" xfId="36963"/>
    <cellStyle name="Note 3 2 2 7 7" xfId="47865"/>
    <cellStyle name="Note 3 2 2 70" xfId="35097"/>
    <cellStyle name="Note 3 2 2 71" xfId="36940"/>
    <cellStyle name="Note 3 2 2 72" xfId="53775"/>
    <cellStyle name="Note 3 2 2 8" xfId="626"/>
    <cellStyle name="Note 3 2 2 8 2" xfId="8449"/>
    <cellStyle name="Note 3 2 2 8 3" xfId="8297"/>
    <cellStyle name="Note 3 2 2 8 4" xfId="19697"/>
    <cellStyle name="Note 3 2 2 8 5" xfId="27709"/>
    <cellStyle name="Note 3 2 2 8 6" xfId="37097"/>
    <cellStyle name="Note 3 2 2 8 7" xfId="48378"/>
    <cellStyle name="Note 3 2 2 9" xfId="212"/>
    <cellStyle name="Note 3 2 2 9 2" xfId="8316"/>
    <cellStyle name="Note 3 2 2 9 3" xfId="8351"/>
    <cellStyle name="Note 3 2 2 9 4" xfId="25280"/>
    <cellStyle name="Note 3 2 2 9 5" xfId="33692"/>
    <cellStyle name="Note 3 2 2 9 6" xfId="37632"/>
    <cellStyle name="Note 3 2 2 9 7" xfId="51392"/>
    <cellStyle name="Note 3 2 20" xfId="3179"/>
    <cellStyle name="Note 3 2 20 2" xfId="10980"/>
    <cellStyle name="Note 3 2 20 3" xfId="20307"/>
    <cellStyle name="Note 3 2 20 4" xfId="28399"/>
    <cellStyle name="Note 3 2 20 5" xfId="28181"/>
    <cellStyle name="Note 3 2 20 6" xfId="42422"/>
    <cellStyle name="Note 3 2 20 7" xfId="49599"/>
    <cellStyle name="Note 3 2 21" xfId="3111"/>
    <cellStyle name="Note 3 2 21 2" xfId="10916"/>
    <cellStyle name="Note 3 2 21 3" xfId="20258"/>
    <cellStyle name="Note 3 2 21 4" xfId="28353"/>
    <cellStyle name="Note 3 2 21 5" xfId="28224"/>
    <cellStyle name="Note 3 2 21 6" xfId="42396"/>
    <cellStyle name="Note 3 2 21 7" xfId="48860"/>
    <cellStyle name="Note 3 2 22" xfId="3010"/>
    <cellStyle name="Note 3 2 22 2" xfId="10826"/>
    <cellStyle name="Note 3 2 22 3" xfId="20184"/>
    <cellStyle name="Note 3 2 22 4" xfId="28274"/>
    <cellStyle name="Note 3 2 22 5" xfId="35625"/>
    <cellStyle name="Note 3 2 22 6" xfId="42349"/>
    <cellStyle name="Note 3 2 22 7" xfId="51626"/>
    <cellStyle name="Note 3 2 23" xfId="4508"/>
    <cellStyle name="Note 3 2 23 2" xfId="12225"/>
    <cellStyle name="Note 3 2 23 3" xfId="21218"/>
    <cellStyle name="Note 3 2 23 4" xfId="29405"/>
    <cellStyle name="Note 3 2 23 5" xfId="34039"/>
    <cellStyle name="Note 3 2 23 6" xfId="43070"/>
    <cellStyle name="Note 3 2 23 7" xfId="49622"/>
    <cellStyle name="Note 3 2 24" xfId="5239"/>
    <cellStyle name="Note 3 2 24 2" xfId="12956"/>
    <cellStyle name="Note 3 2 24 3" xfId="21949"/>
    <cellStyle name="Note 3 2 24 4" xfId="30136"/>
    <cellStyle name="Note 3 2 24 5" xfId="35778"/>
    <cellStyle name="Note 3 2 24 6" xfId="43801"/>
    <cellStyle name="Note 3 2 24 7" xfId="52391"/>
    <cellStyle name="Note 3 2 25" xfId="5241"/>
    <cellStyle name="Note 3 2 25 2" xfId="12958"/>
    <cellStyle name="Note 3 2 25 3" xfId="21951"/>
    <cellStyle name="Note 3 2 25 4" xfId="30138"/>
    <cellStyle name="Note 3 2 25 5" xfId="35730"/>
    <cellStyle name="Note 3 2 25 6" xfId="43803"/>
    <cellStyle name="Note 3 2 25 7" xfId="52160"/>
    <cellStyle name="Note 3 2 26" xfId="5354"/>
    <cellStyle name="Note 3 2 26 2" xfId="13071"/>
    <cellStyle name="Note 3 2 26 3" xfId="22064"/>
    <cellStyle name="Note 3 2 26 4" xfId="30251"/>
    <cellStyle name="Note 3 2 26 5" xfId="27472"/>
    <cellStyle name="Note 3 2 26 6" xfId="43916"/>
    <cellStyle name="Note 3 2 26 7" xfId="50761"/>
    <cellStyle name="Note 3 2 27" xfId="5371"/>
    <cellStyle name="Note 3 2 27 2" xfId="13088"/>
    <cellStyle name="Note 3 2 27 3" xfId="22081"/>
    <cellStyle name="Note 3 2 27 4" xfId="30268"/>
    <cellStyle name="Note 3 2 27 5" xfId="36030"/>
    <cellStyle name="Note 3 2 27 6" xfId="43933"/>
    <cellStyle name="Note 3 2 27 7" xfId="53582"/>
    <cellStyle name="Note 3 2 28" xfId="5164"/>
    <cellStyle name="Note 3 2 28 2" xfId="12881"/>
    <cellStyle name="Note 3 2 28 3" xfId="21874"/>
    <cellStyle name="Note 3 2 28 4" xfId="30061"/>
    <cellStyle name="Note 3 2 28 5" xfId="35748"/>
    <cellStyle name="Note 3 2 28 6" xfId="43726"/>
    <cellStyle name="Note 3 2 28 7" xfId="52264"/>
    <cellStyle name="Note 3 2 29" xfId="6060"/>
    <cellStyle name="Note 3 2 29 2" xfId="13777"/>
    <cellStyle name="Note 3 2 29 3" xfId="22770"/>
    <cellStyle name="Note 3 2 29 4" xfId="30957"/>
    <cellStyle name="Note 3 2 29 5" xfId="35634"/>
    <cellStyle name="Note 3 2 29 6" xfId="44622"/>
    <cellStyle name="Note 3 2 29 7" xfId="50795"/>
    <cellStyle name="Note 3 2 3" xfId="521"/>
    <cellStyle name="Note 3 2 3 10" xfId="1967"/>
    <cellStyle name="Note 3 2 3 10 2" xfId="9790"/>
    <cellStyle name="Note 3 2 3 10 3" xfId="17218"/>
    <cellStyle name="Note 3 2 3 10 4" xfId="19041"/>
    <cellStyle name="Note 3 2 3 10 5" xfId="27819"/>
    <cellStyle name="Note 3 2 3 10 6" xfId="38157"/>
    <cellStyle name="Note 3 2 3 10 7" xfId="49235"/>
    <cellStyle name="Note 3 2 3 11" xfId="2085"/>
    <cellStyle name="Note 3 2 3 11 2" xfId="9908"/>
    <cellStyle name="Note 3 2 3 11 3" xfId="17336"/>
    <cellStyle name="Note 3 2 3 11 4" xfId="24778"/>
    <cellStyle name="Note 3 2 3 11 5" xfId="27794"/>
    <cellStyle name="Note 3 2 3 11 6" xfId="40952"/>
    <cellStyle name="Note 3 2 3 11 7" xfId="48931"/>
    <cellStyle name="Note 3 2 3 12" xfId="2198"/>
    <cellStyle name="Note 3 2 3 12 2" xfId="10021"/>
    <cellStyle name="Note 3 2 3 12 3" xfId="17449"/>
    <cellStyle name="Note 3 2 3 12 4" xfId="25871"/>
    <cellStyle name="Note 3 2 3 12 5" xfId="34461"/>
    <cellStyle name="Note 3 2 3 12 6" xfId="37366"/>
    <cellStyle name="Note 3 2 3 12 7" xfId="52727"/>
    <cellStyle name="Note 3 2 3 13" xfId="2333"/>
    <cellStyle name="Note 3 2 3 13 2" xfId="10156"/>
    <cellStyle name="Note 3 2 3 13 3" xfId="17584"/>
    <cellStyle name="Note 3 2 3 13 4" xfId="25818"/>
    <cellStyle name="Note 3 2 3 13 5" xfId="34401"/>
    <cellStyle name="Note 3 2 3 13 6" xfId="39685"/>
    <cellStyle name="Note 3 2 3 13 7" xfId="52610"/>
    <cellStyle name="Note 3 2 3 14" xfId="2420"/>
    <cellStyle name="Note 3 2 3 14 2" xfId="10243"/>
    <cellStyle name="Note 3 2 3 14 3" xfId="17671"/>
    <cellStyle name="Note 3 2 3 14 4" xfId="25200"/>
    <cellStyle name="Note 3 2 3 14 5" xfId="33590"/>
    <cellStyle name="Note 3 2 3 14 6" xfId="37437"/>
    <cellStyle name="Note 3 2 3 14 7" xfId="51222"/>
    <cellStyle name="Note 3 2 3 15" xfId="2496"/>
    <cellStyle name="Note 3 2 3 15 2" xfId="10319"/>
    <cellStyle name="Note 3 2 3 15 3" xfId="17747"/>
    <cellStyle name="Note 3 2 3 15 4" xfId="24952"/>
    <cellStyle name="Note 3 2 3 15 5" xfId="33290"/>
    <cellStyle name="Note 3 2 3 15 6" xfId="37089"/>
    <cellStyle name="Note 3 2 3 15 7" xfId="50683"/>
    <cellStyle name="Note 3 2 3 16" xfId="2609"/>
    <cellStyle name="Note 3 2 3 16 2" xfId="10432"/>
    <cellStyle name="Note 3 2 3 16 3" xfId="17860"/>
    <cellStyle name="Note 3 2 3 16 4" xfId="26691"/>
    <cellStyle name="Note 3 2 3 16 5" xfId="35543"/>
    <cellStyle name="Note 3 2 3 16 6" xfId="40963"/>
    <cellStyle name="Note 3 2 3 16 7" xfId="54482"/>
    <cellStyle name="Note 3 2 3 17" xfId="2722"/>
    <cellStyle name="Note 3 2 3 17 2" xfId="10545"/>
    <cellStyle name="Note 3 2 3 17 3" xfId="17973"/>
    <cellStyle name="Note 3 2 3 17 4" xfId="19616"/>
    <cellStyle name="Note 3 2 3 17 5" xfId="27820"/>
    <cellStyle name="Note 3 2 3 17 6" xfId="37352"/>
    <cellStyle name="Note 3 2 3 17 7" xfId="50117"/>
    <cellStyle name="Note 3 2 3 18" xfId="2749"/>
    <cellStyle name="Note 3 2 3 18 2" xfId="10572"/>
    <cellStyle name="Note 3 2 3 18 3" xfId="18000"/>
    <cellStyle name="Note 3 2 3 18 4" xfId="20125"/>
    <cellStyle name="Note 3 2 3 18 5" xfId="27424"/>
    <cellStyle name="Note 3 2 3 18 6" xfId="41634"/>
    <cellStyle name="Note 3 2 3 18 7" xfId="47345"/>
    <cellStyle name="Note 3 2 3 19" xfId="2802"/>
    <cellStyle name="Note 3 2 3 19 2" xfId="10625"/>
    <cellStyle name="Note 3 2 3 19 3" xfId="18053"/>
    <cellStyle name="Note 3 2 3 19 4" xfId="20197"/>
    <cellStyle name="Note 3 2 3 19 5" xfId="27522"/>
    <cellStyle name="Note 3 2 3 19 6" xfId="37822"/>
    <cellStyle name="Note 3 2 3 19 7" xfId="49623"/>
    <cellStyle name="Note 3 2 3 2" xfId="671"/>
    <cellStyle name="Note 3 2 3 2 2" xfId="8494"/>
    <cellStyle name="Note 3 2 3 2 3" xfId="8254"/>
    <cellStyle name="Note 3 2 3 2 4" xfId="19031"/>
    <cellStyle name="Note 3 2 3 2 5" xfId="28718"/>
    <cellStyle name="Note 3 2 3 2 6" xfId="36666"/>
    <cellStyle name="Note 3 2 3 2 7" xfId="49872"/>
    <cellStyle name="Note 3 2 3 20" xfId="2909"/>
    <cellStyle name="Note 3 2 3 20 2" xfId="10732"/>
    <cellStyle name="Note 3 2 3 20 3" xfId="18160"/>
    <cellStyle name="Note 3 2 3 20 4" xfId="26687"/>
    <cellStyle name="Note 3 2 3 20 5" xfId="35539"/>
    <cellStyle name="Note 3 2 3 20 6" xfId="36376"/>
    <cellStyle name="Note 3 2 3 20 7" xfId="54474"/>
    <cellStyle name="Note 3 2 3 21" xfId="3285"/>
    <cellStyle name="Note 3 2 3 21 2" xfId="11078"/>
    <cellStyle name="Note 3 2 3 21 3" xfId="18407"/>
    <cellStyle name="Note 3 2 3 21 4" xfId="25822"/>
    <cellStyle name="Note 3 2 3 21 5" xfId="34405"/>
    <cellStyle name="Note 3 2 3 21 6" xfId="40683"/>
    <cellStyle name="Note 3 2 3 21 7" xfId="52617"/>
    <cellStyle name="Note 3 2 3 22" xfId="3405"/>
    <cellStyle name="Note 3 2 3 22 2" xfId="11196"/>
    <cellStyle name="Note 3 2 3 22 3" xfId="18518"/>
    <cellStyle name="Note 3 2 3 22 4" xfId="20123"/>
    <cellStyle name="Note 3 2 3 22 5" xfId="27870"/>
    <cellStyle name="Note 3 2 3 22 6" xfId="37167"/>
    <cellStyle name="Note 3 2 3 22 7" xfId="48547"/>
    <cellStyle name="Note 3 2 3 23" xfId="3534"/>
    <cellStyle name="Note 3 2 3 23 2" xfId="11323"/>
    <cellStyle name="Note 3 2 3 23 3" xfId="18613"/>
    <cellStyle name="Note 3 2 3 23 4" xfId="20675"/>
    <cellStyle name="Note 3 2 3 23 5" xfId="27613"/>
    <cellStyle name="Note 3 2 3 23 6" xfId="38970"/>
    <cellStyle name="Note 3 2 3 23 7" xfId="47557"/>
    <cellStyle name="Note 3 2 3 24" xfId="3209"/>
    <cellStyle name="Note 3 2 3 24 2" xfId="11006"/>
    <cellStyle name="Note 3 2 3 24 3" xfId="18346"/>
    <cellStyle name="Note 3 2 3 24 4" xfId="26518"/>
    <cellStyle name="Note 3 2 3 24 5" xfId="35317"/>
    <cellStyle name="Note 3 2 3 24 6" xfId="40765"/>
    <cellStyle name="Note 3 2 3 24 7" xfId="54117"/>
    <cellStyle name="Note 3 2 3 25" xfId="3676"/>
    <cellStyle name="Note 3 2 3 25 2" xfId="11461"/>
    <cellStyle name="Note 3 2 3 25 3" xfId="18734"/>
    <cellStyle name="Note 3 2 3 25 4" xfId="25136"/>
    <cellStyle name="Note 3 2 3 25 5" xfId="33510"/>
    <cellStyle name="Note 3 2 3 25 6" xfId="38090"/>
    <cellStyle name="Note 3 2 3 25 7" xfId="51090"/>
    <cellStyle name="Note 3 2 3 26" xfId="3806"/>
    <cellStyle name="Note 3 2 3 26 2" xfId="11588"/>
    <cellStyle name="Note 3 2 3 26 3" xfId="18845"/>
    <cellStyle name="Note 3 2 3 26 4" xfId="26109"/>
    <cellStyle name="Note 3 2 3 26 5" xfId="34765"/>
    <cellStyle name="Note 3 2 3 26 6" xfId="40758"/>
    <cellStyle name="Note 3 2 3 26 7" xfId="53229"/>
    <cellStyle name="Note 3 2 3 27" xfId="3924"/>
    <cellStyle name="Note 3 2 3 27 2" xfId="11704"/>
    <cellStyle name="Note 3 2 3 27 3" xfId="18954"/>
    <cellStyle name="Note 3 2 3 27 4" xfId="25402"/>
    <cellStyle name="Note 3 2 3 27 5" xfId="33858"/>
    <cellStyle name="Note 3 2 3 27 6" xfId="36309"/>
    <cellStyle name="Note 3 2 3 27 7" xfId="51662"/>
    <cellStyle name="Note 3 2 3 28" xfId="4028"/>
    <cellStyle name="Note 3 2 3 28 2" xfId="11799"/>
    <cellStyle name="Note 3 2 3 28 3" xfId="20738"/>
    <cellStyle name="Note 3 2 3 28 4" xfId="28925"/>
    <cellStyle name="Note 3 2 3 28 5" xfId="36089"/>
    <cellStyle name="Note 3 2 3 28 6" xfId="42590"/>
    <cellStyle name="Note 3 2 3 28 7" xfId="53868"/>
    <cellStyle name="Note 3 2 3 29" xfId="4121"/>
    <cellStyle name="Note 3 2 3 29 2" xfId="11880"/>
    <cellStyle name="Note 3 2 3 29 3" xfId="20831"/>
    <cellStyle name="Note 3 2 3 29 4" xfId="29018"/>
    <cellStyle name="Note 3 2 3 29 5" xfId="35688"/>
    <cellStyle name="Note 3 2 3 29 6" xfId="42683"/>
    <cellStyle name="Note 3 2 3 29 7" xfId="51932"/>
    <cellStyle name="Note 3 2 3 3" xfId="779"/>
    <cellStyle name="Note 3 2 3 3 2" xfId="8602"/>
    <cellStyle name="Note 3 2 3 3 3" xfId="16030"/>
    <cellStyle name="Note 3 2 3 3 4" xfId="25151"/>
    <cellStyle name="Note 3 2 3 3 5" xfId="33528"/>
    <cellStyle name="Note 3 2 3 3 6" xfId="37348"/>
    <cellStyle name="Note 3 2 3 3 7" xfId="51119"/>
    <cellStyle name="Note 3 2 3 30" xfId="4261"/>
    <cellStyle name="Note 3 2 3 30 2" xfId="20971"/>
    <cellStyle name="Note 3 2 3 30 3" xfId="29158"/>
    <cellStyle name="Note 3 2 3 30 4" xfId="35820"/>
    <cellStyle name="Note 3 2 3 30 5" xfId="42823"/>
    <cellStyle name="Note 3 2 3 30 6" xfId="52538"/>
    <cellStyle name="Note 3 2 3 31" xfId="4318"/>
    <cellStyle name="Note 3 2 3 31 2" xfId="12035"/>
    <cellStyle name="Note 3 2 3 31 3" xfId="21028"/>
    <cellStyle name="Note 3 2 3 31 4" xfId="29215"/>
    <cellStyle name="Note 3 2 3 31 5" xfId="35128"/>
    <cellStyle name="Note 3 2 3 31 6" xfId="42880"/>
    <cellStyle name="Note 3 2 3 31 7" xfId="48271"/>
    <cellStyle name="Note 3 2 3 32" xfId="4441"/>
    <cellStyle name="Note 3 2 3 32 2" xfId="12158"/>
    <cellStyle name="Note 3 2 3 32 3" xfId="21151"/>
    <cellStyle name="Note 3 2 3 32 4" xfId="29338"/>
    <cellStyle name="Note 3 2 3 32 5" xfId="34502"/>
    <cellStyle name="Note 3 2 3 32 6" xfId="43003"/>
    <cellStyle name="Note 3 2 3 32 7" xfId="50054"/>
    <cellStyle name="Note 3 2 3 33" xfId="4555"/>
    <cellStyle name="Note 3 2 3 33 2" xfId="12272"/>
    <cellStyle name="Note 3 2 3 33 3" xfId="21265"/>
    <cellStyle name="Note 3 2 3 33 4" xfId="29452"/>
    <cellStyle name="Note 3 2 3 33 5" xfId="36061"/>
    <cellStyle name="Note 3 2 3 33 6" xfId="43117"/>
    <cellStyle name="Note 3 2 3 33 7" xfId="53740"/>
    <cellStyle name="Note 3 2 3 34" xfId="4668"/>
    <cellStyle name="Note 3 2 3 34 2" xfId="12385"/>
    <cellStyle name="Note 3 2 3 34 3" xfId="21378"/>
    <cellStyle name="Note 3 2 3 34 4" xfId="29565"/>
    <cellStyle name="Note 3 2 3 34 5" xfId="34396"/>
    <cellStyle name="Note 3 2 3 34 6" xfId="43230"/>
    <cellStyle name="Note 3 2 3 34 7" xfId="47374"/>
    <cellStyle name="Note 3 2 3 35" xfId="4779"/>
    <cellStyle name="Note 3 2 3 35 2" xfId="12496"/>
    <cellStyle name="Note 3 2 3 35 3" xfId="21489"/>
    <cellStyle name="Note 3 2 3 35 4" xfId="29676"/>
    <cellStyle name="Note 3 2 3 35 5" xfId="35942"/>
    <cellStyle name="Note 3 2 3 35 6" xfId="43341"/>
    <cellStyle name="Note 3 2 3 35 7" xfId="53159"/>
    <cellStyle name="Note 3 2 3 36" xfId="4888"/>
    <cellStyle name="Note 3 2 3 36 2" xfId="12605"/>
    <cellStyle name="Note 3 2 3 36 3" xfId="21598"/>
    <cellStyle name="Note 3 2 3 36 4" xfId="29785"/>
    <cellStyle name="Note 3 2 3 36 5" xfId="33359"/>
    <cellStyle name="Note 3 2 3 36 6" xfId="43450"/>
    <cellStyle name="Note 3 2 3 36 7" xfId="49429"/>
    <cellStyle name="Note 3 2 3 37" xfId="4999"/>
    <cellStyle name="Note 3 2 3 37 2" xfId="12716"/>
    <cellStyle name="Note 3 2 3 37 3" xfId="21709"/>
    <cellStyle name="Note 3 2 3 37 4" xfId="29896"/>
    <cellStyle name="Note 3 2 3 37 5" xfId="36035"/>
    <cellStyle name="Note 3 2 3 37 6" xfId="43561"/>
    <cellStyle name="Note 3 2 3 37 7" xfId="53609"/>
    <cellStyle name="Note 3 2 3 38" xfId="5378"/>
    <cellStyle name="Note 3 2 3 38 2" xfId="13095"/>
    <cellStyle name="Note 3 2 3 38 3" xfId="22088"/>
    <cellStyle name="Note 3 2 3 38 4" xfId="30275"/>
    <cellStyle name="Note 3 2 3 38 5" xfId="28835"/>
    <cellStyle name="Note 3 2 3 38 6" xfId="43940"/>
    <cellStyle name="Note 3 2 3 38 7" xfId="48029"/>
    <cellStyle name="Note 3 2 3 39" xfId="5498"/>
    <cellStyle name="Note 3 2 3 39 2" xfId="13215"/>
    <cellStyle name="Note 3 2 3 39 3" xfId="22208"/>
    <cellStyle name="Note 3 2 3 39 4" xfId="30395"/>
    <cellStyle name="Note 3 2 3 39 5" xfId="35136"/>
    <cellStyle name="Note 3 2 3 39 6" xfId="44060"/>
    <cellStyle name="Note 3 2 3 39 7" xfId="47903"/>
    <cellStyle name="Note 3 2 3 4" xfId="890"/>
    <cellStyle name="Note 3 2 3 4 2" xfId="8713"/>
    <cellStyle name="Note 3 2 3 4 3" xfId="16141"/>
    <cellStyle name="Note 3 2 3 4 4" xfId="26696"/>
    <cellStyle name="Note 3 2 3 4 5" xfId="35549"/>
    <cellStyle name="Note 3 2 3 4 6" xfId="37339"/>
    <cellStyle name="Note 3 2 3 4 7" xfId="54493"/>
    <cellStyle name="Note 3 2 3 40" xfId="5622"/>
    <cellStyle name="Note 3 2 3 40 2" xfId="13339"/>
    <cellStyle name="Note 3 2 3 40 3" xfId="22332"/>
    <cellStyle name="Note 3 2 3 40 4" xfId="30519"/>
    <cellStyle name="Note 3 2 3 40 5" xfId="27771"/>
    <cellStyle name="Note 3 2 3 40 6" xfId="44184"/>
    <cellStyle name="Note 3 2 3 40 7" xfId="47114"/>
    <cellStyle name="Note 3 2 3 41" xfId="5738"/>
    <cellStyle name="Note 3 2 3 41 2" xfId="13455"/>
    <cellStyle name="Note 3 2 3 41 3" xfId="22448"/>
    <cellStyle name="Note 3 2 3 41 4" xfId="30635"/>
    <cellStyle name="Note 3 2 3 41 5" xfId="33749"/>
    <cellStyle name="Note 3 2 3 41 6" xfId="44300"/>
    <cellStyle name="Note 3 2 3 41 7" xfId="52953"/>
    <cellStyle name="Note 3 2 3 42" xfId="5854"/>
    <cellStyle name="Note 3 2 3 42 2" xfId="13571"/>
    <cellStyle name="Note 3 2 3 42 3" xfId="22564"/>
    <cellStyle name="Note 3 2 3 42 4" xfId="30751"/>
    <cellStyle name="Note 3 2 3 42 5" xfId="36075"/>
    <cellStyle name="Note 3 2 3 42 6" xfId="44416"/>
    <cellStyle name="Note 3 2 3 42 7" xfId="53426"/>
    <cellStyle name="Note 3 2 3 43" xfId="5983"/>
    <cellStyle name="Note 3 2 3 43 2" xfId="13700"/>
    <cellStyle name="Note 3 2 3 43 3" xfId="22693"/>
    <cellStyle name="Note 3 2 3 43 4" xfId="30880"/>
    <cellStyle name="Note 3 2 3 43 5" xfId="27711"/>
    <cellStyle name="Note 3 2 3 43 6" xfId="44545"/>
    <cellStyle name="Note 3 2 3 43 7" xfId="52377"/>
    <cellStyle name="Note 3 2 3 44" xfId="6083"/>
    <cellStyle name="Note 3 2 3 44 2" xfId="13800"/>
    <cellStyle name="Note 3 2 3 44 3" xfId="22793"/>
    <cellStyle name="Note 3 2 3 44 4" xfId="30980"/>
    <cellStyle name="Note 3 2 3 44 5" xfId="35886"/>
    <cellStyle name="Note 3 2 3 44 6" xfId="44645"/>
    <cellStyle name="Note 3 2 3 44 7" xfId="51572"/>
    <cellStyle name="Note 3 2 3 45" xfId="5319"/>
    <cellStyle name="Note 3 2 3 45 2" xfId="13036"/>
    <cellStyle name="Note 3 2 3 45 3" xfId="22029"/>
    <cellStyle name="Note 3 2 3 45 4" xfId="30216"/>
    <cellStyle name="Note 3 2 3 45 5" xfId="35590"/>
    <cellStyle name="Note 3 2 3 45 6" xfId="43881"/>
    <cellStyle name="Note 3 2 3 45 7" xfId="51472"/>
    <cellStyle name="Note 3 2 3 46" xfId="6239"/>
    <cellStyle name="Note 3 2 3 46 2" xfId="13956"/>
    <cellStyle name="Note 3 2 3 46 3" xfId="22949"/>
    <cellStyle name="Note 3 2 3 46 4" xfId="31136"/>
    <cellStyle name="Note 3 2 3 46 5" xfId="35436"/>
    <cellStyle name="Note 3 2 3 46 6" xfId="44801"/>
    <cellStyle name="Note 3 2 3 46 7" xfId="49660"/>
    <cellStyle name="Note 3 2 3 47" xfId="6355"/>
    <cellStyle name="Note 3 2 3 47 2" xfId="14072"/>
    <cellStyle name="Note 3 2 3 47 3" xfId="23065"/>
    <cellStyle name="Note 3 2 3 47 4" xfId="31252"/>
    <cellStyle name="Note 3 2 3 47 5" xfId="36125"/>
    <cellStyle name="Note 3 2 3 47 6" xfId="44917"/>
    <cellStyle name="Note 3 2 3 47 7" xfId="53966"/>
    <cellStyle name="Note 3 2 3 48" xfId="6466"/>
    <cellStyle name="Note 3 2 3 48 2" xfId="14183"/>
    <cellStyle name="Note 3 2 3 48 3" xfId="23176"/>
    <cellStyle name="Note 3 2 3 48 4" xfId="31363"/>
    <cellStyle name="Note 3 2 3 48 5" xfId="35555"/>
    <cellStyle name="Note 3 2 3 48 6" xfId="45028"/>
    <cellStyle name="Note 3 2 3 48 7" xfId="48724"/>
    <cellStyle name="Note 3 2 3 49" xfId="6561"/>
    <cellStyle name="Note 3 2 3 49 2" xfId="14278"/>
    <cellStyle name="Note 3 2 3 49 3" xfId="23271"/>
    <cellStyle name="Note 3 2 3 49 4" xfId="31458"/>
    <cellStyle name="Note 3 2 3 49 5" xfId="33730"/>
    <cellStyle name="Note 3 2 3 49 6" xfId="45123"/>
    <cellStyle name="Note 3 2 3 49 7" xfId="54472"/>
    <cellStyle name="Note 3 2 3 5" xfId="1355"/>
    <cellStyle name="Note 3 2 3 5 2" xfId="9178"/>
    <cellStyle name="Note 3 2 3 5 3" xfId="16606"/>
    <cellStyle name="Note 3 2 3 5 4" xfId="26565"/>
    <cellStyle name="Note 3 2 3 5 5" xfId="35380"/>
    <cellStyle name="Note 3 2 3 5 6" xfId="40626"/>
    <cellStyle name="Note 3 2 3 5 7" xfId="54211"/>
    <cellStyle name="Note 3 2 3 50" xfId="6612"/>
    <cellStyle name="Note 3 2 3 50 2" xfId="14329"/>
    <cellStyle name="Note 3 2 3 50 3" xfId="23322"/>
    <cellStyle name="Note 3 2 3 50 4" xfId="31509"/>
    <cellStyle name="Note 3 2 3 50 5" xfId="34115"/>
    <cellStyle name="Note 3 2 3 50 6" xfId="45174"/>
    <cellStyle name="Note 3 2 3 50 7" xfId="47747"/>
    <cellStyle name="Note 3 2 3 51" xfId="6724"/>
    <cellStyle name="Note 3 2 3 51 2" xfId="14441"/>
    <cellStyle name="Note 3 2 3 51 3" xfId="23434"/>
    <cellStyle name="Note 3 2 3 51 4" xfId="31621"/>
    <cellStyle name="Note 3 2 3 51 5" xfId="35786"/>
    <cellStyle name="Note 3 2 3 51 6" xfId="45286"/>
    <cellStyle name="Note 3 2 3 51 7" xfId="47594"/>
    <cellStyle name="Note 3 2 3 52" xfId="6839"/>
    <cellStyle name="Note 3 2 3 52 2" xfId="14556"/>
    <cellStyle name="Note 3 2 3 52 3" xfId="23549"/>
    <cellStyle name="Note 3 2 3 52 4" xfId="31736"/>
    <cellStyle name="Note 3 2 3 52 5" xfId="34864"/>
    <cellStyle name="Note 3 2 3 52 6" xfId="45401"/>
    <cellStyle name="Note 3 2 3 52 7" xfId="49914"/>
    <cellStyle name="Note 3 2 3 53" xfId="6952"/>
    <cellStyle name="Note 3 2 3 53 2" xfId="14669"/>
    <cellStyle name="Note 3 2 3 53 3" xfId="23662"/>
    <cellStyle name="Note 3 2 3 53 4" xfId="31849"/>
    <cellStyle name="Note 3 2 3 53 5" xfId="28763"/>
    <cellStyle name="Note 3 2 3 53 6" xfId="45514"/>
    <cellStyle name="Note 3 2 3 53 7" xfId="46790"/>
    <cellStyle name="Note 3 2 3 54" xfId="7063"/>
    <cellStyle name="Note 3 2 3 54 2" xfId="14780"/>
    <cellStyle name="Note 3 2 3 54 3" xfId="23773"/>
    <cellStyle name="Note 3 2 3 54 4" xfId="31960"/>
    <cellStyle name="Note 3 2 3 54 5" xfId="35655"/>
    <cellStyle name="Note 3 2 3 54 6" xfId="45625"/>
    <cellStyle name="Note 3 2 3 54 7" xfId="52445"/>
    <cellStyle name="Note 3 2 3 55" xfId="7359"/>
    <cellStyle name="Note 3 2 3 55 2" xfId="15076"/>
    <cellStyle name="Note 3 2 3 55 3" xfId="24069"/>
    <cellStyle name="Note 3 2 3 55 4" xfId="32256"/>
    <cellStyle name="Note 3 2 3 55 5" xfId="28406"/>
    <cellStyle name="Note 3 2 3 55 6" xfId="45921"/>
    <cellStyle name="Note 3 2 3 55 7" xfId="47459"/>
    <cellStyle name="Note 3 2 3 56" xfId="7390"/>
    <cellStyle name="Note 3 2 3 56 2" xfId="15107"/>
    <cellStyle name="Note 3 2 3 56 3" xfId="24100"/>
    <cellStyle name="Note 3 2 3 56 4" xfId="32287"/>
    <cellStyle name="Note 3 2 3 56 5" xfId="26872"/>
    <cellStyle name="Note 3 2 3 56 6" xfId="45952"/>
    <cellStyle name="Note 3 2 3 56 7" xfId="53827"/>
    <cellStyle name="Note 3 2 3 57" xfId="7460"/>
    <cellStyle name="Note 3 2 3 57 2" xfId="15177"/>
    <cellStyle name="Note 3 2 3 57 3" xfId="24170"/>
    <cellStyle name="Note 3 2 3 57 4" xfId="32357"/>
    <cellStyle name="Note 3 2 3 57 5" xfId="27527"/>
    <cellStyle name="Note 3 2 3 57 6" xfId="46022"/>
    <cellStyle name="Note 3 2 3 57 7" xfId="53844"/>
    <cellStyle name="Note 3 2 3 58" xfId="7581"/>
    <cellStyle name="Note 3 2 3 58 2" xfId="15298"/>
    <cellStyle name="Note 3 2 3 58 3" xfId="24291"/>
    <cellStyle name="Note 3 2 3 58 4" xfId="32478"/>
    <cellStyle name="Note 3 2 3 58 5" xfId="27134"/>
    <cellStyle name="Note 3 2 3 58 6" xfId="46143"/>
    <cellStyle name="Note 3 2 3 58 7" xfId="47810"/>
    <cellStyle name="Note 3 2 3 59" xfId="7857"/>
    <cellStyle name="Note 3 2 3 59 2" xfId="15574"/>
    <cellStyle name="Note 3 2 3 59 3" xfId="24561"/>
    <cellStyle name="Note 3 2 3 59 4" xfId="32754"/>
    <cellStyle name="Note 3 2 3 59 5" xfId="35383"/>
    <cellStyle name="Note 3 2 3 59 6" xfId="46419"/>
    <cellStyle name="Note 3 2 3 59 7" xfId="49471"/>
    <cellStyle name="Note 3 2 3 6" xfId="1478"/>
    <cellStyle name="Note 3 2 3 6 2" xfId="9301"/>
    <cellStyle name="Note 3 2 3 6 3" xfId="16729"/>
    <cellStyle name="Note 3 2 3 6 4" xfId="26549"/>
    <cellStyle name="Note 3 2 3 6 5" xfId="35358"/>
    <cellStyle name="Note 3 2 3 6 6" xfId="39162"/>
    <cellStyle name="Note 3 2 3 6 7" xfId="54180"/>
    <cellStyle name="Note 3 2 3 60" xfId="8001"/>
    <cellStyle name="Note 3 2 3 60 2" xfId="15718"/>
    <cellStyle name="Note 3 2 3 60 3" xfId="24703"/>
    <cellStyle name="Note 3 2 3 60 4" xfId="32898"/>
    <cellStyle name="Note 3 2 3 60 5" xfId="33597"/>
    <cellStyle name="Note 3 2 3 60 6" xfId="46563"/>
    <cellStyle name="Note 3 2 3 60 7" xfId="49129"/>
    <cellStyle name="Note 3 2 3 61" xfId="7936"/>
    <cellStyle name="Note 3 2 3 61 2" xfId="15653"/>
    <cellStyle name="Note 3 2 3 61 3" xfId="24639"/>
    <cellStyle name="Note 3 2 3 61 4" xfId="32833"/>
    <cellStyle name="Note 3 2 3 61 5" xfId="34839"/>
    <cellStyle name="Note 3 2 3 61 6" xfId="46498"/>
    <cellStyle name="Note 3 2 3 61 7" xfId="48654"/>
    <cellStyle name="Note 3 2 3 62" xfId="8084"/>
    <cellStyle name="Note 3 2 3 62 2" xfId="15801"/>
    <cellStyle name="Note 3 2 3 62 3" xfId="24785"/>
    <cellStyle name="Note 3 2 3 62 4" xfId="32981"/>
    <cellStyle name="Note 3 2 3 62 5" xfId="28848"/>
    <cellStyle name="Note 3 2 3 62 6" xfId="46646"/>
    <cellStyle name="Note 3 2 3 62 7" xfId="49072"/>
    <cellStyle name="Note 3 2 3 63" xfId="8133"/>
    <cellStyle name="Note 3 2 3 63 2" xfId="15850"/>
    <cellStyle name="Note 3 2 3 63 3" xfId="33030"/>
    <cellStyle name="Note 3 2 3 63 4" xfId="27782"/>
    <cellStyle name="Note 3 2 3 63 5" xfId="46695"/>
    <cellStyle name="Note 3 2 3 63 6" xfId="50003"/>
    <cellStyle name="Note 3 2 3 64" xfId="19364"/>
    <cellStyle name="Note 3 2 3 65" xfId="28641"/>
    <cellStyle name="Note 3 2 3 66" xfId="36597"/>
    <cellStyle name="Note 3 2 3 67" xfId="47917"/>
    <cellStyle name="Note 3 2 3 7" xfId="1635"/>
    <cellStyle name="Note 3 2 3 7 2" xfId="9458"/>
    <cellStyle name="Note 3 2 3 7 3" xfId="16886"/>
    <cellStyle name="Note 3 2 3 7 4" xfId="19934"/>
    <cellStyle name="Note 3 2 3 7 5" xfId="27769"/>
    <cellStyle name="Note 3 2 3 7 6" xfId="41999"/>
    <cellStyle name="Note 3 2 3 7 7" xfId="48043"/>
    <cellStyle name="Note 3 2 3 8" xfId="1715"/>
    <cellStyle name="Note 3 2 3 8 2" xfId="9538"/>
    <cellStyle name="Note 3 2 3 8 3" xfId="16966"/>
    <cellStyle name="Note 3 2 3 8 4" xfId="25659"/>
    <cellStyle name="Note 3 2 3 8 5" xfId="34189"/>
    <cellStyle name="Note 3 2 3 8 6" xfId="37031"/>
    <cellStyle name="Note 3 2 3 8 7" xfId="52225"/>
    <cellStyle name="Note 3 2 3 9" xfId="1849"/>
    <cellStyle name="Note 3 2 3 9 2" xfId="9672"/>
    <cellStyle name="Note 3 2 3 9 3" xfId="17100"/>
    <cellStyle name="Note 3 2 3 9 4" xfId="25948"/>
    <cellStyle name="Note 3 2 3 9 5" xfId="34555"/>
    <cellStyle name="Note 3 2 3 9 6" xfId="41974"/>
    <cellStyle name="Note 3 2 3 9 7" xfId="52892"/>
    <cellStyle name="Note 3 2 30" xfId="5573"/>
    <cellStyle name="Note 3 2 30 2" xfId="13290"/>
    <cellStyle name="Note 3 2 30 3" xfId="22283"/>
    <cellStyle name="Note 3 2 30 4" xfId="30470"/>
    <cellStyle name="Note 3 2 30 5" xfId="35015"/>
    <cellStyle name="Note 3 2 30 6" xfId="44135"/>
    <cellStyle name="Note 3 2 30 7" xfId="47152"/>
    <cellStyle name="Note 3 2 31" xfId="7327"/>
    <cellStyle name="Note 3 2 31 2" xfId="15044"/>
    <cellStyle name="Note 3 2 31 3" xfId="24037"/>
    <cellStyle name="Note 3 2 31 4" xfId="32224"/>
    <cellStyle name="Note 3 2 31 5" xfId="36055"/>
    <cellStyle name="Note 3 2 31 6" xfId="45889"/>
    <cellStyle name="Note 3 2 31 7" xfId="53184"/>
    <cellStyle name="Note 3 2 32" xfId="7351"/>
    <cellStyle name="Note 3 2 32 2" xfId="15068"/>
    <cellStyle name="Note 3 2 32 3" xfId="24061"/>
    <cellStyle name="Note 3 2 32 4" xfId="32248"/>
    <cellStyle name="Note 3 2 32 5" xfId="34270"/>
    <cellStyle name="Note 3 2 32 6" xfId="45913"/>
    <cellStyle name="Note 3 2 32 7" xfId="50328"/>
    <cellStyle name="Note 3 2 33" xfId="7719"/>
    <cellStyle name="Note 3 2 33 2" xfId="15436"/>
    <cellStyle name="Note 3 2 33 3" xfId="24427"/>
    <cellStyle name="Note 3 2 33 4" xfId="32616"/>
    <cellStyle name="Note 3 2 33 5" xfId="35443"/>
    <cellStyle name="Note 3 2 33 6" xfId="46281"/>
    <cellStyle name="Note 3 2 33 7" xfId="49279"/>
    <cellStyle name="Note 3 2 34" xfId="7704"/>
    <cellStyle name="Note 3 2 34 2" xfId="15421"/>
    <cellStyle name="Note 3 2 34 3" xfId="24412"/>
    <cellStyle name="Note 3 2 34 4" xfId="32601"/>
    <cellStyle name="Note 3 2 34 5" xfId="33286"/>
    <cellStyle name="Note 3 2 34 6" xfId="46266"/>
    <cellStyle name="Note 3 2 34 7" xfId="47550"/>
    <cellStyle name="Note 3 2 35" xfId="7666"/>
    <cellStyle name="Note 3 2 35 2" xfId="15383"/>
    <cellStyle name="Note 3 2 35 3" xfId="24375"/>
    <cellStyle name="Note 3 2 35 4" xfId="32563"/>
    <cellStyle name="Note 3 2 35 5" xfId="27188"/>
    <cellStyle name="Note 3 2 35 6" xfId="46228"/>
    <cellStyle name="Note 3 2 35 7" xfId="47264"/>
    <cellStyle name="Note 3 2 36" xfId="25365"/>
    <cellStyle name="Note 3 2 37" xfId="33809"/>
    <cellStyle name="Note 3 2 38" xfId="37529"/>
    <cellStyle name="Note 3 2 39" xfId="51583"/>
    <cellStyle name="Note 3 2 4" xfId="517"/>
    <cellStyle name="Note 3 2 4 10" xfId="1963"/>
    <cellStyle name="Note 3 2 4 10 2" xfId="9786"/>
    <cellStyle name="Note 3 2 4 10 3" xfId="17214"/>
    <cellStyle name="Note 3 2 4 10 4" xfId="19813"/>
    <cellStyle name="Note 3 2 4 10 5" xfId="28150"/>
    <cellStyle name="Note 3 2 4 10 6" xfId="36451"/>
    <cellStyle name="Note 3 2 4 10 7" xfId="47403"/>
    <cellStyle name="Note 3 2 4 11" xfId="2081"/>
    <cellStyle name="Note 3 2 4 11 2" xfId="9904"/>
    <cellStyle name="Note 3 2 4 11 3" xfId="17332"/>
    <cellStyle name="Note 3 2 4 11 4" xfId="19089"/>
    <cellStyle name="Note 3 2 4 11 5" xfId="28770"/>
    <cellStyle name="Note 3 2 4 11 6" xfId="41311"/>
    <cellStyle name="Note 3 2 4 11 7" xfId="49922"/>
    <cellStyle name="Note 3 2 4 12" xfId="2194"/>
    <cellStyle name="Note 3 2 4 12 2" xfId="10017"/>
    <cellStyle name="Note 3 2 4 12 3" xfId="17445"/>
    <cellStyle name="Note 3 2 4 12 4" xfId="26037"/>
    <cellStyle name="Note 3 2 4 12 5" xfId="34672"/>
    <cellStyle name="Note 3 2 4 12 6" xfId="37530"/>
    <cellStyle name="Note 3 2 4 12 7" xfId="53079"/>
    <cellStyle name="Note 3 2 4 13" xfId="1011"/>
    <cellStyle name="Note 3 2 4 13 2" xfId="8834"/>
    <cellStyle name="Note 3 2 4 13 3" xfId="16262"/>
    <cellStyle name="Note 3 2 4 13 4" xfId="19586"/>
    <cellStyle name="Note 3 2 4 13 5" xfId="28635"/>
    <cellStyle name="Note 3 2 4 13 6" xfId="36500"/>
    <cellStyle name="Note 3 2 4 13 7" xfId="48992"/>
    <cellStyle name="Note 3 2 4 14" xfId="1430"/>
    <cellStyle name="Note 3 2 4 14 2" xfId="9253"/>
    <cellStyle name="Note 3 2 4 14 3" xfId="16681"/>
    <cellStyle name="Note 3 2 4 14 4" xfId="25808"/>
    <cellStyle name="Note 3 2 4 14 5" xfId="34387"/>
    <cellStyle name="Note 3 2 4 14 6" xfId="40412"/>
    <cellStyle name="Note 3 2 4 14 7" xfId="52586"/>
    <cellStyle name="Note 3 2 4 15" xfId="2492"/>
    <cellStyle name="Note 3 2 4 15 2" xfId="10315"/>
    <cellStyle name="Note 3 2 4 15 3" xfId="17743"/>
    <cellStyle name="Note 3 2 4 15 4" xfId="25087"/>
    <cellStyle name="Note 3 2 4 15 5" xfId="33449"/>
    <cellStyle name="Note 3 2 4 15 6" xfId="37333"/>
    <cellStyle name="Note 3 2 4 15 7" xfId="50986"/>
    <cellStyle name="Note 3 2 4 16" xfId="2605"/>
    <cellStyle name="Note 3 2 4 16 2" xfId="10428"/>
    <cellStyle name="Note 3 2 4 16 3" xfId="17856"/>
    <cellStyle name="Note 3 2 4 16 4" xfId="20294"/>
    <cellStyle name="Note 3 2 4 16 5" xfId="26824"/>
    <cellStyle name="Note 3 2 4 16 6" xfId="41525"/>
    <cellStyle name="Note 3 2 4 16 7" xfId="47285"/>
    <cellStyle name="Note 3 2 4 17" xfId="2606"/>
    <cellStyle name="Note 3 2 4 17 2" xfId="10429"/>
    <cellStyle name="Note 3 2 4 17 3" xfId="17857"/>
    <cellStyle name="Note 3 2 4 17 4" xfId="19762"/>
    <cellStyle name="Note 3 2 4 17 5" xfId="27050"/>
    <cellStyle name="Note 3 2 4 17 6" xfId="41281"/>
    <cellStyle name="Note 3 2 4 17 7" xfId="48553"/>
    <cellStyle name="Note 3 2 4 18" xfId="2299"/>
    <cellStyle name="Note 3 2 4 18 2" xfId="10122"/>
    <cellStyle name="Note 3 2 4 18 3" xfId="17550"/>
    <cellStyle name="Note 3 2 4 18 4" xfId="19076"/>
    <cellStyle name="Note 3 2 4 18 5" xfId="28087"/>
    <cellStyle name="Note 3 2 4 18 6" xfId="36625"/>
    <cellStyle name="Note 3 2 4 18 7" xfId="49281"/>
    <cellStyle name="Note 3 2 4 19" xfId="2799"/>
    <cellStyle name="Note 3 2 4 19 2" xfId="10622"/>
    <cellStyle name="Note 3 2 4 19 3" xfId="18050"/>
    <cellStyle name="Note 3 2 4 19 4" xfId="19131"/>
    <cellStyle name="Note 3 2 4 19 5" xfId="26977"/>
    <cellStyle name="Note 3 2 4 19 6" xfId="37168"/>
    <cellStyle name="Note 3 2 4 19 7" xfId="49830"/>
    <cellStyle name="Note 3 2 4 2" xfId="668"/>
    <cellStyle name="Note 3 2 4 2 2" xfId="8491"/>
    <cellStyle name="Note 3 2 4 2 3" xfId="8255"/>
    <cellStyle name="Note 3 2 4 2 4" xfId="19856"/>
    <cellStyle name="Note 3 2 4 2 5" xfId="27740"/>
    <cellStyle name="Note 3 2 4 2 6" xfId="36406"/>
    <cellStyle name="Note 3 2 4 2 7" xfId="50238"/>
    <cellStyle name="Note 3 2 4 20" xfId="2906"/>
    <cellStyle name="Note 3 2 4 20 2" xfId="10729"/>
    <cellStyle name="Note 3 2 4 20 3" xfId="18157"/>
    <cellStyle name="Note 3 2 4 20 4" xfId="20278"/>
    <cellStyle name="Note 3 2 4 20 5" xfId="28339"/>
    <cellStyle name="Note 3 2 4 20 6" xfId="36703"/>
    <cellStyle name="Note 3 2 4 20 7" xfId="48544"/>
    <cellStyle name="Note 3 2 4 21" xfId="3282"/>
    <cellStyle name="Note 3 2 4 21 2" xfId="11075"/>
    <cellStyle name="Note 3 2 4 21 3" xfId="18404"/>
    <cellStyle name="Note 3 2 4 21 4" xfId="26051"/>
    <cellStyle name="Note 3 2 4 21 5" xfId="34695"/>
    <cellStyle name="Note 3 2 4 21 6" xfId="40822"/>
    <cellStyle name="Note 3 2 4 21 7" xfId="53114"/>
    <cellStyle name="Note 3 2 4 22" xfId="3402"/>
    <cellStyle name="Note 3 2 4 22 2" xfId="11193"/>
    <cellStyle name="Note 3 2 4 22 3" xfId="18515"/>
    <cellStyle name="Note 3 2 4 22 4" xfId="20260"/>
    <cellStyle name="Note 3 2 4 22 5" xfId="27443"/>
    <cellStyle name="Note 3 2 4 22 6" xfId="37638"/>
    <cellStyle name="Note 3 2 4 22 7" xfId="49015"/>
    <cellStyle name="Note 3 2 4 23" xfId="3530"/>
    <cellStyle name="Note 3 2 4 23 2" xfId="11320"/>
    <cellStyle name="Note 3 2 4 23 3" xfId="18611"/>
    <cellStyle name="Note 3 2 4 23 4" xfId="25158"/>
    <cellStyle name="Note 3 2 4 23 5" xfId="33538"/>
    <cellStyle name="Note 3 2 4 23 6" xfId="39654"/>
    <cellStyle name="Note 3 2 4 23 7" xfId="51133"/>
    <cellStyle name="Note 3 2 4 24" xfId="3072"/>
    <cellStyle name="Note 3 2 4 24 2" xfId="10880"/>
    <cellStyle name="Note 3 2 4 24 3" xfId="18273"/>
    <cellStyle name="Note 3 2 4 24 4" xfId="25952"/>
    <cellStyle name="Note 3 2 4 24 5" xfId="34559"/>
    <cellStyle name="Note 3 2 4 24 6" xfId="38909"/>
    <cellStyle name="Note 3 2 4 24 7" xfId="52897"/>
    <cellStyle name="Note 3 2 4 25" xfId="3672"/>
    <cellStyle name="Note 3 2 4 25 2" xfId="11457"/>
    <cellStyle name="Note 3 2 4 25 3" xfId="18730"/>
    <cellStyle name="Note 3 2 4 25 4" xfId="25337"/>
    <cellStyle name="Note 3 2 4 25 5" xfId="33771"/>
    <cellStyle name="Note 3 2 4 25 6" xfId="38389"/>
    <cellStyle name="Note 3 2 4 25 7" xfId="51513"/>
    <cellStyle name="Note 3 2 4 26" xfId="3803"/>
    <cellStyle name="Note 3 2 4 26 2" xfId="11585"/>
    <cellStyle name="Note 3 2 4 26 3" xfId="18842"/>
    <cellStyle name="Note 3 2 4 26 4" xfId="26328"/>
    <cellStyle name="Note 3 2 4 26 5" xfId="35052"/>
    <cellStyle name="Note 3 2 4 26 6" xfId="41081"/>
    <cellStyle name="Note 3 2 4 26 7" xfId="53700"/>
    <cellStyle name="Note 3 2 4 27" xfId="3920"/>
    <cellStyle name="Note 3 2 4 27 2" xfId="11700"/>
    <cellStyle name="Note 3 2 4 27 3" xfId="18951"/>
    <cellStyle name="Note 3 2 4 27 4" xfId="19865"/>
    <cellStyle name="Note 3 2 4 27 5" xfId="27777"/>
    <cellStyle name="Note 3 2 4 27 6" xfId="36631"/>
    <cellStyle name="Note 3 2 4 27 7" xfId="48740"/>
    <cellStyle name="Note 3 2 4 28" xfId="3114"/>
    <cellStyle name="Note 3 2 4 28 2" xfId="10919"/>
    <cellStyle name="Note 3 2 4 28 3" xfId="20261"/>
    <cellStyle name="Note 3 2 4 28 4" xfId="28355"/>
    <cellStyle name="Note 3 2 4 28 5" xfId="34226"/>
    <cellStyle name="Note 3 2 4 28 6" xfId="42398"/>
    <cellStyle name="Note 3 2 4 28 7" xfId="47276"/>
    <cellStyle name="Note 3 2 4 29" xfId="4117"/>
    <cellStyle name="Note 3 2 4 29 2" xfId="11877"/>
    <cellStyle name="Note 3 2 4 29 3" xfId="20827"/>
    <cellStyle name="Note 3 2 4 29 4" xfId="29014"/>
    <cellStyle name="Note 3 2 4 29 5" xfId="35750"/>
    <cellStyle name="Note 3 2 4 29 6" xfId="42679"/>
    <cellStyle name="Note 3 2 4 29 7" xfId="52268"/>
    <cellStyle name="Note 3 2 4 3" xfId="775"/>
    <cellStyle name="Note 3 2 4 3 2" xfId="8598"/>
    <cellStyle name="Note 3 2 4 3 3" xfId="16026"/>
    <cellStyle name="Note 3 2 4 3 4" xfId="25351"/>
    <cellStyle name="Note 3 2 4 3 5" xfId="33787"/>
    <cellStyle name="Note 3 2 4 3 6" xfId="37850"/>
    <cellStyle name="Note 3 2 4 3 7" xfId="51541"/>
    <cellStyle name="Note 3 2 4 30" xfId="4015"/>
    <cellStyle name="Note 3 2 4 30 2" xfId="20725"/>
    <cellStyle name="Note 3 2 4 30 3" xfId="28912"/>
    <cellStyle name="Note 3 2 4 30 4" xfId="35670"/>
    <cellStyle name="Note 3 2 4 30 5" xfId="42577"/>
    <cellStyle name="Note 3 2 4 30 6" xfId="51805"/>
    <cellStyle name="Note 3 2 4 31" xfId="4314"/>
    <cellStyle name="Note 3 2 4 31 2" xfId="12031"/>
    <cellStyle name="Note 3 2 4 31 3" xfId="21024"/>
    <cellStyle name="Note 3 2 4 31 4" xfId="29211"/>
    <cellStyle name="Note 3 2 4 31 5" xfId="34155"/>
    <cellStyle name="Note 3 2 4 31 6" xfId="42876"/>
    <cellStyle name="Note 3 2 4 31 7" xfId="50166"/>
    <cellStyle name="Note 3 2 4 32" xfId="4437"/>
    <cellStyle name="Note 3 2 4 32 2" xfId="12154"/>
    <cellStyle name="Note 3 2 4 32 3" xfId="21147"/>
    <cellStyle name="Note 3 2 4 32 4" xfId="29334"/>
    <cellStyle name="Note 3 2 4 32 5" xfId="28886"/>
    <cellStyle name="Note 3 2 4 32 6" xfId="42999"/>
    <cellStyle name="Note 3 2 4 32 7" xfId="50900"/>
    <cellStyle name="Note 3 2 4 33" xfId="4551"/>
    <cellStyle name="Note 3 2 4 33 2" xfId="12268"/>
    <cellStyle name="Note 3 2 4 33 3" xfId="21261"/>
    <cellStyle name="Note 3 2 4 33 4" xfId="29448"/>
    <cellStyle name="Note 3 2 4 33 5" xfId="27801"/>
    <cellStyle name="Note 3 2 4 33 6" xfId="43113"/>
    <cellStyle name="Note 3 2 4 33 7" xfId="48137"/>
    <cellStyle name="Note 3 2 4 34" xfId="4664"/>
    <cellStyle name="Note 3 2 4 34 2" xfId="12381"/>
    <cellStyle name="Note 3 2 4 34 3" xfId="21374"/>
    <cellStyle name="Note 3 2 4 34 4" xfId="29561"/>
    <cellStyle name="Note 3 2 4 34 5" xfId="35387"/>
    <cellStyle name="Note 3 2 4 34 6" xfId="43226"/>
    <cellStyle name="Note 3 2 4 34 7" xfId="50096"/>
    <cellStyle name="Note 3 2 4 35" xfId="4776"/>
    <cellStyle name="Note 3 2 4 35 2" xfId="12493"/>
    <cellStyle name="Note 3 2 4 35 3" xfId="21486"/>
    <cellStyle name="Note 3 2 4 35 4" xfId="29673"/>
    <cellStyle name="Note 3 2 4 35 5" xfId="36006"/>
    <cellStyle name="Note 3 2 4 35 6" xfId="43338"/>
    <cellStyle name="Note 3 2 4 35 7" xfId="53472"/>
    <cellStyle name="Note 3 2 4 36" xfId="4884"/>
    <cellStyle name="Note 3 2 4 36 2" xfId="12601"/>
    <cellStyle name="Note 3 2 4 36 3" xfId="21594"/>
    <cellStyle name="Note 3 2 4 36 4" xfId="29781"/>
    <cellStyle name="Note 3 2 4 36 5" xfId="28322"/>
    <cellStyle name="Note 3 2 4 36 6" xfId="43446"/>
    <cellStyle name="Note 3 2 4 36 7" xfId="50007"/>
    <cellStyle name="Note 3 2 4 37" xfId="4996"/>
    <cellStyle name="Note 3 2 4 37 2" xfId="12713"/>
    <cellStyle name="Note 3 2 4 37 3" xfId="21706"/>
    <cellStyle name="Note 3 2 4 37 4" xfId="29893"/>
    <cellStyle name="Note 3 2 4 37 5" xfId="36094"/>
    <cellStyle name="Note 3 2 4 37 6" xfId="43558"/>
    <cellStyle name="Note 3 2 4 37 7" xfId="53892"/>
    <cellStyle name="Note 3 2 4 38" xfId="5105"/>
    <cellStyle name="Note 3 2 4 38 2" xfId="12822"/>
    <cellStyle name="Note 3 2 4 38 3" xfId="21815"/>
    <cellStyle name="Note 3 2 4 38 4" xfId="30002"/>
    <cellStyle name="Note 3 2 4 38 5" xfId="27611"/>
    <cellStyle name="Note 3 2 4 38 6" xfId="43667"/>
    <cellStyle name="Note 3 2 4 38 7" xfId="49881"/>
    <cellStyle name="Note 3 2 4 39" xfId="5494"/>
    <cellStyle name="Note 3 2 4 39 2" xfId="13211"/>
    <cellStyle name="Note 3 2 4 39 3" xfId="22204"/>
    <cellStyle name="Note 3 2 4 39 4" xfId="30391"/>
    <cellStyle name="Note 3 2 4 39 5" xfId="33796"/>
    <cellStyle name="Note 3 2 4 39 6" xfId="44056"/>
    <cellStyle name="Note 3 2 4 39 7" xfId="48642"/>
    <cellStyle name="Note 3 2 4 4" xfId="887"/>
    <cellStyle name="Note 3 2 4 4 2" xfId="8710"/>
    <cellStyle name="Note 3 2 4 4 3" xfId="16138"/>
    <cellStyle name="Note 3 2 4 4 4" xfId="20439"/>
    <cellStyle name="Note 3 2 4 4 5" xfId="28638"/>
    <cellStyle name="Note 3 2 4 4 6" xfId="36424"/>
    <cellStyle name="Note 3 2 4 4 7" xfId="48565"/>
    <cellStyle name="Note 3 2 4 40" xfId="5619"/>
    <cellStyle name="Note 3 2 4 40 2" xfId="13336"/>
    <cellStyle name="Note 3 2 4 40 3" xfId="22329"/>
    <cellStyle name="Note 3 2 4 40 4" xfId="30516"/>
    <cellStyle name="Note 3 2 4 40 5" xfId="28577"/>
    <cellStyle name="Note 3 2 4 40 6" xfId="44181"/>
    <cellStyle name="Note 3 2 4 40 7" xfId="47117"/>
    <cellStyle name="Note 3 2 4 41" xfId="5734"/>
    <cellStyle name="Note 3 2 4 41 2" xfId="13451"/>
    <cellStyle name="Note 3 2 4 41 3" xfId="22444"/>
    <cellStyle name="Note 3 2 4 41 4" xfId="30631"/>
    <cellStyle name="Note 3 2 4 41 5" xfId="36050"/>
    <cellStyle name="Note 3 2 4 41 6" xfId="44296"/>
    <cellStyle name="Note 3 2 4 41 7" xfId="53234"/>
    <cellStyle name="Note 3 2 4 42" xfId="5851"/>
    <cellStyle name="Note 3 2 4 42 2" xfId="13568"/>
    <cellStyle name="Note 3 2 4 42 3" xfId="22561"/>
    <cellStyle name="Note 3 2 4 42 4" xfId="30748"/>
    <cellStyle name="Note 3 2 4 42 5" xfId="36171"/>
    <cellStyle name="Note 3 2 4 42 6" xfId="44413"/>
    <cellStyle name="Note 3 2 4 42 7" xfId="53797"/>
    <cellStyle name="Note 3 2 4 43" xfId="5979"/>
    <cellStyle name="Note 3 2 4 43 2" xfId="13696"/>
    <cellStyle name="Note 3 2 4 43 3" xfId="22689"/>
    <cellStyle name="Note 3 2 4 43 4" xfId="30876"/>
    <cellStyle name="Note 3 2 4 43 5" xfId="28056"/>
    <cellStyle name="Note 3 2 4 43 6" xfId="44541"/>
    <cellStyle name="Note 3 2 4 43 7" xfId="48680"/>
    <cellStyle name="Note 3 2 4 44" xfId="6081"/>
    <cellStyle name="Note 3 2 4 44 2" xfId="13798"/>
    <cellStyle name="Note 3 2 4 44 3" xfId="22791"/>
    <cellStyle name="Note 3 2 4 44 4" xfId="30978"/>
    <cellStyle name="Note 3 2 4 44 5" xfId="35914"/>
    <cellStyle name="Note 3 2 4 44 6" xfId="44643"/>
    <cellStyle name="Note 3 2 4 44 7" xfId="52795"/>
    <cellStyle name="Note 3 2 4 45" xfId="5066"/>
    <cellStyle name="Note 3 2 4 45 2" xfId="12783"/>
    <cellStyle name="Note 3 2 4 45 3" xfId="21776"/>
    <cellStyle name="Note 3 2 4 45 4" xfId="29963"/>
    <cellStyle name="Note 3 2 4 45 5" xfId="36076"/>
    <cellStyle name="Note 3 2 4 45 6" xfId="43628"/>
    <cellStyle name="Note 3 2 4 45 7" xfId="53807"/>
    <cellStyle name="Note 3 2 4 46" xfId="6235"/>
    <cellStyle name="Note 3 2 4 46 2" xfId="13952"/>
    <cellStyle name="Note 3 2 4 46 3" xfId="22945"/>
    <cellStyle name="Note 3 2 4 46 4" xfId="31132"/>
    <cellStyle name="Note 3 2 4 46 5" xfId="35573"/>
    <cellStyle name="Note 3 2 4 46 6" xfId="44797"/>
    <cellStyle name="Note 3 2 4 46 7" xfId="51088"/>
    <cellStyle name="Note 3 2 4 47" xfId="6352"/>
    <cellStyle name="Note 3 2 4 47 2" xfId="14069"/>
    <cellStyle name="Note 3 2 4 47 3" xfId="23062"/>
    <cellStyle name="Note 3 2 4 47 4" xfId="31249"/>
    <cellStyle name="Note 3 2 4 47 5" xfId="27957"/>
    <cellStyle name="Note 3 2 4 47 6" xfId="44914"/>
    <cellStyle name="Note 3 2 4 47 7" xfId="54026"/>
    <cellStyle name="Note 3 2 4 48" xfId="6462"/>
    <cellStyle name="Note 3 2 4 48 2" xfId="14179"/>
    <cellStyle name="Note 3 2 4 48 3" xfId="23172"/>
    <cellStyle name="Note 3 2 4 48 4" xfId="31359"/>
    <cellStyle name="Note 3 2 4 48 5" xfId="27240"/>
    <cellStyle name="Note 3 2 4 48 6" xfId="45024"/>
    <cellStyle name="Note 3 2 4 48 7" xfId="49116"/>
    <cellStyle name="Note 3 2 4 49" xfId="5246"/>
    <cellStyle name="Note 3 2 4 49 2" xfId="12963"/>
    <cellStyle name="Note 3 2 4 49 3" xfId="21956"/>
    <cellStyle name="Note 3 2 4 49 4" xfId="30143"/>
    <cellStyle name="Note 3 2 4 49 5" xfId="35587"/>
    <cellStyle name="Note 3 2 4 49 6" xfId="43808"/>
    <cellStyle name="Note 3 2 4 49 7" xfId="51468"/>
    <cellStyle name="Note 3 2 4 5" xfId="1351"/>
    <cellStyle name="Note 3 2 4 5 2" xfId="9174"/>
    <cellStyle name="Note 3 2 4 5 3" xfId="16602"/>
    <cellStyle name="Note 3 2 4 5 4" xfId="26684"/>
    <cellStyle name="Note 3 2 4 5 5" xfId="35536"/>
    <cellStyle name="Note 3 2 4 5 6" xfId="40872"/>
    <cellStyle name="Note 3 2 4 5 7" xfId="54469"/>
    <cellStyle name="Note 3 2 4 50" xfId="6609"/>
    <cellStyle name="Note 3 2 4 50 2" xfId="14326"/>
    <cellStyle name="Note 3 2 4 50 3" xfId="23319"/>
    <cellStyle name="Note 3 2 4 50 4" xfId="31506"/>
    <cellStyle name="Note 3 2 4 50 5" xfId="28191"/>
    <cellStyle name="Note 3 2 4 50 6" xfId="45171"/>
    <cellStyle name="Note 3 2 4 50 7" xfId="48116"/>
    <cellStyle name="Note 3 2 4 51" xfId="6720"/>
    <cellStyle name="Note 3 2 4 51 2" xfId="14437"/>
    <cellStyle name="Note 3 2 4 51 3" xfId="23430"/>
    <cellStyle name="Note 3 2 4 51 4" xfId="31617"/>
    <cellStyle name="Note 3 2 4 51 5" xfId="35878"/>
    <cellStyle name="Note 3 2 4 51 6" xfId="45282"/>
    <cellStyle name="Note 3 2 4 51 7" xfId="52263"/>
    <cellStyle name="Note 3 2 4 52" xfId="6835"/>
    <cellStyle name="Note 3 2 4 52 2" xfId="14552"/>
    <cellStyle name="Note 3 2 4 52 3" xfId="23545"/>
    <cellStyle name="Note 3 2 4 52 4" xfId="31732"/>
    <cellStyle name="Note 3 2 4 52 5" xfId="27011"/>
    <cellStyle name="Note 3 2 4 52 6" xfId="45397"/>
    <cellStyle name="Note 3 2 4 52 7" xfId="47899"/>
    <cellStyle name="Note 3 2 4 53" xfId="6948"/>
    <cellStyle name="Note 3 2 4 53 2" xfId="14665"/>
    <cellStyle name="Note 3 2 4 53 3" xfId="23658"/>
    <cellStyle name="Note 3 2 4 53 4" xfId="31845"/>
    <cellStyle name="Note 3 2 4 53 5" xfId="34893"/>
    <cellStyle name="Note 3 2 4 53 6" xfId="45510"/>
    <cellStyle name="Note 3 2 4 53 7" xfId="46806"/>
    <cellStyle name="Note 3 2 4 54" xfId="7060"/>
    <cellStyle name="Note 3 2 4 54 2" xfId="14777"/>
    <cellStyle name="Note 3 2 4 54 3" xfId="23770"/>
    <cellStyle name="Note 3 2 4 54 4" xfId="31957"/>
    <cellStyle name="Note 3 2 4 54 5" xfId="34046"/>
    <cellStyle name="Note 3 2 4 54 6" xfId="45622"/>
    <cellStyle name="Note 3 2 4 54 7" xfId="52796"/>
    <cellStyle name="Note 3 2 4 55" xfId="7342"/>
    <cellStyle name="Note 3 2 4 55 2" xfId="15059"/>
    <cellStyle name="Note 3 2 4 55 3" xfId="24052"/>
    <cellStyle name="Note 3 2 4 55 4" xfId="32239"/>
    <cellStyle name="Note 3 2 4 55 5" xfId="26831"/>
    <cellStyle name="Note 3 2 4 55 6" xfId="45904"/>
    <cellStyle name="Note 3 2 4 55 7" xfId="51457"/>
    <cellStyle name="Note 3 2 4 56" xfId="7334"/>
    <cellStyle name="Note 3 2 4 56 2" xfId="15051"/>
    <cellStyle name="Note 3 2 4 56 3" xfId="24044"/>
    <cellStyle name="Note 3 2 4 56 4" xfId="32231"/>
    <cellStyle name="Note 3 2 4 56 5" xfId="35639"/>
    <cellStyle name="Note 3 2 4 56 6" xfId="45896"/>
    <cellStyle name="Note 3 2 4 56 7" xfId="52485"/>
    <cellStyle name="Note 3 2 4 57" xfId="7457"/>
    <cellStyle name="Note 3 2 4 57 2" xfId="15174"/>
    <cellStyle name="Note 3 2 4 57 3" xfId="24167"/>
    <cellStyle name="Note 3 2 4 57 4" xfId="32354"/>
    <cellStyle name="Note 3 2 4 57 5" xfId="27243"/>
    <cellStyle name="Note 3 2 4 57 6" xfId="46019"/>
    <cellStyle name="Note 3 2 4 57 7" xfId="54343"/>
    <cellStyle name="Note 3 2 4 58" xfId="7578"/>
    <cellStyle name="Note 3 2 4 58 2" xfId="15295"/>
    <cellStyle name="Note 3 2 4 58 3" xfId="24288"/>
    <cellStyle name="Note 3 2 4 58 4" xfId="32475"/>
    <cellStyle name="Note 3 2 4 58 5" xfId="33341"/>
    <cellStyle name="Note 3 2 4 58 6" xfId="46140"/>
    <cellStyle name="Note 3 2 4 58 7" xfId="48743"/>
    <cellStyle name="Note 3 2 4 59" xfId="7854"/>
    <cellStyle name="Note 3 2 4 59 2" xfId="15571"/>
    <cellStyle name="Note 3 2 4 59 3" xfId="24558"/>
    <cellStyle name="Note 3 2 4 59 4" xfId="32751"/>
    <cellStyle name="Note 3 2 4 59 5" xfId="27174"/>
    <cellStyle name="Note 3 2 4 59 6" xfId="46416"/>
    <cellStyle name="Note 3 2 4 59 7" xfId="49937"/>
    <cellStyle name="Note 3 2 4 6" xfId="1474"/>
    <cellStyle name="Note 3 2 4 6 2" xfId="9297"/>
    <cellStyle name="Note 3 2 4 6 3" xfId="16725"/>
    <cellStyle name="Note 3 2 4 6 4" xfId="26669"/>
    <cellStyle name="Note 3 2 4 6 5" xfId="35516"/>
    <cellStyle name="Note 3 2 4 6 6" xfId="39573"/>
    <cellStyle name="Note 3 2 4 6 7" xfId="54438"/>
    <cellStyle name="Note 3 2 4 60" xfId="7766"/>
    <cellStyle name="Note 3 2 4 60 2" xfId="15483"/>
    <cellStyle name="Note 3 2 4 60 3" xfId="24472"/>
    <cellStyle name="Note 3 2 4 60 4" xfId="32663"/>
    <cellStyle name="Note 3 2 4 60 5" xfId="27167"/>
    <cellStyle name="Note 3 2 4 60 6" xfId="46328"/>
    <cellStyle name="Note 3 2 4 60 7" xfId="47481"/>
    <cellStyle name="Note 3 2 4 61" xfId="8000"/>
    <cellStyle name="Note 3 2 4 61 2" xfId="15717"/>
    <cellStyle name="Note 3 2 4 61 3" xfId="24702"/>
    <cellStyle name="Note 3 2 4 61 4" xfId="32897"/>
    <cellStyle name="Note 3 2 4 61 5" xfId="35162"/>
    <cellStyle name="Note 3 2 4 61 6" xfId="46562"/>
    <cellStyle name="Note 3 2 4 61 7" xfId="49234"/>
    <cellStyle name="Note 3 2 4 62" xfId="7742"/>
    <cellStyle name="Note 3 2 4 62 2" xfId="15459"/>
    <cellStyle name="Note 3 2 4 62 3" xfId="24450"/>
    <cellStyle name="Note 3 2 4 62 4" xfId="32639"/>
    <cellStyle name="Note 3 2 4 62 5" xfId="36096"/>
    <cellStyle name="Note 3 2 4 62 6" xfId="46304"/>
    <cellStyle name="Note 3 2 4 62 7" xfId="53313"/>
    <cellStyle name="Note 3 2 4 63" xfId="8130"/>
    <cellStyle name="Note 3 2 4 63 2" xfId="15847"/>
    <cellStyle name="Note 3 2 4 63 3" xfId="33027"/>
    <cellStyle name="Note 3 2 4 63 4" xfId="34192"/>
    <cellStyle name="Note 3 2 4 63 5" xfId="46692"/>
    <cellStyle name="Note 3 2 4 63 6" xfId="50381"/>
    <cellStyle name="Note 3 2 4 64" xfId="19921"/>
    <cellStyle name="Note 3 2 4 65" xfId="28837"/>
    <cellStyle name="Note 3 2 4 66" xfId="36899"/>
    <cellStyle name="Note 3 2 4 67" xfId="49503"/>
    <cellStyle name="Note 3 2 4 7" xfId="1164"/>
    <cellStyle name="Note 3 2 4 7 2" xfId="8987"/>
    <cellStyle name="Note 3 2 4 7 3" xfId="16415"/>
    <cellStyle name="Note 3 2 4 7 4" xfId="19639"/>
    <cellStyle name="Note 3 2 4 7 5" xfId="27958"/>
    <cellStyle name="Note 3 2 4 7 6" xfId="37832"/>
    <cellStyle name="Note 3 2 4 7 7" xfId="48934"/>
    <cellStyle name="Note 3 2 4 8" xfId="1711"/>
    <cellStyle name="Note 3 2 4 8 2" xfId="9534"/>
    <cellStyle name="Note 3 2 4 8 3" xfId="16962"/>
    <cellStyle name="Note 3 2 4 8 4" xfId="25860"/>
    <cellStyle name="Note 3 2 4 8 5" xfId="34448"/>
    <cellStyle name="Note 3 2 4 8 6" xfId="36260"/>
    <cellStyle name="Note 3 2 4 8 7" xfId="52699"/>
    <cellStyle name="Note 3 2 4 9" xfId="1845"/>
    <cellStyle name="Note 3 2 4 9 2" xfId="9668"/>
    <cellStyle name="Note 3 2 4 9 3" xfId="17096"/>
    <cellStyle name="Note 3 2 4 9 4" xfId="19759"/>
    <cellStyle name="Note 3 2 4 9 5" xfId="28393"/>
    <cellStyle name="Note 3 2 4 9 6" xfId="42081"/>
    <cellStyle name="Note 3 2 4 9 7" xfId="48059"/>
    <cellStyle name="Note 3 2 5" xfId="483"/>
    <cellStyle name="Note 3 2 5 10" xfId="1929"/>
    <cellStyle name="Note 3 2 5 10 2" xfId="9752"/>
    <cellStyle name="Note 3 2 5 10 3" xfId="17180"/>
    <cellStyle name="Note 3 2 5 10 4" xfId="26110"/>
    <cellStyle name="Note 3 2 5 10 5" xfId="34767"/>
    <cellStyle name="Note 3 2 5 10 6" xfId="41944"/>
    <cellStyle name="Note 3 2 5 10 7" xfId="53232"/>
    <cellStyle name="Note 3 2 5 11" xfId="2047"/>
    <cellStyle name="Note 3 2 5 11 2" xfId="9870"/>
    <cellStyle name="Note 3 2 5 11 3" xfId="17298"/>
    <cellStyle name="Note 3 2 5 11 4" xfId="26225"/>
    <cellStyle name="Note 3 2 5 11 5" xfId="34912"/>
    <cellStyle name="Note 3 2 5 11 6" xfId="36439"/>
    <cellStyle name="Note 3 2 5 11 7" xfId="53477"/>
    <cellStyle name="Note 3 2 5 12" xfId="2160"/>
    <cellStyle name="Note 3 2 5 12 2" xfId="9983"/>
    <cellStyle name="Note 3 2 5 12 3" xfId="17411"/>
    <cellStyle name="Note 3 2 5 12 4" xfId="25920"/>
    <cellStyle name="Note 3 2 5 12 5" xfId="34522"/>
    <cellStyle name="Note 3 2 5 12 6" xfId="36754"/>
    <cellStyle name="Note 3 2 5 12 7" xfId="52831"/>
    <cellStyle name="Note 3 2 5 13" xfId="2228"/>
    <cellStyle name="Note 3 2 5 13 2" xfId="10051"/>
    <cellStyle name="Note 3 2 5 13 3" xfId="17479"/>
    <cellStyle name="Note 3 2 5 13 4" xfId="19885"/>
    <cellStyle name="Note 3 2 5 13 5" xfId="27693"/>
    <cellStyle name="Note 3 2 5 13 6" xfId="41230"/>
    <cellStyle name="Note 3 2 5 13 7" xfId="48327"/>
    <cellStyle name="Note 3 2 5 14" xfId="1638"/>
    <cellStyle name="Note 3 2 5 14 2" xfId="9461"/>
    <cellStyle name="Note 3 2 5 14 3" xfId="16889"/>
    <cellStyle name="Note 3 2 5 14 4" xfId="25479"/>
    <cellStyle name="Note 3 2 5 14 5" xfId="33953"/>
    <cellStyle name="Note 3 2 5 14 6" xfId="41399"/>
    <cellStyle name="Note 3 2 5 14 7" xfId="51836"/>
    <cellStyle name="Note 3 2 5 15" xfId="2458"/>
    <cellStyle name="Note 3 2 5 15 2" xfId="10281"/>
    <cellStyle name="Note 3 2 5 15 3" xfId="17709"/>
    <cellStyle name="Note 3 2 5 15 4" xfId="19794"/>
    <cellStyle name="Note 3 2 5 15 5" xfId="27999"/>
    <cellStyle name="Note 3 2 5 15 6" xfId="39550"/>
    <cellStyle name="Note 3 2 5 15 7" xfId="48402"/>
    <cellStyle name="Note 3 2 5 16" xfId="2571"/>
    <cellStyle name="Note 3 2 5 16 2" xfId="10394"/>
    <cellStyle name="Note 3 2 5 16 3" xfId="17822"/>
    <cellStyle name="Note 3 2 5 16 4" xfId="25607"/>
    <cellStyle name="Note 3 2 5 16 5" xfId="34119"/>
    <cellStyle name="Note 3 2 5 16 6" xfId="36432"/>
    <cellStyle name="Note 3 2 5 16 7" xfId="52111"/>
    <cellStyle name="Note 3 2 5 17" xfId="2562"/>
    <cellStyle name="Note 3 2 5 17 2" xfId="10385"/>
    <cellStyle name="Note 3 2 5 17 3" xfId="17813"/>
    <cellStyle name="Note 3 2 5 17 4" xfId="25873"/>
    <cellStyle name="Note 3 2 5 17 5" xfId="34463"/>
    <cellStyle name="Note 3 2 5 17 6" xfId="38138"/>
    <cellStyle name="Note 3 2 5 17 7" xfId="52733"/>
    <cellStyle name="Note 3 2 5 18" xfId="1243"/>
    <cellStyle name="Note 3 2 5 18 2" xfId="9066"/>
    <cellStyle name="Note 3 2 5 18 3" xfId="16494"/>
    <cellStyle name="Note 3 2 5 18 4" xfId="20013"/>
    <cellStyle name="Note 3 2 5 18 5" xfId="27553"/>
    <cellStyle name="Note 3 2 5 18 6" xfId="36351"/>
    <cellStyle name="Note 3 2 5 18 7" xfId="48980"/>
    <cellStyle name="Note 3 2 5 19" xfId="2765"/>
    <cellStyle name="Note 3 2 5 19 2" xfId="10588"/>
    <cellStyle name="Note 3 2 5 19 3" xfId="18016"/>
    <cellStyle name="Note 3 2 5 19 4" xfId="26459"/>
    <cellStyle name="Note 3 2 5 19 5" xfId="35238"/>
    <cellStyle name="Note 3 2 5 19 6" xfId="40095"/>
    <cellStyle name="Note 3 2 5 19 7" xfId="53989"/>
    <cellStyle name="Note 3 2 5 2" xfId="634"/>
    <cellStyle name="Note 3 2 5 2 2" xfId="8457"/>
    <cellStyle name="Note 3 2 5 2 3" xfId="8289"/>
    <cellStyle name="Note 3 2 5 2 4" xfId="26371"/>
    <cellStyle name="Note 3 2 5 2 5" xfId="35115"/>
    <cellStyle name="Note 3 2 5 2 6" xfId="36490"/>
    <cellStyle name="Note 3 2 5 2 7" xfId="53799"/>
    <cellStyle name="Note 3 2 5 20" xfId="2872"/>
    <cellStyle name="Note 3 2 5 20 2" xfId="10695"/>
    <cellStyle name="Note 3 2 5 20 3" xfId="18123"/>
    <cellStyle name="Note 3 2 5 20 4" xfId="20191"/>
    <cellStyle name="Note 3 2 5 20 5" xfId="26786"/>
    <cellStyle name="Note 3 2 5 20 6" xfId="37158"/>
    <cellStyle name="Note 3 2 5 20 7" xfId="50333"/>
    <cellStyle name="Note 3 2 5 21" xfId="3248"/>
    <cellStyle name="Note 3 2 5 21 2" xfId="11041"/>
    <cellStyle name="Note 3 2 5 21 3" xfId="18370"/>
    <cellStyle name="Note 3 2 5 21 4" xfId="19648"/>
    <cellStyle name="Note 3 2 5 21 5" xfId="28214"/>
    <cellStyle name="Note 3 2 5 21 6" xfId="37357"/>
    <cellStyle name="Note 3 2 5 21 7" xfId="50294"/>
    <cellStyle name="Note 3 2 5 22" xfId="3368"/>
    <cellStyle name="Note 3 2 5 22 2" xfId="11159"/>
    <cellStyle name="Note 3 2 5 22 3" xfId="18481"/>
    <cellStyle name="Note 3 2 5 22 4" xfId="25929"/>
    <cellStyle name="Note 3 2 5 22 5" xfId="34534"/>
    <cellStyle name="Note 3 2 5 22 6" xfId="39751"/>
    <cellStyle name="Note 3 2 5 22 7" xfId="52855"/>
    <cellStyle name="Note 3 2 5 23" xfId="3502"/>
    <cellStyle name="Note 3 2 5 23 2" xfId="11293"/>
    <cellStyle name="Note 3 2 5 23 3" xfId="18591"/>
    <cellStyle name="Note 3 2 5 23 4" xfId="26579"/>
    <cellStyle name="Note 3 2 5 23 5" xfId="35399"/>
    <cellStyle name="Note 3 2 5 23 6" xfId="42298"/>
    <cellStyle name="Note 3 2 5 23 7" xfId="54240"/>
    <cellStyle name="Note 3 2 5 24" xfId="3168"/>
    <cellStyle name="Note 3 2 5 24 2" xfId="10969"/>
    <cellStyle name="Note 3 2 5 24 3" xfId="18332"/>
    <cellStyle name="Note 3 2 5 24 4" xfId="25604"/>
    <cellStyle name="Note 3 2 5 24 5" xfId="34116"/>
    <cellStyle name="Note 3 2 5 24 6" xfId="37844"/>
    <cellStyle name="Note 3 2 5 24 7" xfId="52108"/>
    <cellStyle name="Note 3 2 5 25" xfId="3638"/>
    <cellStyle name="Note 3 2 5 25 2" xfId="11423"/>
    <cellStyle name="Note 3 2 5 25 3" xfId="18696"/>
    <cellStyle name="Note 3 2 5 25 4" xfId="20514"/>
    <cellStyle name="Note 3 2 5 25 5" xfId="27964"/>
    <cellStyle name="Note 3 2 5 25 6" xfId="36821"/>
    <cellStyle name="Note 3 2 5 25 7" xfId="47951"/>
    <cellStyle name="Note 3 2 5 26" xfId="3769"/>
    <cellStyle name="Note 3 2 5 26 2" xfId="11551"/>
    <cellStyle name="Note 3 2 5 26 3" xfId="18808"/>
    <cellStyle name="Note 3 2 5 26 4" xfId="24926"/>
    <cellStyle name="Note 3 2 5 26 5" xfId="33259"/>
    <cellStyle name="Note 3 2 5 26 6" xfId="37506"/>
    <cellStyle name="Note 3 2 5 26 7" xfId="50636"/>
    <cellStyle name="Note 3 2 5 27" xfId="3886"/>
    <cellStyle name="Note 3 2 5 27 2" xfId="11666"/>
    <cellStyle name="Note 3 2 5 27 3" xfId="18917"/>
    <cellStyle name="Note 3 2 5 27 4" xfId="25696"/>
    <cellStyle name="Note 3 2 5 27 5" xfId="34236"/>
    <cellStyle name="Note 3 2 5 27 6" xfId="40264"/>
    <cellStyle name="Note 3 2 5 27 7" xfId="52306"/>
    <cellStyle name="Note 3 2 5 28" xfId="3526"/>
    <cellStyle name="Note 3 2 5 28 2" xfId="11316"/>
    <cellStyle name="Note 3 2 5 28 3" xfId="20497"/>
    <cellStyle name="Note 3 2 5 28 4" xfId="28622"/>
    <cellStyle name="Note 3 2 5 28 5" xfId="35607"/>
    <cellStyle name="Note 3 2 5 28 6" xfId="42494"/>
    <cellStyle name="Note 3 2 5 28 7" xfId="51555"/>
    <cellStyle name="Note 3 2 5 29" xfId="4083"/>
    <cellStyle name="Note 3 2 5 29 2" xfId="11843"/>
    <cellStyle name="Note 3 2 5 29 3" xfId="20793"/>
    <cellStyle name="Note 3 2 5 29 4" xfId="28980"/>
    <cellStyle name="Note 3 2 5 29 5" xfId="35662"/>
    <cellStyle name="Note 3 2 5 29 6" xfId="42645"/>
    <cellStyle name="Note 3 2 5 29 7" xfId="51760"/>
    <cellStyle name="Note 3 2 5 3" xfId="741"/>
    <cellStyle name="Note 3 2 5 3 2" xfId="8564"/>
    <cellStyle name="Note 3 2 5 3 3" xfId="15992"/>
    <cellStyle name="Note 3 2 5 3 4" xfId="19449"/>
    <cellStyle name="Note 3 2 5 3 5" xfId="27846"/>
    <cellStyle name="Note 3 2 5 3 6" xfId="36482"/>
    <cellStyle name="Note 3 2 5 3 7" xfId="48808"/>
    <cellStyle name="Note 3 2 5 30" xfId="4208"/>
    <cellStyle name="Note 3 2 5 30 2" xfId="20918"/>
    <cellStyle name="Note 3 2 5 30 3" xfId="29105"/>
    <cellStyle name="Note 3 2 5 30 4" xfId="34009"/>
    <cellStyle name="Note 3 2 5 30 5" xfId="42770"/>
    <cellStyle name="Note 3 2 5 30 6" xfId="50407"/>
    <cellStyle name="Note 3 2 5 31" xfId="4280"/>
    <cellStyle name="Note 3 2 5 31 2" xfId="11997"/>
    <cellStyle name="Note 3 2 5 31 3" xfId="20990"/>
    <cellStyle name="Note 3 2 5 31 4" xfId="29177"/>
    <cellStyle name="Note 3 2 5 31 5" xfId="27017"/>
    <cellStyle name="Note 3 2 5 31 6" xfId="42842"/>
    <cellStyle name="Note 3 2 5 31 7" xfId="50507"/>
    <cellStyle name="Note 3 2 5 32" xfId="4403"/>
    <cellStyle name="Note 3 2 5 32 2" xfId="12120"/>
    <cellStyle name="Note 3 2 5 32 3" xfId="21113"/>
    <cellStyle name="Note 3 2 5 32 4" xfId="29300"/>
    <cellStyle name="Note 3 2 5 32 5" xfId="36131"/>
    <cellStyle name="Note 3 2 5 32 6" xfId="42965"/>
    <cellStyle name="Note 3 2 5 32 7" xfId="54043"/>
    <cellStyle name="Note 3 2 5 33" xfId="4517"/>
    <cellStyle name="Note 3 2 5 33 2" xfId="12234"/>
    <cellStyle name="Note 3 2 5 33 3" xfId="21227"/>
    <cellStyle name="Note 3 2 5 33 4" xfId="29414"/>
    <cellStyle name="Note 3 2 5 33 5" xfId="27915"/>
    <cellStyle name="Note 3 2 5 33 6" xfId="43079"/>
    <cellStyle name="Note 3 2 5 33 7" xfId="49224"/>
    <cellStyle name="Note 3 2 5 34" xfId="4630"/>
    <cellStyle name="Note 3 2 5 34 2" xfId="12347"/>
    <cellStyle name="Note 3 2 5 34 3" xfId="21340"/>
    <cellStyle name="Note 3 2 5 34 4" xfId="29527"/>
    <cellStyle name="Note 3 2 5 34 5" xfId="35996"/>
    <cellStyle name="Note 3 2 5 34 6" xfId="43192"/>
    <cellStyle name="Note 3 2 5 34 7" xfId="53410"/>
    <cellStyle name="Note 3 2 5 35" xfId="4742"/>
    <cellStyle name="Note 3 2 5 35 2" xfId="12459"/>
    <cellStyle name="Note 3 2 5 35 3" xfId="21452"/>
    <cellStyle name="Note 3 2 5 35 4" xfId="29639"/>
    <cellStyle name="Note 3 2 5 35 5" xfId="34255"/>
    <cellStyle name="Note 3 2 5 35 6" xfId="43304"/>
    <cellStyle name="Note 3 2 5 35 7" xfId="49448"/>
    <cellStyle name="Note 3 2 5 36" xfId="4850"/>
    <cellStyle name="Note 3 2 5 36 2" xfId="12567"/>
    <cellStyle name="Note 3 2 5 36 3" xfId="21560"/>
    <cellStyle name="Note 3 2 5 36 4" xfId="29747"/>
    <cellStyle name="Note 3 2 5 36 5" xfId="35979"/>
    <cellStyle name="Note 3 2 5 36 6" xfId="43412"/>
    <cellStyle name="Note 3 2 5 36 7" xfId="53346"/>
    <cellStyle name="Note 3 2 5 37" xfId="4962"/>
    <cellStyle name="Note 3 2 5 37 2" xfId="12679"/>
    <cellStyle name="Note 3 2 5 37 3" xfId="21672"/>
    <cellStyle name="Note 3 2 5 37 4" xfId="29859"/>
    <cellStyle name="Note 3 2 5 37 5" xfId="28863"/>
    <cellStyle name="Note 3 2 5 37 6" xfId="43524"/>
    <cellStyle name="Note 3 2 5 37 7" xfId="50910"/>
    <cellStyle name="Note 3 2 5 38" xfId="5139"/>
    <cellStyle name="Note 3 2 5 38 2" xfId="12856"/>
    <cellStyle name="Note 3 2 5 38 3" xfId="21849"/>
    <cellStyle name="Note 3 2 5 38 4" xfId="30036"/>
    <cellStyle name="Note 3 2 5 38 5" xfId="36040"/>
    <cellStyle name="Note 3 2 5 38 6" xfId="43701"/>
    <cellStyle name="Note 3 2 5 38 7" xfId="53640"/>
    <cellStyle name="Note 3 2 5 39" xfId="5460"/>
    <cellStyle name="Note 3 2 5 39 2" xfId="13177"/>
    <cellStyle name="Note 3 2 5 39 3" xfId="22170"/>
    <cellStyle name="Note 3 2 5 39 4" xfId="30357"/>
    <cellStyle name="Note 3 2 5 39 5" xfId="35739"/>
    <cellStyle name="Note 3 2 5 39 6" xfId="44022"/>
    <cellStyle name="Note 3 2 5 39 7" xfId="52210"/>
    <cellStyle name="Note 3 2 5 4" xfId="853"/>
    <cellStyle name="Note 3 2 5 4 2" xfId="8676"/>
    <cellStyle name="Note 3 2 5 4 3" xfId="16104"/>
    <cellStyle name="Note 3 2 5 4 4" xfId="20156"/>
    <cellStyle name="Note 3 2 5 4 5" xfId="27475"/>
    <cellStyle name="Note 3 2 5 4 6" xfId="36466"/>
    <cellStyle name="Note 3 2 5 4 7" xfId="49992"/>
    <cellStyle name="Note 3 2 5 40" xfId="5585"/>
    <cellStyle name="Note 3 2 5 40 2" xfId="13302"/>
    <cellStyle name="Note 3 2 5 40 3" xfId="22295"/>
    <cellStyle name="Note 3 2 5 40 4" xfId="30482"/>
    <cellStyle name="Note 3 2 5 40 5" xfId="33418"/>
    <cellStyle name="Note 3 2 5 40 6" xfId="44147"/>
    <cellStyle name="Note 3 2 5 40 7" xfId="46832"/>
    <cellStyle name="Note 3 2 5 41" xfId="5700"/>
    <cellStyle name="Note 3 2 5 41 2" xfId="13417"/>
    <cellStyle name="Note 3 2 5 41 3" xfId="22410"/>
    <cellStyle name="Note 3 2 5 41 4" xfId="30597"/>
    <cellStyle name="Note 3 2 5 41 5" xfId="34586"/>
    <cellStyle name="Note 3 2 5 41 6" xfId="44262"/>
    <cellStyle name="Note 3 2 5 41 7" xfId="46920"/>
    <cellStyle name="Note 3 2 5 42" xfId="5817"/>
    <cellStyle name="Note 3 2 5 42 2" xfId="13534"/>
    <cellStyle name="Note 3 2 5 42 3" xfId="22527"/>
    <cellStyle name="Note 3 2 5 42 4" xfId="30714"/>
    <cellStyle name="Note 3 2 5 42 5" xfId="34178"/>
    <cellStyle name="Note 3 2 5 42 6" xfId="44379"/>
    <cellStyle name="Note 3 2 5 42 7" xfId="47549"/>
    <cellStyle name="Note 3 2 5 43" xfId="5945"/>
    <cellStyle name="Note 3 2 5 43 2" xfId="13662"/>
    <cellStyle name="Note 3 2 5 43 3" xfId="22655"/>
    <cellStyle name="Note 3 2 5 43 4" xfId="30842"/>
    <cellStyle name="Note 3 2 5 43 5" xfId="35856"/>
    <cellStyle name="Note 3 2 5 43 6" xfId="44507"/>
    <cellStyle name="Note 3 2 5 43 7" xfId="52357"/>
    <cellStyle name="Note 3 2 5 44" xfId="6058"/>
    <cellStyle name="Note 3 2 5 44 2" xfId="13775"/>
    <cellStyle name="Note 3 2 5 44 3" xfId="22768"/>
    <cellStyle name="Note 3 2 5 44 4" xfId="30955"/>
    <cellStyle name="Note 3 2 5 44 5" xfId="35638"/>
    <cellStyle name="Note 3 2 5 44 6" xfId="44620"/>
    <cellStyle name="Note 3 2 5 44 7" xfId="51730"/>
    <cellStyle name="Note 3 2 5 45" xfId="6069"/>
    <cellStyle name="Note 3 2 5 45 2" xfId="13786"/>
    <cellStyle name="Note 3 2 5 45 3" xfId="22779"/>
    <cellStyle name="Note 3 2 5 45 4" xfId="30966"/>
    <cellStyle name="Note 3 2 5 45 5" xfId="36126"/>
    <cellStyle name="Note 3 2 5 45 6" xfId="44631"/>
    <cellStyle name="Note 3 2 5 45 7" xfId="53942"/>
    <cellStyle name="Note 3 2 5 46" xfId="6201"/>
    <cellStyle name="Note 3 2 5 46 2" xfId="13918"/>
    <cellStyle name="Note 3 2 5 46 3" xfId="22911"/>
    <cellStyle name="Note 3 2 5 46 4" xfId="31098"/>
    <cellStyle name="Note 3 2 5 46 5" xfId="33309"/>
    <cellStyle name="Note 3 2 5 46 6" xfId="44763"/>
    <cellStyle name="Note 3 2 5 46 7" xfId="48523"/>
    <cellStyle name="Note 3 2 5 47" xfId="6318"/>
    <cellStyle name="Note 3 2 5 47 2" xfId="14035"/>
    <cellStyle name="Note 3 2 5 47 3" xfId="23028"/>
    <cellStyle name="Note 3 2 5 47 4" xfId="31215"/>
    <cellStyle name="Note 3 2 5 47 5" xfId="35707"/>
    <cellStyle name="Note 3 2 5 47 6" xfId="44880"/>
    <cellStyle name="Note 3 2 5 47 7" xfId="51454"/>
    <cellStyle name="Note 3 2 5 48" xfId="6428"/>
    <cellStyle name="Note 3 2 5 48 2" xfId="14145"/>
    <cellStyle name="Note 3 2 5 48 3" xfId="23138"/>
    <cellStyle name="Note 3 2 5 48 4" xfId="31325"/>
    <cellStyle name="Note 3 2 5 48 5" xfId="35933"/>
    <cellStyle name="Note 3 2 5 48 6" xfId="44990"/>
    <cellStyle name="Note 3 2 5 48 7" xfId="52868"/>
    <cellStyle name="Note 3 2 5 49" xfId="6495"/>
    <cellStyle name="Note 3 2 5 49 2" xfId="14212"/>
    <cellStyle name="Note 3 2 5 49 3" xfId="23205"/>
    <cellStyle name="Note 3 2 5 49 4" xfId="31392"/>
    <cellStyle name="Note 3 2 5 49 5" xfId="34785"/>
    <cellStyle name="Note 3 2 5 49 6" xfId="45057"/>
    <cellStyle name="Note 3 2 5 49 7" xfId="54145"/>
    <cellStyle name="Note 3 2 5 5" xfId="1317"/>
    <cellStyle name="Note 3 2 5 5 2" xfId="9140"/>
    <cellStyle name="Note 3 2 5 5 3" xfId="16568"/>
    <cellStyle name="Note 3 2 5 5 4" xfId="25518"/>
    <cellStyle name="Note 3 2 5 5 5" xfId="34000"/>
    <cellStyle name="Note 3 2 5 5 6" xfId="39592"/>
    <cellStyle name="Note 3 2 5 5 7" xfId="51920"/>
    <cellStyle name="Note 3 2 5 50" xfId="6575"/>
    <cellStyle name="Note 3 2 5 50 2" xfId="14292"/>
    <cellStyle name="Note 3 2 5 50 3" xfId="23285"/>
    <cellStyle name="Note 3 2 5 50 4" xfId="31472"/>
    <cellStyle name="Note 3 2 5 50 5" xfId="35962"/>
    <cellStyle name="Note 3 2 5 50 6" xfId="45137"/>
    <cellStyle name="Note 3 2 5 50 7" xfId="53046"/>
    <cellStyle name="Note 3 2 5 51" xfId="6686"/>
    <cellStyle name="Note 3 2 5 51 2" xfId="14403"/>
    <cellStyle name="Note 3 2 5 51 3" xfId="23396"/>
    <cellStyle name="Note 3 2 5 51 4" xfId="31583"/>
    <cellStyle name="Note 3 2 5 51 5" xfId="27532"/>
    <cellStyle name="Note 3 2 5 51 6" xfId="45248"/>
    <cellStyle name="Note 3 2 5 51 7" xfId="48683"/>
    <cellStyle name="Note 3 2 5 52" xfId="6801"/>
    <cellStyle name="Note 3 2 5 52 2" xfId="14518"/>
    <cellStyle name="Note 3 2 5 52 3" xfId="23511"/>
    <cellStyle name="Note 3 2 5 52 4" xfId="31698"/>
    <cellStyle name="Note 3 2 5 52 5" xfId="35597"/>
    <cellStyle name="Note 3 2 5 52 6" xfId="45363"/>
    <cellStyle name="Note 3 2 5 52 7" xfId="51197"/>
    <cellStyle name="Note 3 2 5 53" xfId="6914"/>
    <cellStyle name="Note 3 2 5 53 2" xfId="14631"/>
    <cellStyle name="Note 3 2 5 53 3" xfId="23624"/>
    <cellStyle name="Note 3 2 5 53 4" xfId="31811"/>
    <cellStyle name="Note 3 2 5 53 5" xfId="35164"/>
    <cellStyle name="Note 3 2 5 53 6" xfId="45476"/>
    <cellStyle name="Note 3 2 5 53 7" xfId="46811"/>
    <cellStyle name="Note 3 2 5 54" xfId="7026"/>
    <cellStyle name="Note 3 2 5 54 2" xfId="14743"/>
    <cellStyle name="Note 3 2 5 54 3" xfId="23736"/>
    <cellStyle name="Note 3 2 5 54 4" xfId="31923"/>
    <cellStyle name="Note 3 2 5 54 5" xfId="27210"/>
    <cellStyle name="Note 3 2 5 54 6" xfId="45588"/>
    <cellStyle name="Note 3 2 5 54 7" xfId="54537"/>
    <cellStyle name="Note 3 2 5 55" xfId="7320"/>
    <cellStyle name="Note 3 2 5 55 2" xfId="15037"/>
    <cellStyle name="Note 3 2 5 55 3" xfId="24030"/>
    <cellStyle name="Note 3 2 5 55 4" xfId="32217"/>
    <cellStyle name="Note 3 2 5 55 5" xfId="35234"/>
    <cellStyle name="Note 3 2 5 55 6" xfId="45882"/>
    <cellStyle name="Note 3 2 5 55 7" xfId="53867"/>
    <cellStyle name="Note 3 2 5 56" xfId="7260"/>
    <cellStyle name="Note 3 2 5 56 2" xfId="14977"/>
    <cellStyle name="Note 3 2 5 56 3" xfId="23970"/>
    <cellStyle name="Note 3 2 5 56 4" xfId="32157"/>
    <cellStyle name="Note 3 2 5 56 5" xfId="35968"/>
    <cellStyle name="Note 3 2 5 56 6" xfId="45822"/>
    <cellStyle name="Note 3 2 5 56 7" xfId="52945"/>
    <cellStyle name="Note 3 2 5 57" xfId="7423"/>
    <cellStyle name="Note 3 2 5 57 2" xfId="15140"/>
    <cellStyle name="Note 3 2 5 57 3" xfId="24133"/>
    <cellStyle name="Note 3 2 5 57 4" xfId="32320"/>
    <cellStyle name="Note 3 2 5 57 5" xfId="28154"/>
    <cellStyle name="Note 3 2 5 57 6" xfId="45985"/>
    <cellStyle name="Note 3 2 5 57 7" xfId="50392"/>
    <cellStyle name="Note 3 2 5 58" xfId="7544"/>
    <cellStyle name="Note 3 2 5 58 2" xfId="15261"/>
    <cellStyle name="Note 3 2 5 58 3" xfId="24254"/>
    <cellStyle name="Note 3 2 5 58 4" xfId="32441"/>
    <cellStyle name="Note 3 2 5 58 5" xfId="35899"/>
    <cellStyle name="Note 3 2 5 58 6" xfId="46106"/>
    <cellStyle name="Note 3 2 5 58 7" xfId="52431"/>
    <cellStyle name="Note 3 2 5 59" xfId="7820"/>
    <cellStyle name="Note 3 2 5 59 2" xfId="15537"/>
    <cellStyle name="Note 3 2 5 59 3" xfId="24524"/>
    <cellStyle name="Note 3 2 5 59 4" xfId="32717"/>
    <cellStyle name="Note 3 2 5 59 5" xfId="36164"/>
    <cellStyle name="Note 3 2 5 59 6" xfId="46382"/>
    <cellStyle name="Note 3 2 5 59 7" xfId="53491"/>
    <cellStyle name="Note 3 2 5 6" xfId="1440"/>
    <cellStyle name="Note 3 2 5 6 2" xfId="9263"/>
    <cellStyle name="Note 3 2 5 6 3" xfId="16691"/>
    <cellStyle name="Note 3 2 5 6 4" xfId="25254"/>
    <cellStyle name="Note 3 2 5 6 5" xfId="33660"/>
    <cellStyle name="Note 3 2 5 6 6" xfId="39218"/>
    <cellStyle name="Note 3 2 5 6 7" xfId="51334"/>
    <cellStyle name="Note 3 2 5 60" xfId="7700"/>
    <cellStyle name="Note 3 2 5 60 2" xfId="15417"/>
    <cellStyle name="Note 3 2 5 60 3" xfId="24408"/>
    <cellStyle name="Note 3 2 5 60 4" xfId="32597"/>
    <cellStyle name="Note 3 2 5 60 5" xfId="35705"/>
    <cellStyle name="Note 3 2 5 60 6" xfId="46262"/>
    <cellStyle name="Note 3 2 5 60 7" xfId="51234"/>
    <cellStyle name="Note 3 2 5 61" xfId="7785"/>
    <cellStyle name="Note 3 2 5 61 2" xfId="15502"/>
    <cellStyle name="Note 3 2 5 61 3" xfId="24490"/>
    <cellStyle name="Note 3 2 5 61 4" xfId="32682"/>
    <cellStyle name="Note 3 2 5 61 5" xfId="35566"/>
    <cellStyle name="Note 3 2 5 61 6" xfId="46347"/>
    <cellStyle name="Note 3 2 5 61 7" xfId="48821"/>
    <cellStyle name="Note 3 2 5 62" xfId="7660"/>
    <cellStyle name="Note 3 2 5 62 2" xfId="15377"/>
    <cellStyle name="Note 3 2 5 62 3" xfId="24369"/>
    <cellStyle name="Note 3 2 5 62 4" xfId="32557"/>
    <cellStyle name="Note 3 2 5 62 5" xfId="28764"/>
    <cellStyle name="Note 3 2 5 62 6" xfId="46222"/>
    <cellStyle name="Note 3 2 5 62 7" xfId="49133"/>
    <cellStyle name="Note 3 2 5 63" xfId="8096"/>
    <cellStyle name="Note 3 2 5 63 2" xfId="15813"/>
    <cellStyle name="Note 3 2 5 63 3" xfId="32993"/>
    <cellStyle name="Note 3 2 5 63 4" xfId="36206"/>
    <cellStyle name="Note 3 2 5 63 5" xfId="46658"/>
    <cellStyle name="Note 3 2 5 63 6" xfId="53930"/>
    <cellStyle name="Note 3 2 5 64" xfId="26147"/>
    <cellStyle name="Note 3 2 5 65" xfId="34816"/>
    <cellStyle name="Note 3 2 5 66" xfId="37695"/>
    <cellStyle name="Note 3 2 5 67" xfId="53319"/>
    <cellStyle name="Note 3 2 5 7" xfId="987"/>
    <cellStyle name="Note 3 2 5 7 2" xfId="8810"/>
    <cellStyle name="Note 3 2 5 7 3" xfId="16238"/>
    <cellStyle name="Note 3 2 5 7 4" xfId="25318"/>
    <cellStyle name="Note 3 2 5 7 5" xfId="33746"/>
    <cellStyle name="Note 3 2 5 7 6" xfId="38263"/>
    <cellStyle name="Note 3 2 5 7 7" xfId="51476"/>
    <cellStyle name="Note 3 2 5 8" xfId="1677"/>
    <cellStyle name="Note 3 2 5 8 2" xfId="9500"/>
    <cellStyle name="Note 3 2 5 8 3" xfId="16928"/>
    <cellStyle name="Note 3 2 5 8 4" xfId="20091"/>
    <cellStyle name="Note 3 2 5 8 5" xfId="27779"/>
    <cellStyle name="Note 3 2 5 8 6" xfId="37602"/>
    <cellStyle name="Note 3 2 5 8 7" xfId="48733"/>
    <cellStyle name="Note 3 2 5 9" xfId="1811"/>
    <cellStyle name="Note 3 2 5 9 2" xfId="9634"/>
    <cellStyle name="Note 3 2 5 9 3" xfId="17062"/>
    <cellStyle name="Note 3 2 5 9 4" xfId="19143"/>
    <cellStyle name="Note 3 2 5 9 5" xfId="27583"/>
    <cellStyle name="Note 3 2 5 9 6" xfId="39172"/>
    <cellStyle name="Note 3 2 5 9 7" xfId="49265"/>
    <cellStyle name="Note 3 2 6" xfId="611"/>
    <cellStyle name="Note 3 2 6 2" xfId="8434"/>
    <cellStyle name="Note 3 2 6 3" xfId="8390"/>
    <cellStyle name="Note 3 2 6 4" xfId="19851"/>
    <cellStyle name="Note 3 2 6 5" xfId="27558"/>
    <cellStyle name="Note 3 2 6 6" xfId="38104"/>
    <cellStyle name="Note 3 2 6 7" xfId="50320"/>
    <cellStyle name="Note 3 2 7" xfId="612"/>
    <cellStyle name="Note 3 2 7 2" xfId="8435"/>
    <cellStyle name="Note 3 2 7 3" xfId="11955"/>
    <cellStyle name="Note 3 2 7 4" xfId="19035"/>
    <cellStyle name="Note 3 2 7 5" xfId="26855"/>
    <cellStyle name="Note 3 2 7 6" xfId="37630"/>
    <cellStyle name="Note 3 2 7 7" xfId="49829"/>
    <cellStyle name="Note 3 2 8" xfId="1187"/>
    <cellStyle name="Note 3 2 8 2" xfId="9010"/>
    <cellStyle name="Note 3 2 8 3" xfId="16438"/>
    <cellStyle name="Note 3 2 8 4" xfId="25854"/>
    <cellStyle name="Note 3 2 8 5" xfId="34442"/>
    <cellStyle name="Note 3 2 8 6" xfId="41909"/>
    <cellStyle name="Note 3 2 8 7" xfId="52683"/>
    <cellStyle name="Note 3 2 9" xfId="1062"/>
    <cellStyle name="Note 3 2 9 2" xfId="8885"/>
    <cellStyle name="Note 3 2 9 3" xfId="16313"/>
    <cellStyle name="Note 3 2 9 4" xfId="25063"/>
    <cellStyle name="Note 3 2 9 5" xfId="33423"/>
    <cellStyle name="Note 3 2 9 6" xfId="37633"/>
    <cellStyle name="Note 3 2 9 7" xfId="50942"/>
    <cellStyle name="Note 3 20" xfId="4230"/>
    <cellStyle name="Note 3 20 2" xfId="11964"/>
    <cellStyle name="Note 3 20 3" xfId="20940"/>
    <cellStyle name="Note 3 20 4" xfId="29127"/>
    <cellStyle name="Note 3 20 5" xfId="33812"/>
    <cellStyle name="Note 3 20 6" xfId="42792"/>
    <cellStyle name="Note 3 20 7" xfId="49724"/>
    <cellStyle name="Note 3 21" xfId="4053"/>
    <cellStyle name="Note 3 21 2" xfId="11819"/>
    <cellStyle name="Note 3 21 3" xfId="20763"/>
    <cellStyle name="Note 3 21 4" xfId="28950"/>
    <cellStyle name="Note 3 21 5" xfId="28671"/>
    <cellStyle name="Note 3 21 6" xfId="42615"/>
    <cellStyle name="Note 3 21 7" xfId="51250"/>
    <cellStyle name="Note 3 22" xfId="3451"/>
    <cellStyle name="Note 3 22 2" xfId="11242"/>
    <cellStyle name="Note 3 22 3" xfId="20454"/>
    <cellStyle name="Note 3 22 4" xfId="28569"/>
    <cellStyle name="Note 3 22 5" xfId="35706"/>
    <cellStyle name="Note 3 22 6" xfId="42467"/>
    <cellStyle name="Note 3 22 7" xfId="52018"/>
    <cellStyle name="Note 3 23" xfId="4176"/>
    <cellStyle name="Note 3 23 2" xfId="11935"/>
    <cellStyle name="Note 3 23 3" xfId="20886"/>
    <cellStyle name="Note 3 23 4" xfId="29073"/>
    <cellStyle name="Note 3 23 5" xfId="36023"/>
    <cellStyle name="Note 3 23 6" xfId="42738"/>
    <cellStyle name="Note 3 23 7" xfId="53544"/>
    <cellStyle name="Note 3 24" xfId="4058"/>
    <cellStyle name="Note 3 24 2" xfId="11824"/>
    <cellStyle name="Note 3 24 3" xfId="20768"/>
    <cellStyle name="Note 3 24 4" xfId="28955"/>
    <cellStyle name="Note 3 24 5" xfId="34631"/>
    <cellStyle name="Note 3 24 6" xfId="42620"/>
    <cellStyle name="Note 3 24 7" xfId="47566"/>
    <cellStyle name="Note 3 25" xfId="5260"/>
    <cellStyle name="Note 3 25 2" xfId="12977"/>
    <cellStyle name="Note 3 25 3" xfId="21970"/>
    <cellStyle name="Note 3 25 4" xfId="30157"/>
    <cellStyle name="Note 3 25 5" xfId="34470"/>
    <cellStyle name="Note 3 25 6" xfId="43822"/>
    <cellStyle name="Note 3 25 7" xfId="50144"/>
    <cellStyle name="Note 3 26" xfId="5216"/>
    <cellStyle name="Note 3 26 2" xfId="12933"/>
    <cellStyle name="Note 3 26 3" xfId="21926"/>
    <cellStyle name="Note 3 26 4" xfId="30113"/>
    <cellStyle name="Note 3 26 5" xfId="35159"/>
    <cellStyle name="Note 3 26 6" xfId="43778"/>
    <cellStyle name="Note 3 26 7" xfId="47716"/>
    <cellStyle name="Note 3 27" xfId="5346"/>
    <cellStyle name="Note 3 27 2" xfId="13063"/>
    <cellStyle name="Note 3 27 3" xfId="22056"/>
    <cellStyle name="Note 3 27 4" xfId="30243"/>
    <cellStyle name="Note 3 27 5" xfId="35011"/>
    <cellStyle name="Note 3 27 6" xfId="43908"/>
    <cellStyle name="Note 3 27 7" xfId="48812"/>
    <cellStyle name="Note 3 28" xfId="5237"/>
    <cellStyle name="Note 3 28 2" xfId="12954"/>
    <cellStyle name="Note 3 28 3" xfId="21947"/>
    <cellStyle name="Note 3 28 4" xfId="30134"/>
    <cellStyle name="Note 3 28 5" xfId="35814"/>
    <cellStyle name="Note 3 28 6" xfId="43799"/>
    <cellStyle name="Note 3 28 7" xfId="52526"/>
    <cellStyle name="Note 3 29" xfId="6542"/>
    <cellStyle name="Note 3 29 2" xfId="14259"/>
    <cellStyle name="Note 3 29 3" xfId="23252"/>
    <cellStyle name="Note 3 29 4" xfId="31439"/>
    <cellStyle name="Note 3 29 5" xfId="27689"/>
    <cellStyle name="Note 3 29 6" xfId="45104"/>
    <cellStyle name="Note 3 29 7" xfId="47995"/>
    <cellStyle name="Note 3 3" xfId="254"/>
    <cellStyle name="Note 3 3 10" xfId="1121"/>
    <cellStyle name="Note 3 3 10 2" xfId="8944"/>
    <cellStyle name="Note 3 3 10 3" xfId="16372"/>
    <cellStyle name="Note 3 3 10 4" xfId="25632"/>
    <cellStyle name="Note 3 3 10 5" xfId="34151"/>
    <cellStyle name="Note 3 3 10 6" xfId="42272"/>
    <cellStyle name="Note 3 3 10 7" xfId="52175"/>
    <cellStyle name="Note 3 3 11" xfId="1180"/>
    <cellStyle name="Note 3 3 11 2" xfId="9003"/>
    <cellStyle name="Note 3 3 11 3" xfId="16431"/>
    <cellStyle name="Note 3 3 11 4" xfId="26115"/>
    <cellStyle name="Note 3 3 11 5" xfId="34774"/>
    <cellStyle name="Note 3 3 11 6" xfId="36341"/>
    <cellStyle name="Note 3 3 11 7" xfId="53245"/>
    <cellStyle name="Note 3 3 12" xfId="1177"/>
    <cellStyle name="Note 3 3 12 2" xfId="9000"/>
    <cellStyle name="Note 3 3 12 3" xfId="16428"/>
    <cellStyle name="Note 3 3 12 4" xfId="26258"/>
    <cellStyle name="Note 3 3 12 5" xfId="34956"/>
    <cellStyle name="Note 3 3 12 6" xfId="37223"/>
    <cellStyle name="Note 3 3 12 7" xfId="53563"/>
    <cellStyle name="Note 3 3 13" xfId="1636"/>
    <cellStyle name="Note 3 3 13 2" xfId="9459"/>
    <cellStyle name="Note 3 3 13 3" xfId="16887"/>
    <cellStyle name="Note 3 3 13 4" xfId="26056"/>
    <cellStyle name="Note 3 3 13 5" xfId="34700"/>
    <cellStyle name="Note 3 3 13 6" xfId="41734"/>
    <cellStyle name="Note 3 3 13 7" xfId="53120"/>
    <cellStyle name="Note 3 3 14" xfId="1772"/>
    <cellStyle name="Note 3 3 14 2" xfId="9595"/>
    <cellStyle name="Note 3 3 14 3" xfId="17023"/>
    <cellStyle name="Note 3 3 14 4" xfId="26195"/>
    <cellStyle name="Note 3 3 14 5" xfId="34877"/>
    <cellStyle name="Note 3 3 14 6" xfId="37250"/>
    <cellStyle name="Note 3 3 14 7" xfId="53422"/>
    <cellStyle name="Note 3 3 15" xfId="1508"/>
    <cellStyle name="Note 3 3 15 2" xfId="9331"/>
    <cellStyle name="Note 3 3 15 3" xfId="16759"/>
    <cellStyle name="Note 3 3 15 4" xfId="20578"/>
    <cellStyle name="Note 3 3 15 5" xfId="27457"/>
    <cellStyle name="Note 3 3 15 6" xfId="39977"/>
    <cellStyle name="Note 3 3 15 7" xfId="47495"/>
    <cellStyle name="Note 3 3 16" xfId="1625"/>
    <cellStyle name="Note 3 3 16 2" xfId="9448"/>
    <cellStyle name="Note 3 3 16 3" xfId="16876"/>
    <cellStyle name="Note 3 3 16 4" xfId="26642"/>
    <cellStyle name="Note 3 3 16 5" xfId="35486"/>
    <cellStyle name="Note 3 3 16 6" xfId="37278"/>
    <cellStyle name="Note 3 3 16 7" xfId="54382"/>
    <cellStyle name="Note 3 3 17" xfId="1132"/>
    <cellStyle name="Note 3 3 17 2" xfId="8955"/>
    <cellStyle name="Note 3 3 17 3" xfId="16383"/>
    <cellStyle name="Note 3 3 17 4" xfId="25014"/>
    <cellStyle name="Note 3 3 17 5" xfId="33369"/>
    <cellStyle name="Note 3 3 17 6" xfId="41140"/>
    <cellStyle name="Note 3 3 17 7" xfId="50838"/>
    <cellStyle name="Note 3 3 18" xfId="1105"/>
    <cellStyle name="Note 3 3 18 2" xfId="8928"/>
    <cellStyle name="Note 3 3 18 3" xfId="16356"/>
    <cellStyle name="Note 3 3 18 4" xfId="26419"/>
    <cellStyle name="Note 3 3 18 5" xfId="35184"/>
    <cellStyle name="Note 3 3 18 6" xfId="36649"/>
    <cellStyle name="Note 3 3 18 7" xfId="53905"/>
    <cellStyle name="Note 3 3 19" xfId="960"/>
    <cellStyle name="Note 3 3 19 2" xfId="8783"/>
    <cellStyle name="Note 3 3 19 3" xfId="16211"/>
    <cellStyle name="Note 3 3 19 4" xfId="26660"/>
    <cellStyle name="Note 3 3 19 5" xfId="35507"/>
    <cellStyle name="Note 3 3 19 6" xfId="36496"/>
    <cellStyle name="Note 3 3 19 7" xfId="54420"/>
    <cellStyle name="Note 3 3 2" xfId="528"/>
    <cellStyle name="Note 3 3 2 10" xfId="1974"/>
    <cellStyle name="Note 3 3 2 10 2" xfId="9797"/>
    <cellStyle name="Note 3 3 2 10 3" xfId="17225"/>
    <cellStyle name="Note 3 3 2 10 4" xfId="20146"/>
    <cellStyle name="Note 3 3 2 10 5" xfId="27565"/>
    <cellStyle name="Note 3 3 2 10 6" xfId="36398"/>
    <cellStyle name="Note 3 3 2 10 7" xfId="47261"/>
    <cellStyle name="Note 3 3 2 11" xfId="2092"/>
    <cellStyle name="Note 3 3 2 11 2" xfId="9915"/>
    <cellStyle name="Note 3 3 2 11 3" xfId="17343"/>
    <cellStyle name="Note 3 3 2 11 4" xfId="19454"/>
    <cellStyle name="Note 3 3 2 11 5" xfId="27368"/>
    <cellStyle name="Note 3 3 2 11 6" xfId="40361"/>
    <cellStyle name="Note 3 3 2 11 7" xfId="48777"/>
    <cellStyle name="Note 3 3 2 12" xfId="2205"/>
    <cellStyle name="Note 3 3 2 12 2" xfId="10028"/>
    <cellStyle name="Note 3 3 2 12 3" xfId="17456"/>
    <cellStyle name="Note 3 3 2 12 4" xfId="25568"/>
    <cellStyle name="Note 3 3 2 12 5" xfId="34070"/>
    <cellStyle name="Note 3 3 2 12 6" xfId="37835"/>
    <cellStyle name="Note 3 3 2 12 7" xfId="52027"/>
    <cellStyle name="Note 3 3 2 13" xfId="976"/>
    <cellStyle name="Note 3 3 2 13 2" xfId="8799"/>
    <cellStyle name="Note 3 3 2 13 3" xfId="16227"/>
    <cellStyle name="Note 3 3 2 13 4" xfId="25928"/>
    <cellStyle name="Note 3 3 2 13 5" xfId="34533"/>
    <cellStyle name="Note 3 3 2 13 6" xfId="37243"/>
    <cellStyle name="Note 3 3 2 13 7" xfId="52853"/>
    <cellStyle name="Note 3 3 2 14" xfId="1026"/>
    <cellStyle name="Note 3 3 2 14 2" xfId="8849"/>
    <cellStyle name="Note 3 3 2 14 3" xfId="16277"/>
    <cellStyle name="Note 3 3 2 14 4" xfId="24896"/>
    <cellStyle name="Note 3 3 2 14 5" xfId="33215"/>
    <cellStyle name="Note 3 3 2 14 6" xfId="36632"/>
    <cellStyle name="Note 3 3 2 14 7" xfId="50562"/>
    <cellStyle name="Note 3 3 2 15" xfId="2503"/>
    <cellStyle name="Note 3 3 2 15 2" xfId="10326"/>
    <cellStyle name="Note 3 3 2 15 3" xfId="17754"/>
    <cellStyle name="Note 3 3 2 15 4" xfId="24845"/>
    <cellStyle name="Note 3 3 2 15 5" xfId="28875"/>
    <cellStyle name="Note 3 3 2 15 6" xfId="39471"/>
    <cellStyle name="Note 3 3 2 15 7" xfId="49896"/>
    <cellStyle name="Note 3 3 2 16" xfId="2616"/>
    <cellStyle name="Note 3 3 2 16 2" xfId="10439"/>
    <cellStyle name="Note 3 3 2 16 3" xfId="17867"/>
    <cellStyle name="Note 3 3 2 16 4" xfId="26395"/>
    <cellStyle name="Note 3 3 2 16 5" xfId="35147"/>
    <cellStyle name="Note 3 3 2 16 6" xfId="40370"/>
    <cellStyle name="Note 3 3 2 16 7" xfId="53846"/>
    <cellStyle name="Note 3 3 2 17" xfId="1426"/>
    <cellStyle name="Note 3 3 2 17 2" xfId="9249"/>
    <cellStyle name="Note 3 3 2 17 3" xfId="16677"/>
    <cellStyle name="Note 3 3 2 17 4" xfId="25610"/>
    <cellStyle name="Note 3 3 2 17 5" xfId="34123"/>
    <cellStyle name="Note 3 3 2 17 6" xfId="36751"/>
    <cellStyle name="Note 3 3 2 17 7" xfId="52117"/>
    <cellStyle name="Note 3 3 2 18" xfId="2227"/>
    <cellStyle name="Note 3 3 2 18 2" xfId="10050"/>
    <cellStyle name="Note 3 3 2 18 3" xfId="17478"/>
    <cellStyle name="Note 3 3 2 18 4" xfId="19730"/>
    <cellStyle name="Note 3 3 2 18 5" xfId="28283"/>
    <cellStyle name="Note 3 3 2 18 6" xfId="41387"/>
    <cellStyle name="Note 3 3 2 18 7" xfId="48461"/>
    <cellStyle name="Note 3 3 2 19" xfId="2809"/>
    <cellStyle name="Note 3 3 2 19 2" xfId="10632"/>
    <cellStyle name="Note 3 3 2 19 3" xfId="18060"/>
    <cellStyle name="Note 3 3 2 19 4" xfId="19126"/>
    <cellStyle name="Note 3 3 2 19 5" xfId="26976"/>
    <cellStyle name="Note 3 3 2 19 6" xfId="36991"/>
    <cellStyle name="Note 3 3 2 19 7" xfId="49855"/>
    <cellStyle name="Note 3 3 2 2" xfId="678"/>
    <cellStyle name="Note 3 3 2 2 2" xfId="8501"/>
    <cellStyle name="Note 3 3 2 2 3" xfId="15929"/>
    <cellStyle name="Note 3 3 2 2 4" xfId="19047"/>
    <cellStyle name="Note 3 3 2 2 5" xfId="26810"/>
    <cellStyle name="Note 3 3 2 2 6" xfId="37081"/>
    <cellStyle name="Note 3 3 2 2 7" xfId="49117"/>
    <cellStyle name="Note 3 3 2 20" xfId="2916"/>
    <cellStyle name="Note 3 3 2 20 2" xfId="10739"/>
    <cellStyle name="Note 3 3 2 20 3" xfId="18167"/>
    <cellStyle name="Note 3 3 2 20 4" xfId="26391"/>
    <cellStyle name="Note 3 3 2 20 5" xfId="35143"/>
    <cellStyle name="Note 3 3 2 20 6" xfId="42127"/>
    <cellStyle name="Note 3 3 2 20 7" xfId="53838"/>
    <cellStyle name="Note 3 3 2 21" xfId="3292"/>
    <cellStyle name="Note 3 3 2 21 2" xfId="11085"/>
    <cellStyle name="Note 3 3 2 21 3" xfId="18414"/>
    <cellStyle name="Note 3 3 2 21 4" xfId="25687"/>
    <cellStyle name="Note 3 3 2 21 5" xfId="34225"/>
    <cellStyle name="Note 3 3 2 21 6" xfId="39978"/>
    <cellStyle name="Note 3 3 2 21 7" xfId="52294"/>
    <cellStyle name="Note 3 3 2 22" xfId="3412"/>
    <cellStyle name="Note 3 3 2 22 2" xfId="11203"/>
    <cellStyle name="Note 3 3 2 22 3" xfId="18525"/>
    <cellStyle name="Note 3 3 2 22 4" xfId="25460"/>
    <cellStyle name="Note 3 3 2 22 5" xfId="33925"/>
    <cellStyle name="Note 3 3 2 22 6" xfId="36954"/>
    <cellStyle name="Note 3 3 2 22 7" xfId="51788"/>
    <cellStyle name="Note 3 3 2 23" xfId="3540"/>
    <cellStyle name="Note 3 3 2 23 2" xfId="11329"/>
    <cellStyle name="Note 3 3 2 23 3" xfId="18617"/>
    <cellStyle name="Note 3 3 2 23 4" xfId="19367"/>
    <cellStyle name="Note 3 3 2 23 5" xfId="27284"/>
    <cellStyle name="Note 3 3 2 23 6" xfId="38444"/>
    <cellStyle name="Note 3 3 2 23 7" xfId="50198"/>
    <cellStyle name="Note 3 3 2 24" xfId="3122"/>
    <cellStyle name="Note 3 3 2 24 2" xfId="10927"/>
    <cellStyle name="Note 3 3 2 24 3" xfId="18305"/>
    <cellStyle name="Note 3 3 2 24 4" xfId="19522"/>
    <cellStyle name="Note 3 3 2 24 5" xfId="28867"/>
    <cellStyle name="Note 3 3 2 24 6" xfId="42222"/>
    <cellStyle name="Note 3 3 2 24 7" xfId="47756"/>
    <cellStyle name="Note 3 3 2 25" xfId="3683"/>
    <cellStyle name="Note 3 3 2 25 2" xfId="11468"/>
    <cellStyle name="Note 3 3 2 25 3" xfId="18741"/>
    <cellStyle name="Note 3 3 2 25 4" xfId="24865"/>
    <cellStyle name="Note 3 3 2 25 5" xfId="33178"/>
    <cellStyle name="Note 3 3 2 25 6" xfId="37536"/>
    <cellStyle name="Note 3 3 2 25 7" xfId="50496"/>
    <cellStyle name="Note 3 3 2 26" xfId="3813"/>
    <cellStyle name="Note 3 3 2 26 2" xfId="11595"/>
    <cellStyle name="Note 3 3 2 26 3" xfId="18852"/>
    <cellStyle name="Note 3 3 2 26 4" xfId="25847"/>
    <cellStyle name="Note 3 3 2 26 5" xfId="34434"/>
    <cellStyle name="Note 3 3 2 26 6" xfId="40260"/>
    <cellStyle name="Note 3 3 2 26 7" xfId="52667"/>
    <cellStyle name="Note 3 3 2 27" xfId="3931"/>
    <cellStyle name="Note 3 3 2 27 2" xfId="11711"/>
    <cellStyle name="Note 3 3 2 27 3" xfId="18961"/>
    <cellStyle name="Note 3 3 2 27 4" xfId="20331"/>
    <cellStyle name="Note 3 3 2 27 5" xfId="26746"/>
    <cellStyle name="Note 3 3 2 27 6" xfId="37769"/>
    <cellStyle name="Note 3 3 2 27 7" xfId="49721"/>
    <cellStyle name="Note 3 3 2 28" xfId="3003"/>
    <cellStyle name="Note 3 3 2 28 2" xfId="10822"/>
    <cellStyle name="Note 3 3 2 28 3" xfId="20177"/>
    <cellStyle name="Note 3 3 2 28 4" xfId="28267"/>
    <cellStyle name="Note 3 3 2 28 5" xfId="35810"/>
    <cellStyle name="Note 3 3 2 28 6" xfId="42342"/>
    <cellStyle name="Note 3 3 2 28 7" xfId="52512"/>
    <cellStyle name="Note 3 3 2 29" xfId="4128"/>
    <cellStyle name="Note 3 3 2 29 2" xfId="11887"/>
    <cellStyle name="Note 3 3 2 29 3" xfId="20838"/>
    <cellStyle name="Note 3 3 2 29 4" xfId="29025"/>
    <cellStyle name="Note 3 3 2 29 5" xfId="33362"/>
    <cellStyle name="Note 3 3 2 29 6" xfId="42690"/>
    <cellStyle name="Note 3 3 2 29 7" xfId="50936"/>
    <cellStyle name="Note 3 3 2 3" xfId="786"/>
    <cellStyle name="Note 3 3 2 3 2" xfId="8609"/>
    <cellStyle name="Note 3 3 2 3 3" xfId="16037"/>
    <cellStyle name="Note 3 3 2 3 4" xfId="24880"/>
    <cellStyle name="Note 3 3 2 3 5" xfId="33194"/>
    <cellStyle name="Note 3 3 2 3 6" xfId="37137"/>
    <cellStyle name="Note 3 3 2 3 7" xfId="50526"/>
    <cellStyle name="Note 3 3 2 30" xfId="4225"/>
    <cellStyle name="Note 3 3 2 30 2" xfId="20935"/>
    <cellStyle name="Note 3 3 2 30 3" xfId="29122"/>
    <cellStyle name="Note 3 3 2 30 4" xfId="34158"/>
    <cellStyle name="Note 3 3 2 30 5" xfId="42787"/>
    <cellStyle name="Note 3 3 2 30 6" xfId="48660"/>
    <cellStyle name="Note 3 3 2 31" xfId="4325"/>
    <cellStyle name="Note 3 3 2 31 2" xfId="12042"/>
    <cellStyle name="Note 3 3 2 31 3" xfId="21035"/>
    <cellStyle name="Note 3 3 2 31 4" xfId="29222"/>
    <cellStyle name="Note 3 3 2 31 5" xfId="34552"/>
    <cellStyle name="Note 3 3 2 31 6" xfId="42887"/>
    <cellStyle name="Note 3 3 2 31 7" xfId="49700"/>
    <cellStyle name="Note 3 3 2 32" xfId="4448"/>
    <cellStyle name="Note 3 3 2 32 2" xfId="12165"/>
    <cellStyle name="Note 3 3 2 32 3" xfId="21158"/>
    <cellStyle name="Note 3 3 2 32 4" xfId="29345"/>
    <cellStyle name="Note 3 3 2 32 5" xfId="35298"/>
    <cellStyle name="Note 3 3 2 32 6" xfId="43010"/>
    <cellStyle name="Note 3 3 2 32 7" xfId="49924"/>
    <cellStyle name="Note 3 3 2 33" xfId="4562"/>
    <cellStyle name="Note 3 3 2 33 2" xfId="12279"/>
    <cellStyle name="Note 3 3 2 33 3" xfId="21272"/>
    <cellStyle name="Note 3 3 2 33 4" xfId="29459"/>
    <cellStyle name="Note 3 3 2 33 5" xfId="34379"/>
    <cellStyle name="Note 3 3 2 33 6" xfId="43124"/>
    <cellStyle name="Note 3 3 2 33 7" xfId="48021"/>
    <cellStyle name="Note 3 3 2 34" xfId="4675"/>
    <cellStyle name="Note 3 3 2 34 2" xfId="12392"/>
    <cellStyle name="Note 3 3 2 34 3" xfId="21385"/>
    <cellStyle name="Note 3 3 2 34 4" xfId="29572"/>
    <cellStyle name="Note 3 3 2 34 5" xfId="34692"/>
    <cellStyle name="Note 3 3 2 34 6" xfId="43237"/>
    <cellStyle name="Note 3 3 2 34 7" xfId="47673"/>
    <cellStyle name="Note 3 3 2 35" xfId="4786"/>
    <cellStyle name="Note 3 3 2 35 2" xfId="12503"/>
    <cellStyle name="Note 3 3 2 35 3" xfId="21496"/>
    <cellStyle name="Note 3 3 2 35 4" xfId="29683"/>
    <cellStyle name="Note 3 3 2 35 5" xfId="35831"/>
    <cellStyle name="Note 3 3 2 35 6" xfId="43348"/>
    <cellStyle name="Note 3 3 2 35 7" xfId="52580"/>
    <cellStyle name="Note 3 3 2 36" xfId="4895"/>
    <cellStyle name="Note 3 3 2 36 2" xfId="12612"/>
    <cellStyle name="Note 3 3 2 36 3" xfId="21605"/>
    <cellStyle name="Note 3 3 2 36 4" xfId="29792"/>
    <cellStyle name="Note 3 3 2 36 5" xfId="27750"/>
    <cellStyle name="Note 3 3 2 36 6" xfId="43457"/>
    <cellStyle name="Note 3 3 2 36 7" xfId="48854"/>
    <cellStyle name="Note 3 3 2 37" xfId="5006"/>
    <cellStyle name="Note 3 3 2 37 2" xfId="12723"/>
    <cellStyle name="Note 3 3 2 37 3" xfId="21716"/>
    <cellStyle name="Note 3 3 2 37 4" xfId="29903"/>
    <cellStyle name="Note 3 3 2 37 5" xfId="35642"/>
    <cellStyle name="Note 3 3 2 37 6" xfId="43568"/>
    <cellStyle name="Note 3 3 2 37 7" xfId="51698"/>
    <cellStyle name="Note 3 3 2 38" xfId="5385"/>
    <cellStyle name="Note 3 3 2 38 2" xfId="13102"/>
    <cellStyle name="Note 3 3 2 38 3" xfId="22095"/>
    <cellStyle name="Note 3 3 2 38 4" xfId="30282"/>
    <cellStyle name="Note 3 3 2 38 5" xfId="35785"/>
    <cellStyle name="Note 3 3 2 38 6" xfId="43947"/>
    <cellStyle name="Note 3 3 2 38 7" xfId="52407"/>
    <cellStyle name="Note 3 3 2 39" xfId="5505"/>
    <cellStyle name="Note 3 3 2 39 2" xfId="13222"/>
    <cellStyle name="Note 3 3 2 39 3" xfId="22215"/>
    <cellStyle name="Note 3 3 2 39 4" xfId="30402"/>
    <cellStyle name="Note 3 3 2 39 5" xfId="35105"/>
    <cellStyle name="Note 3 3 2 39 6" xfId="44067"/>
    <cellStyle name="Note 3 3 2 39 7" xfId="47840"/>
    <cellStyle name="Note 3 3 2 4" xfId="897"/>
    <cellStyle name="Note 3 3 2 4 2" xfId="8720"/>
    <cellStyle name="Note 3 3 2 4 3" xfId="16148"/>
    <cellStyle name="Note 3 3 2 4 4" xfId="26333"/>
    <cellStyle name="Note 3 3 2 4 5" xfId="35059"/>
    <cellStyle name="Note 3 3 2 4 6" xfId="37098"/>
    <cellStyle name="Note 3 3 2 4 7" xfId="53711"/>
    <cellStyle name="Note 3 3 2 40" xfId="5629"/>
    <cellStyle name="Note 3 3 2 40 2" xfId="13346"/>
    <cellStyle name="Note 3 3 2 40 3" xfId="22339"/>
    <cellStyle name="Note 3 3 2 40 4" xfId="30526"/>
    <cellStyle name="Note 3 3 2 40 5" xfId="28845"/>
    <cellStyle name="Note 3 3 2 40 6" xfId="44191"/>
    <cellStyle name="Note 3 3 2 40 7" xfId="46828"/>
    <cellStyle name="Note 3 3 2 41" xfId="5745"/>
    <cellStyle name="Note 3 3 2 41 2" xfId="13462"/>
    <cellStyle name="Note 3 3 2 41 3" xfId="22455"/>
    <cellStyle name="Note 3 3 2 41 4" xfId="30642"/>
    <cellStyle name="Note 3 3 2 41 5" xfId="35654"/>
    <cellStyle name="Note 3 3 2 41 6" xfId="44307"/>
    <cellStyle name="Note 3 3 2 41 7" xfId="52198"/>
    <cellStyle name="Note 3 3 2 42" xfId="5861"/>
    <cellStyle name="Note 3 3 2 42 2" xfId="13578"/>
    <cellStyle name="Note 3 3 2 42 3" xfId="22571"/>
    <cellStyle name="Note 3 3 2 42 4" xfId="30758"/>
    <cellStyle name="Note 3 3 2 42 5" xfId="35932"/>
    <cellStyle name="Note 3 3 2 42 6" xfId="44423"/>
    <cellStyle name="Note 3 3 2 42 7" xfId="52867"/>
    <cellStyle name="Note 3 3 2 43" xfId="5990"/>
    <cellStyle name="Note 3 3 2 43 2" xfId="13707"/>
    <cellStyle name="Note 3 3 2 43 3" xfId="22700"/>
    <cellStyle name="Note 3 3 2 43 4" xfId="30887"/>
    <cellStyle name="Note 3 3 2 43 5" xfId="35614"/>
    <cellStyle name="Note 3 3 2 43 6" xfId="44552"/>
    <cellStyle name="Note 3 3 2 43 7" xfId="52567"/>
    <cellStyle name="Note 3 3 2 44" xfId="6089"/>
    <cellStyle name="Note 3 3 2 44 2" xfId="13806"/>
    <cellStyle name="Note 3 3 2 44 3" xfId="22799"/>
    <cellStyle name="Note 3 3 2 44 4" xfId="30986"/>
    <cellStyle name="Note 3 3 2 44 5" xfId="35740"/>
    <cellStyle name="Note 3 3 2 44 6" xfId="44651"/>
    <cellStyle name="Note 3 3 2 44 7" xfId="51987"/>
    <cellStyle name="Note 3 3 2 45" xfId="5564"/>
    <cellStyle name="Note 3 3 2 45 2" xfId="13281"/>
    <cellStyle name="Note 3 3 2 45 3" xfId="22274"/>
    <cellStyle name="Note 3 3 2 45 4" xfId="30461"/>
    <cellStyle name="Note 3 3 2 45 5" xfId="33666"/>
    <cellStyle name="Note 3 3 2 45 6" xfId="44126"/>
    <cellStyle name="Note 3 3 2 45 7" xfId="47158"/>
    <cellStyle name="Note 3 3 2 46" xfId="6246"/>
    <cellStyle name="Note 3 3 2 46 2" xfId="13963"/>
    <cellStyle name="Note 3 3 2 46 3" xfId="22956"/>
    <cellStyle name="Note 3 3 2 46 4" xfId="31143"/>
    <cellStyle name="Note 3 3 2 46 5" xfId="27484"/>
    <cellStyle name="Note 3 3 2 46 6" xfId="44808"/>
    <cellStyle name="Note 3 3 2 46 7" xfId="50004"/>
    <cellStyle name="Note 3 3 2 47" xfId="6362"/>
    <cellStyle name="Note 3 3 2 47 2" xfId="14079"/>
    <cellStyle name="Note 3 3 2 47 3" xfId="23072"/>
    <cellStyle name="Note 3 3 2 47 4" xfId="31259"/>
    <cellStyle name="Note 3 3 2 47 5" xfId="36009"/>
    <cellStyle name="Note 3 3 2 47 6" xfId="44924"/>
    <cellStyle name="Note 3 3 2 47 7" xfId="48092"/>
    <cellStyle name="Note 3 3 2 48" xfId="6473"/>
    <cellStyle name="Note 3 3 2 48 2" xfId="14190"/>
    <cellStyle name="Note 3 3 2 48 3" xfId="23183"/>
    <cellStyle name="Note 3 3 2 48 4" xfId="31370"/>
    <cellStyle name="Note 3 3 2 48 5" xfId="36044"/>
    <cellStyle name="Note 3 3 2 48 6" xfId="45035"/>
    <cellStyle name="Note 3 3 2 48 7" xfId="51719"/>
    <cellStyle name="Note 3 3 2 49" xfId="6180"/>
    <cellStyle name="Note 3 3 2 49 2" xfId="13897"/>
    <cellStyle name="Note 3 3 2 49 3" xfId="22890"/>
    <cellStyle name="Note 3 3 2 49 4" xfId="31077"/>
    <cellStyle name="Note 3 3 2 49 5" xfId="28034"/>
    <cellStyle name="Note 3 3 2 49 6" xfId="44742"/>
    <cellStyle name="Note 3 3 2 49 7" xfId="49380"/>
    <cellStyle name="Note 3 3 2 5" xfId="1362"/>
    <cellStyle name="Note 3 3 2 5 2" xfId="9185"/>
    <cellStyle name="Note 3 3 2 5 3" xfId="16613"/>
    <cellStyle name="Note 3 3 2 5 4" xfId="26117"/>
    <cellStyle name="Note 3 3 2 5 5" xfId="34778"/>
    <cellStyle name="Note 3 3 2 5 6" xfId="39921"/>
    <cellStyle name="Note 3 3 2 5 7" xfId="53254"/>
    <cellStyle name="Note 3 3 2 50" xfId="6619"/>
    <cellStyle name="Note 3 3 2 50 2" xfId="14336"/>
    <cellStyle name="Note 3 3 2 50 3" xfId="23329"/>
    <cellStyle name="Note 3 3 2 50 4" xfId="31516"/>
    <cellStyle name="Note 3 3 2 50 5" xfId="27695"/>
    <cellStyle name="Note 3 3 2 50 6" xfId="45181"/>
    <cellStyle name="Note 3 3 2 50 7" xfId="52155"/>
    <cellStyle name="Note 3 3 2 51" xfId="6731"/>
    <cellStyle name="Note 3 3 2 51 2" xfId="14448"/>
    <cellStyle name="Note 3 3 2 51 3" xfId="23441"/>
    <cellStyle name="Note 3 3 2 51 4" xfId="31628"/>
    <cellStyle name="Note 3 3 2 51 5" xfId="35594"/>
    <cellStyle name="Note 3 3 2 51 6" xfId="45293"/>
    <cellStyle name="Note 3 3 2 51 7" xfId="51172"/>
    <cellStyle name="Note 3 3 2 52" xfId="6846"/>
    <cellStyle name="Note 3 3 2 52 2" xfId="14563"/>
    <cellStyle name="Note 3 3 2 52 3" xfId="23556"/>
    <cellStyle name="Note 3 3 2 52 4" xfId="31743"/>
    <cellStyle name="Note 3 3 2 52 5" xfId="34186"/>
    <cellStyle name="Note 3 3 2 52 6" xfId="45408"/>
    <cellStyle name="Note 3 3 2 52 7" xfId="48956"/>
    <cellStyle name="Note 3 3 2 53" xfId="6959"/>
    <cellStyle name="Note 3 3 2 53 2" xfId="14676"/>
    <cellStyle name="Note 3 3 2 53 3" xfId="23669"/>
    <cellStyle name="Note 3 3 2 53 4" xfId="31856"/>
    <cellStyle name="Note 3 3 2 53 5" xfId="28482"/>
    <cellStyle name="Note 3 3 2 53 6" xfId="45521"/>
    <cellStyle name="Note 3 3 2 53 7" xfId="47025"/>
    <cellStyle name="Note 3 3 2 54" xfId="7070"/>
    <cellStyle name="Note 3 3 2 54 2" xfId="14787"/>
    <cellStyle name="Note 3 3 2 54 3" xfId="23780"/>
    <cellStyle name="Note 3 3 2 54 4" xfId="31967"/>
    <cellStyle name="Note 3 3 2 54 5" xfId="35741"/>
    <cellStyle name="Note 3 3 2 54 6" xfId="45632"/>
    <cellStyle name="Note 3 3 2 54 7" xfId="51523"/>
    <cellStyle name="Note 3 3 2 55" xfId="7233"/>
    <cellStyle name="Note 3 3 2 55 2" xfId="14950"/>
    <cellStyle name="Note 3 3 2 55 3" xfId="23943"/>
    <cellStyle name="Note 3 3 2 55 4" xfId="32130"/>
    <cellStyle name="Note 3 3 2 55 5" xfId="35645"/>
    <cellStyle name="Note 3 3 2 55 6" xfId="45795"/>
    <cellStyle name="Note 3 3 2 55 7" xfId="46976"/>
    <cellStyle name="Note 3 3 2 56" xfId="7280"/>
    <cellStyle name="Note 3 3 2 56 2" xfId="14997"/>
    <cellStyle name="Note 3 3 2 56 3" xfId="23990"/>
    <cellStyle name="Note 3 3 2 56 4" xfId="32177"/>
    <cellStyle name="Note 3 3 2 56 5" xfId="35001"/>
    <cellStyle name="Note 3 3 2 56 6" xfId="45842"/>
    <cellStyle name="Note 3 3 2 56 7" xfId="50734"/>
    <cellStyle name="Note 3 3 2 57" xfId="7467"/>
    <cellStyle name="Note 3 3 2 57 2" xfId="15184"/>
    <cellStyle name="Note 3 3 2 57 3" xfId="24177"/>
    <cellStyle name="Note 3 3 2 57 4" xfId="32364"/>
    <cellStyle name="Note 3 3 2 57 5" xfId="36022"/>
    <cellStyle name="Note 3 3 2 57 6" xfId="46029"/>
    <cellStyle name="Note 3 3 2 57 7" xfId="53160"/>
    <cellStyle name="Note 3 3 2 58" xfId="7588"/>
    <cellStyle name="Note 3 3 2 58 2" xfId="15305"/>
    <cellStyle name="Note 3 3 2 58 3" xfId="24298"/>
    <cellStyle name="Note 3 3 2 58 4" xfId="32485"/>
    <cellStyle name="Note 3 3 2 58 5" xfId="27580"/>
    <cellStyle name="Note 3 3 2 58 6" xfId="46150"/>
    <cellStyle name="Note 3 3 2 58 7" xfId="48079"/>
    <cellStyle name="Note 3 3 2 59" xfId="7864"/>
    <cellStyle name="Note 3 3 2 59 2" xfId="15581"/>
    <cellStyle name="Note 3 3 2 59 3" xfId="24568"/>
    <cellStyle name="Note 3 3 2 59 4" xfId="32761"/>
    <cellStyle name="Note 3 3 2 59 5" xfId="34933"/>
    <cellStyle name="Note 3 3 2 59 6" xfId="46426"/>
    <cellStyle name="Note 3 3 2 59 7" xfId="48898"/>
    <cellStyle name="Note 3 3 2 6" xfId="1485"/>
    <cellStyle name="Note 3 3 2 6 2" xfId="9308"/>
    <cellStyle name="Note 3 3 2 6 3" xfId="16736"/>
    <cellStyle name="Note 3 3 2 6 4" xfId="26103"/>
    <cellStyle name="Note 3 3 2 6 5" xfId="34759"/>
    <cellStyle name="Note 3 3 2 6 6" xfId="41826"/>
    <cellStyle name="Note 3 3 2 6 7" xfId="53222"/>
    <cellStyle name="Note 3 3 2 60" xfId="7960"/>
    <cellStyle name="Note 3 3 2 60 2" xfId="15677"/>
    <cellStyle name="Note 3 3 2 60 3" xfId="24663"/>
    <cellStyle name="Note 3 3 2 60 4" xfId="32857"/>
    <cellStyle name="Note 3 3 2 60 5" xfId="36153"/>
    <cellStyle name="Note 3 3 2 60 6" xfId="46522"/>
    <cellStyle name="Note 3 3 2 60 7" xfId="53439"/>
    <cellStyle name="Note 3 3 2 61" xfId="7971"/>
    <cellStyle name="Note 3 3 2 61 2" xfId="15688"/>
    <cellStyle name="Note 3 3 2 61 3" xfId="24673"/>
    <cellStyle name="Note 3 3 2 61 4" xfId="32868"/>
    <cellStyle name="Note 3 3 2 61 5" xfId="35860"/>
    <cellStyle name="Note 3 3 2 61 6" xfId="46533"/>
    <cellStyle name="Note 3 3 2 61 7" xfId="52426"/>
    <cellStyle name="Note 3 3 2 62" xfId="8072"/>
    <cellStyle name="Note 3 3 2 62 2" xfId="15789"/>
    <cellStyle name="Note 3 3 2 62 3" xfId="24773"/>
    <cellStyle name="Note 3 3 2 62 4" xfId="32969"/>
    <cellStyle name="Note 3 3 2 62 5" xfId="28442"/>
    <cellStyle name="Note 3 3 2 62 6" xfId="46634"/>
    <cellStyle name="Note 3 3 2 62 7" xfId="47691"/>
    <cellStyle name="Note 3 3 2 63" xfId="8140"/>
    <cellStyle name="Note 3 3 2 63 2" xfId="15857"/>
    <cellStyle name="Note 3 3 2 63 3" xfId="33037"/>
    <cellStyle name="Note 3 3 2 63 4" xfId="27274"/>
    <cellStyle name="Note 3 3 2 63 5" xfId="46702"/>
    <cellStyle name="Note 3 3 2 63 6" xfId="49240"/>
    <cellStyle name="Note 3 3 2 64" xfId="19470"/>
    <cellStyle name="Note 3 3 2 65" xfId="28838"/>
    <cellStyle name="Note 3 3 2 66" xfId="37781"/>
    <cellStyle name="Note 3 3 2 67" xfId="48609"/>
    <cellStyle name="Note 3 3 2 7" xfId="1280"/>
    <cellStyle name="Note 3 3 2 7 2" xfId="9103"/>
    <cellStyle name="Note 3 3 2 7 3" xfId="16531"/>
    <cellStyle name="Note 3 3 2 7 4" xfId="26702"/>
    <cellStyle name="Note 3 3 2 7 5" xfId="35558"/>
    <cellStyle name="Note 3 3 2 7 6" xfId="39715"/>
    <cellStyle name="Note 3 3 2 7 7" xfId="54516"/>
    <cellStyle name="Note 3 3 2 8" xfId="1722"/>
    <cellStyle name="Note 3 3 2 8 2" xfId="9545"/>
    <cellStyle name="Note 3 3 2 8 3" xfId="16973"/>
    <cellStyle name="Note 3 3 2 8 4" xfId="25248"/>
    <cellStyle name="Note 3 3 2 8 5" xfId="33654"/>
    <cellStyle name="Note 3 3 2 8 6" xfId="36835"/>
    <cellStyle name="Note 3 3 2 8 7" xfId="51325"/>
    <cellStyle name="Note 3 3 2 9" xfId="1856"/>
    <cellStyle name="Note 3 3 2 9 2" xfId="9679"/>
    <cellStyle name="Note 3 3 2 9 3" xfId="17107"/>
    <cellStyle name="Note 3 3 2 9 4" xfId="19709"/>
    <cellStyle name="Note 3 3 2 9 5" xfId="27016"/>
    <cellStyle name="Note 3 3 2 9 6" xfId="40997"/>
    <cellStyle name="Note 3 3 2 9 7" xfId="47621"/>
    <cellStyle name="Note 3 3 20" xfId="2421"/>
    <cellStyle name="Note 3 3 20 2" xfId="10244"/>
    <cellStyle name="Note 3 3 20 3" xfId="17672"/>
    <cellStyle name="Note 3 3 20 4" xfId="25148"/>
    <cellStyle name="Note 3 3 20 5" xfId="33525"/>
    <cellStyle name="Note 3 3 20 6" xfId="37436"/>
    <cellStyle name="Note 3 3 20 7" xfId="51114"/>
    <cellStyle name="Note 3 3 21" xfId="1250"/>
    <cellStyle name="Note 3 3 21 2" xfId="9073"/>
    <cellStyle name="Note 3 3 21 3" xfId="16501"/>
    <cellStyle name="Note 3 3 21 4" xfId="20676"/>
    <cellStyle name="Note 3 3 21 5" xfId="28219"/>
    <cellStyle name="Note 3 3 21 6" xfId="37017"/>
    <cellStyle name="Note 3 3 21 7" xfId="46980"/>
    <cellStyle name="Note 3 3 22" xfId="2449"/>
    <cellStyle name="Note 3 3 22 2" xfId="10272"/>
    <cellStyle name="Note 3 3 22 3" xfId="17700"/>
    <cellStyle name="Note 3 3 22 4" xfId="20663"/>
    <cellStyle name="Note 3 3 22 5" xfId="27102"/>
    <cellStyle name="Note 3 3 22 6" xfId="41118"/>
    <cellStyle name="Note 3 3 22 7" xfId="49588"/>
    <cellStyle name="Note 3 3 23" xfId="2319"/>
    <cellStyle name="Note 3 3 23 2" xfId="10142"/>
    <cellStyle name="Note 3 3 23 3" xfId="17570"/>
    <cellStyle name="Note 3 3 23 4" xfId="20583"/>
    <cellStyle name="Note 3 3 23 5" xfId="28155"/>
    <cellStyle name="Note 3 3 23 6" xfId="40867"/>
    <cellStyle name="Note 3 3 23 7" xfId="47894"/>
    <cellStyle name="Note 3 3 24" xfId="2750"/>
    <cellStyle name="Note 3 3 24 2" xfId="10573"/>
    <cellStyle name="Note 3 3 24 3" xfId="18001"/>
    <cellStyle name="Note 3 3 24 4" xfId="20550"/>
    <cellStyle name="Note 3 3 24 5" xfId="27042"/>
    <cellStyle name="Note 3 3 24 6" xfId="41391"/>
    <cellStyle name="Note 3 3 24 7" xfId="47340"/>
    <cellStyle name="Note 3 3 25" xfId="955"/>
    <cellStyle name="Note 3 3 25 2" xfId="8778"/>
    <cellStyle name="Note 3 3 25 3" xfId="16206"/>
    <cellStyle name="Note 3 3 25 4" xfId="25793"/>
    <cellStyle name="Note 3 3 25 5" xfId="34368"/>
    <cellStyle name="Note 3 3 25 6" xfId="36984"/>
    <cellStyle name="Note 3 3 25 7" xfId="52557"/>
    <cellStyle name="Note 3 3 26" xfId="3103"/>
    <cellStyle name="Note 3 3 26 2" xfId="10908"/>
    <cellStyle name="Note 3 3 26 3" xfId="18289"/>
    <cellStyle name="Note 3 3 26 4" xfId="20366"/>
    <cellStyle name="Note 3 3 26 5" xfId="27585"/>
    <cellStyle name="Note 3 3 26 6" xfId="41364"/>
    <cellStyle name="Note 3 3 26 7" xfId="47418"/>
    <cellStyle name="Note 3 3 27" xfId="3150"/>
    <cellStyle name="Note 3 3 27 2" xfId="10952"/>
    <cellStyle name="Note 3 3 27 3" xfId="18322"/>
    <cellStyle name="Note 3 3 27 4" xfId="26387"/>
    <cellStyle name="Note 3 3 27 5" xfId="35138"/>
    <cellStyle name="Note 3 3 27 6" xfId="39369"/>
    <cellStyle name="Note 3 3 27 7" xfId="53832"/>
    <cellStyle name="Note 3 3 28" xfId="2976"/>
    <cellStyle name="Note 3 3 28 2" xfId="10798"/>
    <cellStyle name="Note 3 3 28 3" xfId="18225"/>
    <cellStyle name="Note 3 3 28 4" xfId="19385"/>
    <cellStyle name="Note 3 3 28 5" xfId="27334"/>
    <cellStyle name="Note 3 3 28 6" xfId="36740"/>
    <cellStyle name="Note 3 3 28 7" xfId="49671"/>
    <cellStyle name="Note 3 3 29" xfId="3237"/>
    <cellStyle name="Note 3 3 29 2" xfId="11030"/>
    <cellStyle name="Note 3 3 29 3" xfId="18360"/>
    <cellStyle name="Note 3 3 29 4" xfId="25255"/>
    <cellStyle name="Note 3 3 29 5" xfId="33661"/>
    <cellStyle name="Note 3 3 29 6" xfId="38077"/>
    <cellStyle name="Note 3 3 29 7" xfId="51336"/>
    <cellStyle name="Note 3 3 3" xfId="503"/>
    <cellStyle name="Note 3 3 3 10" xfId="1949"/>
    <cellStyle name="Note 3 3 3 10 2" xfId="9772"/>
    <cellStyle name="Note 3 3 3 10 3" xfId="17200"/>
    <cellStyle name="Note 3 3 3 10 4" xfId="25134"/>
    <cellStyle name="Note 3 3 3 10 5" xfId="33507"/>
    <cellStyle name="Note 3 3 3 10 6" xfId="40037"/>
    <cellStyle name="Note 3 3 3 10 7" xfId="51082"/>
    <cellStyle name="Note 3 3 3 11" xfId="2067"/>
    <cellStyle name="Note 3 3 3 11 2" xfId="9890"/>
    <cellStyle name="Note 3 3 3 11 3" xfId="17318"/>
    <cellStyle name="Note 3 3 3 11 4" xfId="25253"/>
    <cellStyle name="Note 3 3 3 11 5" xfId="33659"/>
    <cellStyle name="Note 3 3 3 11 6" xfId="38280"/>
    <cellStyle name="Note 3 3 3 11 7" xfId="51333"/>
    <cellStyle name="Note 3 3 3 12" xfId="2180"/>
    <cellStyle name="Note 3 3 3 12 2" xfId="10003"/>
    <cellStyle name="Note 3 3 3 12 3" xfId="17431"/>
    <cellStyle name="Note 3 3 3 12 4" xfId="26699"/>
    <cellStyle name="Note 3 3 3 12 5" xfId="35554"/>
    <cellStyle name="Note 3 3 3 12 6" xfId="38569"/>
    <cellStyle name="Note 3 3 3 12 7" xfId="54502"/>
    <cellStyle name="Note 3 3 3 13" xfId="1066"/>
    <cellStyle name="Note 3 3 3 13 2" xfId="8889"/>
    <cellStyle name="Note 3 3 3 13 3" xfId="16317"/>
    <cellStyle name="Note 3 3 3 13 4" xfId="24927"/>
    <cellStyle name="Note 3 3 3 13 5" xfId="33260"/>
    <cellStyle name="Note 3 3 3 13 6" xfId="37319"/>
    <cellStyle name="Note 3 3 3 13 7" xfId="50639"/>
    <cellStyle name="Note 3 3 3 14" xfId="1205"/>
    <cellStyle name="Note 3 3 3 14 2" xfId="9028"/>
    <cellStyle name="Note 3 3 3 14 3" xfId="16456"/>
    <cellStyle name="Note 3 3 3 14 4" xfId="24954"/>
    <cellStyle name="Note 3 3 3 14 5" xfId="33292"/>
    <cellStyle name="Note 3 3 3 14 6" xfId="40311"/>
    <cellStyle name="Note 3 3 3 14 7" xfId="50685"/>
    <cellStyle name="Note 3 3 3 15" xfId="2478"/>
    <cellStyle name="Note 3 3 3 15 2" xfId="10301"/>
    <cellStyle name="Note 3 3 3 15 3" xfId="17729"/>
    <cellStyle name="Note 3 3 3 15 4" xfId="25852"/>
    <cellStyle name="Note 3 3 3 15 5" xfId="34440"/>
    <cellStyle name="Note 3 3 3 15 6" xfId="38236"/>
    <cellStyle name="Note 3 3 3 15 7" xfId="52681"/>
    <cellStyle name="Note 3 3 3 16" xfId="2591"/>
    <cellStyle name="Note 3 3 3 16 2" xfId="10414"/>
    <cellStyle name="Note 3 3 3 16 3" xfId="17842"/>
    <cellStyle name="Note 3 3 3 16 4" xfId="19660"/>
    <cellStyle name="Note 3 3 3 16 5" xfId="27203"/>
    <cellStyle name="Note 3 3 3 16 6" xfId="40301"/>
    <cellStyle name="Note 3 3 3 16 7" xfId="50022"/>
    <cellStyle name="Note 3 3 3 17" xfId="2371"/>
    <cellStyle name="Note 3 3 3 17 2" xfId="10194"/>
    <cellStyle name="Note 3 3 3 17 3" xfId="17622"/>
    <cellStyle name="Note 3 3 3 17 4" xfId="20153"/>
    <cellStyle name="Note 3 3 3 17 5" xfId="28713"/>
    <cellStyle name="Note 3 3 3 17 6" xfId="42123"/>
    <cellStyle name="Note 3 3 3 17 7" xfId="47794"/>
    <cellStyle name="Note 3 3 3 18" xfId="2713"/>
    <cellStyle name="Note 3 3 3 18 2" xfId="10536"/>
    <cellStyle name="Note 3 3 3 18 3" xfId="17964"/>
    <cellStyle name="Note 3 3 3 18 4" xfId="25025"/>
    <cellStyle name="Note 3 3 3 18 5" xfId="33381"/>
    <cellStyle name="Note 3 3 3 18 6" xfId="37977"/>
    <cellStyle name="Note 3 3 3 18 7" xfId="50855"/>
    <cellStyle name="Note 3 3 3 19" xfId="2785"/>
    <cellStyle name="Note 3 3 3 19 2" xfId="10608"/>
    <cellStyle name="Note 3 3 3 19 3" xfId="18036"/>
    <cellStyle name="Note 3 3 3 19 4" xfId="25729"/>
    <cellStyle name="Note 3 3 3 19 5" xfId="34278"/>
    <cellStyle name="Note 3 3 3 19 6" xfId="38053"/>
    <cellStyle name="Note 3 3 3 19 7" xfId="52397"/>
    <cellStyle name="Note 3 3 3 2" xfId="654"/>
    <cellStyle name="Note 3 3 3 2 2" xfId="8477"/>
    <cellStyle name="Note 3 3 3 2 3" xfId="8269"/>
    <cellStyle name="Note 3 3 3 2 4" xfId="25384"/>
    <cellStyle name="Note 3 3 3 2 5" xfId="33832"/>
    <cellStyle name="Note 3 3 3 2 6" xfId="37012"/>
    <cellStyle name="Note 3 3 3 2 7" xfId="51615"/>
    <cellStyle name="Note 3 3 3 20" xfId="2892"/>
    <cellStyle name="Note 3 3 3 20 2" xfId="10715"/>
    <cellStyle name="Note 3 3 3 20 3" xfId="18143"/>
    <cellStyle name="Note 3 3 3 20 4" xfId="20145"/>
    <cellStyle name="Note 3 3 3 20 5" xfId="28450"/>
    <cellStyle name="Note 3 3 3 20 6" xfId="37297"/>
    <cellStyle name="Note 3 3 3 20 7" xfId="48822"/>
    <cellStyle name="Note 3 3 3 21" xfId="3268"/>
    <cellStyle name="Note 3 3 3 21 2" xfId="11061"/>
    <cellStyle name="Note 3 3 3 21 3" xfId="18390"/>
    <cellStyle name="Note 3 3 3 21 4" xfId="20158"/>
    <cellStyle name="Note 3 3 3 21 5" xfId="27405"/>
    <cellStyle name="Note 3 3 3 21 6" xfId="42276"/>
    <cellStyle name="Note 3 3 3 21 7" xfId="48230"/>
    <cellStyle name="Note 3 3 3 22" xfId="3388"/>
    <cellStyle name="Note 3 3 3 22 2" xfId="11179"/>
    <cellStyle name="Note 3 3 3 22 3" xfId="18501"/>
    <cellStyle name="Note 3 3 3 22 4" xfId="19982"/>
    <cellStyle name="Note 3 3 3 22 5" xfId="27093"/>
    <cellStyle name="Note 3 3 3 22 6" xfId="37614"/>
    <cellStyle name="Note 3 3 3 22 7" xfId="47478"/>
    <cellStyle name="Note 3 3 3 23" xfId="3518"/>
    <cellStyle name="Note 3 3 3 23 2" xfId="11309"/>
    <cellStyle name="Note 3 3 3 23 3" xfId="18606"/>
    <cellStyle name="Note 3 3 3 23 4" xfId="25795"/>
    <cellStyle name="Note 3 3 3 23 5" xfId="34371"/>
    <cellStyle name="Note 3 3 3 23 6" xfId="39404"/>
    <cellStyle name="Note 3 3 3 23 7" xfId="52561"/>
    <cellStyle name="Note 3 3 3 24" xfId="2981"/>
    <cellStyle name="Note 3 3 3 24 2" xfId="10803"/>
    <cellStyle name="Note 3 3 3 24 3" xfId="18229"/>
    <cellStyle name="Note 3 3 3 24 4" xfId="19774"/>
    <cellStyle name="Note 3 3 3 24 5" xfId="28108"/>
    <cellStyle name="Note 3 3 3 24 6" xfId="36851"/>
    <cellStyle name="Note 3 3 3 24 7" xfId="48243"/>
    <cellStyle name="Note 3 3 3 25" xfId="3658"/>
    <cellStyle name="Note 3 3 3 25 2" xfId="11443"/>
    <cellStyle name="Note 3 3 3 25 3" xfId="18716"/>
    <cellStyle name="Note 3 3 3 25 4" xfId="19920"/>
    <cellStyle name="Note 3 3 3 25 5" xfId="28815"/>
    <cellStyle name="Note 3 3 3 25 6" xfId="39946"/>
    <cellStyle name="Note 3 3 3 25 7" xfId="48057"/>
    <cellStyle name="Note 3 3 3 26" xfId="3789"/>
    <cellStyle name="Note 3 3 3 26 2" xfId="11571"/>
    <cellStyle name="Note 3 3 3 26 3" xfId="18828"/>
    <cellStyle name="Note 3 3 3 26 4" xfId="19501"/>
    <cellStyle name="Note 3 3 3 26 5" xfId="28178"/>
    <cellStyle name="Note 3 3 3 26 6" xfId="36997"/>
    <cellStyle name="Note 3 3 3 26 7" xfId="48592"/>
    <cellStyle name="Note 3 3 3 27" xfId="3906"/>
    <cellStyle name="Note 3 3 3 27 2" xfId="11686"/>
    <cellStyle name="Note 3 3 3 27 3" xfId="18937"/>
    <cellStyle name="Note 3 3 3 27 4" xfId="19134"/>
    <cellStyle name="Note 3 3 3 27 5" xfId="33114"/>
    <cellStyle name="Note 3 3 3 27 6" xfId="38154"/>
    <cellStyle name="Note 3 3 3 27 7" xfId="49814"/>
    <cellStyle name="Note 3 3 3 28" xfId="3223"/>
    <cellStyle name="Note 3 3 3 28 2" xfId="11019"/>
    <cellStyle name="Note 3 3 3 28 3" xfId="20343"/>
    <cellStyle name="Note 3 3 3 28 4" xfId="28433"/>
    <cellStyle name="Note 3 3 3 28 5" xfId="35889"/>
    <cellStyle name="Note 3 3 3 28 6" xfId="42448"/>
    <cellStyle name="Note 3 3 3 28 7" xfId="52923"/>
    <cellStyle name="Note 3 3 3 29" xfId="4103"/>
    <cellStyle name="Note 3 3 3 29 2" xfId="11863"/>
    <cellStyle name="Note 3 3 3 29 3" xfId="20813"/>
    <cellStyle name="Note 3 3 3 29 4" xfId="29000"/>
    <cellStyle name="Note 3 3 3 29 5" xfId="36031"/>
    <cellStyle name="Note 3 3 3 29 6" xfId="42665"/>
    <cellStyle name="Note 3 3 3 29 7" xfId="53595"/>
    <cellStyle name="Note 3 3 3 3" xfId="761"/>
    <cellStyle name="Note 3 3 3 3 2" xfId="8584"/>
    <cellStyle name="Note 3 3 3 3 3" xfId="16012"/>
    <cellStyle name="Note 3 3 3 3 4" xfId="26075"/>
    <cellStyle name="Note 3 3 3 3 5" xfId="34722"/>
    <cellStyle name="Note 3 3 3 3 6" xfId="37737"/>
    <cellStyle name="Note 3 3 3 3 7" xfId="53163"/>
    <cellStyle name="Note 3 3 3 30" xfId="3048"/>
    <cellStyle name="Note 3 3 3 30 2" xfId="20214"/>
    <cellStyle name="Note 3 3 3 30 3" xfId="28306"/>
    <cellStyle name="Note 3 3 3 30 4" xfId="34664"/>
    <cellStyle name="Note 3 3 3 30 5" xfId="42371"/>
    <cellStyle name="Note 3 3 3 30 6" xfId="48346"/>
    <cellStyle name="Note 3 3 3 31" xfId="4300"/>
    <cellStyle name="Note 3 3 3 31 2" xfId="12017"/>
    <cellStyle name="Note 3 3 3 31 3" xfId="21010"/>
    <cellStyle name="Note 3 3 3 31 4" xfId="29197"/>
    <cellStyle name="Note 3 3 3 31 5" xfId="33557"/>
    <cellStyle name="Note 3 3 3 31 6" xfId="42862"/>
    <cellStyle name="Note 3 3 3 31 7" xfId="48120"/>
    <cellStyle name="Note 3 3 3 32" xfId="4423"/>
    <cellStyle name="Note 3 3 3 32 2" xfId="12140"/>
    <cellStyle name="Note 3 3 3 32 3" xfId="21133"/>
    <cellStyle name="Note 3 3 3 32 4" xfId="29320"/>
    <cellStyle name="Note 3 3 3 32 5" xfId="35825"/>
    <cellStyle name="Note 3 3 3 32 6" xfId="42985"/>
    <cellStyle name="Note 3 3 3 32 7" xfId="52555"/>
    <cellStyle name="Note 3 3 3 33" xfId="4537"/>
    <cellStyle name="Note 3 3 3 33 2" xfId="12254"/>
    <cellStyle name="Note 3 3 3 33 3" xfId="21247"/>
    <cellStyle name="Note 3 3 3 33 4" xfId="29434"/>
    <cellStyle name="Note 3 3 3 33 5" xfId="36177"/>
    <cellStyle name="Note 3 3 3 33 6" xfId="43099"/>
    <cellStyle name="Note 3 3 3 33 7" xfId="54288"/>
    <cellStyle name="Note 3 3 3 34" xfId="4650"/>
    <cellStyle name="Note 3 3 3 34 2" xfId="12367"/>
    <cellStyle name="Note 3 3 3 34 3" xfId="21360"/>
    <cellStyle name="Note 3 3 3 34 4" xfId="29547"/>
    <cellStyle name="Note 3 3 3 34 5" xfId="28012"/>
    <cellStyle name="Note 3 3 3 34 6" xfId="43212"/>
    <cellStyle name="Note 3 3 3 34 7" xfId="51368"/>
    <cellStyle name="Note 3 3 3 35" xfId="4762"/>
    <cellStyle name="Note 3 3 3 35 2" xfId="12479"/>
    <cellStyle name="Note 3 3 3 35 3" xfId="21472"/>
    <cellStyle name="Note 3 3 3 35 4" xfId="29659"/>
    <cellStyle name="Note 3 3 3 35 5" xfId="27641"/>
    <cellStyle name="Note 3 3 3 35 6" xfId="43324"/>
    <cellStyle name="Note 3 3 3 35 7" xfId="49692"/>
    <cellStyle name="Note 3 3 3 36" xfId="4870"/>
    <cellStyle name="Note 3 3 3 36 2" xfId="12587"/>
    <cellStyle name="Note 3 3 3 36 3" xfId="21580"/>
    <cellStyle name="Note 3 3 3 36 4" xfId="29767"/>
    <cellStyle name="Note 3 3 3 36 5" xfId="27659"/>
    <cellStyle name="Note 3 3 3 36 6" xfId="43432"/>
    <cellStyle name="Note 3 3 3 36 7" xfId="51305"/>
    <cellStyle name="Note 3 3 3 37" xfId="4982"/>
    <cellStyle name="Note 3 3 3 37 2" xfId="12699"/>
    <cellStyle name="Note 3 3 3 37 3" xfId="21692"/>
    <cellStyle name="Note 3 3 3 37 4" xfId="29879"/>
    <cellStyle name="Note 3 3 3 37 5" xfId="28124"/>
    <cellStyle name="Note 3 3 3 37 6" xfId="43544"/>
    <cellStyle name="Note 3 3 3 37 7" xfId="48329"/>
    <cellStyle name="Note 3 3 3 38" xfId="5119"/>
    <cellStyle name="Note 3 3 3 38 2" xfId="12836"/>
    <cellStyle name="Note 3 3 3 38 3" xfId="21829"/>
    <cellStyle name="Note 3 3 3 38 4" xfId="30016"/>
    <cellStyle name="Note 3 3 3 38 5" xfId="35660"/>
    <cellStyle name="Note 3 3 3 38 6" xfId="43681"/>
    <cellStyle name="Note 3 3 3 38 7" xfId="51755"/>
    <cellStyle name="Note 3 3 3 39" xfId="5480"/>
    <cellStyle name="Note 3 3 3 39 2" xfId="13197"/>
    <cellStyle name="Note 3 3 3 39 3" xfId="22190"/>
    <cellStyle name="Note 3 3 3 39 4" xfId="30377"/>
    <cellStyle name="Note 3 3 3 39 5" xfId="34459"/>
    <cellStyle name="Note 3 3 3 39 6" xfId="44042"/>
    <cellStyle name="Note 3 3 3 39 7" xfId="50129"/>
    <cellStyle name="Note 3 3 3 4" xfId="873"/>
    <cellStyle name="Note 3 3 3 4 2" xfId="8696"/>
    <cellStyle name="Note 3 3 3 4 3" xfId="16124"/>
    <cellStyle name="Note 3 3 3 4 4" xfId="25430"/>
    <cellStyle name="Note 3 3 3 4 5" xfId="33890"/>
    <cellStyle name="Note 3 3 3 4 6" xfId="37033"/>
    <cellStyle name="Note 3 3 3 4 7" xfId="51714"/>
    <cellStyle name="Note 3 3 3 40" xfId="5605"/>
    <cellStyle name="Note 3 3 3 40 2" xfId="13322"/>
    <cellStyle name="Note 3 3 3 40 3" xfId="22315"/>
    <cellStyle name="Note 3 3 3 40 4" xfId="30502"/>
    <cellStyle name="Note 3 3 3 40 5" xfId="35389"/>
    <cellStyle name="Note 3 3 3 40 6" xfId="44167"/>
    <cellStyle name="Note 3 3 3 40 7" xfId="46833"/>
    <cellStyle name="Note 3 3 3 41" xfId="5720"/>
    <cellStyle name="Note 3 3 3 41 2" xfId="13437"/>
    <cellStyle name="Note 3 3 3 41 3" xfId="22430"/>
    <cellStyle name="Note 3 3 3 41 4" xfId="30617"/>
    <cellStyle name="Note 3 3 3 41 5" xfId="27606"/>
    <cellStyle name="Note 3 3 3 41 6" xfId="44282"/>
    <cellStyle name="Note 3 3 3 41 7" xfId="48519"/>
    <cellStyle name="Note 3 3 3 42" xfId="5837"/>
    <cellStyle name="Note 3 3 3 42 2" xfId="13554"/>
    <cellStyle name="Note 3 3 3 42 3" xfId="22547"/>
    <cellStyle name="Note 3 3 3 42 4" xfId="30734"/>
    <cellStyle name="Note 3 3 3 42 5" xfId="28180"/>
    <cellStyle name="Note 3 3 3 42 6" xfId="44399"/>
    <cellStyle name="Note 3 3 3 42 7" xfId="48782"/>
    <cellStyle name="Note 3 3 3 43" xfId="5965"/>
    <cellStyle name="Note 3 3 3 43 2" xfId="13682"/>
    <cellStyle name="Note 3 3 3 43 3" xfId="22675"/>
    <cellStyle name="Note 3 3 3 43 4" xfId="30862"/>
    <cellStyle name="Note 3 3 3 43 5" xfId="34940"/>
    <cellStyle name="Note 3 3 3 43 6" xfId="44527"/>
    <cellStyle name="Note 3 3 3 43 7" xfId="50197"/>
    <cellStyle name="Note 3 3 3 44" xfId="6074"/>
    <cellStyle name="Note 3 3 3 44 2" xfId="13791"/>
    <cellStyle name="Note 3 3 3 44 3" xfId="22784"/>
    <cellStyle name="Note 3 3 3 44 4" xfId="30971"/>
    <cellStyle name="Note 3 3 3 44 5" xfId="36059"/>
    <cellStyle name="Note 3 3 3 44 6" xfId="44636"/>
    <cellStyle name="Note 3 3 3 44 7" xfId="53354"/>
    <cellStyle name="Note 3 3 3 45" xfId="5285"/>
    <cellStyle name="Note 3 3 3 45 2" xfId="13002"/>
    <cellStyle name="Note 3 3 3 45 3" xfId="21995"/>
    <cellStyle name="Note 3 3 3 45 4" xfId="30182"/>
    <cellStyle name="Note 3 3 3 45 5" xfId="27357"/>
    <cellStyle name="Note 3 3 3 45 6" xfId="43847"/>
    <cellStyle name="Note 3 3 3 45 7" xfId="49941"/>
    <cellStyle name="Note 3 3 3 46" xfId="6221"/>
    <cellStyle name="Note 3 3 3 46 2" xfId="13938"/>
    <cellStyle name="Note 3 3 3 46 3" xfId="22931"/>
    <cellStyle name="Note 3 3 3 46 4" xfId="31118"/>
    <cellStyle name="Note 3 3 3 46 5" xfId="35910"/>
    <cellStyle name="Note 3 3 3 46 6" xfId="44783"/>
    <cellStyle name="Note 3 3 3 46 7" xfId="52784"/>
    <cellStyle name="Note 3 3 3 47" xfId="6338"/>
    <cellStyle name="Note 3 3 3 47 2" xfId="14055"/>
    <cellStyle name="Note 3 3 3 47 3" xfId="23048"/>
    <cellStyle name="Note 3 3 3 47 4" xfId="31235"/>
    <cellStyle name="Note 3 3 3 47 5" xfId="34980"/>
    <cellStyle name="Note 3 3 3 47 6" xfId="44900"/>
    <cellStyle name="Note 3 3 3 47 7" xfId="47860"/>
    <cellStyle name="Note 3 3 3 48" xfId="6448"/>
    <cellStyle name="Note 3 3 3 48 2" xfId="14165"/>
    <cellStyle name="Note 3 3 3 48 3" xfId="23158"/>
    <cellStyle name="Note 3 3 3 48 4" xfId="31345"/>
    <cellStyle name="Note 3 3 3 48 5" xfId="26841"/>
    <cellStyle name="Note 3 3 3 48 6" xfId="45010"/>
    <cellStyle name="Note 3 3 3 48 7" xfId="50657"/>
    <cellStyle name="Note 3 3 3 49" xfId="6190"/>
    <cellStyle name="Note 3 3 3 49 2" xfId="13907"/>
    <cellStyle name="Note 3 3 3 49 3" xfId="22900"/>
    <cellStyle name="Note 3 3 3 49 4" xfId="31087"/>
    <cellStyle name="Note 3 3 3 49 5" xfId="34693"/>
    <cellStyle name="Note 3 3 3 49 6" xfId="44752"/>
    <cellStyle name="Note 3 3 3 49 7" xfId="47220"/>
    <cellStyle name="Note 3 3 3 5" xfId="1337"/>
    <cellStyle name="Note 3 3 3 5 2" xfId="9160"/>
    <cellStyle name="Note 3 3 3 5 3" xfId="16588"/>
    <cellStyle name="Note 3 3 3 5 4" xfId="19909"/>
    <cellStyle name="Note 3 3 3 5 5" xfId="27152"/>
    <cellStyle name="Note 3 3 3 5 6" xfId="36696"/>
    <cellStyle name="Note 3 3 3 5 7" xfId="49479"/>
    <cellStyle name="Note 3 3 3 50" xfId="6595"/>
    <cellStyle name="Note 3 3 3 50 2" xfId="14312"/>
    <cellStyle name="Note 3 3 3 50 3" xfId="23305"/>
    <cellStyle name="Note 3 3 3 50 4" xfId="31492"/>
    <cellStyle name="Note 3 3 3 50 5" xfId="27665"/>
    <cellStyle name="Note 3 3 3 50 6" xfId="45157"/>
    <cellStyle name="Note 3 3 3 50 7" xfId="47531"/>
    <cellStyle name="Note 3 3 3 51" xfId="6706"/>
    <cellStyle name="Note 3 3 3 51 2" xfId="14423"/>
    <cellStyle name="Note 3 3 3 51 3" xfId="23416"/>
    <cellStyle name="Note 3 3 3 51 4" xfId="31603"/>
    <cellStyle name="Note 3 3 3 51 5" xfId="36195"/>
    <cellStyle name="Note 3 3 3 51 6" xfId="45268"/>
    <cellStyle name="Note 3 3 3 51 7" xfId="53909"/>
    <cellStyle name="Note 3 3 3 52" xfId="6821"/>
    <cellStyle name="Note 3 3 3 52 2" xfId="14538"/>
    <cellStyle name="Note 3 3 3 52 3" xfId="23531"/>
    <cellStyle name="Note 3 3 3 52 4" xfId="31718"/>
    <cellStyle name="Note 3 3 3 52 5" xfId="35108"/>
    <cellStyle name="Note 3 3 3 52 6" xfId="45383"/>
    <cellStyle name="Note 3 3 3 52 7" xfId="49137"/>
    <cellStyle name="Note 3 3 3 53" xfId="6934"/>
    <cellStyle name="Note 3 3 3 53 2" xfId="14651"/>
    <cellStyle name="Note 3 3 3 53 3" xfId="23644"/>
    <cellStyle name="Note 3 3 3 53 4" xfId="31831"/>
    <cellStyle name="Note 3 3 3 53 5" xfId="27350"/>
    <cellStyle name="Note 3 3 3 53 6" xfId="45496"/>
    <cellStyle name="Note 3 3 3 53 7" xfId="46770"/>
    <cellStyle name="Note 3 3 3 54" xfId="7046"/>
    <cellStyle name="Note 3 3 3 54 2" xfId="14763"/>
    <cellStyle name="Note 3 3 3 54 3" xfId="23756"/>
    <cellStyle name="Note 3 3 3 54 4" xfId="31943"/>
    <cellStyle name="Note 3 3 3 54 5" xfId="27954"/>
    <cellStyle name="Note 3 3 3 54 6" xfId="45608"/>
    <cellStyle name="Note 3 3 3 54 7" xfId="54300"/>
    <cellStyle name="Note 3 3 3 55" xfId="7302"/>
    <cellStyle name="Note 3 3 3 55 2" xfId="15019"/>
    <cellStyle name="Note 3 3 3 55 3" xfId="24012"/>
    <cellStyle name="Note 3 3 3 55 4" xfId="32199"/>
    <cellStyle name="Note 3 3 3 55 5" xfId="27755"/>
    <cellStyle name="Note 3 3 3 55 6" xfId="45864"/>
    <cellStyle name="Note 3 3 3 55 7" xfId="53637"/>
    <cellStyle name="Note 3 3 3 56" xfId="7221"/>
    <cellStyle name="Note 3 3 3 56 2" xfId="14938"/>
    <cellStyle name="Note 3 3 3 56 3" xfId="23931"/>
    <cellStyle name="Note 3 3 3 56 4" xfId="32118"/>
    <cellStyle name="Note 3 3 3 56 5" xfId="26726"/>
    <cellStyle name="Note 3 3 3 56 6" xfId="45783"/>
    <cellStyle name="Note 3 3 3 56 7" xfId="47235"/>
    <cellStyle name="Note 3 3 3 57" xfId="7443"/>
    <cellStyle name="Note 3 3 3 57 2" xfId="15160"/>
    <cellStyle name="Note 3 3 3 57 3" xfId="24153"/>
    <cellStyle name="Note 3 3 3 57 4" xfId="32340"/>
    <cellStyle name="Note 3 3 3 57 5" xfId="33886"/>
    <cellStyle name="Note 3 3 3 57 6" xfId="46005"/>
    <cellStyle name="Note 3 3 3 57 7" xfId="50758"/>
    <cellStyle name="Note 3 3 3 58" xfId="7564"/>
    <cellStyle name="Note 3 3 3 58 2" xfId="15281"/>
    <cellStyle name="Note 3 3 3 58 3" xfId="24274"/>
    <cellStyle name="Note 3 3 3 58 4" xfId="32461"/>
    <cellStyle name="Note 3 3 3 58 5" xfId="28152"/>
    <cellStyle name="Note 3 3 3 58 6" xfId="46126"/>
    <cellStyle name="Note 3 3 3 58 7" xfId="50256"/>
    <cellStyle name="Note 3 3 3 59" xfId="7840"/>
    <cellStyle name="Note 3 3 3 59 2" xfId="15557"/>
    <cellStyle name="Note 3 3 3 59 3" xfId="24544"/>
    <cellStyle name="Note 3 3 3 59 4" xfId="32737"/>
    <cellStyle name="Note 3 3 3 59 5" xfId="35726"/>
    <cellStyle name="Note 3 3 3 59 6" xfId="46402"/>
    <cellStyle name="Note 3 3 3 59 7" xfId="51347"/>
    <cellStyle name="Note 3 3 3 6" xfId="1460"/>
    <cellStyle name="Note 3 3 3 6 2" xfId="9283"/>
    <cellStyle name="Note 3 3 3 6 3" xfId="16711"/>
    <cellStyle name="Note 3 3 3 6 4" xfId="19083"/>
    <cellStyle name="Note 3 3 3 6 5" xfId="28362"/>
    <cellStyle name="Note 3 3 3 6 6" xfId="37525"/>
    <cellStyle name="Note 3 3 3 6 7" xfId="49274"/>
    <cellStyle name="Note 3 3 3 60" xfId="7695"/>
    <cellStyle name="Note 3 3 3 60 2" xfId="15412"/>
    <cellStyle name="Note 3 3 3 60 3" xfId="24403"/>
    <cellStyle name="Note 3 3 3 60 4" xfId="32592"/>
    <cellStyle name="Note 3 3 3 60 5" xfId="35799"/>
    <cellStyle name="Note 3 3 3 60 6" xfId="46257"/>
    <cellStyle name="Note 3 3 3 60 7" xfId="52014"/>
    <cellStyle name="Note 3 3 3 61" xfId="7964"/>
    <cellStyle name="Note 3 3 3 61 2" xfId="15681"/>
    <cellStyle name="Note 3 3 3 61 3" xfId="24667"/>
    <cellStyle name="Note 3 3 3 61 4" xfId="32861"/>
    <cellStyle name="Note 3 3 3 61 5" xfId="36027"/>
    <cellStyle name="Note 3 3 3 61 6" xfId="46526"/>
    <cellStyle name="Note 3 3 3 61 7" xfId="53125"/>
    <cellStyle name="Note 3 3 3 62" xfId="7711"/>
    <cellStyle name="Note 3 3 3 62 2" xfId="15428"/>
    <cellStyle name="Note 3 3 3 62 3" xfId="24419"/>
    <cellStyle name="Note 3 3 3 62 4" xfId="32608"/>
    <cellStyle name="Note 3 3 3 62 5" xfId="27604"/>
    <cellStyle name="Note 3 3 3 62 6" xfId="46273"/>
    <cellStyle name="Note 3 3 3 62 7" xfId="50191"/>
    <cellStyle name="Note 3 3 3 63" xfId="8116"/>
    <cellStyle name="Note 3 3 3 63 2" xfId="15833"/>
    <cellStyle name="Note 3 3 3 63 3" xfId="33013"/>
    <cellStyle name="Note 3 3 3 63 4" xfId="35791"/>
    <cellStyle name="Note 3 3 3 63 5" xfId="46678"/>
    <cellStyle name="Note 3 3 3 63 6" xfId="51975"/>
    <cellStyle name="Note 3 3 3 64" xfId="25174"/>
    <cellStyle name="Note 3 3 3 65" xfId="33556"/>
    <cellStyle name="Note 3 3 3 66" xfId="37865"/>
    <cellStyle name="Note 3 3 3 67" xfId="51171"/>
    <cellStyle name="Note 3 3 3 7" xfId="1547"/>
    <cellStyle name="Note 3 3 3 7 2" xfId="9370"/>
    <cellStyle name="Note 3 3 3 7 3" xfId="16798"/>
    <cellStyle name="Note 3 3 3 7 4" xfId="26491"/>
    <cellStyle name="Note 3 3 3 7 5" xfId="35284"/>
    <cellStyle name="Note 3 3 3 7 6" xfId="37966"/>
    <cellStyle name="Note 3 3 3 7 7" xfId="54068"/>
    <cellStyle name="Note 3 3 3 8" xfId="1697"/>
    <cellStyle name="Note 3 3 3 8 2" xfId="9520"/>
    <cellStyle name="Note 3 3 3 8 3" xfId="16948"/>
    <cellStyle name="Note 3 3 3 8 4" xfId="26569"/>
    <cellStyle name="Note 3 3 3 8 5" xfId="35385"/>
    <cellStyle name="Note 3 3 3 8 6" xfId="36611"/>
    <cellStyle name="Note 3 3 3 8 7" xfId="54218"/>
    <cellStyle name="Note 3 3 3 9" xfId="1831"/>
    <cellStyle name="Note 3 3 3 9 2" xfId="9654"/>
    <cellStyle name="Note 3 3 3 9 3" xfId="17082"/>
    <cellStyle name="Note 3 3 3 9 4" xfId="19836"/>
    <cellStyle name="Note 3 3 3 9 5" xfId="28067"/>
    <cellStyle name="Note 3 3 3 9 6" xfId="36604"/>
    <cellStyle name="Note 3 3 3 9 7" xfId="48401"/>
    <cellStyle name="Note 3 3 30" xfId="3191"/>
    <cellStyle name="Note 3 3 30 2" xfId="10991"/>
    <cellStyle name="Note 3 3 30 3" xfId="18340"/>
    <cellStyle name="Note 3 3 30 4" xfId="20021"/>
    <cellStyle name="Note 3 3 30 5" xfId="28841"/>
    <cellStyle name="Note 3 3 30 6" xfId="39499"/>
    <cellStyle name="Note 3 3 30 7" xfId="47424"/>
    <cellStyle name="Note 3 3 31" xfId="3144"/>
    <cellStyle name="Note 3 3 31 2" xfId="10948"/>
    <cellStyle name="Note 3 3 31 3" xfId="18318"/>
    <cellStyle name="Note 3 3 31 4" xfId="26498"/>
    <cellStyle name="Note 3 3 31 5" xfId="35292"/>
    <cellStyle name="Note 3 3 31 6" xfId="40160"/>
    <cellStyle name="Note 3 3 31 7" xfId="54076"/>
    <cellStyle name="Note 3 3 32" xfId="3147"/>
    <cellStyle name="Note 3 3 32 2" xfId="10949"/>
    <cellStyle name="Note 3 3 32 3" xfId="18319"/>
    <cellStyle name="Note 3 3 32 4" xfId="19213"/>
    <cellStyle name="Note 3 3 32 5" xfId="28498"/>
    <cellStyle name="Note 3 3 32 6" xfId="39812"/>
    <cellStyle name="Note 3 3 32 7" xfId="48185"/>
    <cellStyle name="Note 3 3 33" xfId="3835"/>
    <cellStyle name="Note 3 3 33 2" xfId="11617"/>
    <cellStyle name="Note 3 3 33 3" xfId="20632"/>
    <cellStyle name="Note 3 3 33 4" xfId="28800"/>
    <cellStyle name="Note 3 3 33 5" xfId="33813"/>
    <cellStyle name="Note 3 3 33 6" xfId="42538"/>
    <cellStyle name="Note 3 3 33 7" xfId="50374"/>
    <cellStyle name="Note 3 3 34" xfId="3875"/>
    <cellStyle name="Note 3 3 34 2" xfId="11656"/>
    <cellStyle name="Note 3 3 34 3" xfId="20645"/>
    <cellStyle name="Note 3 3 34 4" xfId="28816"/>
    <cellStyle name="Note 3 3 34 5" xfId="35955"/>
    <cellStyle name="Note 3 3 34 6" xfId="42543"/>
    <cellStyle name="Note 3 3 34 7" xfId="53233"/>
    <cellStyle name="Note 3 3 35" xfId="4246"/>
    <cellStyle name="Note 3 3 35 2" xfId="20956"/>
    <cellStyle name="Note 3 3 35 3" xfId="29143"/>
    <cellStyle name="Note 3 3 35 4" xfId="36107"/>
    <cellStyle name="Note 3 3 35 5" xfId="42808"/>
    <cellStyle name="Note 3 3 35 6" xfId="53944"/>
    <cellStyle name="Note 3 3 36" xfId="4251"/>
    <cellStyle name="Note 3 3 36 2" xfId="11974"/>
    <cellStyle name="Note 3 3 36 3" xfId="20961"/>
    <cellStyle name="Note 3 3 36 4" xfId="29148"/>
    <cellStyle name="Note 3 3 36 5" xfId="35983"/>
    <cellStyle name="Note 3 3 36 6" xfId="42813"/>
    <cellStyle name="Note 3 3 36 7" xfId="53356"/>
    <cellStyle name="Note 3 3 37" xfId="4348"/>
    <cellStyle name="Note 3 3 37 2" xfId="12065"/>
    <cellStyle name="Note 3 3 37 3" xfId="21058"/>
    <cellStyle name="Note 3 3 37 4" xfId="29245"/>
    <cellStyle name="Note 3 3 37 5" xfId="36025"/>
    <cellStyle name="Note 3 3 37 6" xfId="42910"/>
    <cellStyle name="Note 3 3 37 7" xfId="53555"/>
    <cellStyle name="Note 3 3 38" xfId="3571"/>
    <cellStyle name="Note 3 3 38 2" xfId="11360"/>
    <cellStyle name="Note 3 3 38 3" xfId="20527"/>
    <cellStyle name="Note 3 3 38 4" xfId="28653"/>
    <cellStyle name="Note 3 3 38 5" xfId="36132"/>
    <cellStyle name="Note 3 3 38 6" xfId="42508"/>
    <cellStyle name="Note 3 3 38 7" xfId="54051"/>
    <cellStyle name="Note 3 3 39" xfId="4388"/>
    <cellStyle name="Note 3 3 39 2" xfId="12105"/>
    <cellStyle name="Note 3 3 39 3" xfId="21098"/>
    <cellStyle name="Note 3 3 39 4" xfId="29285"/>
    <cellStyle name="Note 3 3 39 5" xfId="35265"/>
    <cellStyle name="Note 3 3 39 6" xfId="42950"/>
    <cellStyle name="Note 3 3 39 7" xfId="49440"/>
    <cellStyle name="Note 3 3 4" xfId="575"/>
    <cellStyle name="Note 3 3 4 10" xfId="2021"/>
    <cellStyle name="Note 3 3 4 10 2" xfId="9844"/>
    <cellStyle name="Note 3 3 4 10 3" xfId="17272"/>
    <cellStyle name="Note 3 3 4 10 4" xfId="19200"/>
    <cellStyle name="Note 3 3 4 10 5" xfId="28006"/>
    <cellStyle name="Note 3 3 4 10 6" xfId="40236"/>
    <cellStyle name="Note 3 3 4 10 7" xfId="49907"/>
    <cellStyle name="Note 3 3 4 11" xfId="2137"/>
    <cellStyle name="Note 3 3 4 11 2" xfId="9960"/>
    <cellStyle name="Note 3 3 4 11 3" xfId="17388"/>
    <cellStyle name="Note 3 3 4 11 4" xfId="24940"/>
    <cellStyle name="Note 3 3 4 11 5" xfId="33276"/>
    <cellStyle name="Note 3 3 4 11 6" xfId="38208"/>
    <cellStyle name="Note 3 3 4 11 7" xfId="50662"/>
    <cellStyle name="Note 3 3 4 12" xfId="2251"/>
    <cellStyle name="Note 3 3 4 12 2" xfId="10074"/>
    <cellStyle name="Note 3 3 4 12 3" xfId="17502"/>
    <cellStyle name="Note 3 3 4 12 4" xfId="19969"/>
    <cellStyle name="Note 3 3 4 12 5" xfId="28571"/>
    <cellStyle name="Note 3 3 4 12 6" xfId="38820"/>
    <cellStyle name="Note 3 3 4 12 7" xfId="48211"/>
    <cellStyle name="Note 3 3 4 13" xfId="1662"/>
    <cellStyle name="Note 3 3 4 13 2" xfId="9485"/>
    <cellStyle name="Note 3 3 4 13 3" xfId="16913"/>
    <cellStyle name="Note 3 3 4 13 4" xfId="19737"/>
    <cellStyle name="Note 3 3 4 13 5" xfId="33118"/>
    <cellStyle name="Note 3 3 4 13 6" xfId="38935"/>
    <cellStyle name="Note 3 3 4 13 7" xfId="50371"/>
    <cellStyle name="Note 3 3 4 14" xfId="1238"/>
    <cellStyle name="Note 3 3 4 14 2" xfId="9061"/>
    <cellStyle name="Note 3 3 4 14 3" xfId="16489"/>
    <cellStyle name="Note 3 3 4 14 4" xfId="24914"/>
    <cellStyle name="Note 3 3 4 14 5" xfId="33243"/>
    <cellStyle name="Note 3 3 4 14 6" xfId="37291"/>
    <cellStyle name="Note 3 3 4 14 7" xfId="50608"/>
    <cellStyle name="Note 3 3 4 15" xfId="2549"/>
    <cellStyle name="Note 3 3 4 15 2" xfId="10372"/>
    <cellStyle name="Note 3 3 4 15 3" xfId="17800"/>
    <cellStyle name="Note 3 3 4 15 4" xfId="26515"/>
    <cellStyle name="Note 3 3 4 15 5" xfId="35313"/>
    <cellStyle name="Note 3 3 4 15 6" xfId="36545"/>
    <cellStyle name="Note 3 3 4 15 7" xfId="54107"/>
    <cellStyle name="Note 3 3 4 16" xfId="2663"/>
    <cellStyle name="Note 3 3 4 16 2" xfId="10486"/>
    <cellStyle name="Note 3 3 4 16 3" xfId="17914"/>
    <cellStyle name="Note 3 3 4 16 4" xfId="19864"/>
    <cellStyle name="Note 3 3 4 16 5" xfId="27474"/>
    <cellStyle name="Note 3 3 4 16 6" xfId="38504"/>
    <cellStyle name="Note 3 3 4 16 7" xfId="48984"/>
    <cellStyle name="Note 3 3 4 17" xfId="2432"/>
    <cellStyle name="Note 3 3 4 17 2" xfId="10255"/>
    <cellStyle name="Note 3 3 4 17 3" xfId="17683"/>
    <cellStyle name="Note 3 3 4 17 4" xfId="19824"/>
    <cellStyle name="Note 3 3 4 17 5" xfId="28488"/>
    <cellStyle name="Note 3 3 4 17 6" xfId="41504"/>
    <cellStyle name="Note 3 3 4 17 7" xfId="50029"/>
    <cellStyle name="Note 3 3 4 18" xfId="2709"/>
    <cellStyle name="Note 3 3 4 18 2" xfId="10532"/>
    <cellStyle name="Note 3 3 4 18 3" xfId="17960"/>
    <cellStyle name="Note 3 3 4 18 4" xfId="25234"/>
    <cellStyle name="Note 3 3 4 18 5" xfId="33638"/>
    <cellStyle name="Note 3 3 4 18 6" xfId="38212"/>
    <cellStyle name="Note 3 3 4 18 7" xfId="51293"/>
    <cellStyle name="Note 3 3 4 19" xfId="2853"/>
    <cellStyle name="Note 3 3 4 19 2" xfId="10676"/>
    <cellStyle name="Note 3 3 4 19 3" xfId="18104"/>
    <cellStyle name="Note 3 3 4 19 4" xfId="25930"/>
    <cellStyle name="Note 3 3 4 19 5" xfId="34535"/>
    <cellStyle name="Note 3 3 4 19 6" xfId="38412"/>
    <cellStyle name="Note 3 3 4 19 7" xfId="52859"/>
    <cellStyle name="Note 3 3 4 2" xfId="722"/>
    <cellStyle name="Note 3 3 4 2 2" xfId="8545"/>
    <cellStyle name="Note 3 3 4 2 3" xfId="15973"/>
    <cellStyle name="Note 3 3 4 2 4" xfId="19322"/>
    <cellStyle name="Note 3 3 4 2 5" xfId="27603"/>
    <cellStyle name="Note 3 3 4 2 6" xfId="37591"/>
    <cellStyle name="Note 3 3 4 2 7" xfId="47467"/>
    <cellStyle name="Note 3 3 4 20" xfId="2960"/>
    <cellStyle name="Note 3 3 4 20 2" xfId="10783"/>
    <cellStyle name="Note 3 3 4 20 3" xfId="18211"/>
    <cellStyle name="Note 3 3 4 20 4" xfId="20232"/>
    <cellStyle name="Note 3 3 4 20 5" xfId="26957"/>
    <cellStyle name="Note 3 3 4 20 6" xfId="37868"/>
    <cellStyle name="Note 3 3 4 20 7" xfId="49046"/>
    <cellStyle name="Note 3 3 4 21" xfId="3338"/>
    <cellStyle name="Note 3 3 4 21 2" xfId="11131"/>
    <cellStyle name="Note 3 3 4 21 3" xfId="18458"/>
    <cellStyle name="Note 3 3 4 21 4" xfId="19632"/>
    <cellStyle name="Note 3 3 4 21 5" xfId="28084"/>
    <cellStyle name="Note 3 3 4 21 6" xfId="37041"/>
    <cellStyle name="Note 3 3 4 21 7" xfId="47333"/>
    <cellStyle name="Note 3 3 4 22" xfId="3457"/>
    <cellStyle name="Note 3 3 4 22 2" xfId="11248"/>
    <cellStyle name="Note 3 3 4 22 3" xfId="18569"/>
    <cellStyle name="Note 3 3 4 22 4" xfId="25157"/>
    <cellStyle name="Note 3 3 4 22 5" xfId="33535"/>
    <cellStyle name="Note 3 3 4 22 6" xfId="37741"/>
    <cellStyle name="Note 3 3 4 22 7" xfId="51130"/>
    <cellStyle name="Note 3 3 4 23" xfId="3578"/>
    <cellStyle name="Note 3 3 4 23 2" xfId="11366"/>
    <cellStyle name="Note 3 3 4 23 3" xfId="18642"/>
    <cellStyle name="Note 3 3 4 23 4" xfId="26273"/>
    <cellStyle name="Note 3 3 4 23 5" xfId="34976"/>
    <cellStyle name="Note 3 3 4 23 6" xfId="40868"/>
    <cellStyle name="Note 3 3 4 23 7" xfId="53591"/>
    <cellStyle name="Note 3 3 4 24" xfId="3616"/>
    <cellStyle name="Note 3 3 4 24 2" xfId="11402"/>
    <cellStyle name="Note 3 3 4 24 3" xfId="18676"/>
    <cellStyle name="Note 3 3 4 24 4" xfId="19032"/>
    <cellStyle name="Note 3 3 4 24 5" xfId="27139"/>
    <cellStyle name="Note 3 3 4 24 6" xfId="37288"/>
    <cellStyle name="Note 3 3 4 24 7" xfId="49869"/>
    <cellStyle name="Note 3 3 4 25" xfId="3730"/>
    <cellStyle name="Note 3 3 4 25 2" xfId="11515"/>
    <cellStyle name="Note 3 3 4 25 3" xfId="18786"/>
    <cellStyle name="Note 3 3 4 25 4" xfId="19629"/>
    <cellStyle name="Note 3 3 4 25 5" xfId="27155"/>
    <cellStyle name="Note 3 3 4 25 6" xfId="41091"/>
    <cellStyle name="Note 3 3 4 25 7" xfId="47705"/>
    <cellStyle name="Note 3 3 4 26" xfId="3859"/>
    <cellStyle name="Note 3 3 4 26 2" xfId="11641"/>
    <cellStyle name="Note 3 3 4 26 3" xfId="18896"/>
    <cellStyle name="Note 3 3 4 26 4" xfId="25573"/>
    <cellStyle name="Note 3 3 4 26 5" xfId="34076"/>
    <cellStyle name="Note 3 3 4 26 6" xfId="39131"/>
    <cellStyle name="Note 3 3 4 26 7" xfId="52042"/>
    <cellStyle name="Note 3 3 4 27" xfId="3977"/>
    <cellStyle name="Note 3 3 4 27 2" xfId="11756"/>
    <cellStyle name="Note 3 3 4 27 3" xfId="19005"/>
    <cellStyle name="Note 3 3 4 27 4" xfId="25349"/>
    <cellStyle name="Note 3 3 4 27 5" xfId="33785"/>
    <cellStyle name="Note 3 3 4 27 6" xfId="38275"/>
    <cellStyle name="Note 3 3 4 27 7" xfId="51539"/>
    <cellStyle name="Note 3 3 4 28" xfId="3568"/>
    <cellStyle name="Note 3 3 4 28 2" xfId="11357"/>
    <cellStyle name="Note 3 3 4 28 3" xfId="20525"/>
    <cellStyle name="Note 3 3 4 28 4" xfId="28651"/>
    <cellStyle name="Note 3 3 4 28 5" xfId="28625"/>
    <cellStyle name="Note 3 3 4 28 6" xfId="42507"/>
    <cellStyle name="Note 3 3 4 28 7" xfId="48375"/>
    <cellStyle name="Note 3 3 4 29" xfId="4173"/>
    <cellStyle name="Note 3 3 4 29 2" xfId="11932"/>
    <cellStyle name="Note 3 3 4 29 3" xfId="20883"/>
    <cellStyle name="Note 3 3 4 29 4" xfId="29070"/>
    <cellStyle name="Note 3 3 4 29 5" xfId="36110"/>
    <cellStyle name="Note 3 3 4 29 6" xfId="42735"/>
    <cellStyle name="Note 3 3 4 29 7" xfId="53955"/>
    <cellStyle name="Note 3 3 4 3" xfId="831"/>
    <cellStyle name="Note 3 3 4 3 2" xfId="8654"/>
    <cellStyle name="Note 3 3 4 3 3" xfId="16082"/>
    <cellStyle name="Note 3 3 4 3 4" xfId="25742"/>
    <cellStyle name="Note 3 3 4 3 5" xfId="34293"/>
    <cellStyle name="Note 3 3 4 3 6" xfId="36619"/>
    <cellStyle name="Note 3 3 4 3 7" xfId="52420"/>
    <cellStyle name="Note 3 3 4 30" xfId="4252"/>
    <cellStyle name="Note 3 3 4 30 2" xfId="20962"/>
    <cellStyle name="Note 3 3 4 30 3" xfId="29149"/>
    <cellStyle name="Note 3 3 4 30 4" xfId="35960"/>
    <cellStyle name="Note 3 3 4 30 5" xfId="42814"/>
    <cellStyle name="Note 3 3 4 30 6" xfId="53251"/>
    <cellStyle name="Note 3 3 4 31" xfId="4372"/>
    <cellStyle name="Note 3 3 4 31 2" xfId="12089"/>
    <cellStyle name="Note 3 3 4 31 3" xfId="21082"/>
    <cellStyle name="Note 3 3 4 31 4" xfId="29269"/>
    <cellStyle name="Note 3 3 4 31 5" xfId="26925"/>
    <cellStyle name="Note 3 3 4 31 6" xfId="42934"/>
    <cellStyle name="Note 3 3 4 31 7" xfId="51102"/>
    <cellStyle name="Note 3 3 4 32" xfId="4493"/>
    <cellStyle name="Note 3 3 4 32 2" xfId="12210"/>
    <cellStyle name="Note 3 3 4 32 3" xfId="21203"/>
    <cellStyle name="Note 3 3 4 32 4" xfId="29390"/>
    <cellStyle name="Note 3 3 4 32 5" xfId="35621"/>
    <cellStyle name="Note 3 3 4 32 6" xfId="43055"/>
    <cellStyle name="Note 3 3 4 32 7" xfId="51613"/>
    <cellStyle name="Note 3 3 4 33" xfId="4607"/>
    <cellStyle name="Note 3 3 4 33 2" xfId="12324"/>
    <cellStyle name="Note 3 3 4 33 3" xfId="21317"/>
    <cellStyle name="Note 3 3 4 33 4" xfId="29504"/>
    <cellStyle name="Note 3 3 4 33 5" xfId="35950"/>
    <cellStyle name="Note 3 3 4 33 6" xfId="43169"/>
    <cellStyle name="Note 3 3 4 33 7" xfId="53192"/>
    <cellStyle name="Note 3 3 4 34" xfId="4720"/>
    <cellStyle name="Note 3 3 4 34 2" xfId="12437"/>
    <cellStyle name="Note 3 3 4 34 3" xfId="21430"/>
    <cellStyle name="Note 3 3 4 34 4" xfId="29617"/>
    <cellStyle name="Note 3 3 4 34 5" xfId="35702"/>
    <cellStyle name="Note 3 3 4 34 6" xfId="43282"/>
    <cellStyle name="Note 3 3 4 34 7" xfId="51998"/>
    <cellStyle name="Note 3 3 4 35" xfId="4830"/>
    <cellStyle name="Note 3 3 4 35 2" xfId="12547"/>
    <cellStyle name="Note 3 3 4 35 3" xfId="21540"/>
    <cellStyle name="Note 3 3 4 35 4" xfId="29727"/>
    <cellStyle name="Note 3 3 4 35 5" xfId="33904"/>
    <cellStyle name="Note 3 3 4 35 6" xfId="43392"/>
    <cellStyle name="Note 3 3 4 35 7" xfId="48769"/>
    <cellStyle name="Note 3 3 4 36" xfId="4940"/>
    <cellStyle name="Note 3 3 4 36 2" xfId="12657"/>
    <cellStyle name="Note 3 3 4 36 3" xfId="21650"/>
    <cellStyle name="Note 3 3 4 36 4" xfId="29837"/>
    <cellStyle name="Note 3 3 4 36 5" xfId="35944"/>
    <cellStyle name="Note 3 3 4 36 6" xfId="43502"/>
    <cellStyle name="Note 3 3 4 36 7" xfId="53175"/>
    <cellStyle name="Note 3 3 4 37" xfId="5050"/>
    <cellStyle name="Note 3 3 4 37 2" xfId="12767"/>
    <cellStyle name="Note 3 3 4 37 3" xfId="21760"/>
    <cellStyle name="Note 3 3 4 37 4" xfId="29947"/>
    <cellStyle name="Note 3 3 4 37 5" xfId="36179"/>
    <cellStyle name="Note 3 3 4 37 6" xfId="43612"/>
    <cellStyle name="Note 3 3 4 37 7" xfId="54299"/>
    <cellStyle name="Note 3 3 4 38" xfId="5430"/>
    <cellStyle name="Note 3 3 4 38 2" xfId="13147"/>
    <cellStyle name="Note 3 3 4 38 3" xfId="22140"/>
    <cellStyle name="Note 3 3 4 38 4" xfId="30327"/>
    <cellStyle name="Note 3 3 4 38 5" xfId="35438"/>
    <cellStyle name="Note 3 3 4 38 6" xfId="43992"/>
    <cellStyle name="Note 3 3 4 38 7" xfId="49160"/>
    <cellStyle name="Note 3 3 4 39" xfId="5550"/>
    <cellStyle name="Note 3 3 4 39 2" xfId="13267"/>
    <cellStyle name="Note 3 3 4 39 3" xfId="22260"/>
    <cellStyle name="Note 3 3 4 39 4" xfId="30447"/>
    <cellStyle name="Note 3 3 4 39 5" xfId="27626"/>
    <cellStyle name="Note 3 3 4 39 6" xfId="44112"/>
    <cellStyle name="Note 3 3 4 39 7" xfId="46839"/>
    <cellStyle name="Note 3 3 4 4" xfId="941"/>
    <cellStyle name="Note 3 3 4 4 2" xfId="8764"/>
    <cellStyle name="Note 3 3 4 4 3" xfId="16192"/>
    <cellStyle name="Note 3 3 4 4 4" xfId="19652"/>
    <cellStyle name="Note 3 3 4 4 5" xfId="27277"/>
    <cellStyle name="Note 3 3 4 4 6" xfId="37505"/>
    <cellStyle name="Note 3 3 4 4 7" xfId="47745"/>
    <cellStyle name="Note 3 3 4 40" xfId="5675"/>
    <cellStyle name="Note 3 3 4 40 2" xfId="13392"/>
    <cellStyle name="Note 3 3 4 40 3" xfId="22385"/>
    <cellStyle name="Note 3 3 4 40 4" xfId="30572"/>
    <cellStyle name="Note 3 3 4 40 5" xfId="28115"/>
    <cellStyle name="Note 3 3 4 40 6" xfId="44237"/>
    <cellStyle name="Note 3 3 4 40 7" xfId="47089"/>
    <cellStyle name="Note 3 3 4 41" xfId="5790"/>
    <cellStyle name="Note 3 3 4 41 2" xfId="13507"/>
    <cellStyle name="Note 3 3 4 41 3" xfId="22500"/>
    <cellStyle name="Note 3 3 4 41 4" xfId="30687"/>
    <cellStyle name="Note 3 3 4 41 5" xfId="36162"/>
    <cellStyle name="Note 3 3 4 41 6" xfId="44352"/>
    <cellStyle name="Note 3 3 4 41 7" xfId="53588"/>
    <cellStyle name="Note 3 3 4 42" xfId="5908"/>
    <cellStyle name="Note 3 3 4 42 2" xfId="13625"/>
    <cellStyle name="Note 3 3 4 42 3" xfId="22618"/>
    <cellStyle name="Note 3 3 4 42 4" xfId="30805"/>
    <cellStyle name="Note 3 3 4 42 5" xfId="35813"/>
    <cellStyle name="Note 3 3 4 42 6" xfId="44470"/>
    <cellStyle name="Note 3 3 4 42 7" xfId="51843"/>
    <cellStyle name="Note 3 3 4 43" xfId="6035"/>
    <cellStyle name="Note 3 3 4 43 2" xfId="13752"/>
    <cellStyle name="Note 3 3 4 43 3" xfId="22745"/>
    <cellStyle name="Note 3 3 4 43 4" xfId="30932"/>
    <cellStyle name="Note 3 3 4 43 5" xfId="34343"/>
    <cellStyle name="Note 3 3 4 43 6" xfId="44597"/>
    <cellStyle name="Note 3 3 4 43 7" xfId="50203"/>
    <cellStyle name="Note 3 3 4 44" xfId="6121"/>
    <cellStyle name="Note 3 3 4 44 2" xfId="13838"/>
    <cellStyle name="Note 3 3 4 44 3" xfId="22831"/>
    <cellStyle name="Note 3 3 4 44 4" xfId="31018"/>
    <cellStyle name="Note 3 3 4 44 5" xfId="34179"/>
    <cellStyle name="Note 3 3 4 44 6" xfId="44683"/>
    <cellStyle name="Note 3 3 4 44 7" xfId="50603"/>
    <cellStyle name="Note 3 3 4 45" xfId="6163"/>
    <cellStyle name="Note 3 3 4 45 2" xfId="13880"/>
    <cellStyle name="Note 3 3 4 45 3" xfId="22873"/>
    <cellStyle name="Note 3 3 4 45 4" xfId="31060"/>
    <cellStyle name="Note 3 3 4 45 5" xfId="35631"/>
    <cellStyle name="Note 3 3 4 45 6" xfId="44725"/>
    <cellStyle name="Note 3 3 4 45 7" xfId="51255"/>
    <cellStyle name="Note 3 3 4 46" xfId="6291"/>
    <cellStyle name="Note 3 3 4 46 2" xfId="14008"/>
    <cellStyle name="Note 3 3 4 46 3" xfId="23001"/>
    <cellStyle name="Note 3 3 4 46 4" xfId="31188"/>
    <cellStyle name="Note 3 3 4 46 5" xfId="27645"/>
    <cellStyle name="Note 3 3 4 46 6" xfId="44853"/>
    <cellStyle name="Note 3 3 4 46 7" xfId="48220"/>
    <cellStyle name="Note 3 3 4 47" xfId="6406"/>
    <cellStyle name="Note 3 3 4 47 2" xfId="14123"/>
    <cellStyle name="Note 3 3 4 47 3" xfId="23116"/>
    <cellStyle name="Note 3 3 4 47 4" xfId="31303"/>
    <cellStyle name="Note 3 3 4 47 5" xfId="27705"/>
    <cellStyle name="Note 3 3 4 47 6" xfId="44968"/>
    <cellStyle name="Note 3 3 4 47 7" xfId="47304"/>
    <cellStyle name="Note 3 3 4 48" xfId="6518"/>
    <cellStyle name="Note 3 3 4 48 2" xfId="14235"/>
    <cellStyle name="Note 3 3 4 48 3" xfId="23228"/>
    <cellStyle name="Note 3 3 4 48 4" xfId="31415"/>
    <cellStyle name="Note 3 3 4 48 5" xfId="35710"/>
    <cellStyle name="Note 3 3 4 48 6" xfId="45080"/>
    <cellStyle name="Note 3 3 4 48 7" xfId="51463"/>
    <cellStyle name="Note 3 3 4 49" xfId="5444"/>
    <cellStyle name="Note 3 3 4 49 2" xfId="13161"/>
    <cellStyle name="Note 3 3 4 49 3" xfId="22154"/>
    <cellStyle name="Note 3 3 4 49 4" xfId="30341"/>
    <cellStyle name="Note 3 3 4 49 5" xfId="36060"/>
    <cellStyle name="Note 3 3 4 49 6" xfId="44006"/>
    <cellStyle name="Note 3 3 4 49 7" xfId="53739"/>
    <cellStyle name="Note 3 3 4 5" xfId="1408"/>
    <cellStyle name="Note 3 3 4 5 2" xfId="9231"/>
    <cellStyle name="Note 3 3 4 5 3" xfId="16659"/>
    <cellStyle name="Note 3 3 4 5 4" xfId="24816"/>
    <cellStyle name="Note 3 3 4 5 5" xfId="27601"/>
    <cellStyle name="Note 3 3 4 5 6" xfId="37006"/>
    <cellStyle name="Note 3 3 4 5 7" xfId="48556"/>
    <cellStyle name="Note 3 3 4 50" xfId="6665"/>
    <cellStyle name="Note 3 3 4 50 2" xfId="14382"/>
    <cellStyle name="Note 3 3 4 50 3" xfId="23375"/>
    <cellStyle name="Note 3 3 4 50 4" xfId="31562"/>
    <cellStyle name="Note 3 3 4 50 5" xfId="33604"/>
    <cellStyle name="Note 3 3 4 50 6" xfId="45227"/>
    <cellStyle name="Note 3 3 4 50 7" xfId="47559"/>
    <cellStyle name="Note 3 3 4 51" xfId="6776"/>
    <cellStyle name="Note 3 3 4 51 2" xfId="14493"/>
    <cellStyle name="Note 3 3 4 51 3" xfId="23486"/>
    <cellStyle name="Note 3 3 4 51 4" xfId="31673"/>
    <cellStyle name="Note 3 3 4 51 5" xfId="36122"/>
    <cellStyle name="Note 3 3 4 51 6" xfId="45338"/>
    <cellStyle name="Note 3 3 4 51 7" xfId="53932"/>
    <cellStyle name="Note 3 3 4 52" xfId="6891"/>
    <cellStyle name="Note 3 3 4 52 2" xfId="14608"/>
    <cellStyle name="Note 3 3 4 52 3" xfId="23601"/>
    <cellStyle name="Note 3 3 4 52 4" xfId="31788"/>
    <cellStyle name="Note 3 3 4 52 5" xfId="26848"/>
    <cellStyle name="Note 3 3 4 52 6" xfId="45453"/>
    <cellStyle name="Note 3 3 4 52 7" xfId="47050"/>
    <cellStyle name="Note 3 3 4 53" xfId="7004"/>
    <cellStyle name="Note 3 3 4 53 2" xfId="14721"/>
    <cellStyle name="Note 3 3 4 53 3" xfId="23714"/>
    <cellStyle name="Note 3 3 4 53 4" xfId="31901"/>
    <cellStyle name="Note 3 3 4 53 5" xfId="34581"/>
    <cellStyle name="Note 3 3 4 53 6" xfId="45566"/>
    <cellStyle name="Note 3 3 4 53 7" xfId="47013"/>
    <cellStyle name="Note 3 3 4 54" xfId="7114"/>
    <cellStyle name="Note 3 3 4 54 2" xfId="14831"/>
    <cellStyle name="Note 3 3 4 54 3" xfId="23824"/>
    <cellStyle name="Note 3 3 4 54 4" xfId="32011"/>
    <cellStyle name="Note 3 3 4 54 5" xfId="36085"/>
    <cellStyle name="Note 3 3 4 54 6" xfId="45676"/>
    <cellStyle name="Note 3 3 4 54 7" xfId="53277"/>
    <cellStyle name="Note 3 3 4 55" xfId="7152"/>
    <cellStyle name="Note 3 3 4 55 2" xfId="14869"/>
    <cellStyle name="Note 3 3 4 55 3" xfId="23862"/>
    <cellStyle name="Note 3 3 4 55 4" xfId="32049"/>
    <cellStyle name="Note 3 3 4 55 5" xfId="26789"/>
    <cellStyle name="Note 3 3 4 55 6" xfId="45714"/>
    <cellStyle name="Note 3 3 4 55 7" xfId="49280"/>
    <cellStyle name="Note 3 3 4 56" xfId="7220"/>
    <cellStyle name="Note 3 3 4 56 2" xfId="14937"/>
    <cellStyle name="Note 3 3 4 56 3" xfId="23930"/>
    <cellStyle name="Note 3 3 4 56 4" xfId="32117"/>
    <cellStyle name="Note 3 3 4 56 5" xfId="27725"/>
    <cellStyle name="Note 3 3 4 56 6" xfId="45782"/>
    <cellStyle name="Note 3 3 4 56 7" xfId="48602"/>
    <cellStyle name="Note 3 3 4 57" xfId="7511"/>
    <cellStyle name="Note 3 3 4 57 2" xfId="15228"/>
    <cellStyle name="Note 3 3 4 57 3" xfId="24221"/>
    <cellStyle name="Note 3 3 4 57 4" xfId="32408"/>
    <cellStyle name="Note 3 3 4 57 5" xfId="34172"/>
    <cellStyle name="Note 3 3 4 57 6" xfId="46073"/>
    <cellStyle name="Note 3 3 4 57 7" xfId="50070"/>
    <cellStyle name="Note 3 3 4 58" xfId="7632"/>
    <cellStyle name="Note 3 3 4 58 2" xfId="15349"/>
    <cellStyle name="Note 3 3 4 58 3" xfId="24342"/>
    <cellStyle name="Note 3 3 4 58 4" xfId="32529"/>
    <cellStyle name="Note 3 3 4 58 5" xfId="35867"/>
    <cellStyle name="Note 3 3 4 58 6" xfId="46194"/>
    <cellStyle name="Note 3 3 4 58 7" xfId="52199"/>
    <cellStyle name="Note 3 3 4 59" xfId="7909"/>
    <cellStyle name="Note 3 3 4 59 2" xfId="15626"/>
    <cellStyle name="Note 3 3 4 59 3" xfId="24613"/>
    <cellStyle name="Note 3 3 4 59 4" xfId="32806"/>
    <cellStyle name="Note 3 3 4 59 5" xfId="34170"/>
    <cellStyle name="Note 3 3 4 59 6" xfId="46471"/>
    <cellStyle name="Note 3 3 4 59 7" xfId="51426"/>
    <cellStyle name="Note 3 3 4 6" xfId="1531"/>
    <cellStyle name="Note 3 3 4 6 2" xfId="9354"/>
    <cellStyle name="Note 3 3 4 6 3" xfId="16782"/>
    <cellStyle name="Note 3 3 4 6 4" xfId="26301"/>
    <cellStyle name="Note 3 3 4 6 5" xfId="35019"/>
    <cellStyle name="Note 3 3 4 6 6" xfId="37609"/>
    <cellStyle name="Note 3 3 4 6 7" xfId="53652"/>
    <cellStyle name="Note 3 3 4 60" xfId="7783"/>
    <cellStyle name="Note 3 3 4 60 2" xfId="15500"/>
    <cellStyle name="Note 3 3 4 60 3" xfId="24489"/>
    <cellStyle name="Note 3 3 4 60 4" xfId="32680"/>
    <cellStyle name="Note 3 3 4 60 5" xfId="27285"/>
    <cellStyle name="Note 3 3 4 60 6" xfId="46345"/>
    <cellStyle name="Note 3 3 4 60 7" xfId="48449"/>
    <cellStyle name="Note 3 3 4 61" xfId="8037"/>
    <cellStyle name="Note 3 3 4 61 2" xfId="15754"/>
    <cellStyle name="Note 3 3 4 61 3" xfId="24739"/>
    <cellStyle name="Note 3 3 4 61 4" xfId="32934"/>
    <cellStyle name="Note 3 3 4 61 5" xfId="35951"/>
    <cellStyle name="Note 3 3 4 61 6" xfId="46599"/>
    <cellStyle name="Note 3 3 4 61 7" xfId="52843"/>
    <cellStyle name="Note 3 3 4 62" xfId="7710"/>
    <cellStyle name="Note 3 3 4 62 2" xfId="15427"/>
    <cellStyle name="Note 3 3 4 62 3" xfId="24418"/>
    <cellStyle name="Note 3 3 4 62 4" xfId="32607"/>
    <cellStyle name="Note 3 3 4 62 5" xfId="27062"/>
    <cellStyle name="Note 3 3 4 62 6" xfId="46272"/>
    <cellStyle name="Note 3 3 4 62 7" xfId="50297"/>
    <cellStyle name="Note 3 3 4 63" xfId="8184"/>
    <cellStyle name="Note 3 3 4 63 2" xfId="15901"/>
    <cellStyle name="Note 3 3 4 63 3" xfId="33081"/>
    <cellStyle name="Note 3 3 4 63 4" xfId="27942"/>
    <cellStyle name="Note 3 3 4 63 5" xfId="46746"/>
    <cellStyle name="Note 3 3 4 63 6" xfId="46858"/>
    <cellStyle name="Note 3 3 4 64" xfId="25088"/>
    <cellStyle name="Note 3 3 4 65" xfId="33450"/>
    <cellStyle name="Note 3 3 4 66" xfId="36384"/>
    <cellStyle name="Note 3 3 4 67" xfId="50987"/>
    <cellStyle name="Note 3 3 4 7" xfId="1300"/>
    <cellStyle name="Note 3 3 4 7 2" xfId="9123"/>
    <cellStyle name="Note 3 3 4 7 3" xfId="16551"/>
    <cellStyle name="Note 3 3 4 7 4" xfId="26232"/>
    <cellStyle name="Note 3 3 4 7 5" xfId="34922"/>
    <cellStyle name="Note 3 3 4 7 6" xfId="37593"/>
    <cellStyle name="Note 3 3 4 7 7" xfId="53498"/>
    <cellStyle name="Note 3 3 4 8" xfId="1769"/>
    <cellStyle name="Note 3 3 4 8 2" xfId="9592"/>
    <cellStyle name="Note 3 3 4 8 3" xfId="17020"/>
    <cellStyle name="Note 3 3 4 8 4" xfId="26369"/>
    <cellStyle name="Note 3 3 4 8 5" xfId="35112"/>
    <cellStyle name="Note 3 3 4 8 6" xfId="36620"/>
    <cellStyle name="Note 3 3 4 8 7" xfId="53793"/>
    <cellStyle name="Note 3 3 4 9" xfId="1902"/>
    <cellStyle name="Note 3 3 4 9 2" xfId="9725"/>
    <cellStyle name="Note 3 3 4 9 3" xfId="17153"/>
    <cellStyle name="Note 3 3 4 9 4" xfId="24988"/>
    <cellStyle name="Note 3 3 4 9 5" xfId="33337"/>
    <cellStyle name="Note 3 3 4 9 6" xfId="37079"/>
    <cellStyle name="Note 3 3 4 9 7" xfId="50776"/>
    <cellStyle name="Note 3 3 40" xfId="4253"/>
    <cellStyle name="Note 3 3 40 2" xfId="11975"/>
    <cellStyle name="Note 3 3 40 3" xfId="20963"/>
    <cellStyle name="Note 3 3 40 4" xfId="29150"/>
    <cellStyle name="Note 3 3 40 5" xfId="35940"/>
    <cellStyle name="Note 3 3 40 6" xfId="42815"/>
    <cellStyle name="Note 3 3 40 7" xfId="53145"/>
    <cellStyle name="Note 3 3 41" xfId="4000"/>
    <cellStyle name="Note 3 3 41 2" xfId="11779"/>
    <cellStyle name="Note 3 3 41 3" xfId="20710"/>
    <cellStyle name="Note 3 3 41 4" xfId="28897"/>
    <cellStyle name="Note 3 3 41 5" xfId="28687"/>
    <cellStyle name="Note 3 3 41 6" xfId="42562"/>
    <cellStyle name="Note 3 3 41 7" xfId="49270"/>
    <cellStyle name="Note 3 3 42" xfId="4206"/>
    <cellStyle name="Note 3 3 42 2" xfId="11953"/>
    <cellStyle name="Note 3 3 42 3" xfId="20916"/>
    <cellStyle name="Note 3 3 42 4" xfId="29103"/>
    <cellStyle name="Note 3 3 42 5" xfId="34965"/>
    <cellStyle name="Note 3 3 42 6" xfId="42768"/>
    <cellStyle name="Note 3 3 42 7" xfId="49661"/>
    <cellStyle name="Note 3 3 43" xfId="5234"/>
    <cellStyle name="Note 3 3 43 2" xfId="12951"/>
    <cellStyle name="Note 3 3 43 3" xfId="21944"/>
    <cellStyle name="Note 3 3 43 4" xfId="30131"/>
    <cellStyle name="Note 3 3 43 5" xfId="35874"/>
    <cellStyle name="Note 3 3 43 6" xfId="43796"/>
    <cellStyle name="Note 3 3 43 7" xfId="52846"/>
    <cellStyle name="Note 3 3 44" xfId="5331"/>
    <cellStyle name="Note 3 3 44 2" xfId="13048"/>
    <cellStyle name="Note 3 3 44 3" xfId="22041"/>
    <cellStyle name="Note 3 3 44 4" xfId="30228"/>
    <cellStyle name="Note 3 3 44 5" xfId="33511"/>
    <cellStyle name="Note 3 3 44 6" xfId="43893"/>
    <cellStyle name="Note 3 3 44 7" xfId="50343"/>
    <cellStyle name="Note 3 3 45" xfId="5323"/>
    <cellStyle name="Note 3 3 45 2" xfId="13040"/>
    <cellStyle name="Note 3 3 45 3" xfId="22033"/>
    <cellStyle name="Note 3 3 45 4" xfId="30220"/>
    <cellStyle name="Note 3 3 45 5" xfId="26838"/>
    <cellStyle name="Note 3 3 45 6" xfId="43885"/>
    <cellStyle name="Note 3 3 45 7" xfId="51048"/>
    <cellStyle name="Note 3 3 46" xfId="5329"/>
    <cellStyle name="Note 3 3 46 2" xfId="13046"/>
    <cellStyle name="Note 3 3 46 3" xfId="22039"/>
    <cellStyle name="Note 3 3 46 4" xfId="30226"/>
    <cellStyle name="Note 3 3 46 5" xfId="34734"/>
    <cellStyle name="Note 3 3 46 6" xfId="43891"/>
    <cellStyle name="Note 3 3 46 7" xfId="49802"/>
    <cellStyle name="Note 3 3 47" xfId="5195"/>
    <cellStyle name="Note 3 3 47 2" xfId="12912"/>
    <cellStyle name="Note 3 3 47 3" xfId="21905"/>
    <cellStyle name="Note 3 3 47 4" xfId="30092"/>
    <cellStyle name="Note 3 3 47 5" xfId="34307"/>
    <cellStyle name="Note 3 3 47 6" xfId="43757"/>
    <cellStyle name="Note 3 3 47 7" xfId="49306"/>
    <cellStyle name="Note 3 3 48" xfId="5080"/>
    <cellStyle name="Note 3 3 48 2" xfId="12797"/>
    <cellStyle name="Note 3 3 48 3" xfId="21790"/>
    <cellStyle name="Note 3 3 48 4" xfId="29977"/>
    <cellStyle name="Note 3 3 48 5" xfId="35811"/>
    <cellStyle name="Note 3 3 48 6" xfId="43642"/>
    <cellStyle name="Note 3 3 48 7" xfId="52520"/>
    <cellStyle name="Note 3 3 49" xfId="5101"/>
    <cellStyle name="Note 3 3 49 2" xfId="12818"/>
    <cellStyle name="Note 3 3 49 3" xfId="21811"/>
    <cellStyle name="Note 3 3 49 4" xfId="29998"/>
    <cellStyle name="Note 3 3 49 5" xfId="27808"/>
    <cellStyle name="Note 3 3 49 6" xfId="43663"/>
    <cellStyle name="Note 3 3 49 7" xfId="50247"/>
    <cellStyle name="Note 3 3 5" xfId="571"/>
    <cellStyle name="Note 3 3 5 10" xfId="2017"/>
    <cellStyle name="Note 3 3 5 10 2" xfId="9840"/>
    <cellStyle name="Note 3 3 5 10 3" xfId="17268"/>
    <cellStyle name="Note 3 3 5 10 4" xfId="20373"/>
    <cellStyle name="Note 3 3 5 10 5" xfId="33132"/>
    <cellStyle name="Note 3 3 5 10 6" xfId="40595"/>
    <cellStyle name="Note 3 3 5 10 7" xfId="50399"/>
    <cellStyle name="Note 3 3 5 11" xfId="2133"/>
    <cellStyle name="Note 3 3 5 11 2" xfId="9956"/>
    <cellStyle name="Note 3 3 5 11 3" xfId="17384"/>
    <cellStyle name="Note 3 3 5 11 4" xfId="25076"/>
    <cellStyle name="Note 3 3 5 11 5" xfId="33437"/>
    <cellStyle name="Note 3 3 5 11 6" xfId="38036"/>
    <cellStyle name="Note 3 3 5 11 7" xfId="50965"/>
    <cellStyle name="Note 3 3 5 12" xfId="2247"/>
    <cellStyle name="Note 3 3 5 12 2" xfId="10070"/>
    <cellStyle name="Note 3 3 5 12 3" xfId="17498"/>
    <cellStyle name="Note 3 3 5 12 4" xfId="20574"/>
    <cellStyle name="Note 3 3 5 12 5" xfId="28795"/>
    <cellStyle name="Note 3 3 5 12 6" xfId="39249"/>
    <cellStyle name="Note 3 3 5 12 7" xfId="48563"/>
    <cellStyle name="Note 3 3 5 13" xfId="1098"/>
    <cellStyle name="Note 3 3 5 13 2" xfId="8921"/>
    <cellStyle name="Note 3 3 5 13 3" xfId="16349"/>
    <cellStyle name="Note 3 3 5 13 4" xfId="19963"/>
    <cellStyle name="Note 3 3 5 13 5" xfId="28123"/>
    <cellStyle name="Note 3 3 5 13 6" xfId="36911"/>
    <cellStyle name="Note 3 3 5 13 7" xfId="48371"/>
    <cellStyle name="Note 3 3 5 14" xfId="2295"/>
    <cellStyle name="Note 3 3 5 14 2" xfId="10118"/>
    <cellStyle name="Note 3 3 5 14 3" xfId="17546"/>
    <cellStyle name="Note 3 3 5 14 4" xfId="20424"/>
    <cellStyle name="Note 3 3 5 14 5" xfId="27184"/>
    <cellStyle name="Note 3 3 5 14 6" xfId="38449"/>
    <cellStyle name="Note 3 3 5 14 7" xfId="47448"/>
    <cellStyle name="Note 3 3 5 15" xfId="2545"/>
    <cellStyle name="Note 3 3 5 15 2" xfId="10368"/>
    <cellStyle name="Note 3 3 5 15 3" xfId="17796"/>
    <cellStyle name="Note 3 3 5 15 4" xfId="19110"/>
    <cellStyle name="Note 3 3 5 15 5" xfId="27990"/>
    <cellStyle name="Note 3 3 5 15 6" xfId="40222"/>
    <cellStyle name="Note 3 3 5 15 7" xfId="47850"/>
    <cellStyle name="Note 3 3 5 16" xfId="2659"/>
    <cellStyle name="Note 3 3 5 16 2" xfId="10482"/>
    <cellStyle name="Note 3 3 5 16 3" xfId="17910"/>
    <cellStyle name="Note 3 3 5 16 4" xfId="19489"/>
    <cellStyle name="Note 3 3 5 16 5" xfId="27760"/>
    <cellStyle name="Note 3 3 5 16 6" xfId="39895"/>
    <cellStyle name="Note 3 3 5 16 7" xfId="47902"/>
    <cellStyle name="Note 3 3 5 17" xfId="2446"/>
    <cellStyle name="Note 3 3 5 17 2" xfId="10269"/>
    <cellStyle name="Note 3 3 5 17 3" xfId="17697"/>
    <cellStyle name="Note 3 3 5 17 4" xfId="19100"/>
    <cellStyle name="Note 3 3 5 17 5" xfId="26813"/>
    <cellStyle name="Note 3 3 5 17 6" xfId="41541"/>
    <cellStyle name="Note 3 3 5 17 7" xfId="47294"/>
    <cellStyle name="Note 3 3 5 18" xfId="2384"/>
    <cellStyle name="Note 3 3 5 18 2" xfId="10207"/>
    <cellStyle name="Note 3 3 5 18 3" xfId="17635"/>
    <cellStyle name="Note 3 3 5 18 4" xfId="20086"/>
    <cellStyle name="Note 3 3 5 18 5" xfId="27784"/>
    <cellStyle name="Note 3 3 5 18 6" xfId="36763"/>
    <cellStyle name="Note 3 3 5 18 7" xfId="50140"/>
    <cellStyle name="Note 3 3 5 19" xfId="2849"/>
    <cellStyle name="Note 3 3 5 19 2" xfId="10672"/>
    <cellStyle name="Note 3 3 5 19 3" xfId="18100"/>
    <cellStyle name="Note 3 3 5 19 4" xfId="26045"/>
    <cellStyle name="Note 3 3 5 19 5" xfId="34686"/>
    <cellStyle name="Note 3 3 5 19 6" xfId="38721"/>
    <cellStyle name="Note 3 3 5 19 7" xfId="53103"/>
    <cellStyle name="Note 3 3 5 2" xfId="718"/>
    <cellStyle name="Note 3 3 5 2 2" xfId="8541"/>
    <cellStyle name="Note 3 3 5 2 3" xfId="15969"/>
    <cellStyle name="Note 3 3 5 2 4" xfId="25164"/>
    <cellStyle name="Note 3 3 5 2 5" xfId="33545"/>
    <cellStyle name="Note 3 3 5 2 6" xfId="38089"/>
    <cellStyle name="Note 3 3 5 2 7" xfId="51151"/>
    <cellStyle name="Note 3 3 5 20" xfId="2956"/>
    <cellStyle name="Note 3 3 5 20 2" xfId="10779"/>
    <cellStyle name="Note 3 3 5 20 3" xfId="18207"/>
    <cellStyle name="Note 3 3 5 20 4" xfId="20046"/>
    <cellStyle name="Note 3 3 5 20 5" xfId="27288"/>
    <cellStyle name="Note 3 3 5 20 6" xfId="38102"/>
    <cellStyle name="Note 3 3 5 20 7" xfId="49548"/>
    <cellStyle name="Note 3 3 5 21" xfId="3334"/>
    <cellStyle name="Note 3 3 5 21 2" xfId="11127"/>
    <cellStyle name="Note 3 3 5 21 3" xfId="18454"/>
    <cellStyle name="Note 3 3 5 21 4" xfId="25433"/>
    <cellStyle name="Note 3 3 5 21 5" xfId="33893"/>
    <cellStyle name="Note 3 3 5 21 6" xfId="37973"/>
    <cellStyle name="Note 3 3 5 21 7" xfId="51718"/>
    <cellStyle name="Note 3 3 5 22" xfId="3453"/>
    <cellStyle name="Note 3 3 5 22 2" xfId="11244"/>
    <cellStyle name="Note 3 3 5 22 3" xfId="18565"/>
    <cellStyle name="Note 3 3 5 22 4" xfId="25356"/>
    <cellStyle name="Note 3 3 5 22 5" xfId="33794"/>
    <cellStyle name="Note 3 3 5 22 6" xfId="37901"/>
    <cellStyle name="Note 3 3 5 22 7" xfId="51552"/>
    <cellStyle name="Note 3 3 5 23" xfId="3574"/>
    <cellStyle name="Note 3 3 5 23 2" xfId="11363"/>
    <cellStyle name="Note 3 3 5 23 3" xfId="18640"/>
    <cellStyle name="Note 3 3 5 23 4" xfId="20117"/>
    <cellStyle name="Note 3 3 5 23 5" xfId="27330"/>
    <cellStyle name="Note 3 3 5 23 6" xfId="41395"/>
    <cellStyle name="Note 3 3 5 23 7" xfId="48148"/>
    <cellStyle name="Note 3 3 5 24" xfId="3612"/>
    <cellStyle name="Note 3 3 5 24 2" xfId="11398"/>
    <cellStyle name="Note 3 3 5 24 3" xfId="18672"/>
    <cellStyle name="Note 3 3 5 24 4" xfId="19908"/>
    <cellStyle name="Note 3 3 5 24 5" xfId="28041"/>
    <cellStyle name="Note 3 3 5 24 6" xfId="37576"/>
    <cellStyle name="Note 3 3 5 24 7" xfId="50235"/>
    <cellStyle name="Note 3 3 5 25" xfId="3726"/>
    <cellStyle name="Note 3 3 5 25 2" xfId="11511"/>
    <cellStyle name="Note 3 3 5 25 3" xfId="18782"/>
    <cellStyle name="Note 3 3 5 25 4" xfId="19395"/>
    <cellStyle name="Note 3 3 5 25 5" xfId="28721"/>
    <cellStyle name="Note 3 3 5 25 6" xfId="41580"/>
    <cellStyle name="Note 3 3 5 25 7" xfId="47350"/>
    <cellStyle name="Note 3 3 5 26" xfId="3855"/>
    <cellStyle name="Note 3 3 5 26 2" xfId="11637"/>
    <cellStyle name="Note 3 3 5 26 3" xfId="18892"/>
    <cellStyle name="Note 3 3 5 26 4" xfId="26482"/>
    <cellStyle name="Note 3 3 5 26 5" xfId="35271"/>
    <cellStyle name="Note 3 3 5 26 6" xfId="39484"/>
    <cellStyle name="Note 3 3 5 26 7" xfId="54045"/>
    <cellStyle name="Note 3 3 5 27" xfId="3973"/>
    <cellStyle name="Note 3 3 5 27 2" xfId="11752"/>
    <cellStyle name="Note 3 3 5 27 3" xfId="19001"/>
    <cellStyle name="Note 3 3 5 27 4" xfId="25612"/>
    <cellStyle name="Note 3 3 5 27 5" xfId="34126"/>
    <cellStyle name="Note 3 3 5 27 6" xfId="38565"/>
    <cellStyle name="Note 3 3 5 27 7" xfId="52122"/>
    <cellStyle name="Note 3 3 5 28" xfId="3477"/>
    <cellStyle name="Note 3 3 5 28 2" xfId="11268"/>
    <cellStyle name="Note 3 3 5 28 3" xfId="20464"/>
    <cellStyle name="Note 3 3 5 28 4" xfId="28586"/>
    <cellStyle name="Note 3 3 5 28 5" xfId="26940"/>
    <cellStyle name="Note 3 3 5 28 6" xfId="42475"/>
    <cellStyle name="Note 3 3 5 28 7" xfId="49179"/>
    <cellStyle name="Note 3 3 5 29" xfId="4169"/>
    <cellStyle name="Note 3 3 5 29 2" xfId="11928"/>
    <cellStyle name="Note 3 3 5 29 3" xfId="20879"/>
    <cellStyle name="Note 3 3 5 29 4" xfId="29066"/>
    <cellStyle name="Note 3 3 5 29 5" xfId="36191"/>
    <cellStyle name="Note 3 3 5 29 6" xfId="42731"/>
    <cellStyle name="Note 3 3 5 29 7" xfId="54340"/>
    <cellStyle name="Note 3 3 5 3" xfId="827"/>
    <cellStyle name="Note 3 3 5 3 2" xfId="8650"/>
    <cellStyle name="Note 3 3 5 3 3" xfId="16078"/>
    <cellStyle name="Note 3 3 5 3 4" xfId="25941"/>
    <cellStyle name="Note 3 3 5 3 5" xfId="34546"/>
    <cellStyle name="Note 3 3 5 3 6" xfId="36673"/>
    <cellStyle name="Note 3 3 5 3 7" xfId="52875"/>
    <cellStyle name="Note 3 3 5 30" xfId="4195"/>
    <cellStyle name="Note 3 3 5 30 2" xfId="20905"/>
    <cellStyle name="Note 3 3 5 30 3" xfId="29092"/>
    <cellStyle name="Note 3 3 5 30 4" xfId="35682"/>
    <cellStyle name="Note 3 3 5 30 5" xfId="42757"/>
    <cellStyle name="Note 3 3 5 30 6" xfId="51890"/>
    <cellStyle name="Note 3 3 5 31" xfId="4368"/>
    <cellStyle name="Note 3 3 5 31 2" xfId="12085"/>
    <cellStyle name="Note 3 3 5 31 3" xfId="21078"/>
    <cellStyle name="Note 3 3 5 31 4" xfId="29265"/>
    <cellStyle name="Note 3 3 5 31 5" xfId="35601"/>
    <cellStyle name="Note 3 3 5 31 6" xfId="42930"/>
    <cellStyle name="Note 3 3 5 31 7" xfId="51525"/>
    <cellStyle name="Note 3 3 5 32" xfId="4489"/>
    <cellStyle name="Note 3 3 5 32 2" xfId="12206"/>
    <cellStyle name="Note 3 3 5 32 3" xfId="21199"/>
    <cellStyle name="Note 3 3 5 32 4" xfId="29386"/>
    <cellStyle name="Note 3 3 5 32 5" xfId="35736"/>
    <cellStyle name="Note 3 3 5 32 6" xfId="43051"/>
    <cellStyle name="Note 3 3 5 32 7" xfId="52185"/>
    <cellStyle name="Note 3 3 5 33" xfId="4603"/>
    <cellStyle name="Note 3 3 5 33 2" xfId="12320"/>
    <cellStyle name="Note 3 3 5 33 3" xfId="21313"/>
    <cellStyle name="Note 3 3 5 33 4" xfId="29500"/>
    <cellStyle name="Note 3 3 5 33 5" xfId="28360"/>
    <cellStyle name="Note 3 3 5 33 6" xfId="43165"/>
    <cellStyle name="Note 3 3 5 33 7" xfId="48817"/>
    <cellStyle name="Note 3 3 5 34" xfId="4716"/>
    <cellStyle name="Note 3 3 5 34 2" xfId="12433"/>
    <cellStyle name="Note 3 3 5 34 3" xfId="21426"/>
    <cellStyle name="Note 3 3 5 34 4" xfId="29613"/>
    <cellStyle name="Note 3 3 5 34 5" xfId="35762"/>
    <cellStyle name="Note 3 3 5 34 6" xfId="43278"/>
    <cellStyle name="Note 3 3 5 34 7" xfId="52333"/>
    <cellStyle name="Note 3 3 5 35" xfId="4826"/>
    <cellStyle name="Note 3 3 5 35 2" xfId="12543"/>
    <cellStyle name="Note 3 3 5 35 3" xfId="21536"/>
    <cellStyle name="Note 3 3 5 35 4" xfId="29723"/>
    <cellStyle name="Note 3 3 5 35 5" xfId="35336"/>
    <cellStyle name="Note 3 3 5 35 6" xfId="43388"/>
    <cellStyle name="Note 3 3 5 35 7" xfId="49595"/>
    <cellStyle name="Note 3 3 5 36" xfId="4936"/>
    <cellStyle name="Note 3 3 5 36 2" xfId="12653"/>
    <cellStyle name="Note 3 3 5 36 3" xfId="21646"/>
    <cellStyle name="Note 3 3 5 36 4" xfId="29833"/>
    <cellStyle name="Note 3 3 5 36 5" xfId="36018"/>
    <cellStyle name="Note 3 3 5 36 6" xfId="43498"/>
    <cellStyle name="Note 3 3 5 36 7" xfId="53527"/>
    <cellStyle name="Note 3 3 5 37" xfId="5046"/>
    <cellStyle name="Note 3 3 5 37 2" xfId="12763"/>
    <cellStyle name="Note 3 3 5 37 3" xfId="21756"/>
    <cellStyle name="Note 3 3 5 37 4" xfId="29943"/>
    <cellStyle name="Note 3 3 5 37 5" xfId="27844"/>
    <cellStyle name="Note 3 3 5 37 6" xfId="43608"/>
    <cellStyle name="Note 3 3 5 37 7" xfId="48811"/>
    <cellStyle name="Note 3 3 5 38" xfId="5426"/>
    <cellStyle name="Note 3 3 5 38 2" xfId="13143"/>
    <cellStyle name="Note 3 3 5 38 3" xfId="22136"/>
    <cellStyle name="Note 3 3 5 38 4" xfId="30323"/>
    <cellStyle name="Note 3 3 5 38 5" xfId="35212"/>
    <cellStyle name="Note 3 3 5 38 6" xfId="43988"/>
    <cellStyle name="Note 3 3 5 38 7" xfId="49719"/>
    <cellStyle name="Note 3 3 5 39" xfId="5546"/>
    <cellStyle name="Note 3 3 5 39 2" xfId="13263"/>
    <cellStyle name="Note 3 3 5 39 3" xfId="22256"/>
    <cellStyle name="Note 3 3 5 39 4" xfId="30443"/>
    <cellStyle name="Note 3 3 5 39 5" xfId="34998"/>
    <cellStyle name="Note 3 3 5 39 6" xfId="44108"/>
    <cellStyle name="Note 3 3 5 39 7" xfId="47170"/>
    <cellStyle name="Note 3 3 5 4" xfId="937"/>
    <cellStyle name="Note 3 3 5 4 2" xfId="8760"/>
    <cellStyle name="Note 3 3 5 4 3" xfId="16188"/>
    <cellStyle name="Note 3 3 5 4 4" xfId="19358"/>
    <cellStyle name="Note 3 3 5 4 5" xfId="27632"/>
    <cellStyle name="Note 3 3 5 4 6" xfId="37854"/>
    <cellStyle name="Note 3 3 5 4 7" xfId="49024"/>
    <cellStyle name="Note 3 3 5 40" xfId="5671"/>
    <cellStyle name="Note 3 3 5 40 2" xfId="13388"/>
    <cellStyle name="Note 3 3 5 40 3" xfId="22381"/>
    <cellStyle name="Note 3 3 5 40 4" xfId="30568"/>
    <cellStyle name="Note 3 3 5 40 5" xfId="28804"/>
    <cellStyle name="Note 3 3 5 40 6" xfId="44233"/>
    <cellStyle name="Note 3 3 5 40 7" xfId="47090"/>
    <cellStyle name="Note 3 3 5 41" xfId="5786"/>
    <cellStyle name="Note 3 3 5 41 2" xfId="13503"/>
    <cellStyle name="Note 3 3 5 41 3" xfId="22496"/>
    <cellStyle name="Note 3 3 5 41 4" xfId="30683"/>
    <cellStyle name="Note 3 3 5 41 5" xfId="36216"/>
    <cellStyle name="Note 3 3 5 41 6" xfId="44348"/>
    <cellStyle name="Note 3 3 5 41 7" xfId="54352"/>
    <cellStyle name="Note 3 3 5 42" xfId="5904"/>
    <cellStyle name="Note 3 3 5 42 2" xfId="13621"/>
    <cellStyle name="Note 3 3 5 42 3" xfId="22614"/>
    <cellStyle name="Note 3 3 5 42 4" xfId="30801"/>
    <cellStyle name="Note 3 3 5 42 5" xfId="35494"/>
    <cellStyle name="Note 3 3 5 42 6" xfId="44466"/>
    <cellStyle name="Note 3 3 5 42 7" xfId="51567"/>
    <cellStyle name="Note 3 3 5 43" xfId="6031"/>
    <cellStyle name="Note 3 3 5 43 2" xfId="13748"/>
    <cellStyle name="Note 3 3 5 43 3" xfId="22741"/>
    <cellStyle name="Note 3 3 5 43 4" xfId="30928"/>
    <cellStyle name="Note 3 3 5 43 5" xfId="27919"/>
    <cellStyle name="Note 3 3 5 43 6" xfId="44593"/>
    <cellStyle name="Note 3 3 5 43 7" xfId="49833"/>
    <cellStyle name="Note 3 3 5 44" xfId="6119"/>
    <cellStyle name="Note 3 3 5 44 2" xfId="13836"/>
    <cellStyle name="Note 3 3 5 44 3" xfId="22829"/>
    <cellStyle name="Note 3 3 5 44 4" xfId="31016"/>
    <cellStyle name="Note 3 3 5 44 5" xfId="26723"/>
    <cellStyle name="Note 3 3 5 44 6" xfId="44681"/>
    <cellStyle name="Note 3 3 5 44 7" xfId="48645"/>
    <cellStyle name="Note 3 3 5 45" xfId="6159"/>
    <cellStyle name="Note 3 3 5 45 2" xfId="13876"/>
    <cellStyle name="Note 3 3 5 45 3" xfId="22869"/>
    <cellStyle name="Note 3 3 5 45 4" xfId="31056"/>
    <cellStyle name="Note 3 3 5 45 5" xfId="35729"/>
    <cellStyle name="Note 3 3 5 45 6" xfId="44721"/>
    <cellStyle name="Note 3 3 5 45 7" xfId="51930"/>
    <cellStyle name="Note 3 3 5 46" xfId="6287"/>
    <cellStyle name="Note 3 3 5 46 2" xfId="14004"/>
    <cellStyle name="Note 3 3 5 46 3" xfId="22997"/>
    <cellStyle name="Note 3 3 5 46 4" xfId="31184"/>
    <cellStyle name="Note 3 3 5 46 5" xfId="34657"/>
    <cellStyle name="Note 3 3 5 46 6" xfId="44849"/>
    <cellStyle name="Note 3 3 5 46 7" xfId="48573"/>
    <cellStyle name="Note 3 3 5 47" xfId="6402"/>
    <cellStyle name="Note 3 3 5 47 2" xfId="14119"/>
    <cellStyle name="Note 3 3 5 47 3" xfId="23112"/>
    <cellStyle name="Note 3 3 5 47 4" xfId="31299"/>
    <cellStyle name="Note 3 3 5 47 5" xfId="35203"/>
    <cellStyle name="Note 3 3 5 47 6" xfId="44964"/>
    <cellStyle name="Note 3 3 5 47 7" xfId="47687"/>
    <cellStyle name="Note 3 3 5 48" xfId="6514"/>
    <cellStyle name="Note 3 3 5 48 2" xfId="14231"/>
    <cellStyle name="Note 3 3 5 48 3" xfId="23224"/>
    <cellStyle name="Note 3 3 5 48 4" xfId="31411"/>
    <cellStyle name="Note 3 3 5 48 5" xfId="35775"/>
    <cellStyle name="Note 3 3 5 48 6" xfId="45076"/>
    <cellStyle name="Note 3 3 5 48 7" xfId="47570"/>
    <cellStyle name="Note 3 3 5 49" xfId="5340"/>
    <cellStyle name="Note 3 3 5 49 2" xfId="13057"/>
    <cellStyle name="Note 3 3 5 49 3" xfId="22050"/>
    <cellStyle name="Note 3 3 5 49 4" xfId="30237"/>
    <cellStyle name="Note 3 3 5 49 5" xfId="33770"/>
    <cellStyle name="Note 3 3 5 49 6" xfId="43902"/>
    <cellStyle name="Note 3 3 5 49 7" xfId="48801"/>
    <cellStyle name="Note 3 3 5 5" xfId="1404"/>
    <cellStyle name="Note 3 3 5 5 2" xfId="9227"/>
    <cellStyle name="Note 3 3 5 5 3" xfId="16655"/>
    <cellStyle name="Note 3 3 5 5 4" xfId="19425"/>
    <cellStyle name="Note 3 3 5 5 5" xfId="27511"/>
    <cellStyle name="Note 3 3 5 5 6" xfId="40376"/>
    <cellStyle name="Note 3 3 5 5 7" xfId="48867"/>
    <cellStyle name="Note 3 3 5 50" xfId="6661"/>
    <cellStyle name="Note 3 3 5 50 2" xfId="14378"/>
    <cellStyle name="Note 3 3 5 50 3" xfId="23371"/>
    <cellStyle name="Note 3 3 5 50 4" xfId="31558"/>
    <cellStyle name="Note 3 3 5 50 5" xfId="35608"/>
    <cellStyle name="Note 3 3 5 50 6" xfId="45223"/>
    <cellStyle name="Note 3 3 5 50 7" xfId="51243"/>
    <cellStyle name="Note 3 3 5 51" xfId="6772"/>
    <cellStyle name="Note 3 3 5 51 2" xfId="14489"/>
    <cellStyle name="Note 3 3 5 51 3" xfId="23482"/>
    <cellStyle name="Note 3 3 5 51 4" xfId="31669"/>
    <cellStyle name="Note 3 3 5 51 5" xfId="35027"/>
    <cellStyle name="Note 3 3 5 51 6" xfId="45334"/>
    <cellStyle name="Note 3 3 5 51 7" xfId="48171"/>
    <cellStyle name="Note 3 3 5 52" xfId="6887"/>
    <cellStyle name="Note 3 3 5 52 2" xfId="14604"/>
    <cellStyle name="Note 3 3 5 52 3" xfId="23597"/>
    <cellStyle name="Note 3 3 5 52 4" xfId="31784"/>
    <cellStyle name="Note 3 3 5 52 5" xfId="33179"/>
    <cellStyle name="Note 3 3 5 52 6" xfId="45449"/>
    <cellStyle name="Note 3 3 5 52 7" xfId="47051"/>
    <cellStyle name="Note 3 3 5 53" xfId="7000"/>
    <cellStyle name="Note 3 3 5 53 2" xfId="14717"/>
    <cellStyle name="Note 3 3 5 53 3" xfId="23710"/>
    <cellStyle name="Note 3 3 5 53 4" xfId="31897"/>
    <cellStyle name="Note 3 3 5 53 5" xfId="26946"/>
    <cellStyle name="Note 3 3 5 53 6" xfId="45562"/>
    <cellStyle name="Note 3 3 5 53 7" xfId="47197"/>
    <cellStyle name="Note 3 3 5 54" xfId="7110"/>
    <cellStyle name="Note 3 3 5 54 2" xfId="14827"/>
    <cellStyle name="Note 3 3 5 54 3" xfId="23820"/>
    <cellStyle name="Note 3 3 5 54 4" xfId="32007"/>
    <cellStyle name="Note 3 3 5 54 5" xfId="36123"/>
    <cellStyle name="Note 3 3 5 54 6" xfId="45672"/>
    <cellStyle name="Note 3 3 5 54 7" xfId="53546"/>
    <cellStyle name="Note 3 3 5 55" xfId="7156"/>
    <cellStyle name="Note 3 3 5 55 2" xfId="14873"/>
    <cellStyle name="Note 3 3 5 55 3" xfId="23866"/>
    <cellStyle name="Note 3 3 5 55 4" xfId="32053"/>
    <cellStyle name="Note 3 3 5 55 5" xfId="28714"/>
    <cellStyle name="Note 3 3 5 55 6" xfId="45718"/>
    <cellStyle name="Note 3 3 5 55 7" xfId="48891"/>
    <cellStyle name="Note 3 3 5 56" xfId="7146"/>
    <cellStyle name="Note 3 3 5 56 2" xfId="14863"/>
    <cellStyle name="Note 3 3 5 56 3" xfId="23856"/>
    <cellStyle name="Note 3 3 5 56 4" xfId="32043"/>
    <cellStyle name="Note 3 3 5 56 5" xfId="34242"/>
    <cellStyle name="Note 3 3 5 56 6" xfId="45708"/>
    <cellStyle name="Note 3 3 5 56 7" xfId="49929"/>
    <cellStyle name="Note 3 3 5 57" xfId="7507"/>
    <cellStyle name="Note 3 3 5 57 2" xfId="15224"/>
    <cellStyle name="Note 3 3 5 57 3" xfId="24217"/>
    <cellStyle name="Note 3 3 5 57 4" xfId="32404"/>
    <cellStyle name="Note 3 3 5 57 5" xfId="33263"/>
    <cellStyle name="Note 3 3 5 57 6" xfId="46069"/>
    <cellStyle name="Note 3 3 5 57 7" xfId="48880"/>
    <cellStyle name="Note 3 3 5 58" xfId="7628"/>
    <cellStyle name="Note 3 3 5 58 2" xfId="15345"/>
    <cellStyle name="Note 3 3 5 58 3" xfId="24338"/>
    <cellStyle name="Note 3 3 5 58 4" xfId="32525"/>
    <cellStyle name="Note 3 3 5 58 5" xfId="35934"/>
    <cellStyle name="Note 3 3 5 58 6" xfId="46190"/>
    <cellStyle name="Note 3 3 5 58 7" xfId="52673"/>
    <cellStyle name="Note 3 3 5 59" xfId="7905"/>
    <cellStyle name="Note 3 3 5 59 2" xfId="15622"/>
    <cellStyle name="Note 3 3 5 59 3" xfId="24609"/>
    <cellStyle name="Note 3 3 5 59 4" xfId="32802"/>
    <cellStyle name="Note 3 3 5 59 5" xfId="35830"/>
    <cellStyle name="Note 3 3 5 59 6" xfId="46467"/>
    <cellStyle name="Note 3 3 5 59 7" xfId="52113"/>
    <cellStyle name="Note 3 3 5 6" xfId="1527"/>
    <cellStyle name="Note 3 3 5 6 2" xfId="9350"/>
    <cellStyle name="Note 3 3 5 6 3" xfId="16778"/>
    <cellStyle name="Note 3 3 5 6 4" xfId="19400"/>
    <cellStyle name="Note 3 3 5 6 5" xfId="26986"/>
    <cellStyle name="Note 3 3 5 6 6" xfId="38049"/>
    <cellStyle name="Note 3 3 5 6 7" xfId="48835"/>
    <cellStyle name="Note 3 3 5 60" xfId="7782"/>
    <cellStyle name="Note 3 3 5 60 2" xfId="15499"/>
    <cellStyle name="Note 3 3 5 60 3" xfId="24488"/>
    <cellStyle name="Note 3 3 5 60 4" xfId="32679"/>
    <cellStyle name="Note 3 3 5 60 5" xfId="28117"/>
    <cellStyle name="Note 3 3 5 60 6" xfId="46344"/>
    <cellStyle name="Note 3 3 5 60 7" xfId="49106"/>
    <cellStyle name="Note 3 3 5 61" xfId="8033"/>
    <cellStyle name="Note 3 3 5 61 2" xfId="15750"/>
    <cellStyle name="Note 3 3 5 61 3" xfId="24735"/>
    <cellStyle name="Note 3 3 5 61 4" xfId="32930"/>
    <cellStyle name="Note 3 3 5 61 5" xfId="36051"/>
    <cellStyle name="Note 3 3 5 61 6" xfId="46595"/>
    <cellStyle name="Note 3 3 5 61 7" xfId="48010"/>
    <cellStyle name="Note 3 3 5 62" xfId="7706"/>
    <cellStyle name="Note 3 3 5 62 2" xfId="15423"/>
    <cellStyle name="Note 3 3 5 62 3" xfId="24414"/>
    <cellStyle name="Note 3 3 5 62 4" xfId="32603"/>
    <cellStyle name="Note 3 3 5 62 5" xfId="33930"/>
    <cellStyle name="Note 3 3 5 62 6" xfId="46268"/>
    <cellStyle name="Note 3 3 5 62 7" xfId="50716"/>
    <cellStyle name="Note 3 3 5 63" xfId="8180"/>
    <cellStyle name="Note 3 3 5 63 2" xfId="15897"/>
    <cellStyle name="Note 3 3 5 63 3" xfId="33077"/>
    <cellStyle name="Note 3 3 5 63 4" xfId="27254"/>
    <cellStyle name="Note 3 3 5 63 5" xfId="46742"/>
    <cellStyle name="Note 3 3 5 63 6" xfId="46862"/>
    <cellStyle name="Note 3 3 5 64" xfId="25290"/>
    <cellStyle name="Note 3 3 5 65" xfId="33704"/>
    <cellStyle name="Note 3 3 5 66" xfId="36265"/>
    <cellStyle name="Note 3 3 5 67" xfId="51412"/>
    <cellStyle name="Note 3 3 5 7" xfId="1092"/>
    <cellStyle name="Note 3 3 5 7 2" xfId="8915"/>
    <cellStyle name="Note 3 3 5 7 3" xfId="16343"/>
    <cellStyle name="Note 3 3 5 7 4" xfId="24983"/>
    <cellStyle name="Note 3 3 5 7 5" xfId="33329"/>
    <cellStyle name="Note 3 3 5 7 6" xfId="37215"/>
    <cellStyle name="Note 3 3 5 7 7" xfId="50763"/>
    <cellStyle name="Note 3 3 5 8" xfId="1765"/>
    <cellStyle name="Note 3 3 5 8 2" xfId="9588"/>
    <cellStyle name="Note 3 3 5 8 3" xfId="17016"/>
    <cellStyle name="Note 3 3 5 8 4" xfId="26531"/>
    <cellStyle name="Note 3 3 5 8 5" xfId="35331"/>
    <cellStyle name="Note 3 3 5 8 6" xfId="37605"/>
    <cellStyle name="Note 3 3 5 8 7" xfId="54138"/>
    <cellStyle name="Note 3 3 5 9" xfId="1898"/>
    <cellStyle name="Note 3 3 5 9 2" xfId="9721"/>
    <cellStyle name="Note 3 3 5 9 3" xfId="17149"/>
    <cellStyle name="Note 3 3 5 9 4" xfId="19363"/>
    <cellStyle name="Note 3 3 5 9 5" xfId="27499"/>
    <cellStyle name="Note 3 3 5 9 6" xfId="36664"/>
    <cellStyle name="Note 3 3 5 9 7" xfId="47677"/>
    <cellStyle name="Note 3 3 50" xfId="5186"/>
    <cellStyle name="Note 3 3 50 2" xfId="12903"/>
    <cellStyle name="Note 3 3 50 3" xfId="21896"/>
    <cellStyle name="Note 3 3 50 4" xfId="30083"/>
    <cellStyle name="Note 3 3 50 5" xfId="27064"/>
    <cellStyle name="Note 3 3 50 6" xfId="43748"/>
    <cellStyle name="Note 3 3 50 7" xfId="50225"/>
    <cellStyle name="Note 3 3 51" xfId="5913"/>
    <cellStyle name="Note 3 3 51 2" xfId="13630"/>
    <cellStyle name="Note 3 3 51 3" xfId="22623"/>
    <cellStyle name="Note 3 3 51 4" xfId="30810"/>
    <cellStyle name="Note 3 3 51 5" xfId="35553"/>
    <cellStyle name="Note 3 3 51 6" xfId="44475"/>
    <cellStyle name="Note 3 3 51 7" xfId="46970"/>
    <cellStyle name="Note 3 3 52" xfId="6170"/>
    <cellStyle name="Note 3 3 52 2" xfId="13887"/>
    <cellStyle name="Note 3 3 52 3" xfId="22880"/>
    <cellStyle name="Note 3 3 52 4" xfId="31067"/>
    <cellStyle name="Note 3 3 52 5" xfId="33970"/>
    <cellStyle name="Note 3 3 52 6" xfId="44732"/>
    <cellStyle name="Note 3 3 52 7" xfId="50631"/>
    <cellStyle name="Note 3 3 53" xfId="5348"/>
    <cellStyle name="Note 3 3 53 2" xfId="13065"/>
    <cellStyle name="Note 3 3 53 3" xfId="22058"/>
    <cellStyle name="Note 3 3 53 4" xfId="30245"/>
    <cellStyle name="Note 3 3 53 5" xfId="33287"/>
    <cellStyle name="Note 3 3 53 6" xfId="43910"/>
    <cellStyle name="Note 3 3 53 7" xfId="48594"/>
    <cellStyle name="Note 3 3 54" xfId="6062"/>
    <cellStyle name="Note 3 3 54 2" xfId="13779"/>
    <cellStyle name="Note 3 3 54 3" xfId="22772"/>
    <cellStyle name="Note 3 3 54 4" xfId="30959"/>
    <cellStyle name="Note 3 3 54 5" xfId="27306"/>
    <cellStyle name="Note 3 3 54 6" xfId="44624"/>
    <cellStyle name="Note 3 3 54 7" xfId="48408"/>
    <cellStyle name="Note 3 3 55" xfId="5242"/>
    <cellStyle name="Note 3 3 55 2" xfId="12959"/>
    <cellStyle name="Note 3 3 55 3" xfId="21952"/>
    <cellStyle name="Note 3 3 55 4" xfId="30139"/>
    <cellStyle name="Note 3 3 55 5" xfId="35714"/>
    <cellStyle name="Note 3 3 55 6" xfId="43804"/>
    <cellStyle name="Note 3 3 55 7" xfId="52051"/>
    <cellStyle name="Note 3 3 56" xfId="6566"/>
    <cellStyle name="Note 3 3 56 2" xfId="14283"/>
    <cellStyle name="Note 3 3 56 3" xfId="23276"/>
    <cellStyle name="Note 3 3 56 4" xfId="31463"/>
    <cellStyle name="Note 3 3 56 5" xfId="36124"/>
    <cellStyle name="Note 3 3 56 6" xfId="45128"/>
    <cellStyle name="Note 3 3 56 7" xfId="53950"/>
    <cellStyle name="Note 3 3 57" xfId="6557"/>
    <cellStyle name="Note 3 3 57 2" xfId="14274"/>
    <cellStyle name="Note 3 3 57 3" xfId="23267"/>
    <cellStyle name="Note 3 3 57 4" xfId="31454"/>
    <cellStyle name="Note 3 3 57 5" xfId="35667"/>
    <cellStyle name="Note 3 3 57 6" xfId="45119"/>
    <cellStyle name="Note 3 3 57 7" xfId="52371"/>
    <cellStyle name="Note 3 3 58" xfId="5297"/>
    <cellStyle name="Note 3 3 58 2" xfId="13014"/>
    <cellStyle name="Note 3 3 58 3" xfId="22007"/>
    <cellStyle name="Note 3 3 58 4" xfId="30194"/>
    <cellStyle name="Note 3 3 58 5" xfId="36070"/>
    <cellStyle name="Note 3 3 58 6" xfId="43859"/>
    <cellStyle name="Note 3 3 58 7" xfId="53779"/>
    <cellStyle name="Note 3 3 59" xfId="6779"/>
    <cellStyle name="Note 3 3 59 2" xfId="14496"/>
    <cellStyle name="Note 3 3 59 3" xfId="23489"/>
    <cellStyle name="Note 3 3 59 4" xfId="31676"/>
    <cellStyle name="Note 3 3 59 5" xfId="36103"/>
    <cellStyle name="Note 3 3 59 6" xfId="45341"/>
    <cellStyle name="Note 3 3 59 7" xfId="53701"/>
    <cellStyle name="Note 3 3 6" xfId="492"/>
    <cellStyle name="Note 3 3 6 10" xfId="1938"/>
    <cellStyle name="Note 3 3 6 10 2" xfId="9761"/>
    <cellStyle name="Note 3 3 6 10 3" xfId="17189"/>
    <cellStyle name="Note 3 3 6 10 4" xfId="25747"/>
    <cellStyle name="Note 3 3 6 10 5" xfId="34298"/>
    <cellStyle name="Note 3 3 6 10 6" xfId="40982"/>
    <cellStyle name="Note 3 3 6 10 7" xfId="52427"/>
    <cellStyle name="Note 3 3 6 11" xfId="2056"/>
    <cellStyle name="Note 3 3 6 11 2" xfId="9879"/>
    <cellStyle name="Note 3 3 6 11 3" xfId="17307"/>
    <cellStyle name="Note 3 3 6 11 4" xfId="25865"/>
    <cellStyle name="Note 3 3 6 11 5" xfId="34454"/>
    <cellStyle name="Note 3 3 6 11 6" xfId="37178"/>
    <cellStyle name="Note 3 3 6 11 7" xfId="52708"/>
    <cellStyle name="Note 3 3 6 12" xfId="2169"/>
    <cellStyle name="Note 3 3 6 12 2" xfId="9992"/>
    <cellStyle name="Note 3 3 6 12 3" xfId="17420"/>
    <cellStyle name="Note 3 3 6 12 4" xfId="19265"/>
    <cellStyle name="Note 3 3 6 12 5" xfId="28242"/>
    <cellStyle name="Note 3 3 6 12 6" xfId="39934"/>
    <cellStyle name="Note 3 3 6 12 7" xfId="47328"/>
    <cellStyle name="Note 3 3 6 13" xfId="1785"/>
    <cellStyle name="Note 3 3 6 13 2" xfId="9608"/>
    <cellStyle name="Note 3 3 6 13 3" xfId="17036"/>
    <cellStyle name="Note 3 3 6 13 4" xfId="25633"/>
    <cellStyle name="Note 3 3 6 13 5" xfId="34152"/>
    <cellStyle name="Note 3 3 6 13 6" xfId="36852"/>
    <cellStyle name="Note 3 3 6 13 7" xfId="52177"/>
    <cellStyle name="Note 3 3 6 14" xfId="1878"/>
    <cellStyle name="Note 3 3 6 14 2" xfId="9701"/>
    <cellStyle name="Note 3 3 6 14 3" xfId="17129"/>
    <cellStyle name="Note 3 3 6 14 4" xfId="20664"/>
    <cellStyle name="Note 3 3 6 14 5" xfId="27000"/>
    <cellStyle name="Note 3 3 6 14 6" xfId="38691"/>
    <cellStyle name="Note 3 3 6 14 7" xfId="47413"/>
    <cellStyle name="Note 3 3 6 15" xfId="2467"/>
    <cellStyle name="Note 3 3 6 15 2" xfId="10290"/>
    <cellStyle name="Note 3 3 6 15 3" xfId="17718"/>
    <cellStyle name="Note 3 3 6 15 4" xfId="26359"/>
    <cellStyle name="Note 3 3 6 15 5" xfId="35094"/>
    <cellStyle name="Note 3 3 6 15 6" xfId="39242"/>
    <cellStyle name="Note 3 3 6 15 7" xfId="53768"/>
    <cellStyle name="Note 3 3 6 16" xfId="2580"/>
    <cellStyle name="Note 3 3 6 16 2" xfId="10403"/>
    <cellStyle name="Note 3 3 6 16 3" xfId="17831"/>
    <cellStyle name="Note 3 3 6 16 4" xfId="25092"/>
    <cellStyle name="Note 3 3 6 16 5" xfId="33456"/>
    <cellStyle name="Note 3 3 6 16 6" xfId="37171"/>
    <cellStyle name="Note 3 3 6 16 7" xfId="50999"/>
    <cellStyle name="Note 3 3 6 17" xfId="2373"/>
    <cellStyle name="Note 3 3 6 17 2" xfId="10196"/>
    <cellStyle name="Note 3 3 6 17 3" xfId="17624"/>
    <cellStyle name="Note 3 3 6 17 4" xfId="20549"/>
    <cellStyle name="Note 3 3 6 17 5" xfId="28730"/>
    <cellStyle name="Note 3 3 6 17 6" xfId="36823"/>
    <cellStyle name="Note 3 3 6 17 7" xfId="48471"/>
    <cellStyle name="Note 3 3 6 18" xfId="2150"/>
    <cellStyle name="Note 3 3 6 18 2" xfId="9973"/>
    <cellStyle name="Note 3 3 6 18 3" xfId="17401"/>
    <cellStyle name="Note 3 3 6 18 4" xfId="19161"/>
    <cellStyle name="Note 3 3 6 18 5" xfId="28469"/>
    <cellStyle name="Note 3 3 6 18 6" xfId="41970"/>
    <cellStyle name="Note 3 3 6 18 7" xfId="49226"/>
    <cellStyle name="Note 3 3 6 19" xfId="2774"/>
    <cellStyle name="Note 3 3 6 19 2" xfId="10597"/>
    <cellStyle name="Note 3 3 6 19 3" xfId="18025"/>
    <cellStyle name="Note 3 3 6 19 4" xfId="26141"/>
    <cellStyle name="Note 3 3 6 19 5" xfId="34807"/>
    <cellStyle name="Note 3 3 6 19 6" xfId="38951"/>
    <cellStyle name="Note 3 3 6 19 7" xfId="53307"/>
    <cellStyle name="Note 3 3 6 2" xfId="643"/>
    <cellStyle name="Note 3 3 6 2 2" xfId="8466"/>
    <cellStyle name="Note 3 3 6 2 3" xfId="8282"/>
    <cellStyle name="Note 3 3 6 2 4" xfId="25414"/>
    <cellStyle name="Note 3 3 6 2 5" xfId="33870"/>
    <cellStyle name="Note 3 3 6 2 6" xfId="37562"/>
    <cellStyle name="Note 3 3 6 2 7" xfId="51684"/>
    <cellStyle name="Note 3 3 6 20" xfId="2881"/>
    <cellStyle name="Note 3 3 6 20 2" xfId="10704"/>
    <cellStyle name="Note 3 3 6 20 3" xfId="18132"/>
    <cellStyle name="Note 3 3 6 20 4" xfId="19847"/>
    <cellStyle name="Note 3 3 6 20 5" xfId="28506"/>
    <cellStyle name="Note 3 3 6 20 6" xfId="36729"/>
    <cellStyle name="Note 3 3 6 20 7" xfId="49975"/>
    <cellStyle name="Note 3 3 6 21" xfId="3257"/>
    <cellStyle name="Note 3 3 6 21 2" xfId="11050"/>
    <cellStyle name="Note 3 3 6 21 3" xfId="18379"/>
    <cellStyle name="Note 3 3 6 21 4" xfId="19465"/>
    <cellStyle name="Note 3 3 6 21 5" xfId="26938"/>
    <cellStyle name="Note 3 3 6 21 6" xfId="39522"/>
    <cellStyle name="Note 3 3 6 21 7" xfId="49087"/>
    <cellStyle name="Note 3 3 6 22" xfId="3377"/>
    <cellStyle name="Note 3 3 6 22 2" xfId="11168"/>
    <cellStyle name="Note 3 3 6 22 3" xfId="18490"/>
    <cellStyle name="Note 3 3 6 22 4" xfId="19421"/>
    <cellStyle name="Note 3 3 6 22 5" xfId="27079"/>
    <cellStyle name="Note 3 3 6 22 6" xfId="38471"/>
    <cellStyle name="Note 3 3 6 22 7" xfId="47584"/>
    <cellStyle name="Note 3 3 6 23" xfId="3511"/>
    <cellStyle name="Note 3 3 6 23 2" xfId="11302"/>
    <cellStyle name="Note 3 3 6 23 3" xfId="18599"/>
    <cellStyle name="Note 3 3 6 23 4" xfId="26036"/>
    <cellStyle name="Note 3 3 6 23 5" xfId="34671"/>
    <cellStyle name="Note 3 3 6 23 6" xfId="41313"/>
    <cellStyle name="Note 3 3 6 23 7" xfId="53073"/>
    <cellStyle name="Note 3 3 6 24" xfId="3537"/>
    <cellStyle name="Note 3 3 6 24 2" xfId="11326"/>
    <cellStyle name="Note 3 3 6 24 3" xfId="18616"/>
    <cellStyle name="Note 3 3 6 24 4" xfId="24887"/>
    <cellStyle name="Note 3 3 6 24 5" xfId="33203"/>
    <cellStyle name="Note 3 3 6 24 6" xfId="38637"/>
    <cellStyle name="Note 3 3 6 24 7" xfId="50540"/>
    <cellStyle name="Note 3 3 6 25" xfId="3647"/>
    <cellStyle name="Note 3 3 6 25 2" xfId="11432"/>
    <cellStyle name="Note 3 3 6 25 3" xfId="18705"/>
    <cellStyle name="Note 3 3 6 25 4" xfId="20365"/>
    <cellStyle name="Note 3 3 6 25 5" xfId="27683"/>
    <cellStyle name="Note 3 3 6 25 6" xfId="40896"/>
    <cellStyle name="Note 3 3 6 25 7" xfId="48172"/>
    <cellStyle name="Note 3 3 6 26" xfId="3778"/>
    <cellStyle name="Note 3 3 6 26 2" xfId="11560"/>
    <cellStyle name="Note 3 3 6 26 3" xfId="18817"/>
    <cellStyle name="Note 3 3 6 26 4" xfId="19603"/>
    <cellStyle name="Note 3 3 6 26 5" xfId="28179"/>
    <cellStyle name="Note 3 3 6 26 6" xfId="36313"/>
    <cellStyle name="Note 3 3 6 26 7" xfId="49486"/>
    <cellStyle name="Note 3 3 6 27" xfId="3895"/>
    <cellStyle name="Note 3 3 6 27 2" xfId="11675"/>
    <cellStyle name="Note 3 3 6 27 3" xfId="18926"/>
    <cellStyle name="Note 3 3 6 27 4" xfId="25187"/>
    <cellStyle name="Note 3 3 6 27 5" xfId="33571"/>
    <cellStyle name="Note 3 3 6 27 6" xfId="39101"/>
    <cellStyle name="Note 3 3 6 27 7" xfId="51191"/>
    <cellStyle name="Note 3 3 6 28" xfId="3193"/>
    <cellStyle name="Note 3 3 6 28 2" xfId="10993"/>
    <cellStyle name="Note 3 3 6 28 3" xfId="20319"/>
    <cellStyle name="Note 3 3 6 28 4" xfId="28411"/>
    <cellStyle name="Note 3 3 6 28 5" xfId="35410"/>
    <cellStyle name="Note 3 3 6 28 6" xfId="42432"/>
    <cellStyle name="Note 3 3 6 28 7" xfId="49350"/>
    <cellStyle name="Note 3 3 6 29" xfId="4092"/>
    <cellStyle name="Note 3 3 6 29 2" xfId="11852"/>
    <cellStyle name="Note 3 3 6 29 3" xfId="20802"/>
    <cellStyle name="Note 3 3 6 29 4" xfId="28989"/>
    <cellStyle name="Note 3 3 6 29 5" xfId="33881"/>
    <cellStyle name="Note 3 3 6 29 6" xfId="42654"/>
    <cellStyle name="Note 3 3 6 29 7" xfId="48353"/>
    <cellStyle name="Note 3 3 6 3" xfId="750"/>
    <cellStyle name="Note 3 3 6 3 2" xfId="8573"/>
    <cellStyle name="Note 3 3 6 3 3" xfId="16001"/>
    <cellStyle name="Note 3 3 6 3 4" xfId="26471"/>
    <cellStyle name="Note 3 3 6 3 5" xfId="35255"/>
    <cellStyle name="Note 3 3 6 3 6" xfId="37555"/>
    <cellStyle name="Note 3 3 6 3 7" xfId="54022"/>
    <cellStyle name="Note 3 3 6 30" xfId="4010"/>
    <cellStyle name="Note 3 3 6 30 2" xfId="20720"/>
    <cellStyle name="Note 3 3 6 30 3" xfId="28907"/>
    <cellStyle name="Note 3 3 6 30 4" xfId="35687"/>
    <cellStyle name="Note 3 3 6 30 5" xfId="42572"/>
    <cellStyle name="Note 3 3 6 30 6" xfId="51927"/>
    <cellStyle name="Note 3 3 6 31" xfId="4289"/>
    <cellStyle name="Note 3 3 6 31 2" xfId="12006"/>
    <cellStyle name="Note 3 3 6 31 3" xfId="20999"/>
    <cellStyle name="Note 3 3 6 31 4" xfId="29186"/>
    <cellStyle name="Note 3 3 6 31 5" xfId="28158"/>
    <cellStyle name="Note 3 3 6 31 6" xfId="42851"/>
    <cellStyle name="Note 3 3 6 31 7" xfId="49439"/>
    <cellStyle name="Note 3 3 6 32" xfId="4412"/>
    <cellStyle name="Note 3 3 6 32 2" xfId="12129"/>
    <cellStyle name="Note 3 3 6 32 3" xfId="21122"/>
    <cellStyle name="Note 3 3 6 32 4" xfId="29309"/>
    <cellStyle name="Note 3 3 6 32 5" xfId="36008"/>
    <cellStyle name="Note 3 3 6 32 6" xfId="42974"/>
    <cellStyle name="Note 3 3 6 32 7" xfId="53479"/>
    <cellStyle name="Note 3 3 6 33" xfId="4526"/>
    <cellStyle name="Note 3 3 6 33 2" xfId="12243"/>
    <cellStyle name="Note 3 3 6 33 3" xfId="21236"/>
    <cellStyle name="Note 3 3 6 33 4" xfId="29423"/>
    <cellStyle name="Note 3 3 6 33 5" xfId="36120"/>
    <cellStyle name="Note 3 3 6 33 6" xfId="43088"/>
    <cellStyle name="Note 3 3 6 33 7" xfId="54000"/>
    <cellStyle name="Note 3 3 6 34" xfId="4639"/>
    <cellStyle name="Note 3 3 6 34 2" xfId="12356"/>
    <cellStyle name="Note 3 3 6 34 3" xfId="21349"/>
    <cellStyle name="Note 3 3 6 34 4" xfId="29536"/>
    <cellStyle name="Note 3 3 6 34 5" xfId="35840"/>
    <cellStyle name="Note 3 3 6 34 6" xfId="43201"/>
    <cellStyle name="Note 3 3 6 34 7" xfId="52639"/>
    <cellStyle name="Note 3 3 6 35" xfId="4751"/>
    <cellStyle name="Note 3 3 6 35 2" xfId="12468"/>
    <cellStyle name="Note 3 3 6 35 3" xfId="21461"/>
    <cellStyle name="Note 3 3 6 35 4" xfId="29648"/>
    <cellStyle name="Note 3 3 6 35 5" xfId="34935"/>
    <cellStyle name="Note 3 3 6 35 6" xfId="43313"/>
    <cellStyle name="Note 3 3 6 35 7" xfId="48656"/>
    <cellStyle name="Note 3 3 6 36" xfId="4859"/>
    <cellStyle name="Note 3 3 6 36 2" xfId="12576"/>
    <cellStyle name="Note 3 3 6 36 3" xfId="21569"/>
    <cellStyle name="Note 3 3 6 36 4" xfId="29756"/>
    <cellStyle name="Note 3 3 6 36 5" xfId="35672"/>
    <cellStyle name="Note 3 3 6 36 6" xfId="43421"/>
    <cellStyle name="Note 3 3 6 36 7" xfId="51807"/>
    <cellStyle name="Note 3 3 6 37" xfId="4971"/>
    <cellStyle name="Note 3 3 6 37 2" xfId="12688"/>
    <cellStyle name="Note 3 3 6 37 3" xfId="21681"/>
    <cellStyle name="Note 3 3 6 37 4" xfId="29868"/>
    <cellStyle name="Note 3 3 6 37 5" xfId="34996"/>
    <cellStyle name="Note 3 3 6 37 6" xfId="43533"/>
    <cellStyle name="Note 3 3 6 37 7" xfId="50160"/>
    <cellStyle name="Note 3 3 6 38" xfId="5128"/>
    <cellStyle name="Note 3 3 6 38 2" xfId="12845"/>
    <cellStyle name="Note 3 3 6 38 3" xfId="21838"/>
    <cellStyle name="Note 3 3 6 38 4" xfId="30025"/>
    <cellStyle name="Note 3 3 6 38 5" xfId="33911"/>
    <cellStyle name="Note 3 3 6 38 6" xfId="43690"/>
    <cellStyle name="Note 3 3 6 38 7" xfId="50773"/>
    <cellStyle name="Note 3 3 6 39" xfId="5469"/>
    <cellStyle name="Note 3 3 6 39 2" xfId="13186"/>
    <cellStyle name="Note 3 3 6 39 3" xfId="22179"/>
    <cellStyle name="Note 3 3 6 39 4" xfId="30366"/>
    <cellStyle name="Note 3 3 6 39 5" xfId="33672"/>
    <cellStyle name="Note 3 3 6 39 6" xfId="44031"/>
    <cellStyle name="Note 3 3 6 39 7" xfId="51096"/>
    <cellStyle name="Note 3 3 6 4" xfId="862"/>
    <cellStyle name="Note 3 3 6 4 2" xfId="8685"/>
    <cellStyle name="Note 3 3 6 4 3" xfId="16113"/>
    <cellStyle name="Note 3 3 6 4 4" xfId="19742"/>
    <cellStyle name="Note 3 3 6 4 5" xfId="28142"/>
    <cellStyle name="Note 3 3 6 4 6" xfId="37539"/>
    <cellStyle name="Note 3 3 6 4 7" xfId="48960"/>
    <cellStyle name="Note 3 3 6 40" xfId="5594"/>
    <cellStyle name="Note 3 3 6 40 2" xfId="13311"/>
    <cellStyle name="Note 3 3 6 40 3" xfId="22304"/>
    <cellStyle name="Note 3 3 6 40 4" xfId="30491"/>
    <cellStyle name="Note 3 3 6 40 5" xfId="34097"/>
    <cellStyle name="Note 3 3 6 40 6" xfId="44156"/>
    <cellStyle name="Note 3 3 6 40 7" xfId="47135"/>
    <cellStyle name="Note 3 3 6 41" xfId="5709"/>
    <cellStyle name="Note 3 3 6 41 2" xfId="13426"/>
    <cellStyle name="Note 3 3 6 41 3" xfId="22419"/>
    <cellStyle name="Note 3 3 6 41 4" xfId="30606"/>
    <cellStyle name="Note 3 3 6 41 5" xfId="33992"/>
    <cellStyle name="Note 3 3 6 41 6" xfId="44271"/>
    <cellStyle name="Note 3 3 6 41 7" xfId="47068"/>
    <cellStyle name="Note 3 3 6 42" xfId="5826"/>
    <cellStyle name="Note 3 3 6 42 2" xfId="13543"/>
    <cellStyle name="Note 3 3 6 42 3" xfId="22536"/>
    <cellStyle name="Note 3 3 6 42 4" xfId="30723"/>
    <cellStyle name="Note 3 3 6 42 5" xfId="28192"/>
    <cellStyle name="Note 3 3 6 42 6" xfId="44388"/>
    <cellStyle name="Note 3 3 6 42 7" xfId="49927"/>
    <cellStyle name="Note 3 3 6 43" xfId="5954"/>
    <cellStyle name="Note 3 3 6 43 2" xfId="13671"/>
    <cellStyle name="Note 3 3 6 43 3" xfId="22664"/>
    <cellStyle name="Note 3 3 6 43 4" xfId="30851"/>
    <cellStyle name="Note 3 3 6 43 5" xfId="35606"/>
    <cellStyle name="Note 3 3 6 43 6" xfId="44516"/>
    <cellStyle name="Note 3 3 6 43 7" xfId="51240"/>
    <cellStyle name="Note 3 3 6 44" xfId="6067"/>
    <cellStyle name="Note 3 3 6 44 2" xfId="13784"/>
    <cellStyle name="Note 3 3 6 44 3" xfId="22777"/>
    <cellStyle name="Note 3 3 6 44 4" xfId="30964"/>
    <cellStyle name="Note 3 3 6 44 5" xfId="36211"/>
    <cellStyle name="Note 3 3 6 44 6" xfId="44629"/>
    <cellStyle name="Note 3 3 6 44 7" xfId="54269"/>
    <cellStyle name="Note 3 3 6 45" xfId="5172"/>
    <cellStyle name="Note 3 3 6 45 2" xfId="12889"/>
    <cellStyle name="Note 3 3 6 45 3" xfId="21882"/>
    <cellStyle name="Note 3 3 6 45 4" xfId="30069"/>
    <cellStyle name="Note 3 3 6 45 5" xfId="35627"/>
    <cellStyle name="Note 3 3 6 45 6" xfId="43734"/>
    <cellStyle name="Note 3 3 6 45 7" xfId="51630"/>
    <cellStyle name="Note 3 3 6 46" xfId="6210"/>
    <cellStyle name="Note 3 3 6 46 2" xfId="13927"/>
    <cellStyle name="Note 3 3 6 46 3" xfId="22920"/>
    <cellStyle name="Note 3 3 6 46 4" xfId="31107"/>
    <cellStyle name="Note 3 3 6 46 5" xfId="36173"/>
    <cellStyle name="Note 3 3 6 46 6" xfId="44772"/>
    <cellStyle name="Note 3 3 6 46 7" xfId="53817"/>
    <cellStyle name="Note 3 3 6 47" xfId="6327"/>
    <cellStyle name="Note 3 3 6 47 2" xfId="14044"/>
    <cellStyle name="Note 3 3 6 47 3" xfId="23037"/>
    <cellStyle name="Note 3 3 6 47 4" xfId="31224"/>
    <cellStyle name="Note 3 3 6 47 5" xfId="27159"/>
    <cellStyle name="Note 3 3 6 47 6" xfId="44889"/>
    <cellStyle name="Note 3 3 6 47 7" xfId="49656"/>
    <cellStyle name="Note 3 3 6 48" xfId="6437"/>
    <cellStyle name="Note 3 3 6 48 2" xfId="14154"/>
    <cellStyle name="Note 3 3 6 48 3" xfId="23147"/>
    <cellStyle name="Note 3 3 6 48 4" xfId="31334"/>
    <cellStyle name="Note 3 3 6 48 5" xfId="35735"/>
    <cellStyle name="Note 3 3 6 48 6" xfId="44999"/>
    <cellStyle name="Note 3 3 6 48 7" xfId="51956"/>
    <cellStyle name="Note 3 3 6 49" xfId="6107"/>
    <cellStyle name="Note 3 3 6 49 2" xfId="13824"/>
    <cellStyle name="Note 3 3 6 49 3" xfId="22817"/>
    <cellStyle name="Note 3 3 6 49 4" xfId="31004"/>
    <cellStyle name="Note 3 3 6 49 5" xfId="35281"/>
    <cellStyle name="Note 3 3 6 49 6" xfId="44669"/>
    <cellStyle name="Note 3 3 6 49 7" xfId="49901"/>
    <cellStyle name="Note 3 3 6 5" xfId="1326"/>
    <cellStyle name="Note 3 3 6 5 2" xfId="9149"/>
    <cellStyle name="Note 3 3 6 5 3" xfId="16577"/>
    <cellStyle name="Note 3 3 6 5 4" xfId="25003"/>
    <cellStyle name="Note 3 3 6 5 5" xfId="33355"/>
    <cellStyle name="Note 3 3 6 5 6" xfId="41921"/>
    <cellStyle name="Note 3 3 6 5 7" xfId="50808"/>
    <cellStyle name="Note 3 3 6 50" xfId="6584"/>
    <cellStyle name="Note 3 3 6 50 2" xfId="14301"/>
    <cellStyle name="Note 3 3 6 50 3" xfId="23294"/>
    <cellStyle name="Note 3 3 6 50 4" xfId="31481"/>
    <cellStyle name="Note 3 3 6 50 5" xfId="35795"/>
    <cellStyle name="Note 3 3 6 50 6" xfId="45146"/>
    <cellStyle name="Note 3 3 6 50 7" xfId="47636"/>
    <cellStyle name="Note 3 3 6 51" xfId="6695"/>
    <cellStyle name="Note 3 3 6 51 2" xfId="14412"/>
    <cellStyle name="Note 3 3 6 51 3" xfId="23405"/>
    <cellStyle name="Note 3 3 6 51 4" xfId="31592"/>
    <cellStyle name="Note 3 3 6 51 5" xfId="34523"/>
    <cellStyle name="Note 3 3 6 51 6" xfId="45257"/>
    <cellStyle name="Note 3 3 6 51 7" xfId="50066"/>
    <cellStyle name="Note 3 3 6 52" xfId="6810"/>
    <cellStyle name="Note 3 3 6 52 2" xfId="14527"/>
    <cellStyle name="Note 3 3 6 52 3" xfId="23520"/>
    <cellStyle name="Note 3 3 6 52 4" xfId="31707"/>
    <cellStyle name="Note 3 3 6 52 5" xfId="34145"/>
    <cellStyle name="Note 3 3 6 52 6" xfId="45372"/>
    <cellStyle name="Note 3 3 6 52 7" xfId="50383"/>
    <cellStyle name="Note 3 3 6 53" xfId="6923"/>
    <cellStyle name="Note 3 3 6 53 2" xfId="14640"/>
    <cellStyle name="Note 3 3 6 53 3" xfId="23633"/>
    <cellStyle name="Note 3 3 6 53 4" xfId="31820"/>
    <cellStyle name="Note 3 3 6 53 5" xfId="36227"/>
    <cellStyle name="Note 3 3 6 53 6" xfId="45485"/>
    <cellStyle name="Note 3 3 6 53 7" xfId="46979"/>
    <cellStyle name="Note 3 3 6 54" xfId="7035"/>
    <cellStyle name="Note 3 3 6 54 2" xfId="14752"/>
    <cellStyle name="Note 3 3 6 54 3" xfId="23745"/>
    <cellStyle name="Note 3 3 6 54 4" xfId="31932"/>
    <cellStyle name="Note 3 3 6 54 5" xfId="28549"/>
    <cellStyle name="Note 3 3 6 54 6" xfId="45597"/>
    <cellStyle name="Note 3 3 6 54 7" xfId="46877"/>
    <cellStyle name="Note 3 3 6 55" xfId="7197"/>
    <cellStyle name="Note 3 3 6 55 2" xfId="14914"/>
    <cellStyle name="Note 3 3 6 55 3" xfId="23907"/>
    <cellStyle name="Note 3 3 6 55 4" xfId="32094"/>
    <cellStyle name="Note 3 3 6 55 5" xfId="35591"/>
    <cellStyle name="Note 3 3 6 55 6" xfId="45759"/>
    <cellStyle name="Note 3 3 6 55 7" xfId="50949"/>
    <cellStyle name="Note 3 3 6 56" xfId="7336"/>
    <cellStyle name="Note 3 3 6 56 2" xfId="15053"/>
    <cellStyle name="Note 3 3 6 56 3" xfId="24046"/>
    <cellStyle name="Note 3 3 6 56 4" xfId="32233"/>
    <cellStyle name="Note 3 3 6 56 5" xfId="35873"/>
    <cellStyle name="Note 3 3 6 56 6" xfId="45898"/>
    <cellStyle name="Note 3 3 6 56 7" xfId="52255"/>
    <cellStyle name="Note 3 3 6 57" xfId="7432"/>
    <cellStyle name="Note 3 3 6 57 2" xfId="15149"/>
    <cellStyle name="Note 3 3 6 57 3" xfId="24142"/>
    <cellStyle name="Note 3 3 6 57 4" xfId="32329"/>
    <cellStyle name="Note 3 3 6 57 5" xfId="34391"/>
    <cellStyle name="Note 3 3 6 57 6" xfId="45994"/>
    <cellStyle name="Note 3 3 6 57 7" xfId="49308"/>
    <cellStyle name="Note 3 3 6 58" xfId="7553"/>
    <cellStyle name="Note 3 3 6 58 2" xfId="15270"/>
    <cellStyle name="Note 3 3 6 58 3" xfId="24263"/>
    <cellStyle name="Note 3 3 6 58 4" xfId="32450"/>
    <cellStyle name="Note 3 3 6 58 5" xfId="35717"/>
    <cellStyle name="Note 3 3 6 58 6" xfId="46115"/>
    <cellStyle name="Note 3 3 6 58 7" xfId="51300"/>
    <cellStyle name="Note 3 3 6 59" xfId="7829"/>
    <cellStyle name="Note 3 3 6 59 2" xfId="15546"/>
    <cellStyle name="Note 3 3 6 59 3" xfId="24533"/>
    <cellStyle name="Note 3 3 6 59 4" xfId="32726"/>
    <cellStyle name="Note 3 3 6 59 5" xfId="35946"/>
    <cellStyle name="Note 3 3 6 59 6" xfId="46391"/>
    <cellStyle name="Note 3 3 6 59 7" xfId="52722"/>
    <cellStyle name="Note 3 3 6 6" xfId="1449"/>
    <cellStyle name="Note 3 3 6 6 2" xfId="9272"/>
    <cellStyle name="Note 3 3 6 6 3" xfId="16700"/>
    <cellStyle name="Note 3 3 6 6 4" xfId="24882"/>
    <cellStyle name="Note 3 3 6 6 5" xfId="33196"/>
    <cellStyle name="Note 3 3 6 6 6" xfId="38371"/>
    <cellStyle name="Note 3 3 6 6 7" xfId="50528"/>
    <cellStyle name="Note 3 3 6 60" xfId="7812"/>
    <cellStyle name="Note 3 3 6 60 2" xfId="15529"/>
    <cellStyle name="Note 3 3 6 60 3" xfId="24516"/>
    <cellStyle name="Note 3 3 6 60 4" xfId="32709"/>
    <cellStyle name="Note 3 3 6 60 5" xfId="36015"/>
    <cellStyle name="Note 3 3 6 60 6" xfId="46374"/>
    <cellStyle name="Note 3 3 6 60 7" xfId="48217"/>
    <cellStyle name="Note 3 3 6 61" xfId="7966"/>
    <cellStyle name="Note 3 3 6 61 2" xfId="15683"/>
    <cellStyle name="Note 3 3 6 61 3" xfId="24668"/>
    <cellStyle name="Note 3 3 6 61 4" xfId="32863"/>
    <cellStyle name="Note 3 3 6 61 5" xfId="35975"/>
    <cellStyle name="Note 3 3 6 61 6" xfId="46528"/>
    <cellStyle name="Note 3 3 6 61 7" xfId="52728"/>
    <cellStyle name="Note 3 3 6 62" xfId="7957"/>
    <cellStyle name="Note 3 3 6 62 2" xfId="15674"/>
    <cellStyle name="Note 3 3 6 62 3" xfId="24660"/>
    <cellStyle name="Note 3 3 6 62 4" xfId="32854"/>
    <cellStyle name="Note 3 3 6 62 5" xfId="33628"/>
    <cellStyle name="Note 3 3 6 62 6" xfId="46519"/>
    <cellStyle name="Note 3 3 6 62 7" xfId="53810"/>
    <cellStyle name="Note 3 3 6 63" xfId="8105"/>
    <cellStyle name="Note 3 3 6 63 2" xfId="15822"/>
    <cellStyle name="Note 3 3 6 63 3" xfId="33002"/>
    <cellStyle name="Note 3 3 6 63 4" xfId="36001"/>
    <cellStyle name="Note 3 3 6 63 5" xfId="46667"/>
    <cellStyle name="Note 3 3 6 63 6" xfId="53026"/>
    <cellStyle name="Note 3 3 6 64" xfId="25645"/>
    <cellStyle name="Note 3 3 6 65" xfId="34167"/>
    <cellStyle name="Note 3 3 6 66" xfId="36958"/>
    <cellStyle name="Note 3 3 6 67" xfId="52194"/>
    <cellStyle name="Note 3 3 6 7" xfId="1185"/>
    <cellStyle name="Note 3 3 6 7 2" xfId="9008"/>
    <cellStyle name="Note 3 3 6 7 3" xfId="16436"/>
    <cellStyle name="Note 3 3 6 7 4" xfId="25951"/>
    <cellStyle name="Note 3 3 6 7 5" xfId="34558"/>
    <cellStyle name="Note 3 3 6 7 6" xfId="41796"/>
    <cellStyle name="Note 3 3 6 7 7" xfId="52895"/>
    <cellStyle name="Note 3 3 6 8" xfId="1686"/>
    <cellStyle name="Note 3 3 6 8 2" xfId="9509"/>
    <cellStyle name="Note 3 3 6 8 3" xfId="16937"/>
    <cellStyle name="Note 3 3 6 8 4" xfId="25448"/>
    <cellStyle name="Note 3 3 6 8 5" xfId="33910"/>
    <cellStyle name="Note 3 3 6 8 6" xfId="37217"/>
    <cellStyle name="Note 3 3 6 8 7" xfId="51758"/>
    <cellStyle name="Note 3 3 6 9" xfId="1820"/>
    <cellStyle name="Note 3 3 6 9 2" xfId="9643"/>
    <cellStyle name="Note 3 3 6 9 3" xfId="17071"/>
    <cellStyle name="Note 3 3 6 9 4" xfId="19136"/>
    <cellStyle name="Note 3 3 6 9 5" xfId="26864"/>
    <cellStyle name="Note 3 3 6 9 6" xfId="37706"/>
    <cellStyle name="Note 3 3 6 9 7" xfId="49799"/>
    <cellStyle name="Note 3 3 60" xfId="7309"/>
    <cellStyle name="Note 3 3 60 2" xfId="15026"/>
    <cellStyle name="Note 3 3 60 3" xfId="24019"/>
    <cellStyle name="Note 3 3 60 4" xfId="32206"/>
    <cellStyle name="Note 3 3 60 5" xfId="35817"/>
    <cellStyle name="Note 3 3 60 6" xfId="45871"/>
    <cellStyle name="Note 3 3 60 7" xfId="52619"/>
    <cellStyle name="Note 3 3 61" xfId="7329"/>
    <cellStyle name="Note 3 3 61 2" xfId="15046"/>
    <cellStyle name="Note 3 3 61 3" xfId="24039"/>
    <cellStyle name="Note 3 3 61 4" xfId="32226"/>
    <cellStyle name="Note 3 3 61 5" xfId="35992"/>
    <cellStyle name="Note 3 3 61 6" xfId="45891"/>
    <cellStyle name="Note 3 3 61 7" xfId="51686"/>
    <cellStyle name="Note 3 3 62" xfId="7211"/>
    <cellStyle name="Note 3 3 62 2" xfId="14928"/>
    <cellStyle name="Note 3 3 62 3" xfId="23921"/>
    <cellStyle name="Note 3 3 62 4" xfId="32108"/>
    <cellStyle name="Note 3 3 62 5" xfId="33385"/>
    <cellStyle name="Note 3 3 62 6" xfId="45773"/>
    <cellStyle name="Note 3 3 62 7" xfId="49395"/>
    <cellStyle name="Note 3 3 63" xfId="7526"/>
    <cellStyle name="Note 3 3 63 2" xfId="15243"/>
    <cellStyle name="Note 3 3 63 3" xfId="24236"/>
    <cellStyle name="Note 3 3 63 4" xfId="32423"/>
    <cellStyle name="Note 3 3 63 5" xfId="28505"/>
    <cellStyle name="Note 3 3 63 6" xfId="46088"/>
    <cellStyle name="Note 3 3 63 7" xfId="54398"/>
    <cellStyle name="Note 3 3 64" xfId="7727"/>
    <cellStyle name="Note 3 3 64 2" xfId="15444"/>
    <cellStyle name="Note 3 3 64 3" xfId="24435"/>
    <cellStyle name="Note 3 3 64 4" xfId="32624"/>
    <cellStyle name="Note 3 3 64 5" xfId="33468"/>
    <cellStyle name="Note 3 3 64 6" xfId="46289"/>
    <cellStyle name="Note 3 3 64 7" xfId="54004"/>
    <cellStyle name="Note 3 3 65" xfId="7793"/>
    <cellStyle name="Note 3 3 65 2" xfId="15510"/>
    <cellStyle name="Note 3 3 65 3" xfId="24497"/>
    <cellStyle name="Note 3 3 65 4" xfId="32690"/>
    <cellStyle name="Note 3 3 65 5" xfId="35247"/>
    <cellStyle name="Note 3 3 65 6" xfId="46355"/>
    <cellStyle name="Note 3 3 65 7" xfId="52154"/>
    <cellStyle name="Note 3 3 66" xfId="7986"/>
    <cellStyle name="Note 3 3 66 2" xfId="15703"/>
    <cellStyle name="Note 3 3 66 3" xfId="24688"/>
    <cellStyle name="Note 3 3 66 4" xfId="32883"/>
    <cellStyle name="Note 3 3 66 5" xfId="34670"/>
    <cellStyle name="Note 3 3 66 6" xfId="46548"/>
    <cellStyle name="Note 3 3 66 7" xfId="50605"/>
    <cellStyle name="Note 3 3 67" xfId="7643"/>
    <cellStyle name="Note 3 3 67 2" xfId="15360"/>
    <cellStyle name="Note 3 3 67 3" xfId="24353"/>
    <cellStyle name="Note 3 3 67 4" xfId="32540"/>
    <cellStyle name="Note 3 3 67 5" xfId="34730"/>
    <cellStyle name="Note 3 3 67 6" xfId="46205"/>
    <cellStyle name="Note 3 3 67 7" xfId="50862"/>
    <cellStyle name="Note 3 3 68" xfId="8070"/>
    <cellStyle name="Note 3 3 68 2" xfId="15787"/>
    <cellStyle name="Note 3 3 68 3" xfId="32967"/>
    <cellStyle name="Note 3 3 68 4" xfId="35415"/>
    <cellStyle name="Note 3 3 68 5" xfId="46632"/>
    <cellStyle name="Note 3 3 68 6" xfId="49196"/>
    <cellStyle name="Note 3 3 69" xfId="26588"/>
    <cellStyle name="Note 3 3 7" xfId="595"/>
    <cellStyle name="Note 3 3 7 2" xfId="8418"/>
    <cellStyle name="Note 3 3 7 3" xfId="8410"/>
    <cellStyle name="Note 3 3 7 4" xfId="19262"/>
    <cellStyle name="Note 3 3 7 5" xfId="27067"/>
    <cellStyle name="Note 3 3 7 6" xfId="37410"/>
    <cellStyle name="Note 3 3 7 7" xfId="48929"/>
    <cellStyle name="Note 3 3 70" xfId="35412"/>
    <cellStyle name="Note 3 3 71" xfId="36623"/>
    <cellStyle name="Note 3 3 72" xfId="54260"/>
    <cellStyle name="Note 3 3 8" xfId="238"/>
    <cellStyle name="Note 3 3 8 2" xfId="8337"/>
    <cellStyle name="Note 3 3 8 3" xfId="8332"/>
    <cellStyle name="Note 3 3 8 4" xfId="20131"/>
    <cellStyle name="Note 3 3 8 5" xfId="27483"/>
    <cellStyle name="Note 3 3 8 6" xfId="37444"/>
    <cellStyle name="Note 3 3 8 7" xfId="48731"/>
    <cellStyle name="Note 3 3 9" xfId="620"/>
    <cellStyle name="Note 3 3 9 2" xfId="8443"/>
    <cellStyle name="Note 3 3 9 3" xfId="8388"/>
    <cellStyle name="Note 3 3 9 4" xfId="19793"/>
    <cellStyle name="Note 3 3 9 5" xfId="27455"/>
    <cellStyle name="Note 3 3 9 6" xfId="37450"/>
    <cellStyle name="Note 3 3 9 7" xfId="47937"/>
    <cellStyle name="Note 3 30" xfId="5182"/>
    <cellStyle name="Note 3 30 2" xfId="12899"/>
    <cellStyle name="Note 3 30 3" xfId="21892"/>
    <cellStyle name="Note 3 30 4" xfId="30079"/>
    <cellStyle name="Note 3 30 5" xfId="35120"/>
    <cellStyle name="Note 3 30 6" xfId="43744"/>
    <cellStyle name="Note 3 30 7" xfId="50645"/>
    <cellStyle name="Note 3 31" xfId="5223"/>
    <cellStyle name="Note 3 31 2" xfId="12940"/>
    <cellStyle name="Note 3 31 3" xfId="21933"/>
    <cellStyle name="Note 3 31 4" xfId="30120"/>
    <cellStyle name="Note 3 31 5" xfId="36093"/>
    <cellStyle name="Note 3 31 6" xfId="43785"/>
    <cellStyle name="Note 3 31 7" xfId="53890"/>
    <cellStyle name="Note 3 32" xfId="7145"/>
    <cellStyle name="Note 3 32 2" xfId="14862"/>
    <cellStyle name="Note 3 32 3" xfId="23855"/>
    <cellStyle name="Note 3 32 4" xfId="32042"/>
    <cellStyle name="Note 3 32 5" xfId="34268"/>
    <cellStyle name="Note 3 32 6" xfId="45707"/>
    <cellStyle name="Note 3 32 7" xfId="50042"/>
    <cellStyle name="Note 3 33" xfId="7259"/>
    <cellStyle name="Note 3 33 2" xfId="14976"/>
    <cellStyle name="Note 3 33 3" xfId="23969"/>
    <cellStyle name="Note 3 33 4" xfId="32156"/>
    <cellStyle name="Note 3 33 5" xfId="35993"/>
    <cellStyle name="Note 3 33 6" xfId="45821"/>
    <cellStyle name="Note 3 33 7" xfId="51647"/>
    <cellStyle name="Note 3 34" xfId="7683"/>
    <cellStyle name="Note 3 34 2" xfId="15400"/>
    <cellStyle name="Note 3 34 3" xfId="24391"/>
    <cellStyle name="Note 3 34 4" xfId="32580"/>
    <cellStyle name="Note 3 34 5" xfId="36019"/>
    <cellStyle name="Note 3 34 6" xfId="46245"/>
    <cellStyle name="Note 3 34 7" xfId="53170"/>
    <cellStyle name="Note 3 35" xfId="7989"/>
    <cellStyle name="Note 3 35 2" xfId="15706"/>
    <cellStyle name="Note 3 35 3" xfId="24691"/>
    <cellStyle name="Note 3 35 4" xfId="32886"/>
    <cellStyle name="Note 3 35 5" xfId="26952"/>
    <cellStyle name="Note 3 35 6" xfId="46551"/>
    <cellStyle name="Note 3 35 7" xfId="50487"/>
    <cellStyle name="Note 3 36" xfId="7655"/>
    <cellStyle name="Note 3 36 2" xfId="15372"/>
    <cellStyle name="Note 3 36 3" xfId="24364"/>
    <cellStyle name="Note 3 36 4" xfId="32552"/>
    <cellStyle name="Note 3 36 5" xfId="26727"/>
    <cellStyle name="Note 3 36 6" xfId="46217"/>
    <cellStyle name="Note 3 36 7" xfId="47406"/>
    <cellStyle name="Note 3 37" xfId="25315"/>
    <cellStyle name="Note 3 38" xfId="33743"/>
    <cellStyle name="Note 3 39" xfId="37468"/>
    <cellStyle name="Note 3 4" xfId="507"/>
    <cellStyle name="Note 3 4 10" xfId="1953"/>
    <cellStyle name="Note 3 4 10 2" xfId="9776"/>
    <cellStyle name="Note 3 4 10 3" xfId="17204"/>
    <cellStyle name="Note 3 4 10 4" xfId="19036"/>
    <cellStyle name="Note 3 4 10 5" xfId="26973"/>
    <cellStyle name="Note 3 4 10 6" xfId="39693"/>
    <cellStyle name="Note 3 4 10 7" xfId="49818"/>
    <cellStyle name="Note 3 4 11" xfId="2071"/>
    <cellStyle name="Note 3 4 11 2" xfId="9894"/>
    <cellStyle name="Note 3 4 11 3" xfId="17322"/>
    <cellStyle name="Note 3 4 11 4" xfId="25046"/>
    <cellStyle name="Note 3 4 11 5" xfId="33406"/>
    <cellStyle name="Note 3 4 11 6" xfId="36737"/>
    <cellStyle name="Note 3 4 11 7" xfId="50898"/>
    <cellStyle name="Note 3 4 12" xfId="2184"/>
    <cellStyle name="Note 3 4 12 2" xfId="10007"/>
    <cellStyle name="Note 3 4 12 3" xfId="17435"/>
    <cellStyle name="Note 3 4 12 4" xfId="26581"/>
    <cellStyle name="Note 3 4 12 5" xfId="35402"/>
    <cellStyle name="Note 3 4 12 6" xfId="37824"/>
    <cellStyle name="Note 3 4 12 7" xfId="54246"/>
    <cellStyle name="Note 3 4 13" xfId="1600"/>
    <cellStyle name="Note 3 4 13 2" xfId="9423"/>
    <cellStyle name="Note 3 4 13 3" xfId="16851"/>
    <cellStyle name="Note 3 4 13 4" xfId="19677"/>
    <cellStyle name="Note 3 4 13 5" xfId="26760"/>
    <cellStyle name="Note 3 4 13 6" xfId="37647"/>
    <cellStyle name="Note 3 4 13 7" xfId="49049"/>
    <cellStyle name="Note 3 4 14" xfId="1149"/>
    <cellStyle name="Note 3 4 14 2" xfId="8972"/>
    <cellStyle name="Note 3 4 14 3" xfId="16400"/>
    <cellStyle name="Note 3 4 14 4" xfId="19022"/>
    <cellStyle name="Note 3 4 14 5" xfId="26755"/>
    <cellStyle name="Note 3 4 14 6" xfId="39628"/>
    <cellStyle name="Note 3 4 14 7" xfId="49109"/>
    <cellStyle name="Note 3 4 15" xfId="2482"/>
    <cellStyle name="Note 3 4 15 2" xfId="10305"/>
    <cellStyle name="Note 3 4 15 3" xfId="17733"/>
    <cellStyle name="Note 3 4 15 4" xfId="25652"/>
    <cellStyle name="Note 3 4 15 5" xfId="34174"/>
    <cellStyle name="Note 3 4 15 6" xfId="38005"/>
    <cellStyle name="Note 3 4 15 7" xfId="52207"/>
    <cellStyle name="Note 3 4 16" xfId="2595"/>
    <cellStyle name="Note 3 4 16 2" xfId="10418"/>
    <cellStyle name="Note 3 4 16 3" xfId="17846"/>
    <cellStyle name="Note 3 4 16 4" xfId="19882"/>
    <cellStyle name="Note 3 4 16 5" xfId="27319"/>
    <cellStyle name="Note 3 4 16 6" xfId="36637"/>
    <cellStyle name="Note 3 4 16 7" xfId="49444"/>
    <cellStyle name="Note 3 4 17" xfId="2378"/>
    <cellStyle name="Note 3 4 17 2" xfId="10201"/>
    <cellStyle name="Note 3 4 17 3" xfId="17629"/>
    <cellStyle name="Note 3 4 17 4" xfId="25110"/>
    <cellStyle name="Note 3 4 17 5" xfId="33480"/>
    <cellStyle name="Note 3 4 17 6" xfId="41495"/>
    <cellStyle name="Note 3 4 17 7" xfId="51040"/>
    <cellStyle name="Note 3 4 18" xfId="2690"/>
    <cellStyle name="Note 3 4 18 2" xfId="10513"/>
    <cellStyle name="Note 3 4 18 3" xfId="17941"/>
    <cellStyle name="Note 3 4 18 4" xfId="26108"/>
    <cellStyle name="Note 3 4 18 5" xfId="34764"/>
    <cellStyle name="Note 3 4 18 6" xfId="40257"/>
    <cellStyle name="Note 3 4 18 7" xfId="53228"/>
    <cellStyle name="Note 3 4 19" xfId="2789"/>
    <cellStyle name="Note 3 4 19 2" xfId="10612"/>
    <cellStyle name="Note 3 4 19 3" xfId="18040"/>
    <cellStyle name="Note 3 4 19 4" xfId="19460"/>
    <cellStyle name="Note 3 4 19 5" xfId="28538"/>
    <cellStyle name="Note 3 4 19 6" xfId="37612"/>
    <cellStyle name="Note 3 4 19 7" xfId="47581"/>
    <cellStyle name="Note 3 4 2" xfId="658"/>
    <cellStyle name="Note 3 4 2 2" xfId="8481"/>
    <cellStyle name="Note 3 4 2 3" xfId="8265"/>
    <cellStyle name="Note 3 4 2 4" xfId="25176"/>
    <cellStyle name="Note 3 4 2 5" xfId="33559"/>
    <cellStyle name="Note 3 4 2 6" xfId="36757"/>
    <cellStyle name="Note 3 4 2 7" xfId="51176"/>
    <cellStyle name="Note 3 4 20" xfId="2896"/>
    <cellStyle name="Note 3 4 20 2" xfId="10719"/>
    <cellStyle name="Note 3 4 20 3" xfId="18147"/>
    <cellStyle name="Note 3 4 20 4" xfId="25446"/>
    <cellStyle name="Note 3 4 20 5" xfId="33908"/>
    <cellStyle name="Note 3 4 20 6" xfId="36264"/>
    <cellStyle name="Note 3 4 20 7" xfId="51753"/>
    <cellStyle name="Note 3 4 21" xfId="3272"/>
    <cellStyle name="Note 3 4 21 2" xfId="11065"/>
    <cellStyle name="Note 3 4 21 3" xfId="18394"/>
    <cellStyle name="Note 3 4 21 4" xfId="26478"/>
    <cellStyle name="Note 3 4 21 5" xfId="35266"/>
    <cellStyle name="Note 3 4 21 6" xfId="36840"/>
    <cellStyle name="Note 3 4 21 7" xfId="54038"/>
    <cellStyle name="Note 3 4 22" xfId="3392"/>
    <cellStyle name="Note 3 4 22 2" xfId="11183"/>
    <cellStyle name="Note 3 4 22 3" xfId="18505"/>
    <cellStyle name="Note 3 4 22 4" xfId="19740"/>
    <cellStyle name="Note 3 4 22 5" xfId="26777"/>
    <cellStyle name="Note 3 4 22 6" xfId="37347"/>
    <cellStyle name="Note 3 4 22 7" xfId="50349"/>
    <cellStyle name="Note 3 4 23" xfId="3521"/>
    <cellStyle name="Note 3 4 23 2" xfId="11312"/>
    <cellStyle name="Note 3 4 23 3" xfId="18607"/>
    <cellStyle name="Note 3 4 23 4" xfId="25670"/>
    <cellStyle name="Note 3 4 23 5" xfId="34202"/>
    <cellStyle name="Note 3 4 23 6" xfId="40486"/>
    <cellStyle name="Note 3 4 23 7" xfId="52247"/>
    <cellStyle name="Note 3 4 24" xfId="3126"/>
    <cellStyle name="Note 3 4 24 2" xfId="10931"/>
    <cellStyle name="Note 3 4 24 3" xfId="18309"/>
    <cellStyle name="Note 3 4 24 4" xfId="24908"/>
    <cellStyle name="Note 3 4 24 5" xfId="33232"/>
    <cellStyle name="Note 3 4 24 6" xfId="36808"/>
    <cellStyle name="Note 3 4 24 7" xfId="50592"/>
    <cellStyle name="Note 3 4 25" xfId="3662"/>
    <cellStyle name="Note 3 4 25 2" xfId="11447"/>
    <cellStyle name="Note 3 4 25 3" xfId="18720"/>
    <cellStyle name="Note 3 4 25 4" xfId="25850"/>
    <cellStyle name="Note 3 4 25 5" xfId="34438"/>
    <cellStyle name="Note 3 4 25 6" xfId="39345"/>
    <cellStyle name="Note 3 4 25 7" xfId="52678"/>
    <cellStyle name="Note 3 4 26" xfId="3793"/>
    <cellStyle name="Note 3 4 26 2" xfId="11575"/>
    <cellStyle name="Note 3 4 26 3" xfId="18832"/>
    <cellStyle name="Note 3 4 26 4" xfId="20443"/>
    <cellStyle name="Note 3 4 26 5" xfId="27263"/>
    <cellStyle name="Note 3 4 26 6" xfId="41787"/>
    <cellStyle name="Note 3 4 26 7" xfId="47870"/>
    <cellStyle name="Note 3 4 27" xfId="3910"/>
    <cellStyle name="Note 3 4 27 2" xfId="11690"/>
    <cellStyle name="Note 3 4 27 3" xfId="18941"/>
    <cellStyle name="Note 3 4 27 4" xfId="19401"/>
    <cellStyle name="Note 3 4 27 5" xfId="27057"/>
    <cellStyle name="Note 3 4 27 6" xfId="37907"/>
    <cellStyle name="Note 3 4 27 7" xfId="49522"/>
    <cellStyle name="Note 3 4 28" xfId="3130"/>
    <cellStyle name="Note 3 4 28 2" xfId="10935"/>
    <cellStyle name="Note 3 4 28 3" xfId="20268"/>
    <cellStyle name="Note 3 4 28 4" xfId="28363"/>
    <cellStyle name="Note 3 4 28 5" xfId="33847"/>
    <cellStyle name="Note 3 4 28 6" xfId="42399"/>
    <cellStyle name="Note 3 4 28 7" xfId="49776"/>
    <cellStyle name="Note 3 4 29" xfId="4107"/>
    <cellStyle name="Note 3 4 29 2" xfId="11867"/>
    <cellStyle name="Note 3 4 29 3" xfId="20817"/>
    <cellStyle name="Note 3 4 29 4" xfId="29004"/>
    <cellStyle name="Note 3 4 29 5" xfId="35928"/>
    <cellStyle name="Note 3 4 29 6" xfId="42669"/>
    <cellStyle name="Note 3 4 29 7" xfId="53088"/>
    <cellStyle name="Note 3 4 3" xfId="765"/>
    <cellStyle name="Note 3 4 3 2" xfId="8588"/>
    <cellStyle name="Note 3 4 3 3" xfId="16016"/>
    <cellStyle name="Note 3 4 3 4" xfId="25913"/>
    <cellStyle name="Note 3 4 3 5" xfId="34514"/>
    <cellStyle name="Note 3 4 3 6" xfId="36558"/>
    <cellStyle name="Note 3 4 3 7" xfId="52814"/>
    <cellStyle name="Note 3 4 30" xfId="3227"/>
    <cellStyle name="Note 3 4 30 2" xfId="20347"/>
    <cellStyle name="Note 3 4 30 3" xfId="28436"/>
    <cellStyle name="Note 3 4 30 4" xfId="35826"/>
    <cellStyle name="Note 3 4 30 5" xfId="42451"/>
    <cellStyle name="Note 3 4 30 6" xfId="52556"/>
    <cellStyle name="Note 3 4 31" xfId="4304"/>
    <cellStyle name="Note 3 4 31 2" xfId="12021"/>
    <cellStyle name="Note 3 4 31 3" xfId="21014"/>
    <cellStyle name="Note 3 4 31 4" xfId="29201"/>
    <cellStyle name="Note 3 4 31 5" xfId="27279"/>
    <cellStyle name="Note 3 4 31 6" xfId="42866"/>
    <cellStyle name="Note 3 4 31 7" xfId="48475"/>
    <cellStyle name="Note 3 4 32" xfId="4427"/>
    <cellStyle name="Note 3 4 32 2" xfId="12144"/>
    <cellStyle name="Note 3 4 32 3" xfId="21137"/>
    <cellStyle name="Note 3 4 32 4" xfId="29324"/>
    <cellStyle name="Note 3 4 32 5" xfId="35724"/>
    <cellStyle name="Note 3 4 32 6" xfId="42989"/>
    <cellStyle name="Note 3 4 32 7" xfId="52127"/>
    <cellStyle name="Note 3 4 33" xfId="4541"/>
    <cellStyle name="Note 3 4 33 2" xfId="12258"/>
    <cellStyle name="Note 3 4 33 3" xfId="21251"/>
    <cellStyle name="Note 3 4 33 4" xfId="29438"/>
    <cellStyle name="Note 3 4 33 5" xfId="36042"/>
    <cellStyle name="Note 3 4 33 6" xfId="43103"/>
    <cellStyle name="Note 3 4 33 7" xfId="53643"/>
    <cellStyle name="Note 3 4 34" xfId="4654"/>
    <cellStyle name="Note 3 4 34 2" xfId="12371"/>
    <cellStyle name="Note 3 4 34 3" xfId="21364"/>
    <cellStyle name="Note 3 4 34 4" xfId="29551"/>
    <cellStyle name="Note 3 4 34 5" xfId="28615"/>
    <cellStyle name="Note 3 4 34 6" xfId="43216"/>
    <cellStyle name="Note 3 4 34 7" xfId="50943"/>
    <cellStyle name="Note 3 4 35" xfId="4766"/>
    <cellStyle name="Note 3 4 35 2" xfId="12483"/>
    <cellStyle name="Note 3 4 35 3" xfId="21476"/>
    <cellStyle name="Note 3 4 35 4" xfId="29663"/>
    <cellStyle name="Note 3 4 35 5" xfId="36215"/>
    <cellStyle name="Note 3 4 35 6" xfId="43328"/>
    <cellStyle name="Note 3 4 35 7" xfId="54479"/>
    <cellStyle name="Note 3 4 36" xfId="4874"/>
    <cellStyle name="Note 3 4 36 2" xfId="12591"/>
    <cellStyle name="Note 3 4 36 3" xfId="21584"/>
    <cellStyle name="Note 3 4 36 4" xfId="29771"/>
    <cellStyle name="Note 3 4 36 5" xfId="27145"/>
    <cellStyle name="Note 3 4 36 6" xfId="43436"/>
    <cellStyle name="Note 3 4 36 7" xfId="50868"/>
    <cellStyle name="Note 3 4 37" xfId="4986"/>
    <cellStyle name="Note 3 4 37 2" xfId="12703"/>
    <cellStyle name="Note 3 4 37 3" xfId="21696"/>
    <cellStyle name="Note 3 4 37 4" xfId="29883"/>
    <cellStyle name="Note 3 4 37 5" xfId="27197"/>
    <cellStyle name="Note 3 4 37 6" xfId="43548"/>
    <cellStyle name="Note 3 4 37 7" xfId="47312"/>
    <cellStyle name="Note 3 4 38" xfId="5115"/>
    <cellStyle name="Note 3 4 38 2" xfId="12832"/>
    <cellStyle name="Note 3 4 38 3" xfId="21825"/>
    <cellStyle name="Note 3 4 38 4" xfId="30012"/>
    <cellStyle name="Note 3 4 38 5" xfId="35123"/>
    <cellStyle name="Note 3 4 38 6" xfId="43677"/>
    <cellStyle name="Note 3 4 38 7" xfId="48840"/>
    <cellStyle name="Note 3 4 39" xfId="5484"/>
    <cellStyle name="Note 3 4 39 2" xfId="13201"/>
    <cellStyle name="Note 3 4 39 3" xfId="22194"/>
    <cellStyle name="Note 3 4 39 4" xfId="30381"/>
    <cellStyle name="Note 3 4 39 5" xfId="33878"/>
    <cellStyle name="Note 3 4 39 6" xfId="44046"/>
    <cellStyle name="Note 3 4 39 7" xfId="47417"/>
    <cellStyle name="Note 3 4 4" xfId="877"/>
    <cellStyle name="Note 3 4 4 2" xfId="8700"/>
    <cellStyle name="Note 3 4 4 3" xfId="16128"/>
    <cellStyle name="Note 3 4 4 4" xfId="19503"/>
    <cellStyle name="Note 3 4 4 5" xfId="28126"/>
    <cellStyle name="Note 3 4 4 6" xfId="36777"/>
    <cellStyle name="Note 3 4 4 7" xfId="49633"/>
    <cellStyle name="Note 3 4 40" xfId="5609"/>
    <cellStyle name="Note 3 4 40 2" xfId="13326"/>
    <cellStyle name="Note 3 4 40 3" xfId="22319"/>
    <cellStyle name="Note 3 4 40 4" xfId="30506"/>
    <cellStyle name="Note 3 4 40 5" xfId="33486"/>
    <cellStyle name="Note 3 4 40 6" xfId="44171"/>
    <cellStyle name="Note 3 4 40 7" xfId="46775"/>
    <cellStyle name="Note 3 4 41" xfId="5724"/>
    <cellStyle name="Note 3 4 41 2" xfId="13441"/>
    <cellStyle name="Note 3 4 41 3" xfId="22434"/>
    <cellStyle name="Note 3 4 41 4" xfId="30621"/>
    <cellStyle name="Note 3 4 41 5" xfId="27498"/>
    <cellStyle name="Note 3 4 41 6" xfId="44286"/>
    <cellStyle name="Note 3 4 41 7" xfId="48166"/>
    <cellStyle name="Note 3 4 42" xfId="5841"/>
    <cellStyle name="Note 3 4 42 2" xfId="13558"/>
    <cellStyle name="Note 3 4 42 3" xfId="22551"/>
    <cellStyle name="Note 3 4 42 4" xfId="30738"/>
    <cellStyle name="Note 3 4 42 5" xfId="27766"/>
    <cellStyle name="Note 3 4 42 6" xfId="44403"/>
    <cellStyle name="Note 3 4 42 7" xfId="53759"/>
    <cellStyle name="Note 3 4 43" xfId="5969"/>
    <cellStyle name="Note 3 4 43 2" xfId="13686"/>
    <cellStyle name="Note 3 4 43 3" xfId="22679"/>
    <cellStyle name="Note 3 4 43 4" xfId="30866"/>
    <cellStyle name="Note 3 4 43 5" xfId="27165"/>
    <cellStyle name="Note 3 4 43 6" xfId="44531"/>
    <cellStyle name="Note 3 4 43 7" xfId="47452"/>
    <cellStyle name="Note 3 4 44" xfId="6075"/>
    <cellStyle name="Note 3 4 44 2" xfId="13792"/>
    <cellStyle name="Note 3 4 44 3" xfId="22785"/>
    <cellStyle name="Note 3 4 44 4" xfId="30972"/>
    <cellStyle name="Note 3 4 44 5" xfId="36026"/>
    <cellStyle name="Note 3 4 44 6" xfId="44637"/>
    <cellStyle name="Note 3 4 44 7" xfId="53249"/>
    <cellStyle name="Note 3 4 45" xfId="5099"/>
    <cellStyle name="Note 3 4 45 2" xfId="12816"/>
    <cellStyle name="Note 3 4 45 3" xfId="21809"/>
    <cellStyle name="Note 3 4 45 4" xfId="29996"/>
    <cellStyle name="Note 3 4 45 5" xfId="33518"/>
    <cellStyle name="Note 3 4 45 6" xfId="43661"/>
    <cellStyle name="Note 3 4 45 7" xfId="50483"/>
    <cellStyle name="Note 3 4 46" xfId="6225"/>
    <cellStyle name="Note 3 4 46 2" xfId="13942"/>
    <cellStyle name="Note 3 4 46 3" xfId="22935"/>
    <cellStyle name="Note 3 4 46 4" xfId="31122"/>
    <cellStyle name="Note 3 4 46 5" xfId="35846"/>
    <cellStyle name="Note 3 4 46 6" xfId="44787"/>
    <cellStyle name="Note 3 4 46 7" xfId="52311"/>
    <cellStyle name="Note 3 4 47" xfId="6342"/>
    <cellStyle name="Note 3 4 47 2" xfId="14059"/>
    <cellStyle name="Note 3 4 47 3" xfId="23052"/>
    <cellStyle name="Note 3 4 47 4" xfId="31239"/>
    <cellStyle name="Note 3 4 47 5" xfId="33607"/>
    <cellStyle name="Note 3 4 47 6" xfId="44904"/>
    <cellStyle name="Note 3 4 47 7" xfId="48331"/>
    <cellStyle name="Note 3 4 48" xfId="6452"/>
    <cellStyle name="Note 3 4 48 2" xfId="14169"/>
    <cellStyle name="Note 3 4 48 3" xfId="23162"/>
    <cellStyle name="Note 3 4 48 4" xfId="31349"/>
    <cellStyle name="Note 3 4 48 5" xfId="28352"/>
    <cellStyle name="Note 3 4 48 6" xfId="45014"/>
    <cellStyle name="Note 3 4 48 7" xfId="50237"/>
    <cellStyle name="Note 3 4 49" xfId="6182"/>
    <cellStyle name="Note 3 4 49 2" xfId="13899"/>
    <cellStyle name="Note 3 4 49 3" xfId="22892"/>
    <cellStyle name="Note 3 4 49 4" xfId="31079"/>
    <cellStyle name="Note 3 4 49 5" xfId="33474"/>
    <cellStyle name="Note 3 4 49 6" xfId="44744"/>
    <cellStyle name="Note 3 4 49 7" xfId="49048"/>
    <cellStyle name="Note 3 4 5" xfId="1341"/>
    <cellStyle name="Note 3 4 5 2" xfId="9164"/>
    <cellStyle name="Note 3 4 5 3" xfId="16592"/>
    <cellStyle name="Note 3 4 5 4" xfId="19166"/>
    <cellStyle name="Note 3 4 5 5" xfId="26898"/>
    <cellStyle name="Note 3 4 5 6" xfId="42050"/>
    <cellStyle name="Note 3 4 5 7" xfId="49192"/>
    <cellStyle name="Note 3 4 50" xfId="6599"/>
    <cellStyle name="Note 3 4 50 2" xfId="14316"/>
    <cellStyle name="Note 3 4 50 3" xfId="23309"/>
    <cellStyle name="Note 3 4 50 4" xfId="31496"/>
    <cellStyle name="Note 3 4 50 5" xfId="33453"/>
    <cellStyle name="Note 3 4 50 6" xfId="45161"/>
    <cellStyle name="Note 3 4 50 7" xfId="50513"/>
    <cellStyle name="Note 3 4 51" xfId="6710"/>
    <cellStyle name="Note 3 4 51 2" xfId="14427"/>
    <cellStyle name="Note 3 4 51 3" xfId="23420"/>
    <cellStyle name="Note 3 4 51 4" xfId="31607"/>
    <cellStyle name="Note 3 4 51 5" xfId="36073"/>
    <cellStyle name="Note 3 4 51 6" xfId="45272"/>
    <cellStyle name="Note 3 4 51 7" xfId="53424"/>
    <cellStyle name="Note 3 4 52" xfId="6825"/>
    <cellStyle name="Note 3 4 52 2" xfId="14542"/>
    <cellStyle name="Note 3 4 52 3" xfId="23535"/>
    <cellStyle name="Note 3 4 52 4" xfId="31722"/>
    <cellStyle name="Note 3 4 52 5" xfId="28209"/>
    <cellStyle name="Note 3 4 52 6" xfId="45387"/>
    <cellStyle name="Note 3 4 52 7" xfId="48746"/>
    <cellStyle name="Note 3 4 53" xfId="6938"/>
    <cellStyle name="Note 3 4 53 2" xfId="14655"/>
    <cellStyle name="Note 3 4 53 3" xfId="23648"/>
    <cellStyle name="Note 3 4 53 4" xfId="31835"/>
    <cellStyle name="Note 3 4 53 5" xfId="28009"/>
    <cellStyle name="Note 3 4 53 6" xfId="45500"/>
    <cellStyle name="Note 3 4 53 7" xfId="47033"/>
    <cellStyle name="Note 3 4 54" xfId="7050"/>
    <cellStyle name="Note 3 4 54 2" xfId="14767"/>
    <cellStyle name="Note 3 4 54 3" xfId="23760"/>
    <cellStyle name="Note 3 4 54 4" xfId="31947"/>
    <cellStyle name="Note 3 4 54 5" xfId="36117"/>
    <cellStyle name="Note 3 4 54 6" xfId="45612"/>
    <cellStyle name="Note 3 4 54 7" xfId="53764"/>
    <cellStyle name="Note 3 4 55" xfId="7239"/>
    <cellStyle name="Note 3 4 55 2" xfId="14956"/>
    <cellStyle name="Note 3 4 55 3" xfId="23949"/>
    <cellStyle name="Note 3 4 55 4" xfId="32136"/>
    <cellStyle name="Note 3 4 55 5" xfId="33212"/>
    <cellStyle name="Note 3 4 55 6" xfId="45801"/>
    <cellStyle name="Note 3 4 55 7" xfId="53871"/>
    <cellStyle name="Note 3 4 56" xfId="7338"/>
    <cellStyle name="Note 3 4 56 2" xfId="15055"/>
    <cellStyle name="Note 3 4 56 3" xfId="24048"/>
    <cellStyle name="Note 3 4 56 4" xfId="32235"/>
    <cellStyle name="Note 3 4 56 5" xfId="35836"/>
    <cellStyle name="Note 3 4 56 6" xfId="45900"/>
    <cellStyle name="Note 3 4 56 7" xfId="52147"/>
    <cellStyle name="Note 3 4 57" xfId="7447"/>
    <cellStyle name="Note 3 4 57 2" xfId="15164"/>
    <cellStyle name="Note 3 4 57 3" xfId="24157"/>
    <cellStyle name="Note 3 4 57 4" xfId="32344"/>
    <cellStyle name="Note 3 4 57 5" xfId="35160"/>
    <cellStyle name="Note 3 4 57 6" xfId="46009"/>
    <cellStyle name="Note 3 4 57 7" xfId="50098"/>
    <cellStyle name="Note 3 4 58" xfId="7568"/>
    <cellStyle name="Note 3 4 58 2" xfId="15285"/>
    <cellStyle name="Note 3 4 58 3" xfId="24278"/>
    <cellStyle name="Note 3 4 58 4" xfId="32465"/>
    <cellStyle name="Note 3 4 58 5" xfId="27166"/>
    <cellStyle name="Note 3 4 58 6" xfId="46130"/>
    <cellStyle name="Note 3 4 58 7" xfId="49525"/>
    <cellStyle name="Note 3 4 59" xfId="7844"/>
    <cellStyle name="Note 3 4 59 2" xfId="15561"/>
    <cellStyle name="Note 3 4 59 3" xfId="24548"/>
    <cellStyle name="Note 3 4 59 4" xfId="32741"/>
    <cellStyle name="Note 3 4 59 5" xfId="35585"/>
    <cellStyle name="Note 3 4 59 6" xfId="46406"/>
    <cellStyle name="Note 3 4 59 7" xfId="50913"/>
    <cellStyle name="Note 3 4 6" xfId="1464"/>
    <cellStyle name="Note 3 4 6 2" xfId="9287"/>
    <cellStyle name="Note 3 4 6 3" xfId="16715"/>
    <cellStyle name="Note 3 4 6 4" xfId="20653"/>
    <cellStyle name="Note 3 4 6 5" xfId="27961"/>
    <cellStyle name="Note 3 4 6 6" xfId="37362"/>
    <cellStyle name="Note 3 4 6 7" xfId="48885"/>
    <cellStyle name="Note 3 4 60" xfId="7696"/>
    <cellStyle name="Note 3 4 60 2" xfId="15413"/>
    <cellStyle name="Note 3 4 60 3" xfId="24404"/>
    <cellStyle name="Note 3 4 60 4" xfId="32593"/>
    <cellStyle name="Note 3 4 60 5" xfId="35767"/>
    <cellStyle name="Note 3 4 60 6" xfId="46258"/>
    <cellStyle name="Note 3 4 60 7" xfId="51903"/>
    <cellStyle name="Note 3 4 61" xfId="7941"/>
    <cellStyle name="Note 3 4 61 2" xfId="15658"/>
    <cellStyle name="Note 3 4 61 3" xfId="24644"/>
    <cellStyle name="Note 3 4 61 4" xfId="32838"/>
    <cellStyle name="Note 3 4 61 5" xfId="26883"/>
    <cellStyle name="Note 3 4 61 6" xfId="46503"/>
    <cellStyle name="Note 3 4 61 7" xfId="51773"/>
    <cellStyle name="Note 3 4 62" xfId="7956"/>
    <cellStyle name="Note 3 4 62 2" xfId="15673"/>
    <cellStyle name="Note 3 4 62 3" xfId="24659"/>
    <cellStyle name="Note 3 4 62 4" xfId="32853"/>
    <cellStyle name="Note 3 4 62 5" xfId="36204"/>
    <cellStyle name="Note 3 4 62 6" xfId="46518"/>
    <cellStyle name="Note 3 4 62 7" xfId="53924"/>
    <cellStyle name="Note 3 4 63" xfId="8120"/>
    <cellStyle name="Note 3 4 63 2" xfId="15837"/>
    <cellStyle name="Note 3 4 63 3" xfId="33017"/>
    <cellStyle name="Note 3 4 63 4" xfId="35718"/>
    <cellStyle name="Note 3 4 63 5" xfId="46682"/>
    <cellStyle name="Note 3 4 63 6" xfId="51301"/>
    <cellStyle name="Note 3 4 64" xfId="19391"/>
    <cellStyle name="Note 3 4 65" xfId="27776"/>
    <cellStyle name="Note 3 4 66" xfId="37513"/>
    <cellStyle name="Note 3 4 67" xfId="47487"/>
    <cellStyle name="Note 3 4 7" xfId="1546"/>
    <cellStyle name="Note 3 4 7 2" xfId="9369"/>
    <cellStyle name="Note 3 4 7 3" xfId="16797"/>
    <cellStyle name="Note 3 4 7 4" xfId="26532"/>
    <cellStyle name="Note 3 4 7 5" xfId="35332"/>
    <cellStyle name="Note 3 4 7 6" xfId="38614"/>
    <cellStyle name="Note 3 4 7 7" xfId="54139"/>
    <cellStyle name="Note 3 4 8" xfId="1701"/>
    <cellStyle name="Note 3 4 8 2" xfId="9524"/>
    <cellStyle name="Note 3 4 8 3" xfId="16952"/>
    <cellStyle name="Note 3 4 8 4" xfId="26251"/>
    <cellStyle name="Note 3 4 8 5" xfId="34949"/>
    <cellStyle name="Note 3 4 8 6" xfId="38309"/>
    <cellStyle name="Note 3 4 8 7" xfId="53548"/>
    <cellStyle name="Note 3 4 9" xfId="1835"/>
    <cellStyle name="Note 3 4 9 2" xfId="9658"/>
    <cellStyle name="Note 3 4 9 3" xfId="17086"/>
    <cellStyle name="Note 3 4 9 4" xfId="26645"/>
    <cellStyle name="Note 3 4 9 5" xfId="35489"/>
    <cellStyle name="Note 3 4 9 6" xfId="37275"/>
    <cellStyle name="Note 3 4 9 7" xfId="54388"/>
    <cellStyle name="Note 3 40" xfId="51471"/>
    <cellStyle name="Note 3 5" xfId="562"/>
    <cellStyle name="Note 3 5 10" xfId="2008"/>
    <cellStyle name="Note 3 5 10 2" xfId="9831"/>
    <cellStyle name="Note 3 5 10 3" xfId="17259"/>
    <cellStyle name="Note 3 5 10 4" xfId="25195"/>
    <cellStyle name="Note 3 5 10 5" xfId="33584"/>
    <cellStyle name="Note 3 5 10 6" xfId="41315"/>
    <cellStyle name="Note 3 5 10 7" xfId="51213"/>
    <cellStyle name="Note 3 5 11" xfId="2125"/>
    <cellStyle name="Note 3 5 11 2" xfId="9948"/>
    <cellStyle name="Note 3 5 11 3" xfId="17376"/>
    <cellStyle name="Note 3 5 11 4" xfId="25589"/>
    <cellStyle name="Note 3 5 11 5" xfId="34099"/>
    <cellStyle name="Note 3 5 11 6" xfId="37406"/>
    <cellStyle name="Note 3 5 11 7" xfId="52078"/>
    <cellStyle name="Note 3 5 12" xfId="2239"/>
    <cellStyle name="Note 3 5 12 2" xfId="10062"/>
    <cellStyle name="Note 3 5 12 3" xfId="17490"/>
    <cellStyle name="Note 3 5 12 4" xfId="26183"/>
    <cellStyle name="Note 3 5 12 5" xfId="34860"/>
    <cellStyle name="Note 3 5 12 6" xfId="40289"/>
    <cellStyle name="Note 3 5 12 7" xfId="53395"/>
    <cellStyle name="Note 3 5 13" xfId="2036"/>
    <cellStyle name="Note 3 5 13 2" xfId="9859"/>
    <cellStyle name="Note 3 5 13 3" xfId="17287"/>
    <cellStyle name="Note 3 5 13 4" xfId="19796"/>
    <cellStyle name="Note 3 5 13 5" xfId="27360"/>
    <cellStyle name="Note 3 5 13 6" xfId="36493"/>
    <cellStyle name="Note 3 5 13 7" xfId="48430"/>
    <cellStyle name="Note 3 5 14" xfId="2321"/>
    <cellStyle name="Note 3 5 14 2" xfId="10144"/>
    <cellStyle name="Note 3 5 14 3" xfId="17572"/>
    <cellStyle name="Note 3 5 14 4" xfId="19383"/>
    <cellStyle name="Note 3 5 14 5" xfId="28366"/>
    <cellStyle name="Note 3 5 14 6" xfId="36745"/>
    <cellStyle name="Note 3 5 14 7" xfId="47732"/>
    <cellStyle name="Note 3 5 15" xfId="2536"/>
    <cellStyle name="Note 3 5 15 2" xfId="10359"/>
    <cellStyle name="Note 3 5 15 3" xfId="17787"/>
    <cellStyle name="Note 3 5 15 4" xfId="20138"/>
    <cellStyle name="Note 3 5 15 5" xfId="27009"/>
    <cellStyle name="Note 3 5 15 6" xfId="40934"/>
    <cellStyle name="Note 3 5 15 7" xfId="48288"/>
    <cellStyle name="Note 3 5 16" xfId="2650"/>
    <cellStyle name="Note 3 5 16 2" xfId="10473"/>
    <cellStyle name="Note 3 5 16 3" xfId="17901"/>
    <cellStyle name="Note 3 5 16 4" xfId="19222"/>
    <cellStyle name="Note 3 5 16 5" xfId="33138"/>
    <cellStyle name="Note 3 5 16 6" xfId="36716"/>
    <cellStyle name="Note 3 5 16 7" xfId="50412"/>
    <cellStyle name="Note 3 5 17" xfId="2448"/>
    <cellStyle name="Note 3 5 17 2" xfId="10271"/>
    <cellStyle name="Note 3 5 17 3" xfId="17699"/>
    <cellStyle name="Note 3 5 17 4" xfId="20639"/>
    <cellStyle name="Note 3 5 17 5" xfId="26857"/>
    <cellStyle name="Note 3 5 17 6" xfId="41223"/>
    <cellStyle name="Note 3 5 17 7" xfId="49674"/>
    <cellStyle name="Note 3 5 18" xfId="1024"/>
    <cellStyle name="Note 3 5 18 2" xfId="8847"/>
    <cellStyle name="Note 3 5 18 3" xfId="16275"/>
    <cellStyle name="Note 3 5 18 4" xfId="25411"/>
    <cellStyle name="Note 3 5 18 5" xfId="33867"/>
    <cellStyle name="Note 3 5 18 6" xfId="37057"/>
    <cellStyle name="Note 3 5 18 7" xfId="51679"/>
    <cellStyle name="Note 3 5 19" xfId="2841"/>
    <cellStyle name="Note 3 5 19 2" xfId="10664"/>
    <cellStyle name="Note 3 5 19 3" xfId="18092"/>
    <cellStyle name="Note 3 5 19 4" xfId="26542"/>
    <cellStyle name="Note 3 5 19 5" xfId="35350"/>
    <cellStyle name="Note 3 5 19 6" xfId="36533"/>
    <cellStyle name="Note 3 5 19 7" xfId="54167"/>
    <cellStyle name="Note 3 5 2" xfId="710"/>
    <cellStyle name="Note 3 5 2 2" xfId="8533"/>
    <cellStyle name="Note 3 5 2 3" xfId="15961"/>
    <cellStyle name="Note 3 5 2 4" xfId="25626"/>
    <cellStyle name="Note 3 5 2 5" xfId="34144"/>
    <cellStyle name="Note 3 5 2 6" xfId="36946"/>
    <cellStyle name="Note 3 5 2 7" xfId="52159"/>
    <cellStyle name="Note 3 5 20" xfId="2948"/>
    <cellStyle name="Note 3 5 20 2" xfId="10771"/>
    <cellStyle name="Note 3 5 20 3" xfId="18199"/>
    <cellStyle name="Note 3 5 20 4" xfId="20538"/>
    <cellStyle name="Note 3 5 20 5" xfId="28543"/>
    <cellStyle name="Note 3 5 20 6" xfId="38722"/>
    <cellStyle name="Note 3 5 20 7" xfId="49649"/>
    <cellStyle name="Note 3 5 21" xfId="3325"/>
    <cellStyle name="Note 3 5 21 2" xfId="11118"/>
    <cellStyle name="Note 3 5 21 3" xfId="18446"/>
    <cellStyle name="Note 3 5 21 4" xfId="19798"/>
    <cellStyle name="Note 3 5 21 5" xfId="27746"/>
    <cellStyle name="Note 3 5 21 6" xfId="37165"/>
    <cellStyle name="Note 3 5 21 7" xfId="48833"/>
    <cellStyle name="Note 3 5 22" xfId="3444"/>
    <cellStyle name="Note 3 5 22 2" xfId="11235"/>
    <cellStyle name="Note 3 5 22 3" xfId="18557"/>
    <cellStyle name="Note 3 5 22 4" xfId="25813"/>
    <cellStyle name="Note 3 5 22 5" xfId="34394"/>
    <cellStyle name="Note 3 5 22 6" xfId="39142"/>
    <cellStyle name="Note 3 5 22 7" xfId="52596"/>
    <cellStyle name="Note 3 5 23" xfId="3566"/>
    <cellStyle name="Note 3 5 23 2" xfId="11355"/>
    <cellStyle name="Note 3 5 23 3" xfId="18637"/>
    <cellStyle name="Note 3 5 23 4" xfId="19068"/>
    <cellStyle name="Note 3 5 23 5" xfId="33096"/>
    <cellStyle name="Note 3 5 23 6" xfId="42176"/>
    <cellStyle name="Note 3 5 23 7" xfId="49796"/>
    <cellStyle name="Note 3 5 24" xfId="3604"/>
    <cellStyle name="Note 3 5 24 2" xfId="11390"/>
    <cellStyle name="Note 3 5 24 3" xfId="18664"/>
    <cellStyle name="Note 3 5 24 4" xfId="25072"/>
    <cellStyle name="Note 3 5 24 5" xfId="33432"/>
    <cellStyle name="Note 3 5 24 6" xfId="37788"/>
    <cellStyle name="Note 3 5 24 7" xfId="50958"/>
    <cellStyle name="Note 3 5 25" xfId="3717"/>
    <cellStyle name="Note 3 5 25 2" xfId="11502"/>
    <cellStyle name="Note 3 5 25 3" xfId="18774"/>
    <cellStyle name="Note 3 5 25 4" xfId="25427"/>
    <cellStyle name="Note 3 5 25 5" xfId="33887"/>
    <cellStyle name="Note 3 5 25 6" xfId="36934"/>
    <cellStyle name="Note 3 5 25 7" xfId="51711"/>
    <cellStyle name="Note 3 5 26" xfId="3846"/>
    <cellStyle name="Note 3 5 26 2" xfId="11628"/>
    <cellStyle name="Note 3 5 26 3" xfId="18884"/>
    <cellStyle name="Note 3 5 26 4" xfId="19156"/>
    <cellStyle name="Note 3 5 26 5" xfId="27974"/>
    <cellStyle name="Note 3 5 26 6" xfId="36713"/>
    <cellStyle name="Note 3 5 26 7" xfId="49232"/>
    <cellStyle name="Note 3 5 27" xfId="3965"/>
    <cellStyle name="Note 3 5 27 2" xfId="11744"/>
    <cellStyle name="Note 3 5 27 3" xfId="18993"/>
    <cellStyle name="Note 3 5 27 4" xfId="25961"/>
    <cellStyle name="Note 3 5 27 5" xfId="34571"/>
    <cellStyle name="Note 3 5 27 6" xfId="39699"/>
    <cellStyle name="Note 3 5 27 7" xfId="52917"/>
    <cellStyle name="Note 3 5 28" xfId="3075"/>
    <cellStyle name="Note 3 5 28 2" xfId="10883"/>
    <cellStyle name="Note 3 5 28 3" xfId="20236"/>
    <cellStyle name="Note 3 5 28 4" xfId="28326"/>
    <cellStyle name="Note 3 5 28 5" xfId="35712"/>
    <cellStyle name="Note 3 5 28 6" xfId="42383"/>
    <cellStyle name="Note 3 5 28 7" xfId="52044"/>
    <cellStyle name="Note 3 5 29" xfId="4161"/>
    <cellStyle name="Note 3 5 29 2" xfId="11920"/>
    <cellStyle name="Note 3 5 29 3" xfId="20871"/>
    <cellStyle name="Note 3 5 29 4" xfId="29058"/>
    <cellStyle name="Note 3 5 29 5" xfId="27364"/>
    <cellStyle name="Note 3 5 29 6" xfId="42723"/>
    <cellStyle name="Note 3 5 29 7" xfId="50432"/>
    <cellStyle name="Note 3 5 3" xfId="819"/>
    <cellStyle name="Note 3 5 3 2" xfId="8642"/>
    <cellStyle name="Note 3 5 3 3" xfId="16070"/>
    <cellStyle name="Note 3 5 3 4" xfId="26342"/>
    <cellStyle name="Note 3 5 3 5" xfId="35068"/>
    <cellStyle name="Note 3 5 3 6" xfId="37322"/>
    <cellStyle name="Note 3 5 3 7" xfId="53724"/>
    <cellStyle name="Note 3 5 30" xfId="4235"/>
    <cellStyle name="Note 3 5 30 2" xfId="20945"/>
    <cellStyle name="Note 3 5 30 3" xfId="29132"/>
    <cellStyle name="Note 3 5 30 4" xfId="26785"/>
    <cellStyle name="Note 3 5 30 5" xfId="42797"/>
    <cellStyle name="Note 3 5 30 6" xfId="49187"/>
    <cellStyle name="Note 3 5 31" xfId="4359"/>
    <cellStyle name="Note 3 5 31 2" xfId="12076"/>
    <cellStyle name="Note 3 5 31 3" xfId="21069"/>
    <cellStyle name="Note 3 5 31 4" xfId="29256"/>
    <cellStyle name="Note 3 5 31 5" xfId="35677"/>
    <cellStyle name="Note 3 5 31 6" xfId="42921"/>
    <cellStyle name="Note 3 5 31 7" xfId="51828"/>
    <cellStyle name="Note 3 5 32" xfId="4481"/>
    <cellStyle name="Note 3 5 32 2" xfId="12198"/>
    <cellStyle name="Note 3 5 32 3" xfId="21191"/>
    <cellStyle name="Note 3 5 32 4" xfId="29378"/>
    <cellStyle name="Note 3 5 32 5" xfId="35641"/>
    <cellStyle name="Note 3 5 32 6" xfId="43043"/>
    <cellStyle name="Note 3 5 32 7" xfId="51697"/>
    <cellStyle name="Note 3 5 33" xfId="4595"/>
    <cellStyle name="Note 3 5 33 2" xfId="12312"/>
    <cellStyle name="Note 3 5 33 3" xfId="21305"/>
    <cellStyle name="Note 3 5 33 4" xfId="29492"/>
    <cellStyle name="Note 3 5 33 5" xfId="33801"/>
    <cellStyle name="Note 3 5 33 6" xfId="43157"/>
    <cellStyle name="Note 3 5 33 7" xfId="47377"/>
    <cellStyle name="Note 3 5 34" xfId="4708"/>
    <cellStyle name="Note 3 5 34 2" xfId="12425"/>
    <cellStyle name="Note 3 5 34 3" xfId="21418"/>
    <cellStyle name="Note 3 5 34 4" xfId="29605"/>
    <cellStyle name="Note 3 5 34 5" xfId="34501"/>
    <cellStyle name="Note 3 5 34 6" xfId="43270"/>
    <cellStyle name="Note 3 5 34 7" xfId="48077"/>
    <cellStyle name="Note 3 5 35" xfId="4818"/>
    <cellStyle name="Note 3 5 35 2" xfId="12535"/>
    <cellStyle name="Note 3 5 35 3" xfId="21528"/>
    <cellStyle name="Note 3 5 35 4" xfId="29715"/>
    <cellStyle name="Note 3 5 35 5" xfId="27719"/>
    <cellStyle name="Note 3 5 35 6" xfId="43380"/>
    <cellStyle name="Note 3 5 35 7" xfId="49268"/>
    <cellStyle name="Note 3 5 36" xfId="4928"/>
    <cellStyle name="Note 3 5 36 2" xfId="12645"/>
    <cellStyle name="Note 3 5 36 3" xfId="21638"/>
    <cellStyle name="Note 3 5 36 4" xfId="29825"/>
    <cellStyle name="Note 3 5 36 5" xfId="36175"/>
    <cellStyle name="Note 3 5 36 6" xfId="43490"/>
    <cellStyle name="Note 3 5 36 7" xfId="54282"/>
    <cellStyle name="Note 3 5 37" xfId="5038"/>
    <cellStyle name="Note 3 5 37 2" xfId="12755"/>
    <cellStyle name="Note 3 5 37 3" xfId="21748"/>
    <cellStyle name="Note 3 5 37 4" xfId="29935"/>
    <cellStyle name="Note 3 5 37 5" xfId="34471"/>
    <cellStyle name="Note 3 5 37 6" xfId="43600"/>
    <cellStyle name="Note 3 5 37 7" xfId="47371"/>
    <cellStyle name="Note 3 5 38" xfId="5418"/>
    <cellStyle name="Note 3 5 38 2" xfId="13135"/>
    <cellStyle name="Note 3 5 38 3" xfId="22128"/>
    <cellStyle name="Note 3 5 38 4" xfId="30315"/>
    <cellStyle name="Note 3 5 38 5" xfId="35202"/>
    <cellStyle name="Note 3 5 38 6" xfId="43980"/>
    <cellStyle name="Note 3 5 38 7" xfId="48912"/>
    <cellStyle name="Note 3 5 39" xfId="5538"/>
    <cellStyle name="Note 3 5 39 2" xfId="13255"/>
    <cellStyle name="Note 3 5 39 3" xfId="22248"/>
    <cellStyle name="Note 3 5 39 4" xfId="30435"/>
    <cellStyle name="Note 3 5 39 5" xfId="34344"/>
    <cellStyle name="Note 3 5 39 6" xfId="44100"/>
    <cellStyle name="Note 3 5 39 7" xfId="46842"/>
    <cellStyle name="Note 3 5 4" xfId="929"/>
    <cellStyle name="Note 3 5 4 2" xfId="8752"/>
    <cellStyle name="Note 3 5 4 3" xfId="16180"/>
    <cellStyle name="Note 3 5 4 4" xfId="19387"/>
    <cellStyle name="Note 3 5 4 5" xfId="33146"/>
    <cellStyle name="Note 3 5 4 6" xfId="36758"/>
    <cellStyle name="Note 3 5 4 7" xfId="50424"/>
    <cellStyle name="Note 3 5 40" xfId="5662"/>
    <cellStyle name="Note 3 5 40 2" xfId="13379"/>
    <cellStyle name="Note 3 5 40 3" xfId="22372"/>
    <cellStyle name="Note 3 5 40 4" xfId="30559"/>
    <cellStyle name="Note 3 5 40 5" xfId="33256"/>
    <cellStyle name="Note 3 5 40 6" xfId="44224"/>
    <cellStyle name="Note 3 5 40 7" xfId="47097"/>
    <cellStyle name="Note 3 5 41" xfId="5778"/>
    <cellStyle name="Note 3 5 41 2" xfId="13495"/>
    <cellStyle name="Note 3 5 41 3" xfId="22488"/>
    <cellStyle name="Note 3 5 41 4" xfId="30675"/>
    <cellStyle name="Note 3 5 41 5" xfId="27600"/>
    <cellStyle name="Note 3 5 41 6" xfId="44340"/>
    <cellStyle name="Note 3 5 41 7" xfId="48630"/>
    <cellStyle name="Note 3 5 42" xfId="5895"/>
    <cellStyle name="Note 3 5 42 2" xfId="13612"/>
    <cellStyle name="Note 3 5 42 3" xfId="22605"/>
    <cellStyle name="Note 3 5 42 4" xfId="30792"/>
    <cellStyle name="Note 3 5 42 5" xfId="33122"/>
    <cellStyle name="Note 3 5 42 6" xfId="44457"/>
    <cellStyle name="Note 3 5 42 7" xfId="49115"/>
    <cellStyle name="Note 3 5 43" xfId="6023"/>
    <cellStyle name="Note 3 5 43 2" xfId="13740"/>
    <cellStyle name="Note 3 5 43 3" xfId="22733"/>
    <cellStyle name="Note 3 5 43 4" xfId="30920"/>
    <cellStyle name="Note 3 5 43 5" xfId="35686"/>
    <cellStyle name="Note 3 5 43 6" xfId="44585"/>
    <cellStyle name="Note 3 5 43 7" xfId="51351"/>
    <cellStyle name="Note 3 5 44" xfId="6115"/>
    <cellStyle name="Note 3 5 44 2" xfId="13832"/>
    <cellStyle name="Note 3 5 44 3" xfId="22825"/>
    <cellStyle name="Note 3 5 44 4" xfId="31012"/>
    <cellStyle name="Note 3 5 44 5" xfId="35182"/>
    <cellStyle name="Note 3 5 44 6" xfId="44677"/>
    <cellStyle name="Note 3 5 44 7" xfId="49041"/>
    <cellStyle name="Note 3 5 45" xfId="6150"/>
    <cellStyle name="Note 3 5 45 2" xfId="13867"/>
    <cellStyle name="Note 3 5 45 3" xfId="22860"/>
    <cellStyle name="Note 3 5 45 4" xfId="31047"/>
    <cellStyle name="Note 3 5 45 5" xfId="35927"/>
    <cellStyle name="Note 3 5 45 6" xfId="44712"/>
    <cellStyle name="Note 3 5 45 7" xfId="52842"/>
    <cellStyle name="Note 3 5 46" xfId="6279"/>
    <cellStyle name="Note 3 5 46 2" xfId="13996"/>
    <cellStyle name="Note 3 5 46 3" xfId="22989"/>
    <cellStyle name="Note 3 5 46 4" xfId="31176"/>
    <cellStyle name="Note 3 5 46 5" xfId="28821"/>
    <cellStyle name="Note 3 5 46 6" xfId="44841"/>
    <cellStyle name="Note 3 5 46 7" xfId="47767"/>
    <cellStyle name="Note 3 5 47" xfId="6394"/>
    <cellStyle name="Note 3 5 47 2" xfId="14111"/>
    <cellStyle name="Note 3 5 47 3" xfId="23104"/>
    <cellStyle name="Note 3 5 47 4" xfId="31291"/>
    <cellStyle name="Note 3 5 47 5" xfId="26758"/>
    <cellStyle name="Note 3 5 47 6" xfId="44956"/>
    <cellStyle name="Note 3 5 47 7" xfId="49562"/>
    <cellStyle name="Note 3 5 48" xfId="6506"/>
    <cellStyle name="Note 3 5 48 2" xfId="14223"/>
    <cellStyle name="Note 3 5 48 3" xfId="23216"/>
    <cellStyle name="Note 3 5 48 4" xfId="31403"/>
    <cellStyle name="Note 3 5 48 5" xfId="35106"/>
    <cellStyle name="Note 3 5 48 6" xfId="45068"/>
    <cellStyle name="Note 3 5 48 7" xfId="51762"/>
    <cellStyle name="Note 3 5 49" xfId="5336"/>
    <cellStyle name="Note 3 5 49 2" xfId="13053"/>
    <cellStyle name="Note 3 5 49 3" xfId="22046"/>
    <cellStyle name="Note 3 5 49 4" xfId="30233"/>
    <cellStyle name="Note 3 5 49 5" xfId="28082"/>
    <cellStyle name="Note 3 5 49 6" xfId="43898"/>
    <cellStyle name="Note 3 5 49 7" xfId="49852"/>
    <cellStyle name="Note 3 5 5" xfId="1396"/>
    <cellStyle name="Note 3 5 5 2" xfId="9219"/>
    <cellStyle name="Note 3 5 5 3" xfId="16647"/>
    <cellStyle name="Note 3 5 5 4" xfId="19980"/>
    <cellStyle name="Note 3 5 5 5" xfId="28781"/>
    <cellStyle name="Note 3 5 5 6" xfId="37070"/>
    <cellStyle name="Note 3 5 5 7" xfId="47425"/>
    <cellStyle name="Note 3 5 50" xfId="6653"/>
    <cellStyle name="Note 3 5 50 2" xfId="14370"/>
    <cellStyle name="Note 3 5 50 3" xfId="23363"/>
    <cellStyle name="Note 3 5 50 4" xfId="31550"/>
    <cellStyle name="Note 3 5 50 5" xfId="35835"/>
    <cellStyle name="Note 3 5 50 6" xfId="45215"/>
    <cellStyle name="Note 3 5 50 7" xfId="52249"/>
    <cellStyle name="Note 3 5 51" xfId="6764"/>
    <cellStyle name="Note 3 5 51 2" xfId="14481"/>
    <cellStyle name="Note 3 5 51 3" xfId="23474"/>
    <cellStyle name="Note 3 5 51 4" xfId="31661"/>
    <cellStyle name="Note 3 5 51 5" xfId="27933"/>
    <cellStyle name="Note 3 5 51 6" xfId="45326"/>
    <cellStyle name="Note 3 5 51 7" xfId="47801"/>
    <cellStyle name="Note 3 5 52" xfId="6879"/>
    <cellStyle name="Note 3 5 52 2" xfId="14596"/>
    <cellStyle name="Note 3 5 52 3" xfId="23589"/>
    <cellStyle name="Note 3 5 52 4" xfId="31776"/>
    <cellStyle name="Note 3 5 52 5" xfId="28529"/>
    <cellStyle name="Note 3 5 52 6" xfId="45441"/>
    <cellStyle name="Note 3 5 52 7" xfId="47054"/>
    <cellStyle name="Note 3 5 53" xfId="6992"/>
    <cellStyle name="Note 3 5 53 2" xfId="14709"/>
    <cellStyle name="Note 3 5 53 3" xfId="23702"/>
    <cellStyle name="Note 3 5 53 4" xfId="31889"/>
    <cellStyle name="Note 3 5 53 5" xfId="36239"/>
    <cellStyle name="Note 3 5 53 6" xfId="45554"/>
    <cellStyle name="Note 3 5 53 7" xfId="46990"/>
    <cellStyle name="Note 3 5 54" xfId="7102"/>
    <cellStyle name="Note 3 5 54 2" xfId="14819"/>
    <cellStyle name="Note 3 5 54 3" xfId="23812"/>
    <cellStyle name="Note 3 5 54 4" xfId="31999"/>
    <cellStyle name="Note 3 5 54 5" xfId="27363"/>
    <cellStyle name="Note 3 5 54 6" xfId="45664"/>
    <cellStyle name="Note 3 5 54 7" xfId="47960"/>
    <cellStyle name="Note 3 5 55" xfId="7162"/>
    <cellStyle name="Note 3 5 55 2" xfId="14879"/>
    <cellStyle name="Note 3 5 55 3" xfId="23872"/>
    <cellStyle name="Note 3 5 55 4" xfId="32059"/>
    <cellStyle name="Note 3 5 55 5" xfId="34353"/>
    <cellStyle name="Note 3 5 55 6" xfId="45724"/>
    <cellStyle name="Note 3 5 55 7" xfId="48493"/>
    <cellStyle name="Note 3 5 56" xfId="7283"/>
    <cellStyle name="Note 3 5 56 2" xfId="15000"/>
    <cellStyle name="Note 3 5 56 3" xfId="23993"/>
    <cellStyle name="Note 3 5 56 4" xfId="32180"/>
    <cellStyle name="Note 3 5 56 5" xfId="28001"/>
    <cellStyle name="Note 3 5 56 6" xfId="45845"/>
    <cellStyle name="Note 3 5 56 7" xfId="50440"/>
    <cellStyle name="Note 3 5 57" xfId="7499"/>
    <cellStyle name="Note 3 5 57 2" xfId="15216"/>
    <cellStyle name="Note 3 5 57 3" xfId="24209"/>
    <cellStyle name="Note 3 5 57 4" xfId="32396"/>
    <cellStyle name="Note 3 5 57 5" xfId="27160"/>
    <cellStyle name="Note 3 5 57 6" xfId="46061"/>
    <cellStyle name="Note 3 5 57 7" xfId="47436"/>
    <cellStyle name="Note 3 5 58" xfId="7620"/>
    <cellStyle name="Note 3 5 58 2" xfId="15337"/>
    <cellStyle name="Note 3 5 58 3" xfId="24330"/>
    <cellStyle name="Note 3 5 58 4" xfId="32517"/>
    <cellStyle name="Note 3 5 58 5" xfId="36100"/>
    <cellStyle name="Note 3 5 58 6" xfId="46182"/>
    <cellStyle name="Note 3 5 58 7" xfId="53340"/>
    <cellStyle name="Note 3 5 59" xfId="7897"/>
    <cellStyle name="Note 3 5 59 2" xfId="15614"/>
    <cellStyle name="Note 3 5 59 3" xfId="24601"/>
    <cellStyle name="Note 3 5 59 4" xfId="32794"/>
    <cellStyle name="Note 3 5 59 5" xfId="35963"/>
    <cellStyle name="Note 3 5 59 6" xfId="46459"/>
    <cellStyle name="Note 3 5 59 7" xfId="52908"/>
    <cellStyle name="Note 3 5 6" xfId="1519"/>
    <cellStyle name="Note 3 5 6 2" xfId="9342"/>
    <cellStyle name="Note 3 5 6 3" xfId="16770"/>
    <cellStyle name="Note 3 5 6 4" xfId="19297"/>
    <cellStyle name="Note 3 5 6 5" xfId="27183"/>
    <cellStyle name="Note 3 5 6 6" xfId="38611"/>
    <cellStyle name="Note 3 5 6 7" xfId="47394"/>
    <cellStyle name="Note 3 5 60" xfId="7780"/>
    <cellStyle name="Note 3 5 60 2" xfId="15497"/>
    <cellStyle name="Note 3 5 60 3" xfId="24486"/>
    <cellStyle name="Note 3 5 60 4" xfId="32677"/>
    <cellStyle name="Note 3 5 60 5" xfId="33307"/>
    <cellStyle name="Note 3 5 60 6" xfId="46342"/>
    <cellStyle name="Note 3 5 60 7" xfId="49014"/>
    <cellStyle name="Note 3 5 61" xfId="8025"/>
    <cellStyle name="Note 3 5 61 2" xfId="15742"/>
    <cellStyle name="Note 3 5 61 3" xfId="24727"/>
    <cellStyle name="Note 3 5 61 4" xfId="32922"/>
    <cellStyle name="Note 3 5 61 5" xfId="27272"/>
    <cellStyle name="Note 3 5 61 6" xfId="46587"/>
    <cellStyle name="Note 3 5 61 7" xfId="54151"/>
    <cellStyle name="Note 3 5 62" xfId="7926"/>
    <cellStyle name="Note 3 5 62 2" xfId="15643"/>
    <cellStyle name="Note 3 5 62 3" xfId="24630"/>
    <cellStyle name="Note 3 5 62 4" xfId="32823"/>
    <cellStyle name="Note 3 5 62 5" xfId="35089"/>
    <cellStyle name="Note 3 5 62 6" xfId="46488"/>
    <cellStyle name="Note 3 5 62 7" xfId="47429"/>
    <cellStyle name="Note 3 5 63" xfId="8172"/>
    <cellStyle name="Note 3 5 63 2" xfId="15889"/>
    <cellStyle name="Note 3 5 63 3" xfId="33069"/>
    <cellStyle name="Note 3 5 63 4" xfId="26906"/>
    <cellStyle name="Note 3 5 63 5" xfId="46734"/>
    <cellStyle name="Note 3 5 63 6" xfId="46870"/>
    <cellStyle name="Note 3 5 64" xfId="25366"/>
    <cellStyle name="Note 3 5 65" xfId="33811"/>
    <cellStyle name="Note 3 5 66" xfId="36293"/>
    <cellStyle name="Note 3 5 67" xfId="51585"/>
    <cellStyle name="Note 3 5 7" xfId="1288"/>
    <cellStyle name="Note 3 5 7 2" xfId="9111"/>
    <cellStyle name="Note 3 5 7 3" xfId="16539"/>
    <cellStyle name="Note 3 5 7 4" xfId="19837"/>
    <cellStyle name="Note 3 5 7 5" xfId="27609"/>
    <cellStyle name="Note 3 5 7 6" xfId="38581"/>
    <cellStyle name="Note 3 5 7 7" xfId="48580"/>
    <cellStyle name="Note 3 5 8" xfId="1756"/>
    <cellStyle name="Note 3 5 8 2" xfId="9579"/>
    <cellStyle name="Note 3 5 8 3" xfId="17007"/>
    <cellStyle name="Note 3 5 8 4" xfId="19069"/>
    <cellStyle name="Note 3 5 8 5" xfId="26738"/>
    <cellStyle name="Note 3 5 8 6" xfId="38414"/>
    <cellStyle name="Note 3 5 8 7" xfId="49793"/>
    <cellStyle name="Note 3 5 9" xfId="1889"/>
    <cellStyle name="Note 3 5 9 2" xfId="9712"/>
    <cellStyle name="Note 3 5 9 3" xfId="17140"/>
    <cellStyle name="Note 3 5 9 4" xfId="19844"/>
    <cellStyle name="Note 3 5 9 5" xfId="28384"/>
    <cellStyle name="Note 3 5 9 6" xfId="37917"/>
    <cellStyle name="Note 3 5 9 7" xfId="47271"/>
    <cellStyle name="Note 3 6" xfId="541"/>
    <cellStyle name="Note 3 6 10" xfId="1987"/>
    <cellStyle name="Note 3 6 10 2" xfId="9810"/>
    <cellStyle name="Note 3 6 10 3" xfId="17238"/>
    <cellStyle name="Note 3 6 10 4" xfId="26217"/>
    <cellStyle name="Note 3 6 10 5" xfId="34902"/>
    <cellStyle name="Note 3 6 10 6" xfId="39528"/>
    <cellStyle name="Note 3 6 10 7" xfId="53463"/>
    <cellStyle name="Note 3 6 11" xfId="2105"/>
    <cellStyle name="Note 3 6 11 2" xfId="9928"/>
    <cellStyle name="Note 3 6 11 3" xfId="17356"/>
    <cellStyle name="Note 3 6 11 4" xfId="26550"/>
    <cellStyle name="Note 3 6 11 5" xfId="35359"/>
    <cellStyle name="Note 3 6 11 6" xfId="38863"/>
    <cellStyle name="Note 3 6 11 7" xfId="54181"/>
    <cellStyle name="Note 3 6 12" xfId="2218"/>
    <cellStyle name="Note 3 6 12 2" xfId="10041"/>
    <cellStyle name="Note 3 6 12 3" xfId="17469"/>
    <cellStyle name="Note 3 6 12 4" xfId="24890"/>
    <cellStyle name="Note 3 6 12 5" xfId="33206"/>
    <cellStyle name="Note 3 6 12 6" xfId="42257"/>
    <cellStyle name="Note 3 6 12 7" xfId="50547"/>
    <cellStyle name="Note 3 6 13" xfId="1575"/>
    <cellStyle name="Note 3 6 13 2" xfId="9398"/>
    <cellStyle name="Note 3 6 13 3" xfId="16826"/>
    <cellStyle name="Note 3 6 13 4" xfId="25640"/>
    <cellStyle name="Note 3 6 13 5" xfId="34161"/>
    <cellStyle name="Note 3 6 13 6" xfId="40527"/>
    <cellStyle name="Note 3 6 13 7" xfId="52188"/>
    <cellStyle name="Note 3 6 14" xfId="2271"/>
    <cellStyle name="Note 3 6 14 2" xfId="10094"/>
    <cellStyle name="Note 3 6 14 3" xfId="17522"/>
    <cellStyle name="Note 3 6 14 4" xfId="25713"/>
    <cellStyle name="Note 3 6 14 5" xfId="34256"/>
    <cellStyle name="Note 3 6 14 6" xfId="37378"/>
    <cellStyle name="Note 3 6 14 7" xfId="52352"/>
    <cellStyle name="Note 3 6 15" xfId="2516"/>
    <cellStyle name="Note 3 6 15 2" xfId="10339"/>
    <cellStyle name="Note 3 6 15 3" xfId="17767"/>
    <cellStyle name="Note 3 6 15 4" xfId="19799"/>
    <cellStyle name="Note 3 6 15 5" xfId="27566"/>
    <cellStyle name="Note 3 6 15 6" xfId="41677"/>
    <cellStyle name="Note 3 6 15 7" xfId="47272"/>
    <cellStyle name="Note 3 6 16" xfId="2629"/>
    <cellStyle name="Note 3 6 16 2" xfId="10452"/>
    <cellStyle name="Note 3 6 16 3" xfId="17880"/>
    <cellStyle name="Note 3 6 16 4" xfId="25805"/>
    <cellStyle name="Note 3 6 16 5" xfId="34384"/>
    <cellStyle name="Note 3 6 16 6" xfId="38873"/>
    <cellStyle name="Note 3 6 16 7" xfId="52583"/>
    <cellStyle name="Note 3 6 17" xfId="1054"/>
    <cellStyle name="Note 3 6 17 2" xfId="8877"/>
    <cellStyle name="Note 3 6 17 3" xfId="16305"/>
    <cellStyle name="Note 3 6 17 4" xfId="25577"/>
    <cellStyle name="Note 3 6 17 5" xfId="34083"/>
    <cellStyle name="Note 3 6 17 6" xfId="37286"/>
    <cellStyle name="Note 3 6 17 7" xfId="52055"/>
    <cellStyle name="Note 3 6 18" xfId="2728"/>
    <cellStyle name="Note 3 6 18 2" xfId="10551"/>
    <cellStyle name="Note 3 6 18 3" xfId="17979"/>
    <cellStyle name="Note 3 6 18 4" xfId="19279"/>
    <cellStyle name="Note 3 6 18 5" xfId="28220"/>
    <cellStyle name="Note 3 6 18 6" xfId="36306"/>
    <cellStyle name="Note 3 6 18 7" xfId="49354"/>
    <cellStyle name="Note 3 6 19" xfId="2822"/>
    <cellStyle name="Note 3 6 19 2" xfId="10645"/>
    <cellStyle name="Note 3 6 19 3" xfId="18073"/>
    <cellStyle name="Note 3 6 19 4" xfId="19974"/>
    <cellStyle name="Note 3 6 19 5" xfId="27270"/>
    <cellStyle name="Note 3 6 19 6" xfId="41623"/>
    <cellStyle name="Note 3 6 19 7" xfId="47230"/>
    <cellStyle name="Note 3 6 2" xfId="691"/>
    <cellStyle name="Note 3 6 2 2" xfId="8514"/>
    <cellStyle name="Note 3 6 2 3" xfId="15942"/>
    <cellStyle name="Note 3 6 2 4" xfId="26464"/>
    <cellStyle name="Note 3 6 2 5" xfId="35243"/>
    <cellStyle name="Note 3 6 2 6" xfId="38166"/>
    <cellStyle name="Note 3 6 2 7" xfId="53998"/>
    <cellStyle name="Note 3 6 20" xfId="2929"/>
    <cellStyle name="Note 3 6 20 2" xfId="10752"/>
    <cellStyle name="Note 3 6 20 3" xfId="18180"/>
    <cellStyle name="Note 3 6 20 4" xfId="25800"/>
    <cellStyle name="Note 3 6 20 5" xfId="34378"/>
    <cellStyle name="Note 3 6 20 6" xfId="36774"/>
    <cellStyle name="Note 3 6 20 7" xfId="52574"/>
    <cellStyle name="Note 3 6 21" xfId="3305"/>
    <cellStyle name="Note 3 6 21 2" xfId="11098"/>
    <cellStyle name="Note 3 6 21 3" xfId="18427"/>
    <cellStyle name="Note 3 6 21 4" xfId="19130"/>
    <cellStyle name="Note 3 6 21 5" xfId="26825"/>
    <cellStyle name="Note 3 6 21 6" xfId="36481"/>
    <cellStyle name="Note 3 6 21 7" xfId="49832"/>
    <cellStyle name="Note 3 6 22" xfId="3425"/>
    <cellStyle name="Note 3 6 22 2" xfId="11216"/>
    <cellStyle name="Note 3 6 22 3" xfId="18538"/>
    <cellStyle name="Note 3 6 22 4" xfId="26483"/>
    <cellStyle name="Note 3 6 22 5" xfId="35272"/>
    <cellStyle name="Note 3 6 22 6" xfId="41126"/>
    <cellStyle name="Note 3 6 22 7" xfId="54046"/>
    <cellStyle name="Note 3 6 23" xfId="3549"/>
    <cellStyle name="Note 3 6 23 2" xfId="11338"/>
    <cellStyle name="Note 3 6 23 3" xfId="18624"/>
    <cellStyle name="Note 3 6 23 4" xfId="19753"/>
    <cellStyle name="Note 3 6 23 5" xfId="26996"/>
    <cellStyle name="Note 3 6 23 6" xfId="37623"/>
    <cellStyle name="Note 3 6 23 7" xfId="49286"/>
    <cellStyle name="Note 3 6 24" xfId="3208"/>
    <cellStyle name="Note 3 6 24 2" xfId="11005"/>
    <cellStyle name="Note 3 6 24 3" xfId="18345"/>
    <cellStyle name="Note 3 6 24 4" xfId="26630"/>
    <cellStyle name="Note 3 6 24 5" xfId="35465"/>
    <cellStyle name="Note 3 6 24 6" xfId="40871"/>
    <cellStyle name="Note 3 6 24 7" xfId="54350"/>
    <cellStyle name="Note 3 6 25" xfId="3696"/>
    <cellStyle name="Note 3 6 25 2" xfId="11481"/>
    <cellStyle name="Note 3 6 25 3" xfId="18754"/>
    <cellStyle name="Note 3 6 25 4" xfId="19186"/>
    <cellStyle name="Note 3 6 25 5" xfId="33099"/>
    <cellStyle name="Note 3 6 25 6" xfId="39524"/>
    <cellStyle name="Note 3 6 25 7" xfId="49138"/>
    <cellStyle name="Note 3 6 26" xfId="3826"/>
    <cellStyle name="Note 3 6 26 2" xfId="11608"/>
    <cellStyle name="Note 3 6 26 3" xfId="18865"/>
    <cellStyle name="Note 3 6 26 4" xfId="25185"/>
    <cellStyle name="Note 3 6 26 5" xfId="33568"/>
    <cellStyle name="Note 3 6 26 6" xfId="38668"/>
    <cellStyle name="Note 3 6 26 7" xfId="51187"/>
    <cellStyle name="Note 3 6 27" xfId="3944"/>
    <cellStyle name="Note 3 6 27 2" xfId="11724"/>
    <cellStyle name="Note 3 6 27 3" xfId="18974"/>
    <cellStyle name="Note 3 6 27 4" xfId="26292"/>
    <cellStyle name="Note 3 6 27 5" xfId="35007"/>
    <cellStyle name="Note 3 6 27 6" xfId="41701"/>
    <cellStyle name="Note 3 6 27 7" xfId="53633"/>
    <cellStyle name="Note 3 6 28" xfId="3089"/>
    <cellStyle name="Note 3 6 28 2" xfId="10895"/>
    <cellStyle name="Note 3 6 28 3" xfId="20249"/>
    <cellStyle name="Note 3 6 28 4" xfId="28338"/>
    <cellStyle name="Note 3 6 28 5" xfId="28814"/>
    <cellStyle name="Note 3 6 28 6" xfId="42392"/>
    <cellStyle name="Note 3 6 28 7" xfId="50990"/>
    <cellStyle name="Note 3 6 29" xfId="4141"/>
    <cellStyle name="Note 3 6 29 2" xfId="11900"/>
    <cellStyle name="Note 3 6 29 3" xfId="20851"/>
    <cellStyle name="Note 3 6 29 4" xfId="29038"/>
    <cellStyle name="Note 3 6 29 5" xfId="28141"/>
    <cellStyle name="Note 3 6 29 6" xfId="42703"/>
    <cellStyle name="Note 3 6 29 7" xfId="49483"/>
    <cellStyle name="Note 3 6 3" xfId="799"/>
    <cellStyle name="Note 3 6 3 2" xfId="8622"/>
    <cellStyle name="Note 3 6 3 3" xfId="16050"/>
    <cellStyle name="Note 3 6 3 4" xfId="19529"/>
    <cellStyle name="Note 3 6 3 5" xfId="28871"/>
    <cellStyle name="Note 3 6 3 6" xfId="37024"/>
    <cellStyle name="Note 3 6 3 7" xfId="48585"/>
    <cellStyle name="Note 3 6 30" xfId="2989"/>
    <cellStyle name="Note 3 6 30 2" xfId="20171"/>
    <cellStyle name="Note 3 6 30 3" xfId="28258"/>
    <cellStyle name="Note 3 6 30 4" xfId="36072"/>
    <cellStyle name="Note 3 6 30 5" xfId="42339"/>
    <cellStyle name="Note 3 6 30 6" xfId="53790"/>
    <cellStyle name="Note 3 6 31" xfId="4338"/>
    <cellStyle name="Note 3 6 31 2" xfId="12055"/>
    <cellStyle name="Note 3 6 31 3" xfId="21048"/>
    <cellStyle name="Note 3 6 31 4" xfId="29235"/>
    <cellStyle name="Note 3 6 31 5" xfId="26739"/>
    <cellStyle name="Note 3 6 31 6" xfId="42900"/>
    <cellStyle name="Note 3 6 31 7" xfId="47852"/>
    <cellStyle name="Note 3 6 32" xfId="4461"/>
    <cellStyle name="Note 3 6 32 2" xfId="12178"/>
    <cellStyle name="Note 3 6 32 3" xfId="21171"/>
    <cellStyle name="Note 3 6 32 4" xfId="29358"/>
    <cellStyle name="Note 3 6 32 5" xfId="33333"/>
    <cellStyle name="Note 3 6 32 6" xfId="43023"/>
    <cellStyle name="Note 3 6 32 7" xfId="47302"/>
    <cellStyle name="Note 3 6 33" xfId="4575"/>
    <cellStyle name="Note 3 6 33 2" xfId="12292"/>
    <cellStyle name="Note 3 6 33 3" xfId="21285"/>
    <cellStyle name="Note 3 6 33 4" xfId="29472"/>
    <cellStyle name="Note 3 6 33 5" xfId="35628"/>
    <cellStyle name="Note 3 6 33 6" xfId="43137"/>
    <cellStyle name="Note 3 6 33 7" xfId="51632"/>
    <cellStyle name="Note 3 6 34" xfId="4688"/>
    <cellStyle name="Note 3 6 34 2" xfId="12405"/>
    <cellStyle name="Note 3 6 34 3" xfId="21398"/>
    <cellStyle name="Note 3 6 34 4" xfId="29585"/>
    <cellStyle name="Note 3 6 34 5" xfId="28481"/>
    <cellStyle name="Note 3 6 34 6" xfId="43250"/>
    <cellStyle name="Note 3 6 34 7" xfId="50812"/>
    <cellStyle name="Note 3 6 35" xfId="4799"/>
    <cellStyle name="Note 3 6 35 2" xfId="12516"/>
    <cellStyle name="Note 3 6 35 3" xfId="21509"/>
    <cellStyle name="Note 3 6 35 4" xfId="29696"/>
    <cellStyle name="Note 3 6 35 5" xfId="27311"/>
    <cellStyle name="Note 3 6 35 6" xfId="43361"/>
    <cellStyle name="Note 3 6 35 7" xfId="51115"/>
    <cellStyle name="Note 3 6 36" xfId="4908"/>
    <cellStyle name="Note 3 6 36 2" xfId="12625"/>
    <cellStyle name="Note 3 6 36 3" xfId="21618"/>
    <cellStyle name="Note 3 6 36 4" xfId="29805"/>
    <cellStyle name="Note 3 6 36 5" xfId="34624"/>
    <cellStyle name="Note 3 6 36 6" xfId="43470"/>
    <cellStyle name="Note 3 6 36 7" xfId="47835"/>
    <cellStyle name="Note 3 6 37" xfId="5019"/>
    <cellStyle name="Note 3 6 37 2" xfId="12736"/>
    <cellStyle name="Note 3 6 37 3" xfId="21729"/>
    <cellStyle name="Note 3 6 37 4" xfId="29916"/>
    <cellStyle name="Note 3 6 37 5" xfId="35589"/>
    <cellStyle name="Note 3 6 37 6" xfId="43581"/>
    <cellStyle name="Note 3 6 37 7" xfId="51470"/>
    <cellStyle name="Note 3 6 38" xfId="5398"/>
    <cellStyle name="Note 3 6 38 2" xfId="13115"/>
    <cellStyle name="Note 3 6 38 3" xfId="22108"/>
    <cellStyle name="Note 3 6 38 4" xfId="30295"/>
    <cellStyle name="Note 3 6 38 5" xfId="34337"/>
    <cellStyle name="Note 3 6 38 6" xfId="43960"/>
    <cellStyle name="Note 3 6 38 7" xfId="50839"/>
    <cellStyle name="Note 3 6 39" xfId="5518"/>
    <cellStyle name="Note 3 6 39 2" xfId="13235"/>
    <cellStyle name="Note 3 6 39 3" xfId="22228"/>
    <cellStyle name="Note 3 6 39 4" xfId="30415"/>
    <cellStyle name="Note 3 6 39 5" xfId="34389"/>
    <cellStyle name="Note 3 6 39 6" xfId="44080"/>
    <cellStyle name="Note 3 6 39 7" xfId="50762"/>
    <cellStyle name="Note 3 6 4" xfId="910"/>
    <cellStyle name="Note 3 6 4 2" xfId="8733"/>
    <cellStyle name="Note 3 6 4 3" xfId="16161"/>
    <cellStyle name="Note 3 6 4 4" xfId="25766"/>
    <cellStyle name="Note 3 6 4 5" xfId="34324"/>
    <cellStyle name="Note 3 6 4 6" xfId="37948"/>
    <cellStyle name="Note 3 6 4 7" xfId="52474"/>
    <cellStyle name="Note 3 6 40" xfId="5642"/>
    <cellStyle name="Note 3 6 40 2" xfId="13359"/>
    <cellStyle name="Note 3 6 40 3" xfId="22352"/>
    <cellStyle name="Note 3 6 40 4" xfId="30539"/>
    <cellStyle name="Note 3 6 40 5" xfId="27991"/>
    <cellStyle name="Note 3 6 40 6" xfId="44204"/>
    <cellStyle name="Note 3 6 40 7" xfId="54511"/>
    <cellStyle name="Note 3 6 41" xfId="5758"/>
    <cellStyle name="Note 3 6 41 2" xfId="13475"/>
    <cellStyle name="Note 3 6 41 3" xfId="22468"/>
    <cellStyle name="Note 3 6 41 4" xfId="30655"/>
    <cellStyle name="Note 3 6 41 5" xfId="28217"/>
    <cellStyle name="Note 3 6 41 6" xfId="44320"/>
    <cellStyle name="Note 3 6 41 7" xfId="50609"/>
    <cellStyle name="Note 3 6 42" xfId="5874"/>
    <cellStyle name="Note 3 6 42 2" xfId="13591"/>
    <cellStyle name="Note 3 6 42 3" xfId="22584"/>
    <cellStyle name="Note 3 6 42 4" xfId="30771"/>
    <cellStyle name="Note 3 6 42 5" xfId="35622"/>
    <cellStyle name="Note 3 6 42 6" xfId="44436"/>
    <cellStyle name="Note 3 6 42 7" xfId="51281"/>
    <cellStyle name="Note 3 6 43" xfId="6003"/>
    <cellStyle name="Note 3 6 43 2" xfId="13720"/>
    <cellStyle name="Note 3 6 43 3" xfId="22713"/>
    <cellStyle name="Note 3 6 43 4" xfId="30900"/>
    <cellStyle name="Note 3 6 43 5" xfId="36087"/>
    <cellStyle name="Note 3 6 43 6" xfId="44565"/>
    <cellStyle name="Note 3 6 43 7" xfId="53494"/>
    <cellStyle name="Note 3 6 44" xfId="6099"/>
    <cellStyle name="Note 3 6 44 2" xfId="13816"/>
    <cellStyle name="Note 3 6 44 3" xfId="22809"/>
    <cellStyle name="Note 3 6 44 4" xfId="30996"/>
    <cellStyle name="Note 3 6 44 5" xfId="27697"/>
    <cellStyle name="Note 3 6 44 6" xfId="44661"/>
    <cellStyle name="Note 3 6 44 7" xfId="49809"/>
    <cellStyle name="Note 3 6 45" xfId="6130"/>
    <cellStyle name="Note 3 6 45 2" xfId="13847"/>
    <cellStyle name="Note 3 6 45 3" xfId="22840"/>
    <cellStyle name="Note 3 6 45 4" xfId="31027"/>
    <cellStyle name="Note 3 6 45 5" xfId="27724"/>
    <cellStyle name="Note 3 6 45 6" xfId="44692"/>
    <cellStyle name="Note 3 6 45 7" xfId="49744"/>
    <cellStyle name="Note 3 6 46" xfId="6259"/>
    <cellStyle name="Note 3 6 46 2" xfId="13976"/>
    <cellStyle name="Note 3 6 46 3" xfId="22969"/>
    <cellStyle name="Note 3 6 46 4" xfId="31156"/>
    <cellStyle name="Note 3 6 46 5" xfId="34666"/>
    <cellStyle name="Note 3 6 46 6" xfId="44821"/>
    <cellStyle name="Note 3 6 46 7" xfId="48634"/>
    <cellStyle name="Note 3 6 47" xfId="6375"/>
    <cellStyle name="Note 3 6 47 2" xfId="14092"/>
    <cellStyle name="Note 3 6 47 3" xfId="23085"/>
    <cellStyle name="Note 3 6 47 4" xfId="31272"/>
    <cellStyle name="Note 3 6 47 5" xfId="35742"/>
    <cellStyle name="Note 3 6 47 6" xfId="44937"/>
    <cellStyle name="Note 3 6 47 7" xfId="52012"/>
    <cellStyle name="Note 3 6 48" xfId="6486"/>
    <cellStyle name="Note 3 6 48 2" xfId="14203"/>
    <cellStyle name="Note 3 6 48 3" xfId="23196"/>
    <cellStyle name="Note 3 6 48 4" xfId="31383"/>
    <cellStyle name="Note 3 6 48 5" xfId="36140"/>
    <cellStyle name="Note 3 6 48 6" xfId="45048"/>
    <cellStyle name="Note 3 6 48 7" xfId="53874"/>
    <cellStyle name="Note 3 6 49" xfId="6191"/>
    <cellStyle name="Note 3 6 49 2" xfId="13908"/>
    <cellStyle name="Note 3 6 49 3" xfId="22901"/>
    <cellStyle name="Note 3 6 49 4" xfId="31088"/>
    <cellStyle name="Note 3 6 49 5" xfId="34731"/>
    <cellStyle name="Note 3 6 49 6" xfId="44753"/>
    <cellStyle name="Note 3 6 49 7" xfId="49791"/>
    <cellStyle name="Note 3 6 5" xfId="1375"/>
    <cellStyle name="Note 3 6 5 2" xfId="9198"/>
    <cellStyle name="Note 3 6 5 3" xfId="16626"/>
    <cellStyle name="Note 3 6 5 4" xfId="25605"/>
    <cellStyle name="Note 3 6 5 5" xfId="34117"/>
    <cellStyle name="Note 3 6 5 6" xfId="36450"/>
    <cellStyle name="Note 3 6 5 7" xfId="52109"/>
    <cellStyle name="Note 3 6 50" xfId="6632"/>
    <cellStyle name="Note 3 6 50 2" xfId="14349"/>
    <cellStyle name="Note 3 6 50 3" xfId="23342"/>
    <cellStyle name="Note 3 6 50 4" xfId="31529"/>
    <cellStyle name="Note 3 6 50 5" xfId="27721"/>
    <cellStyle name="Note 3 6 50 6" xfId="45194"/>
    <cellStyle name="Note 3 6 50 7" xfId="48218"/>
    <cellStyle name="Note 3 6 51" xfId="6744"/>
    <cellStyle name="Note 3 6 51 2" xfId="14461"/>
    <cellStyle name="Note 3 6 51 3" xfId="23454"/>
    <cellStyle name="Note 3 6 51 4" xfId="31641"/>
    <cellStyle name="Note 3 6 51 5" xfId="34598"/>
    <cellStyle name="Note 3 6 51 6" xfId="45306"/>
    <cellStyle name="Note 3 6 51 7" xfId="49868"/>
    <cellStyle name="Note 3 6 52" xfId="6859"/>
    <cellStyle name="Note 3 6 52 2" xfId="14576"/>
    <cellStyle name="Note 3 6 52 3" xfId="23569"/>
    <cellStyle name="Note 3 6 52 4" xfId="31756"/>
    <cellStyle name="Note 3 6 52 5" xfId="33738"/>
    <cellStyle name="Note 3 6 52 6" xfId="45421"/>
    <cellStyle name="Note 3 6 52 7" xfId="47063"/>
    <cellStyle name="Note 3 6 53" xfId="6972"/>
    <cellStyle name="Note 3 6 53 2" xfId="14689"/>
    <cellStyle name="Note 3 6 53 3" xfId="23682"/>
    <cellStyle name="Note 3 6 53 4" xfId="31869"/>
    <cellStyle name="Note 3 6 53 5" xfId="33971"/>
    <cellStyle name="Note 3 6 53 6" xfId="45534"/>
    <cellStyle name="Note 3 6 53 7" xfId="47020"/>
    <cellStyle name="Note 3 6 54" xfId="7083"/>
    <cellStyle name="Note 3 6 54 2" xfId="14800"/>
    <cellStyle name="Note 3 6 54 3" xfId="23793"/>
    <cellStyle name="Note 3 6 54 4" xfId="31980"/>
    <cellStyle name="Note 3 6 54 5" xfId="34752"/>
    <cellStyle name="Note 3 6 54 6" xfId="45645"/>
    <cellStyle name="Note 3 6 54 7" xfId="50270"/>
    <cellStyle name="Note 3 6 55" xfId="7184"/>
    <cellStyle name="Note 3 6 55 2" xfId="14901"/>
    <cellStyle name="Note 3 6 55 3" xfId="23894"/>
    <cellStyle name="Note 3 6 55 4" xfId="32081"/>
    <cellStyle name="Note 3 6 55 5" xfId="35904"/>
    <cellStyle name="Note 3 6 55 6" xfId="45746"/>
    <cellStyle name="Note 3 6 55 7" xfId="51768"/>
    <cellStyle name="Note 3 6 56" xfId="7222"/>
    <cellStyle name="Note 3 6 56 2" xfId="14939"/>
    <cellStyle name="Note 3 6 56 3" xfId="23932"/>
    <cellStyle name="Note 3 6 56 4" xfId="32119"/>
    <cellStyle name="Note 3 6 56 5" xfId="27743"/>
    <cellStyle name="Note 3 6 56 6" xfId="45784"/>
    <cellStyle name="Note 3 6 56 7" xfId="53521"/>
    <cellStyle name="Note 3 6 57" xfId="7480"/>
    <cellStyle name="Note 3 6 57 2" xfId="15197"/>
    <cellStyle name="Note 3 6 57 3" xfId="24190"/>
    <cellStyle name="Note 3 6 57 4" xfId="32377"/>
    <cellStyle name="Note 3 6 57 5" xfId="35764"/>
    <cellStyle name="Note 3 6 57 6" xfId="46042"/>
    <cellStyle name="Note 3 6 57 7" xfId="51893"/>
    <cellStyle name="Note 3 6 58" xfId="7601"/>
    <cellStyle name="Note 3 6 58 2" xfId="15318"/>
    <cellStyle name="Note 3 6 58 3" xfId="24311"/>
    <cellStyle name="Note 3 6 58 4" xfId="32498"/>
    <cellStyle name="Note 3 6 58 5" xfId="27987"/>
    <cellStyle name="Note 3 6 58 6" xfId="46163"/>
    <cellStyle name="Note 3 6 58 7" xfId="47814"/>
    <cellStyle name="Note 3 6 59" xfId="7877"/>
    <cellStyle name="Note 3 6 59 2" xfId="15594"/>
    <cellStyle name="Note 3 6 59 3" xfId="24581"/>
    <cellStyle name="Note 3 6 59 4" xfId="32774"/>
    <cellStyle name="Note 3 6 59 5" xfId="35613"/>
    <cellStyle name="Note 3 6 59 6" xfId="46439"/>
    <cellStyle name="Note 3 6 59 7" xfId="51724"/>
    <cellStyle name="Note 3 6 6" xfId="1498"/>
    <cellStyle name="Note 3 6 6 2" xfId="9321"/>
    <cellStyle name="Note 3 6 6 3" xfId="16749"/>
    <cellStyle name="Note 3 6 6 4" xfId="25588"/>
    <cellStyle name="Note 3 6 6 5" xfId="34098"/>
    <cellStyle name="Note 3 6 6 6" xfId="40821"/>
    <cellStyle name="Note 3 6 6 7" xfId="52077"/>
    <cellStyle name="Note 3 6 60" xfId="7768"/>
    <cellStyle name="Note 3 6 60 2" xfId="15485"/>
    <cellStyle name="Note 3 6 60 3" xfId="24474"/>
    <cellStyle name="Note 3 6 60 4" xfId="32665"/>
    <cellStyle name="Note 3 6 60 5" xfId="34503"/>
    <cellStyle name="Note 3 6 60 6" xfId="46330"/>
    <cellStyle name="Note 3 6 60 7" xfId="50647"/>
    <cellStyle name="Note 3 6 61" xfId="8005"/>
    <cellStyle name="Note 3 6 61 2" xfId="15722"/>
    <cellStyle name="Note 3 6 61 3" xfId="24707"/>
    <cellStyle name="Note 3 6 61 4" xfId="32902"/>
    <cellStyle name="Note 3 6 61 5" xfId="27128"/>
    <cellStyle name="Note 3 6 61 6" xfId="46567"/>
    <cellStyle name="Note 3 6 61 7" xfId="48738"/>
    <cellStyle name="Note 3 6 62" xfId="7737"/>
    <cellStyle name="Note 3 6 62 2" xfId="15454"/>
    <cellStyle name="Note 3 6 62 3" xfId="24445"/>
    <cellStyle name="Note 3 6 62 4" xfId="32634"/>
    <cellStyle name="Note 3 6 62 5" xfId="36201"/>
    <cellStyle name="Note 3 6 62 6" xfId="46299"/>
    <cellStyle name="Note 3 6 62 7" xfId="53902"/>
    <cellStyle name="Note 3 6 63" xfId="8153"/>
    <cellStyle name="Note 3 6 63 2" xfId="15870"/>
    <cellStyle name="Note 3 6 63 3" xfId="33050"/>
    <cellStyle name="Note 3 6 63 4" xfId="34260"/>
    <cellStyle name="Note 3 6 63 5" xfId="46715"/>
    <cellStyle name="Note 3 6 63 6" xfId="47818"/>
    <cellStyle name="Note 3 6 64" xfId="19217"/>
    <cellStyle name="Note 3 6 65" xfId="27733"/>
    <cellStyle name="Note 3 6 66" xfId="36301"/>
    <cellStyle name="Note 3 6 67" xfId="48403"/>
    <cellStyle name="Note 3 6 7" xfId="1142"/>
    <cellStyle name="Note 3 6 7 2" xfId="8965"/>
    <cellStyle name="Note 3 6 7 3" xfId="16393"/>
    <cellStyle name="Note 3 6 7 4" xfId="19048"/>
    <cellStyle name="Note 3 6 7 5" xfId="27599"/>
    <cellStyle name="Note 3 6 7 6" xfId="40300"/>
    <cellStyle name="Note 3 6 7 7" xfId="49864"/>
    <cellStyle name="Note 3 6 8" xfId="1735"/>
    <cellStyle name="Note 3 6 8 2" xfId="9558"/>
    <cellStyle name="Note 3 6 8 3" xfId="16986"/>
    <cellStyle name="Note 3 6 8 4" xfId="19862"/>
    <cellStyle name="Note 3 6 8 5" xfId="28668"/>
    <cellStyle name="Note 3 6 8 6" xfId="40676"/>
    <cellStyle name="Note 3 6 8 7" xfId="50027"/>
    <cellStyle name="Note 3 6 9" xfId="1869"/>
    <cellStyle name="Note 3 6 9 2" xfId="9692"/>
    <cellStyle name="Note 3 6 9 3" xfId="17120"/>
    <cellStyle name="Note 3 6 9 4" xfId="24951"/>
    <cellStyle name="Note 3 6 9 5" xfId="33289"/>
    <cellStyle name="Note 3 6 9 6" xfId="39827"/>
    <cellStyle name="Note 3 6 9 7" xfId="50682"/>
    <cellStyle name="Note 3 7" xfId="623"/>
    <cellStyle name="Note 3 7 2" xfId="8446"/>
    <cellStyle name="Note 3 7 3" xfId="8350"/>
    <cellStyle name="Note 3 7 4" xfId="20074"/>
    <cellStyle name="Note 3 7 5" xfId="27555"/>
    <cellStyle name="Note 3 7 6" xfId="37104"/>
    <cellStyle name="Note 3 7 7" xfId="46968"/>
    <cellStyle name="Note 3 8" xfId="606"/>
    <cellStyle name="Note 3 8 2" xfId="8429"/>
    <cellStyle name="Note 3 8 3" xfId="10857"/>
    <cellStyle name="Note 3 8 4" xfId="20577"/>
    <cellStyle name="Note 3 8 5" xfId="28088"/>
    <cellStyle name="Note 3 8 6" xfId="36776"/>
    <cellStyle name="Note 3 8 7" xfId="48004"/>
    <cellStyle name="Note 3 9" xfId="1102"/>
    <cellStyle name="Note 3 9 2" xfId="8925"/>
    <cellStyle name="Note 3 9 3" xfId="16353"/>
    <cellStyle name="Note 3 9 4" xfId="26473"/>
    <cellStyle name="Note 3 9 5" xfId="35257"/>
    <cellStyle name="Note 3 9 6" xfId="36725"/>
    <cellStyle name="Note 3 9 7" xfId="54024"/>
    <cellStyle name="Note 4" xfId="166"/>
    <cellStyle name="Note 4 10" xfId="1006"/>
    <cellStyle name="Note 4 10 2" xfId="8829"/>
    <cellStyle name="Note 4 10 3" xfId="16257"/>
    <cellStyle name="Note 4 10 4" xfId="19859"/>
    <cellStyle name="Note 4 10 5" xfId="26982"/>
    <cellStyle name="Note 4 10 6" xfId="36992"/>
    <cellStyle name="Note 4 10 7" xfId="49391"/>
    <cellStyle name="Note 4 11" xfId="1599"/>
    <cellStyle name="Note 4 11 2" xfId="9422"/>
    <cellStyle name="Note 4 11 3" xfId="16850"/>
    <cellStyle name="Note 4 11 4" xfId="19514"/>
    <cellStyle name="Note 4 11 5" xfId="28424"/>
    <cellStyle name="Note 4 11 6" xfId="38081"/>
    <cellStyle name="Note 4 11 7" xfId="49412"/>
    <cellStyle name="Note 4 12" xfId="2310"/>
    <cellStyle name="Note 4 12 2" xfId="10133"/>
    <cellStyle name="Note 4 12 3" xfId="17561"/>
    <cellStyle name="Note 4 12 4" xfId="25421"/>
    <cellStyle name="Note 4 12 5" xfId="33879"/>
    <cellStyle name="Note 4 12 6" xfId="36805"/>
    <cellStyle name="Note 4 12 7" xfId="51694"/>
    <cellStyle name="Note 4 13" xfId="1009"/>
    <cellStyle name="Note 4 13 2" xfId="8832"/>
    <cellStyle name="Note 4 13 3" xfId="16260"/>
    <cellStyle name="Note 4 13 4" xfId="24842"/>
    <cellStyle name="Note 4 13 5" xfId="26808"/>
    <cellStyle name="Note 4 13 6" xfId="36599"/>
    <cellStyle name="Note 4 13 7" xfId="49206"/>
    <cellStyle name="Note 4 14" xfId="2493"/>
    <cellStyle name="Note 4 14 2" xfId="10316"/>
    <cellStyle name="Note 4 14 3" xfId="17744"/>
    <cellStyle name="Note 4 14 4" xfId="25031"/>
    <cellStyle name="Note 4 14 5" xfId="33389"/>
    <cellStyle name="Note 4 14 6" xfId="37285"/>
    <cellStyle name="Note 4 14 7" xfId="50870"/>
    <cellStyle name="Note 4 15" xfId="3171"/>
    <cellStyle name="Note 4 15 2" xfId="10972"/>
    <cellStyle name="Note 4 15 3" xfId="18333"/>
    <cellStyle name="Note 4 15 4" xfId="25499"/>
    <cellStyle name="Note 4 15 5" xfId="33977"/>
    <cellStyle name="Note 4 15 6" xfId="37522"/>
    <cellStyle name="Note 4 15 7" xfId="51880"/>
    <cellStyle name="Note 4 16" xfId="3024"/>
    <cellStyle name="Note 4 16 2" xfId="10839"/>
    <cellStyle name="Note 4 16 3" xfId="18250"/>
    <cellStyle name="Note 4 16 4" xfId="19299"/>
    <cellStyle name="Note 4 16 5" xfId="28467"/>
    <cellStyle name="Note 4 16 6" xfId="37619"/>
    <cellStyle name="Note 4 16 7" xfId="50229"/>
    <cellStyle name="Note 4 17" xfId="3874"/>
    <cellStyle name="Note 4 17 2" xfId="11655"/>
    <cellStyle name="Note 4 17 3" xfId="18909"/>
    <cellStyle name="Note 4 17 4" xfId="26158"/>
    <cellStyle name="Note 4 17 5" xfId="34827"/>
    <cellStyle name="Note 4 17 6" xfId="41456"/>
    <cellStyle name="Note 4 17 7" xfId="53338"/>
    <cellStyle name="Note 4 18" xfId="4060"/>
    <cellStyle name="Note 4 18 2" xfId="11826"/>
    <cellStyle name="Note 4 18 3" xfId="20770"/>
    <cellStyle name="Note 4 18 4" xfId="28957"/>
    <cellStyle name="Note 4 18 5" xfId="33700"/>
    <cellStyle name="Note 4 18 6" xfId="42622"/>
    <cellStyle name="Note 4 18 7" xfId="50167"/>
    <cellStyle name="Note 4 19" xfId="4033"/>
    <cellStyle name="Note 4 19 2" xfId="11804"/>
    <cellStyle name="Note 4 19 3" xfId="20743"/>
    <cellStyle name="Note 4 19 4" xfId="28930"/>
    <cellStyle name="Note 4 19 5" xfId="35967"/>
    <cellStyle name="Note 4 19 6" xfId="42595"/>
    <cellStyle name="Note 4 19 7" xfId="53291"/>
    <cellStyle name="Note 4 2" xfId="261"/>
    <cellStyle name="Note 4 2 10" xfId="1128"/>
    <cellStyle name="Note 4 2 10 2" xfId="8951"/>
    <cellStyle name="Note 4 2 10 3" xfId="16379"/>
    <cellStyle name="Note 4 2 10 4" xfId="25222"/>
    <cellStyle name="Note 4 2 10 5" xfId="33623"/>
    <cellStyle name="Note 4 2 10 6" xfId="41628"/>
    <cellStyle name="Note 4 2 10 7" xfId="51275"/>
    <cellStyle name="Note 4 2 11" xfId="1413"/>
    <cellStyle name="Note 4 2 11 2" xfId="9236"/>
    <cellStyle name="Note 4 2 11 3" xfId="16664"/>
    <cellStyle name="Note 4 2 11 4" xfId="26585"/>
    <cellStyle name="Note 4 2 11 5" xfId="35406"/>
    <cellStyle name="Note 4 2 11 6" xfId="42069"/>
    <cellStyle name="Note 4 2 11 7" xfId="54253"/>
    <cellStyle name="Note 4 2 12" xfId="1042"/>
    <cellStyle name="Note 4 2 12 2" xfId="8865"/>
    <cellStyle name="Note 4 2 12 3" xfId="16293"/>
    <cellStyle name="Note 4 2 12 4" xfId="19807"/>
    <cellStyle name="Note 4 2 12 5" xfId="27897"/>
    <cellStyle name="Note 4 2 12 6" xfId="38191"/>
    <cellStyle name="Note 4 2 12 7" xfId="48017"/>
    <cellStyle name="Note 4 2 13" xfId="1276"/>
    <cellStyle name="Note 4 2 13 2" xfId="9099"/>
    <cellStyle name="Note 4 2 13 3" xfId="16527"/>
    <cellStyle name="Note 4 2 13 4" xfId="19653"/>
    <cellStyle name="Note 4 2 13 5" xfId="28825"/>
    <cellStyle name="Note 4 2 13 6" xfId="40061"/>
    <cellStyle name="Note 4 2 13 7" xfId="47181"/>
    <cellStyle name="Note 4 2 14" xfId="1010"/>
    <cellStyle name="Note 4 2 14 2" xfId="8833"/>
    <cellStyle name="Note 4 2 14 3" xfId="16261"/>
    <cellStyle name="Note 4 2 14 4" xfId="20068"/>
    <cellStyle name="Note 4 2 14 5" xfId="26928"/>
    <cellStyle name="Note 4 2 14 6" xfId="36735"/>
    <cellStyle name="Note 4 2 14 7" xfId="49101"/>
    <cellStyle name="Note 4 2 15" xfId="1301"/>
    <cellStyle name="Note 4 2 15 2" xfId="9124"/>
    <cellStyle name="Note 4 2 15 3" xfId="16552"/>
    <cellStyle name="Note 4 2 15 4" xfId="26184"/>
    <cellStyle name="Note 4 2 15 5" xfId="34862"/>
    <cellStyle name="Note 4 2 15 6" xfId="36411"/>
    <cellStyle name="Note 4 2 15 7" xfId="53397"/>
    <cellStyle name="Note 4 2 16" xfId="1567"/>
    <cellStyle name="Note 4 2 16 2" xfId="9390"/>
    <cellStyle name="Note 4 2 16 3" xfId="16818"/>
    <cellStyle name="Note 4 2 16 4" xfId="26007"/>
    <cellStyle name="Note 4 2 16 5" xfId="34634"/>
    <cellStyle name="Note 4 2 16 6" xfId="41201"/>
    <cellStyle name="Note 4 2 16 7" xfId="53014"/>
    <cellStyle name="Note 4 2 17" xfId="1658"/>
    <cellStyle name="Note 4 2 17 2" xfId="9481"/>
    <cellStyle name="Note 4 2 17 3" xfId="16909"/>
    <cellStyle name="Note 4 2 17 4" xfId="24911"/>
    <cellStyle name="Note 4 2 17 5" xfId="33236"/>
    <cellStyle name="Note 4 2 17 6" xfId="39619"/>
    <cellStyle name="Note 4 2 17 7" xfId="50596"/>
    <cellStyle name="Note 4 2 18" xfId="1780"/>
    <cellStyle name="Note 4 2 18 2" xfId="9603"/>
    <cellStyle name="Note 4 2 18 3" xfId="17031"/>
    <cellStyle name="Note 4 2 18 4" xfId="25885"/>
    <cellStyle name="Note 4 2 18 5" xfId="34480"/>
    <cellStyle name="Note 4 2 18 6" xfId="36731"/>
    <cellStyle name="Note 4 2 18 7" xfId="52760"/>
    <cellStyle name="Note 4 2 19" xfId="2302"/>
    <cellStyle name="Note 4 2 19 2" xfId="10125"/>
    <cellStyle name="Note 4 2 19 3" xfId="17553"/>
    <cellStyle name="Note 4 2 19 4" xfId="19710"/>
    <cellStyle name="Note 4 2 19 5" xfId="27150"/>
    <cellStyle name="Note 4 2 19 6" xfId="36379"/>
    <cellStyle name="Note 4 2 19 7" xfId="47861"/>
    <cellStyle name="Note 4 2 2" xfId="535"/>
    <cellStyle name="Note 4 2 2 10" xfId="1981"/>
    <cellStyle name="Note 4 2 2 10 2" xfId="9804"/>
    <cellStyle name="Note 4 2 2 10 3" xfId="17232"/>
    <cellStyle name="Note 4 2 2 10 4" xfId="26620"/>
    <cellStyle name="Note 4 2 2 10 5" xfId="35453"/>
    <cellStyle name="Note 4 2 2 10 6" xfId="36988"/>
    <cellStyle name="Note 4 2 2 10 7" xfId="54332"/>
    <cellStyle name="Note 4 2 2 11" xfId="2099"/>
    <cellStyle name="Note 4 2 2 11 2" xfId="9922"/>
    <cellStyle name="Note 4 2 2 11 3" xfId="17350"/>
    <cellStyle name="Note 4 2 2 11 4" xfId="19553"/>
    <cellStyle name="Note 4 2 2 11 5" xfId="27048"/>
    <cellStyle name="Note 4 2 2 11 6" xfId="39770"/>
    <cellStyle name="Note 4 2 2 11 7" xfId="48382"/>
    <cellStyle name="Note 4 2 2 12" xfId="2212"/>
    <cellStyle name="Note 4 2 2 12 2" xfId="10035"/>
    <cellStyle name="Note 4 2 2 12 3" xfId="17463"/>
    <cellStyle name="Note 4 2 2 12 4" xfId="25105"/>
    <cellStyle name="Note 4 2 2 12 5" xfId="33475"/>
    <cellStyle name="Note 4 2 2 12 6" xfId="37351"/>
    <cellStyle name="Note 4 2 2 12 7" xfId="51031"/>
    <cellStyle name="Note 4 2 2 13" xfId="2301"/>
    <cellStyle name="Note 4 2 2 13 2" xfId="10124"/>
    <cellStyle name="Note 4 2 2 13 3" xfId="17552"/>
    <cellStyle name="Note 4 2 2 13 4" xfId="24801"/>
    <cellStyle name="Note 4 2 2 13 5" xfId="28216"/>
    <cellStyle name="Note 4 2 2 13 6" xfId="36380"/>
    <cellStyle name="Note 4 2 2 13 7" xfId="48276"/>
    <cellStyle name="Note 4 2 2 14" xfId="2394"/>
    <cellStyle name="Note 4 2 2 14 2" xfId="10217"/>
    <cellStyle name="Note 4 2 2 14 3" xfId="17645"/>
    <cellStyle name="Note 4 2 2 14 4" xfId="26570"/>
    <cellStyle name="Note 4 2 2 14 5" xfId="35388"/>
    <cellStyle name="Note 4 2 2 14 6" xfId="39837"/>
    <cellStyle name="Note 4 2 2 14 7" xfId="54221"/>
    <cellStyle name="Note 4 2 2 15" xfId="2510"/>
    <cellStyle name="Note 4 2 2 15 2" xfId="10333"/>
    <cellStyle name="Note 4 2 2 15 3" xfId="17761"/>
    <cellStyle name="Note 4 2 2 15 4" xfId="19184"/>
    <cellStyle name="Note 4 2 2 15 5" xfId="33098"/>
    <cellStyle name="Note 4 2 2 15 6" xfId="36375"/>
    <cellStyle name="Note 4 2 2 15 7" xfId="49141"/>
    <cellStyle name="Note 4 2 2 16" xfId="2623"/>
    <cellStyle name="Note 4 2 2 16 2" xfId="10446"/>
    <cellStyle name="Note 4 2 2 16 3" xfId="17874"/>
    <cellStyle name="Note 4 2 2 16 4" xfId="26028"/>
    <cellStyle name="Note 4 2 2 16 5" xfId="34660"/>
    <cellStyle name="Note 4 2 2 16 6" xfId="39780"/>
    <cellStyle name="Note 4 2 2 16 7" xfId="53058"/>
    <cellStyle name="Note 4 2 2 17" xfId="2701"/>
    <cellStyle name="Note 4 2 2 17 2" xfId="10524"/>
    <cellStyle name="Note 4 2 2 17 3" xfId="17952"/>
    <cellStyle name="Note 4 2 2 17 4" xfId="25693"/>
    <cellStyle name="Note 4 2 2 17 5" xfId="34233"/>
    <cellStyle name="Note 4 2 2 17 6" xfId="38881"/>
    <cellStyle name="Note 4 2 2 17 7" xfId="52302"/>
    <cellStyle name="Note 4 2 2 18" xfId="2739"/>
    <cellStyle name="Note 4 2 2 18 2" xfId="10562"/>
    <cellStyle name="Note 4 2 2 18 3" xfId="17990"/>
    <cellStyle name="Note 4 2 2 18 4" xfId="25986"/>
    <cellStyle name="Note 4 2 2 18 5" xfId="34608"/>
    <cellStyle name="Note 4 2 2 18 6" xfId="37039"/>
    <cellStyle name="Note 4 2 2 18 7" xfId="52972"/>
    <cellStyle name="Note 4 2 2 19" xfId="2816"/>
    <cellStyle name="Note 4 2 2 19 2" xfId="10639"/>
    <cellStyle name="Note 4 2 2 19 3" xfId="18067"/>
    <cellStyle name="Note 4 2 2 19 4" xfId="20227"/>
    <cellStyle name="Note 4 2 2 19 5" xfId="26931"/>
    <cellStyle name="Note 4 2 2 19 6" xfId="41854"/>
    <cellStyle name="Note 4 2 2 19 7" xfId="49100"/>
    <cellStyle name="Note 4 2 2 2" xfId="685"/>
    <cellStyle name="Note 4 2 2 2 2" xfId="8508"/>
    <cellStyle name="Note 4 2 2 2 3" xfId="15936"/>
    <cellStyle name="Note 4 2 2 2 4" xfId="20048"/>
    <cellStyle name="Note 4 2 2 2 5" xfId="27257"/>
    <cellStyle name="Note 4 2 2 2 6" xfId="36697"/>
    <cellStyle name="Note 4 2 2 2 7" xfId="48480"/>
    <cellStyle name="Note 4 2 2 20" xfId="2923"/>
    <cellStyle name="Note 4 2 2 20 2" xfId="10746"/>
    <cellStyle name="Note 4 2 2 20 3" xfId="18174"/>
    <cellStyle name="Note 4 2 2 20 4" xfId="26023"/>
    <cellStyle name="Note 4 2 2 20 5" xfId="34654"/>
    <cellStyle name="Note 4 2 2 20 6" xfId="41341"/>
    <cellStyle name="Note 4 2 2 20 7" xfId="53048"/>
    <cellStyle name="Note 4 2 2 21" xfId="3299"/>
    <cellStyle name="Note 4 2 2 21 2" xfId="11092"/>
    <cellStyle name="Note 4 2 2 21 3" xfId="18421"/>
    <cellStyle name="Note 4 2 2 21 4" xfId="25276"/>
    <cellStyle name="Note 4 2 2 21 5" xfId="33688"/>
    <cellStyle name="Note 4 2 2 21 6" xfId="39056"/>
    <cellStyle name="Note 4 2 2 21 7" xfId="51387"/>
    <cellStyle name="Note 4 2 2 22" xfId="3419"/>
    <cellStyle name="Note 4 2 2 22 2" xfId="11210"/>
    <cellStyle name="Note 4 2 2 22 3" xfId="18532"/>
    <cellStyle name="Note 4 2 2 22 4" xfId="25717"/>
    <cellStyle name="Note 4 2 2 22 5" xfId="34263"/>
    <cellStyle name="Note 4 2 2 22 6" xfId="41994"/>
    <cellStyle name="Note 4 2 2 22 7" xfId="52363"/>
    <cellStyle name="Note 4 2 2 23" xfId="3545"/>
    <cellStyle name="Note 4 2 2 23 2" xfId="11334"/>
    <cellStyle name="Note 4 2 2 23 3" xfId="18620"/>
    <cellStyle name="Note 4 2 2 23 4" xfId="20023"/>
    <cellStyle name="Note 4 2 2 23 5" xfId="28465"/>
    <cellStyle name="Note 4 2 2 23 6" xfId="38065"/>
    <cellStyle name="Note 4 2 2 23 7" xfId="47453"/>
    <cellStyle name="Note 4 2 2 24" xfId="3118"/>
    <cellStyle name="Note 4 2 2 24 2" xfId="10923"/>
    <cellStyle name="Note 4 2 2 24 3" xfId="18301"/>
    <cellStyle name="Note 4 2 2 24 4" xfId="20692"/>
    <cellStyle name="Note 4 2 2 24 5" xfId="27700"/>
    <cellStyle name="Note 4 2 2 24 6" xfId="41461"/>
    <cellStyle name="Note 4 2 2 24 7" xfId="48251"/>
    <cellStyle name="Note 4 2 2 25" xfId="3690"/>
    <cellStyle name="Note 4 2 2 25 2" xfId="11475"/>
    <cellStyle name="Note 4 2 2 25 3" xfId="18748"/>
    <cellStyle name="Note 4 2 2 25 4" xfId="19776"/>
    <cellStyle name="Note 4 2 2 25 5" xfId="27381"/>
    <cellStyle name="Note 4 2 2 25 6" xfId="37206"/>
    <cellStyle name="Note 4 2 2 25 7" xfId="49529"/>
    <cellStyle name="Note 4 2 2 26" xfId="3820"/>
    <cellStyle name="Note 4 2 2 26 2" xfId="11602"/>
    <cellStyle name="Note 4 2 2 26 3" xfId="18859"/>
    <cellStyle name="Note 4 2 2 26 4" xfId="20100"/>
    <cellStyle name="Note 4 2 2 26 5" xfId="28223"/>
    <cellStyle name="Note 4 2 2 26 6" xfId="39377"/>
    <cellStyle name="Note 4 2 2 26 7" xfId="47609"/>
    <cellStyle name="Note 4 2 2 27" xfId="3938"/>
    <cellStyle name="Note 4 2 2 27 2" xfId="11718"/>
    <cellStyle name="Note 4 2 2 27 3" xfId="18968"/>
    <cellStyle name="Note 4 2 2 27 4" xfId="26509"/>
    <cellStyle name="Note 4 2 2 27 5" xfId="35306"/>
    <cellStyle name="Note 4 2 2 27 6" xfId="42230"/>
    <cellStyle name="Note 4 2 2 27 7" xfId="54097"/>
    <cellStyle name="Note 4 2 2 28" xfId="4011"/>
    <cellStyle name="Note 4 2 2 28 2" xfId="11786"/>
    <cellStyle name="Note 4 2 2 28 3" xfId="20721"/>
    <cellStyle name="Note 4 2 2 28 4" xfId="28908"/>
    <cellStyle name="Note 4 2 2 28 5" xfId="35925"/>
    <cellStyle name="Note 4 2 2 28 6" xfId="42573"/>
    <cellStyle name="Note 4 2 2 28 7" xfId="53077"/>
    <cellStyle name="Note 4 2 2 29" xfId="4135"/>
    <cellStyle name="Note 4 2 2 29 2" xfId="11894"/>
    <cellStyle name="Note 4 2 2 29 3" xfId="20845"/>
    <cellStyle name="Note 4 2 2 29 4" xfId="29032"/>
    <cellStyle name="Note 4 2 2 29 5" xfId="28177"/>
    <cellStyle name="Note 4 2 2 29 6" xfId="42697"/>
    <cellStyle name="Note 4 2 2 29 7" xfId="50337"/>
    <cellStyle name="Note 4 2 2 3" xfId="793"/>
    <cellStyle name="Note 4 2 2 3 2" xfId="8616"/>
    <cellStyle name="Note 4 2 2 3 3" xfId="16044"/>
    <cellStyle name="Note 4 2 2 3 4" xfId="24806"/>
    <cellStyle name="Note 4 2 2 3 5" xfId="27813"/>
    <cellStyle name="Note 4 2 2 3 6" xfId="36926"/>
    <cellStyle name="Note 4 2 2 3 7" xfId="47439"/>
    <cellStyle name="Note 4 2 2 30" xfId="4031"/>
    <cellStyle name="Note 4 2 2 30 2" xfId="20741"/>
    <cellStyle name="Note 4 2 2 30 3" xfId="28928"/>
    <cellStyle name="Note 4 2 2 30 4" xfId="36013"/>
    <cellStyle name="Note 4 2 2 30 5" xfId="42593"/>
    <cellStyle name="Note 4 2 2 30 6" xfId="53497"/>
    <cellStyle name="Note 4 2 2 31" xfId="4332"/>
    <cellStyle name="Note 4 2 2 31 2" xfId="12049"/>
    <cellStyle name="Note 4 2 2 31 3" xfId="21042"/>
    <cellStyle name="Note 4 2 2 31 4" xfId="29229"/>
    <cellStyle name="Note 4 2 2 31 5" xfId="27804"/>
    <cellStyle name="Note 4 2 2 31 6" xfId="42894"/>
    <cellStyle name="Note 4 2 2 31 7" xfId="46901"/>
    <cellStyle name="Note 4 2 2 32" xfId="4455"/>
    <cellStyle name="Note 4 2 2 32 2" xfId="12172"/>
    <cellStyle name="Note 4 2 2 32 3" xfId="21165"/>
    <cellStyle name="Note 4 2 2 32 4" xfId="29352"/>
    <cellStyle name="Note 4 2 2 32 5" xfId="27807"/>
    <cellStyle name="Note 4 2 2 32 6" xfId="43017"/>
    <cellStyle name="Note 4 2 2 32 7" xfId="49170"/>
    <cellStyle name="Note 4 2 2 33" xfId="4569"/>
    <cellStyle name="Note 4 2 2 33 2" xfId="12286"/>
    <cellStyle name="Note 4 2 2 33 3" xfId="21279"/>
    <cellStyle name="Note 4 2 2 33 4" xfId="29466"/>
    <cellStyle name="Note 4 2 2 33 5" xfId="35781"/>
    <cellStyle name="Note 4 2 2 33 6" xfId="43131"/>
    <cellStyle name="Note 4 2 2 33 7" xfId="52399"/>
    <cellStyle name="Note 4 2 2 34" xfId="4682"/>
    <cellStyle name="Note 4 2 2 34 2" xfId="12399"/>
    <cellStyle name="Note 4 2 2 34 3" xfId="21392"/>
    <cellStyle name="Note 4 2 2 34 4" xfId="29579"/>
    <cellStyle name="Note 4 2 2 34 5" xfId="35666"/>
    <cellStyle name="Note 4 2 2 34 6" xfId="43244"/>
    <cellStyle name="Note 4 2 2 34 7" xfId="51782"/>
    <cellStyle name="Note 4 2 2 35" xfId="4793"/>
    <cellStyle name="Note 4 2 2 35 2" xfId="12510"/>
    <cellStyle name="Note 4 2 2 35 3" xfId="21503"/>
    <cellStyle name="Note 4 2 2 35 4" xfId="29690"/>
    <cellStyle name="Note 4 2 2 35 5" xfId="35703"/>
    <cellStyle name="Note 4 2 2 35 6" xfId="43355"/>
    <cellStyle name="Note 4 2 2 35 7" xfId="52003"/>
    <cellStyle name="Note 4 2 2 36" xfId="4902"/>
    <cellStyle name="Note 4 2 2 36 2" xfId="12619"/>
    <cellStyle name="Note 4 2 2 36 3" xfId="21612"/>
    <cellStyle name="Note 4 2 2 36 4" xfId="29799"/>
    <cellStyle name="Note 4 2 2 36 5" xfId="35107"/>
    <cellStyle name="Note 4 2 2 36 6" xfId="43464"/>
    <cellStyle name="Note 4 2 2 36 7" xfId="47712"/>
    <cellStyle name="Note 4 2 2 37" xfId="5013"/>
    <cellStyle name="Note 4 2 2 37 2" xfId="12730"/>
    <cellStyle name="Note 4 2 2 37 3" xfId="21723"/>
    <cellStyle name="Note 4 2 2 37 4" xfId="29910"/>
    <cellStyle name="Note 4 2 2 37 5" xfId="35751"/>
    <cellStyle name="Note 4 2 2 37 6" xfId="43575"/>
    <cellStyle name="Note 4 2 2 37 7" xfId="52272"/>
    <cellStyle name="Note 4 2 2 38" xfId="5392"/>
    <cellStyle name="Note 4 2 2 38 2" xfId="13109"/>
    <cellStyle name="Note 4 2 2 38 3" xfId="22102"/>
    <cellStyle name="Note 4 2 2 38 4" xfId="30289"/>
    <cellStyle name="Note 4 2 2 38 5" xfId="35593"/>
    <cellStyle name="Note 4 2 2 38 6" xfId="43954"/>
    <cellStyle name="Note 4 2 2 38 7" xfId="51485"/>
    <cellStyle name="Note 4 2 2 39" xfId="5512"/>
    <cellStyle name="Note 4 2 2 39 2" xfId="13229"/>
    <cellStyle name="Note 4 2 2 39 3" xfId="22222"/>
    <cellStyle name="Note 4 2 2 39 4" xfId="30409"/>
    <cellStyle name="Note 4 2 2 39 5" xfId="35206"/>
    <cellStyle name="Note 4 2 2 39 6" xfId="44074"/>
    <cellStyle name="Note 4 2 2 39 7" xfId="49032"/>
    <cellStyle name="Note 4 2 2 4" xfId="904"/>
    <cellStyle name="Note 4 2 2 4 2" xfId="8727"/>
    <cellStyle name="Note 4 2 2 4 3" xfId="16155"/>
    <cellStyle name="Note 4 2 2 4 4" xfId="26034"/>
    <cellStyle name="Note 4 2 2 4 5" xfId="34668"/>
    <cellStyle name="Note 4 2 2 4 6" xfId="36547"/>
    <cellStyle name="Note 4 2 2 4 7" xfId="53069"/>
    <cellStyle name="Note 4 2 2 40" xfId="5636"/>
    <cellStyle name="Note 4 2 2 40 2" xfId="13353"/>
    <cellStyle name="Note 4 2 2 40 3" xfId="22346"/>
    <cellStyle name="Note 4 2 2 40 4" xfId="30533"/>
    <cellStyle name="Note 4 2 2 40 5" xfId="36220"/>
    <cellStyle name="Note 4 2 2 40 6" xfId="44198"/>
    <cellStyle name="Note 4 2 2 40 7" xfId="47202"/>
    <cellStyle name="Note 4 2 2 41" xfId="5752"/>
    <cellStyle name="Note 4 2 2 41 2" xfId="13469"/>
    <cellStyle name="Note 4 2 2 41 3" xfId="22462"/>
    <cellStyle name="Note 4 2 2 41 4" xfId="30649"/>
    <cellStyle name="Note 4 2 2 41 5" xfId="35679"/>
    <cellStyle name="Note 4 2 2 41 6" xfId="44314"/>
    <cellStyle name="Note 4 2 2 41 7" xfId="51298"/>
    <cellStyle name="Note 4 2 2 42" xfId="5868"/>
    <cellStyle name="Note 4 2 2 42 2" xfId="13585"/>
    <cellStyle name="Note 4 2 2 42 3" xfId="22578"/>
    <cellStyle name="Note 4 2 2 42 4" xfId="30765"/>
    <cellStyle name="Note 4 2 2 42 5" xfId="35787"/>
    <cellStyle name="Note 4 2 2 42 6" xfId="44430"/>
    <cellStyle name="Note 4 2 2 42 7" xfId="47596"/>
    <cellStyle name="Note 4 2 2 43" xfId="5997"/>
    <cellStyle name="Note 4 2 2 43 2" xfId="13714"/>
    <cellStyle name="Note 4 2 2 43 3" xfId="22707"/>
    <cellStyle name="Note 4 2 2 43 4" xfId="30894"/>
    <cellStyle name="Note 4 2 2 43 5" xfId="36218"/>
    <cellStyle name="Note 4 2 2 43 6" xfId="44559"/>
    <cellStyle name="Note 4 2 2 43 7" xfId="54365"/>
    <cellStyle name="Note 4 2 2 44" xfId="6095"/>
    <cellStyle name="Note 4 2 2 44 2" xfId="13812"/>
    <cellStyle name="Note 4 2 2 44 3" xfId="22805"/>
    <cellStyle name="Note 4 2 2 44 4" xfId="30992"/>
    <cellStyle name="Note 4 2 2 44 5" xfId="35576"/>
    <cellStyle name="Note 4 2 2 44 6" xfId="44657"/>
    <cellStyle name="Note 4 2 2 44 7" xfId="51099"/>
    <cellStyle name="Note 4 2 2 45" xfId="5575"/>
    <cellStyle name="Note 4 2 2 45 2" xfId="13292"/>
    <cellStyle name="Note 4 2 2 45 3" xfId="22285"/>
    <cellStyle name="Note 4 2 2 45 4" xfId="30472"/>
    <cellStyle name="Note 4 2 2 45 5" xfId="28773"/>
    <cellStyle name="Note 4 2 2 45 6" xfId="44137"/>
    <cellStyle name="Note 4 2 2 45 7" xfId="47150"/>
    <cellStyle name="Note 4 2 2 46" xfId="6253"/>
    <cellStyle name="Note 4 2 2 46 2" xfId="13970"/>
    <cellStyle name="Note 4 2 2 46 3" xfId="22963"/>
    <cellStyle name="Note 4 2 2 46 4" xfId="31150"/>
    <cellStyle name="Note 4 2 2 46 5" xfId="28724"/>
    <cellStyle name="Note 4 2 2 46 6" xfId="44815"/>
    <cellStyle name="Note 4 2 2 46 7" xfId="49241"/>
    <cellStyle name="Note 4 2 2 47" xfId="6369"/>
    <cellStyle name="Note 4 2 2 47 2" xfId="14086"/>
    <cellStyle name="Note 4 2 2 47 3" xfId="23079"/>
    <cellStyle name="Note 4 2 2 47 4" xfId="31266"/>
    <cellStyle name="Note 4 2 2 47 5" xfId="35890"/>
    <cellStyle name="Note 4 2 2 47 6" xfId="44931"/>
    <cellStyle name="Note 4 2 2 47 7" xfId="52589"/>
    <cellStyle name="Note 4 2 2 48" xfId="6480"/>
    <cellStyle name="Note 4 2 2 48 2" xfId="14197"/>
    <cellStyle name="Note 4 2 2 48 3" xfId="23190"/>
    <cellStyle name="Note 4 2 2 48 4" xfId="31377"/>
    <cellStyle name="Note 4 2 2 48 5" xfId="28870"/>
    <cellStyle name="Note 4 2 2 48 6" xfId="45042"/>
    <cellStyle name="Note 4 2 2 48 7" xfId="46971"/>
    <cellStyle name="Note 4 2 2 49" xfId="6546"/>
    <cellStyle name="Note 4 2 2 49 2" xfId="14263"/>
    <cellStyle name="Note 4 2 2 49 3" xfId="23256"/>
    <cellStyle name="Note 4 2 2 49 4" xfId="31443"/>
    <cellStyle name="Note 4 2 2 49 5" xfId="35314"/>
    <cellStyle name="Note 4 2 2 49 6" xfId="45108"/>
    <cellStyle name="Note 4 2 2 49 7" xfId="47791"/>
    <cellStyle name="Note 4 2 2 5" xfId="1369"/>
    <cellStyle name="Note 4 2 2 5 2" xfId="9192"/>
    <cellStyle name="Note 4 2 2 5 3" xfId="16620"/>
    <cellStyle name="Note 4 2 2 5 4" xfId="25856"/>
    <cellStyle name="Note 4 2 2 5 5" xfId="34444"/>
    <cellStyle name="Note 4 2 2 5 6" xfId="39000"/>
    <cellStyle name="Note 4 2 2 5 7" xfId="52692"/>
    <cellStyle name="Note 4 2 2 50" xfId="6626"/>
    <cellStyle name="Note 4 2 2 50 2" xfId="14343"/>
    <cellStyle name="Note 4 2 2 50 3" xfId="23336"/>
    <cellStyle name="Note 4 2 2 50 4" xfId="31523"/>
    <cellStyle name="Note 4 2 2 50 5" xfId="35632"/>
    <cellStyle name="Note 4 2 2 50 6" xfId="45188"/>
    <cellStyle name="Note 4 2 2 50 7" xfId="50930"/>
    <cellStyle name="Note 4 2 2 51" xfId="6738"/>
    <cellStyle name="Note 4 2 2 51 2" xfId="14455"/>
    <cellStyle name="Note 4 2 2 51 3" xfId="23448"/>
    <cellStyle name="Note 4 2 2 51 4" xfId="31635"/>
    <cellStyle name="Note 4 2 2 51 5" xfId="34920"/>
    <cellStyle name="Note 4 2 2 51 6" xfId="45300"/>
    <cellStyle name="Note 4 2 2 51 7" xfId="49782"/>
    <cellStyle name="Note 4 2 2 52" xfId="6853"/>
    <cellStyle name="Note 4 2 2 52 2" xfId="14570"/>
    <cellStyle name="Note 4 2 2 52 3" xfId="23563"/>
    <cellStyle name="Note 4 2 2 52 4" xfId="31750"/>
    <cellStyle name="Note 4 2 2 52 5" xfId="34210"/>
    <cellStyle name="Note 4 2 2 52 6" xfId="45415"/>
    <cellStyle name="Note 4 2 2 52 7" xfId="54524"/>
    <cellStyle name="Note 4 2 2 53" xfId="6966"/>
    <cellStyle name="Note 4 2 2 53 2" xfId="14683"/>
    <cellStyle name="Note 4 2 2 53 3" xfId="23676"/>
    <cellStyle name="Note 4 2 2 53 4" xfId="31863"/>
    <cellStyle name="Note 4 2 2 53 5" xfId="34068"/>
    <cellStyle name="Note 4 2 2 53 6" xfId="45528"/>
    <cellStyle name="Note 4 2 2 53 7" xfId="46800"/>
    <cellStyle name="Note 4 2 2 54" xfId="7077"/>
    <cellStyle name="Note 4 2 2 54 2" xfId="14794"/>
    <cellStyle name="Note 4 2 2 54 3" xfId="23787"/>
    <cellStyle name="Note 4 2 2 54 4" xfId="31974"/>
    <cellStyle name="Note 4 2 2 54 5" xfId="35370"/>
    <cellStyle name="Note 4 2 2 54 6" xfId="45639"/>
    <cellStyle name="Note 4 2 2 54 7" xfId="47524"/>
    <cellStyle name="Note 4 2 2 55" xfId="7190"/>
    <cellStyle name="Note 4 2 2 55 2" xfId="14907"/>
    <cellStyle name="Note 4 2 2 55 3" xfId="23900"/>
    <cellStyle name="Note 4 2 2 55 4" xfId="32087"/>
    <cellStyle name="Note 4 2 2 55 5" xfId="35782"/>
    <cellStyle name="Note 4 2 2 55 6" xfId="45752"/>
    <cellStyle name="Note 4 2 2 55 7" xfId="51945"/>
    <cellStyle name="Note 4 2 2 56" xfId="7246"/>
    <cellStyle name="Note 4 2 2 56 2" xfId="14963"/>
    <cellStyle name="Note 4 2 2 56 3" xfId="23956"/>
    <cellStyle name="Note 4 2 2 56 4" xfId="32143"/>
    <cellStyle name="Note 4 2 2 56 5" xfId="27473"/>
    <cellStyle name="Note 4 2 2 56 6" xfId="45808"/>
    <cellStyle name="Note 4 2 2 56 7" xfId="54405"/>
    <cellStyle name="Note 4 2 2 57" xfId="7474"/>
    <cellStyle name="Note 4 2 2 57 2" xfId="15191"/>
    <cellStyle name="Note 4 2 2 57 3" xfId="24184"/>
    <cellStyle name="Note 4 2 2 57 4" xfId="32371"/>
    <cellStyle name="Note 4 2 2 57 5" xfId="35652"/>
    <cellStyle name="Note 4 2 2 57 6" xfId="46036"/>
    <cellStyle name="Note 4 2 2 57 7" xfId="52461"/>
    <cellStyle name="Note 4 2 2 58" xfId="7595"/>
    <cellStyle name="Note 4 2 2 58 2" xfId="15312"/>
    <cellStyle name="Note 4 2 2 58 3" xfId="24305"/>
    <cellStyle name="Note 4 2 2 58 4" xfId="32492"/>
    <cellStyle name="Note 4 2 2 58 5" xfId="27802"/>
    <cellStyle name="Note 4 2 2 58 6" xfId="46157"/>
    <cellStyle name="Note 4 2 2 58 7" xfId="50621"/>
    <cellStyle name="Note 4 2 2 59" xfId="7871"/>
    <cellStyle name="Note 4 2 2 59 2" xfId="15588"/>
    <cellStyle name="Note 4 2 2 59 3" xfId="24575"/>
    <cellStyle name="Note 4 2 2 59 4" xfId="32768"/>
    <cellStyle name="Note 4 2 2 59 5" xfId="35154"/>
    <cellStyle name="Note 4 2 2 59 6" xfId="46433"/>
    <cellStyle name="Note 4 2 2 59 7" xfId="52366"/>
    <cellStyle name="Note 4 2 2 6" xfId="1492"/>
    <cellStyle name="Note 4 2 2 6 2" xfId="9315"/>
    <cellStyle name="Note 4 2 2 6 3" xfId="16743"/>
    <cellStyle name="Note 4 2 2 6 4" xfId="25841"/>
    <cellStyle name="Note 4 2 2 6 5" xfId="34428"/>
    <cellStyle name="Note 4 2 2 6 6" xfId="41463"/>
    <cellStyle name="Note 4 2 2 6 7" xfId="52660"/>
    <cellStyle name="Note 4 2 2 60" xfId="7962"/>
    <cellStyle name="Note 4 2 2 60 2" xfId="15679"/>
    <cellStyle name="Note 4 2 2 60 3" xfId="24665"/>
    <cellStyle name="Note 4 2 2 60 4" xfId="32859"/>
    <cellStyle name="Note 4 2 2 60 5" xfId="36077"/>
    <cellStyle name="Note 4 2 2 60 6" xfId="46524"/>
    <cellStyle name="Note 4 2 2 60 7" xfId="53231"/>
    <cellStyle name="Note 4 2 2 61" xfId="7974"/>
    <cellStyle name="Note 4 2 2 61 2" xfId="15691"/>
    <cellStyle name="Note 4 2 2 61 3" xfId="24676"/>
    <cellStyle name="Note 4 2 2 61 4" xfId="32871"/>
    <cellStyle name="Note 4 2 2 61 5" xfId="35844"/>
    <cellStyle name="Note 4 2 2 61 6" xfId="46536"/>
    <cellStyle name="Note 4 2 2 61 7" xfId="47610"/>
    <cellStyle name="Note 4 2 2 62" xfId="8074"/>
    <cellStyle name="Note 4 2 2 62 2" xfId="15791"/>
    <cellStyle name="Note 4 2 2 62 3" xfId="24775"/>
    <cellStyle name="Note 4 2 2 62 4" xfId="32971"/>
    <cellStyle name="Note 4 2 2 62 5" xfId="35151"/>
    <cellStyle name="Note 4 2 2 62 6" xfId="46636"/>
    <cellStyle name="Note 4 2 2 62 7" xfId="48806"/>
    <cellStyle name="Note 4 2 2 63" xfId="8147"/>
    <cellStyle name="Note 4 2 2 63 2" xfId="15864"/>
    <cellStyle name="Note 4 2 2 63 3" xfId="33044"/>
    <cellStyle name="Note 4 2 2 63 4" xfId="26998"/>
    <cellStyle name="Note 4 2 2 63 5" xfId="46709"/>
    <cellStyle name="Note 4 2 2 63 6" xfId="47266"/>
    <cellStyle name="Note 4 2 2 64" xfId="20175"/>
    <cellStyle name="Note 4 2 2 65" xfId="28810"/>
    <cellStyle name="Note 4 2 2 66" xfId="36259"/>
    <cellStyle name="Note 4 2 2 67" xfId="47682"/>
    <cellStyle name="Note 4 2 2 7" xfId="1598"/>
    <cellStyle name="Note 4 2 2 7 2" xfId="9421"/>
    <cellStyle name="Note 4 2 2 7 3" xfId="16849"/>
    <cellStyle name="Note 4 2 2 7 4" xfId="20059"/>
    <cellStyle name="Note 4 2 2 7 5" xfId="28839"/>
    <cellStyle name="Note 4 2 2 7 6" xfId="38159"/>
    <cellStyle name="Note 4 2 2 7 7" xfId="47396"/>
    <cellStyle name="Note 4 2 2 8" xfId="1729"/>
    <cellStyle name="Note 4 2 2 8 2" xfId="9552"/>
    <cellStyle name="Note 4 2 2 8 3" xfId="16980"/>
    <cellStyle name="Note 4 2 2 8 4" xfId="24959"/>
    <cellStyle name="Note 4 2 2 8 5" xfId="33297"/>
    <cellStyle name="Note 4 2 2 8 6" xfId="41137"/>
    <cellStyle name="Note 4 2 2 8 7" xfId="50701"/>
    <cellStyle name="Note 4 2 2 9" xfId="1863"/>
    <cellStyle name="Note 4 2 2 9 2" xfId="9686"/>
    <cellStyle name="Note 4 2 2 9 3" xfId="17114"/>
    <cellStyle name="Note 4 2 2 9 4" xfId="25189"/>
    <cellStyle name="Note 4 2 2 9 5" xfId="33573"/>
    <cellStyle name="Note 4 2 2 9 6" xfId="40423"/>
    <cellStyle name="Note 4 2 2 9 7" xfId="51200"/>
    <cellStyle name="Note 4 2 20" xfId="2296"/>
    <cellStyle name="Note 4 2 20 2" xfId="10119"/>
    <cellStyle name="Note 4 2 20 3" xfId="17547"/>
    <cellStyle name="Note 4 2 20 4" xfId="19269"/>
    <cellStyle name="Note 4 2 20 5" xfId="28184"/>
    <cellStyle name="Note 4 2 20 6" xfId="37952"/>
    <cellStyle name="Note 4 2 20 7" xfId="49465"/>
    <cellStyle name="Note 4 2 21" xfId="2324"/>
    <cellStyle name="Note 4 2 21 2" xfId="10147"/>
    <cellStyle name="Note 4 2 21 3" xfId="17575"/>
    <cellStyle name="Note 4 2 21 4" xfId="26535"/>
    <cellStyle name="Note 4 2 21 5" xfId="35335"/>
    <cellStyle name="Note 4 2 21 6" xfId="40515"/>
    <cellStyle name="Note 4 2 21 7" xfId="54144"/>
    <cellStyle name="Note 4 2 22" xfId="2340"/>
    <cellStyle name="Note 4 2 22 2" xfId="10163"/>
    <cellStyle name="Note 4 2 22 3" xfId="17591"/>
    <cellStyle name="Note 4 2 22 4" xfId="25723"/>
    <cellStyle name="Note 4 2 22 5" xfId="34271"/>
    <cellStyle name="Note 4 2 22 6" xfId="38670"/>
    <cellStyle name="Note 4 2 22 7" xfId="52378"/>
    <cellStyle name="Note 4 2 23" xfId="1665"/>
    <cellStyle name="Note 4 2 23 2" xfId="9488"/>
    <cellStyle name="Note 4 2 23 3" xfId="16916"/>
    <cellStyle name="Note 4 2 23 4" xfId="19300"/>
    <cellStyle name="Note 4 2 23 5" xfId="27420"/>
    <cellStyle name="Note 4 2 23 6" xfId="38599"/>
    <cellStyle name="Note 4 2 23 7" xfId="49993"/>
    <cellStyle name="Note 4 2 24" xfId="970"/>
    <cellStyle name="Note 4 2 24 2" xfId="8793"/>
    <cellStyle name="Note 4 2 24 3" xfId="16221"/>
    <cellStyle name="Note 4 2 24 4" xfId="26142"/>
    <cellStyle name="Note 4 2 24 5" xfId="34808"/>
    <cellStyle name="Note 4 2 24 6" xfId="36989"/>
    <cellStyle name="Note 4 2 24 7" xfId="53308"/>
    <cellStyle name="Note 4 2 25" xfId="961"/>
    <cellStyle name="Note 4 2 25 2" xfId="8784"/>
    <cellStyle name="Note 4 2 25 3" xfId="16212"/>
    <cellStyle name="Note 4 2 25 4" xfId="19620"/>
    <cellStyle name="Note 4 2 25 5" xfId="28036"/>
    <cellStyle name="Note 4 2 25 6" xfId="38268"/>
    <cellStyle name="Note 4 2 25 7" xfId="48136"/>
    <cellStyle name="Note 4 2 26" xfId="3110"/>
    <cellStyle name="Note 4 2 26 2" xfId="10915"/>
    <cellStyle name="Note 4 2 26 3" xfId="18296"/>
    <cellStyle name="Note 4 2 26 4" xfId="20488"/>
    <cellStyle name="Note 4 2 26 5" xfId="27647"/>
    <cellStyle name="Note 4 2 26 6" xfId="41805"/>
    <cellStyle name="Note 4 2 26 7" xfId="48944"/>
    <cellStyle name="Note 4 2 27" xfId="3348"/>
    <cellStyle name="Note 4 2 27 2" xfId="11141"/>
    <cellStyle name="Note 4 2 27 3" xfId="18467"/>
    <cellStyle name="Note 4 2 27 4" xfId="19532"/>
    <cellStyle name="Note 4 2 27 5" xfId="28185"/>
    <cellStyle name="Note 4 2 27 6" xfId="41636"/>
    <cellStyle name="Note 4 2 27 7" xfId="48491"/>
    <cellStyle name="Note 4 2 28" xfId="3140"/>
    <cellStyle name="Note 4 2 28 2" xfId="10944"/>
    <cellStyle name="Note 4 2 28 3" xfId="18316"/>
    <cellStyle name="Note 4 2 28 4" xfId="19412"/>
    <cellStyle name="Note 4 2 28 5" xfId="27526"/>
    <cellStyle name="Note 4 2 28 6" xfId="40521"/>
    <cellStyle name="Note 4 2 28 7" xfId="48538"/>
    <cellStyle name="Note 4 2 29" xfId="3161"/>
    <cellStyle name="Note 4 2 29 2" xfId="10963"/>
    <cellStyle name="Note 4 2 29 3" xfId="18330"/>
    <cellStyle name="Note 4 2 29 4" xfId="25904"/>
    <cellStyle name="Note 4 2 29 5" xfId="34504"/>
    <cellStyle name="Note 4 2 29 6" xfId="37999"/>
    <cellStyle name="Note 4 2 29 7" xfId="52799"/>
    <cellStyle name="Note 4 2 3" xfId="497"/>
    <cellStyle name="Note 4 2 3 10" xfId="1943"/>
    <cellStyle name="Note 4 2 3 10 2" xfId="9766"/>
    <cellStyle name="Note 4 2 3 10 3" xfId="17194"/>
    <cellStyle name="Note 4 2 3 10 4" xfId="25543"/>
    <cellStyle name="Note 4 2 3 10 5" xfId="34036"/>
    <cellStyle name="Note 4 2 3 10 6" xfId="40628"/>
    <cellStyle name="Note 4 2 3 10 7" xfId="51970"/>
    <cellStyle name="Note 4 2 3 11" xfId="2061"/>
    <cellStyle name="Note 4 2 3 11 2" xfId="9884"/>
    <cellStyle name="Note 4 2 3 11 3" xfId="17312"/>
    <cellStyle name="Note 4 2 3 11 4" xfId="19716"/>
    <cellStyle name="Note 4 2 3 11 5" xfId="27651"/>
    <cellStyle name="Note 4 2 3 11 6" xfId="39429"/>
    <cellStyle name="Note 4 2 3 11 7" xfId="47648"/>
    <cellStyle name="Note 4 2 3 12" xfId="2174"/>
    <cellStyle name="Note 4 2 3 12 2" xfId="9997"/>
    <cellStyle name="Note 4 2 3 12 3" xfId="17425"/>
    <cellStyle name="Note 4 2 3 12 4" xfId="26492"/>
    <cellStyle name="Note 4 2 3 12 5" xfId="35285"/>
    <cellStyle name="Note 4 2 3 12 6" xfId="39225"/>
    <cellStyle name="Note 4 2 3 12 7" xfId="54069"/>
    <cellStyle name="Note 4 2 3 13" xfId="1190"/>
    <cellStyle name="Note 4 2 3 13 2" xfId="9013"/>
    <cellStyle name="Note 4 2 3 13 3" xfId="16441"/>
    <cellStyle name="Note 4 2 3 13 4" xfId="25701"/>
    <cellStyle name="Note 4 2 3 13 5" xfId="34241"/>
    <cellStyle name="Note 4 2 3 13 6" xfId="41754"/>
    <cellStyle name="Note 4 2 3 13 7" xfId="52318"/>
    <cellStyle name="Note 4 2 3 14" xfId="2359"/>
    <cellStyle name="Note 4 2 3 14 2" xfId="10182"/>
    <cellStyle name="Note 4 2 3 14 3" xfId="17610"/>
    <cellStyle name="Note 4 2 3 14 4" xfId="19806"/>
    <cellStyle name="Note 4 2 3 14 5" xfId="26796"/>
    <cellStyle name="Note 4 2 3 14 6" xfId="37354"/>
    <cellStyle name="Note 4 2 3 14 7" xfId="50321"/>
    <cellStyle name="Note 4 2 3 15" xfId="2472"/>
    <cellStyle name="Note 4 2 3 15 2" xfId="10295"/>
    <cellStyle name="Note 4 2 3 15 3" xfId="17723"/>
    <cellStyle name="Note 4 2 3 15 4" xfId="19704"/>
    <cellStyle name="Note 4 2 3 15 5" xfId="27973"/>
    <cellStyle name="Note 4 2 3 15 6" xfId="38704"/>
    <cellStyle name="Note 4 2 3 15 7" xfId="48060"/>
    <cellStyle name="Note 4 2 3 16" xfId="2585"/>
    <cellStyle name="Note 4 2 3 16 2" xfId="10408"/>
    <cellStyle name="Note 4 2 3 16 3" xfId="17836"/>
    <cellStyle name="Note 4 2 3 16 4" xfId="20363"/>
    <cellStyle name="Note 4 2 3 16 5" xfId="26888"/>
    <cellStyle name="Note 4 2 3 16 6" xfId="39675"/>
    <cellStyle name="Note 4 2 3 16 7" xfId="49707"/>
    <cellStyle name="Note 4 2 3 17" xfId="2680"/>
    <cellStyle name="Note 4 2 3 17 2" xfId="10503"/>
    <cellStyle name="Note 4 2 3 17 3" xfId="17931"/>
    <cellStyle name="Note 4 2 3 17 4" xfId="26607"/>
    <cellStyle name="Note 4 2 3 17 5" xfId="35435"/>
    <cellStyle name="Note 4 2 3 17 6" xfId="41078"/>
    <cellStyle name="Note 4 2 3 17 7" xfId="54306"/>
    <cellStyle name="Note 4 2 3 18" xfId="2437"/>
    <cellStyle name="Note 4 2 3 18 2" xfId="10260"/>
    <cellStyle name="Note 4 2 3 18 3" xfId="17688"/>
    <cellStyle name="Note 4 2 3 18 4" xfId="20419"/>
    <cellStyle name="Note 4 2 3 18 5" xfId="27366"/>
    <cellStyle name="Note 4 2 3 18 6" xfId="36907"/>
    <cellStyle name="Note 4 2 3 18 7" xfId="49031"/>
    <cellStyle name="Note 4 2 3 19" xfId="2779"/>
    <cellStyle name="Note 4 2 3 19 2" xfId="10602"/>
    <cellStyle name="Note 4 2 3 19 3" xfId="18030"/>
    <cellStyle name="Note 4 2 3 19 4" xfId="25400"/>
    <cellStyle name="Note 4 2 3 19 5" xfId="33855"/>
    <cellStyle name="Note 4 2 3 19 6" xfId="36484"/>
    <cellStyle name="Note 4 2 3 19 7" xfId="51653"/>
    <cellStyle name="Note 4 2 3 2" xfId="648"/>
    <cellStyle name="Note 4 2 3 2 2" xfId="8471"/>
    <cellStyle name="Note 4 2 3 2 3" xfId="8275"/>
    <cellStyle name="Note 4 2 3 2 4" xfId="25737"/>
    <cellStyle name="Note 4 2 3 2 5" xfId="34288"/>
    <cellStyle name="Note 4 2 3 2 6" xfId="36569"/>
    <cellStyle name="Note 4 2 3 2 7" xfId="52414"/>
    <cellStyle name="Note 4 2 3 20" xfId="2886"/>
    <cellStyle name="Note 4 2 3 20 2" xfId="10709"/>
    <cellStyle name="Note 4 2 3 20 3" xfId="18137"/>
    <cellStyle name="Note 4 2 3 20 4" xfId="19621"/>
    <cellStyle name="Note 4 2 3 20 5" xfId="27620"/>
    <cellStyle name="Note 4 2 3 20 6" xfId="38285"/>
    <cellStyle name="Note 4 2 3 20 7" xfId="49316"/>
    <cellStyle name="Note 4 2 3 21" xfId="3262"/>
    <cellStyle name="Note 4 2 3 21 2" xfId="11055"/>
    <cellStyle name="Note 4 2 3 21 3" xfId="18384"/>
    <cellStyle name="Note 4 2 3 21 4" xfId="20556"/>
    <cellStyle name="Note 4 2 3 21 5" xfId="27855"/>
    <cellStyle name="Note 4 2 3 21 6" xfId="38539"/>
    <cellStyle name="Note 4 2 3 21 7" xfId="48887"/>
    <cellStyle name="Note 4 2 3 22" xfId="3382"/>
    <cellStyle name="Note 4 2 3 22 2" xfId="11173"/>
    <cellStyle name="Note 4 2 3 22 3" xfId="18495"/>
    <cellStyle name="Note 4 2 3 22 4" xfId="25220"/>
    <cellStyle name="Note 4 2 3 22 5" xfId="33620"/>
    <cellStyle name="Note 4 2 3 22 6" xfId="38192"/>
    <cellStyle name="Note 4 2 3 22 7" xfId="51269"/>
    <cellStyle name="Note 4 2 3 23" xfId="3516"/>
    <cellStyle name="Note 4 2 3 23 2" xfId="11307"/>
    <cellStyle name="Note 4 2 3 23 3" xfId="18604"/>
    <cellStyle name="Note 4 2 3 23 4" xfId="25870"/>
    <cellStyle name="Note 4 2 3 23 5" xfId="34460"/>
    <cellStyle name="Note 4 2 3 23 6" xfId="40844"/>
    <cellStyle name="Note 4 2 3 23 7" xfId="52721"/>
    <cellStyle name="Note 4 2 3 24" xfId="3000"/>
    <cellStyle name="Note 4 2 3 24 2" xfId="10819"/>
    <cellStyle name="Note 4 2 3 24 3" xfId="18242"/>
    <cellStyle name="Note 4 2 3 24 4" xfId="25883"/>
    <cellStyle name="Note 4 2 3 24 5" xfId="34478"/>
    <cellStyle name="Note 4 2 3 24 6" xfId="40104"/>
    <cellStyle name="Note 4 2 3 24 7" xfId="52757"/>
    <cellStyle name="Note 4 2 3 25" xfId="3652"/>
    <cellStyle name="Note 4 2 3 25 2" xfId="11437"/>
    <cellStyle name="Note 4 2 3 25 3" xfId="18710"/>
    <cellStyle name="Note 4 2 3 25 4" xfId="26276"/>
    <cellStyle name="Note 4 2 3 25 5" xfId="34982"/>
    <cellStyle name="Note 4 2 3 25 6" xfId="40545"/>
    <cellStyle name="Note 4 2 3 25 7" xfId="53600"/>
    <cellStyle name="Note 4 2 3 26" xfId="3783"/>
    <cellStyle name="Note 4 2 3 26 2" xfId="11565"/>
    <cellStyle name="Note 4 2 3 26 3" xfId="18822"/>
    <cellStyle name="Note 4 2 3 26 4" xfId="19042"/>
    <cellStyle name="Note 4 2 3 26 5" xfId="26819"/>
    <cellStyle name="Note 4 2 3 26 6" xfId="40279"/>
    <cellStyle name="Note 4 2 3 26 7" xfId="49200"/>
    <cellStyle name="Note 4 2 3 27" xfId="3900"/>
    <cellStyle name="Note 4 2 3 27 2" xfId="11680"/>
    <cellStyle name="Note 4 2 3 27 3" xfId="18931"/>
    <cellStyle name="Note 4 2 3 27 4" xfId="19519"/>
    <cellStyle name="Note 4 2 3 27 5" xfId="28143"/>
    <cellStyle name="Note 4 2 3 27 6" xfId="38553"/>
    <cellStyle name="Note 4 2 3 27 7" xfId="47507"/>
    <cellStyle name="Note 4 2 3 28" xfId="3992"/>
    <cellStyle name="Note 4 2 3 28 2" xfId="11771"/>
    <cellStyle name="Note 4 2 3 28 3" xfId="20702"/>
    <cellStyle name="Note 4 2 3 28 4" xfId="28889"/>
    <cellStyle name="Note 4 2 3 28 5" xfId="34373"/>
    <cellStyle name="Note 4 2 3 28 6" xfId="42554"/>
    <cellStyle name="Note 4 2 3 28 7" xfId="50145"/>
    <cellStyle name="Note 4 2 3 29" xfId="4097"/>
    <cellStyle name="Note 4 2 3 29 2" xfId="11857"/>
    <cellStyle name="Note 4 2 3 29 3" xfId="20807"/>
    <cellStyle name="Note 4 2 3 29 4" xfId="28994"/>
    <cellStyle name="Note 4 2 3 29 5" xfId="36127"/>
    <cellStyle name="Note 4 2 3 29 6" xfId="42659"/>
    <cellStyle name="Note 4 2 3 29 7" xfId="54033"/>
    <cellStyle name="Note 4 2 3 3" xfId="755"/>
    <cellStyle name="Note 4 2 3 3 2" xfId="8578"/>
    <cellStyle name="Note 4 2 3 3 3" xfId="16006"/>
    <cellStyle name="Note 4 2 3 3 4" xfId="26233"/>
    <cellStyle name="Note 4 2 3 3 5" xfId="34923"/>
    <cellStyle name="Note 4 2 3 3 6" xfId="37264"/>
    <cellStyle name="Note 4 2 3 3 7" xfId="53505"/>
    <cellStyle name="Note 4 2 3 30" xfId="3229"/>
    <cellStyle name="Note 4 2 3 30 2" xfId="20349"/>
    <cellStyle name="Note 4 2 3 30 3" xfId="28438"/>
    <cellStyle name="Note 4 2 3 30 4" xfId="35765"/>
    <cellStyle name="Note 4 2 3 30 5" xfId="42453"/>
    <cellStyle name="Note 4 2 3 30 6" xfId="52347"/>
    <cellStyle name="Note 4 2 3 31" xfId="4294"/>
    <cellStyle name="Note 4 2 3 31 2" xfId="12011"/>
    <cellStyle name="Note 4 2 3 31 3" xfId="21004"/>
    <cellStyle name="Note 4 2 3 31 4" xfId="29191"/>
    <cellStyle name="Note 4 2 3 31 5" xfId="35375"/>
    <cellStyle name="Note 4 2 3 31 6" xfId="42856"/>
    <cellStyle name="Note 4 2 3 31 7" xfId="48985"/>
    <cellStyle name="Note 4 2 3 32" xfId="4417"/>
    <cellStyle name="Note 4 2 3 32 2" xfId="12134"/>
    <cellStyle name="Note 4 2 3 32 3" xfId="21127"/>
    <cellStyle name="Note 4 2 3 32 4" xfId="29314"/>
    <cellStyle name="Note 4 2 3 32 5" xfId="28716"/>
    <cellStyle name="Note 4 2 3 32 6" xfId="42979"/>
    <cellStyle name="Note 4 2 3 32 7" xfId="48090"/>
    <cellStyle name="Note 4 2 3 33" xfId="4531"/>
    <cellStyle name="Note 4 2 3 33 2" xfId="12248"/>
    <cellStyle name="Note 4 2 3 33 3" xfId="21241"/>
    <cellStyle name="Note 4 2 3 33 4" xfId="29428"/>
    <cellStyle name="Note 4 2 3 33 5" xfId="35837"/>
    <cellStyle name="Note 4 2 3 33 6" xfId="43093"/>
    <cellStyle name="Note 4 2 3 33 7" xfId="52611"/>
    <cellStyle name="Note 4 2 3 34" xfId="4644"/>
    <cellStyle name="Note 4 2 3 34 2" xfId="12361"/>
    <cellStyle name="Note 4 2 3 34 3" xfId="21354"/>
    <cellStyle name="Note 4 2 3 34 4" xfId="29541"/>
    <cellStyle name="Note 4 2 3 34 5" xfId="35732"/>
    <cellStyle name="Note 4 2 3 34 6" xfId="43206"/>
    <cellStyle name="Note 4 2 3 34 7" xfId="52165"/>
    <cellStyle name="Note 4 2 3 35" xfId="4756"/>
    <cellStyle name="Note 4 2 3 35 2" xfId="12473"/>
    <cellStyle name="Note 4 2 3 35 3" xfId="21466"/>
    <cellStyle name="Note 4 2 3 35 4" xfId="29653"/>
    <cellStyle name="Note 4 2 3 35 5" xfId="27644"/>
    <cellStyle name="Note 4 2 3 35 6" xfId="43318"/>
    <cellStyle name="Note 4 2 3 35 7" xfId="50577"/>
    <cellStyle name="Note 4 2 3 36" xfId="4864"/>
    <cellStyle name="Note 4 2 3 36 2" xfId="12581"/>
    <cellStyle name="Note 4 2 3 36 3" xfId="21574"/>
    <cellStyle name="Note 4 2 3 36 4" xfId="29761"/>
    <cellStyle name="Note 4 2 3 36 5" xfId="35719"/>
    <cellStyle name="Note 4 2 3 36 6" xfId="43426"/>
    <cellStyle name="Note 4 2 3 36 7" xfId="52096"/>
    <cellStyle name="Note 4 2 3 37" xfId="4976"/>
    <cellStyle name="Note 4 2 3 37 2" xfId="12693"/>
    <cellStyle name="Note 4 2 3 37 3" xfId="21686"/>
    <cellStyle name="Note 4 2 3 37 4" xfId="29873"/>
    <cellStyle name="Note 4 2 3 37 5" xfId="34121"/>
    <cellStyle name="Note 4 2 3 37 6" xfId="43538"/>
    <cellStyle name="Note 4 2 3 37 7" xfId="49468"/>
    <cellStyle name="Note 4 2 3 38" xfId="5125"/>
    <cellStyle name="Note 4 2 3 38 2" xfId="12842"/>
    <cellStyle name="Note 4 2 3 38 3" xfId="21835"/>
    <cellStyle name="Note 4 2 3 38 4" xfId="30022"/>
    <cellStyle name="Note 4 2 3 38 5" xfId="27707"/>
    <cellStyle name="Note 4 2 3 38 6" xfId="43687"/>
    <cellStyle name="Note 4 2 3 38 7" xfId="50614"/>
    <cellStyle name="Note 4 2 3 39" xfId="5474"/>
    <cellStyle name="Note 4 2 3 39 2" xfId="13191"/>
    <cellStyle name="Note 4 2 3 39 3" xfId="22184"/>
    <cellStyle name="Note 4 2 3 39 4" xfId="30371"/>
    <cellStyle name="Note 4 2 3 39 5" xfId="28385"/>
    <cellStyle name="Note 4 2 3 39 6" xfId="44036"/>
    <cellStyle name="Note 4 2 3 39 7" xfId="50686"/>
    <cellStyle name="Note 4 2 3 4" xfId="867"/>
    <cellStyle name="Note 4 2 3 4 2" xfId="8690"/>
    <cellStyle name="Note 4 2 3 4 3" xfId="16118"/>
    <cellStyle name="Note 4 2 3 4 4" xfId="19326"/>
    <cellStyle name="Note 4 2 3 4 5" xfId="27896"/>
    <cellStyle name="Note 4 2 3 4 6" xfId="37324"/>
    <cellStyle name="Note 4 2 3 4 7" xfId="47254"/>
    <cellStyle name="Note 4 2 3 40" xfId="5599"/>
    <cellStyle name="Note 4 2 3 40 2" xfId="13316"/>
    <cellStyle name="Note 4 2 3 40 3" xfId="22309"/>
    <cellStyle name="Note 4 2 3 40 4" xfId="30496"/>
    <cellStyle name="Note 4 2 3 40 5" xfId="28342"/>
    <cellStyle name="Note 4 2 3 40 6" xfId="44161"/>
    <cellStyle name="Note 4 2 3 40 7" xfId="47125"/>
    <cellStyle name="Note 4 2 3 41" xfId="5714"/>
    <cellStyle name="Note 4 2 3 41 2" xfId="13431"/>
    <cellStyle name="Note 4 2 3 41 3" xfId="22424"/>
    <cellStyle name="Note 4 2 3 41 4" xfId="30611"/>
    <cellStyle name="Note 4 2 3 41 5" xfId="27685"/>
    <cellStyle name="Note 4 2 3 41 6" xfId="44276"/>
    <cellStyle name="Note 4 2 3 41 7" xfId="46894"/>
    <cellStyle name="Note 4 2 3 42" xfId="5831"/>
    <cellStyle name="Note 4 2 3 42 2" xfId="13548"/>
    <cellStyle name="Note 4 2 3 42 3" xfId="22541"/>
    <cellStyle name="Note 4 2 3 42 4" xfId="30728"/>
    <cellStyle name="Note 4 2 3 42 5" xfId="28862"/>
    <cellStyle name="Note 4 2 3 42 6" xfId="44393"/>
    <cellStyle name="Note 4 2 3 42 7" xfId="48918"/>
    <cellStyle name="Note 4 2 3 43" xfId="5959"/>
    <cellStyle name="Note 4 2 3 43 2" xfId="13676"/>
    <cellStyle name="Note 4 2 3 43 3" xfId="22669"/>
    <cellStyle name="Note 4 2 3 43 4" xfId="30856"/>
    <cellStyle name="Note 4 2 3 43 5" xfId="28202"/>
    <cellStyle name="Note 4 2 3 43 6" xfId="44521"/>
    <cellStyle name="Note 4 2 3 43 7" xfId="50796"/>
    <cellStyle name="Note 4 2 3 44" xfId="6071"/>
    <cellStyle name="Note 4 2 3 44 2" xfId="13788"/>
    <cellStyle name="Note 4 2 3 44 3" xfId="22781"/>
    <cellStyle name="Note 4 2 3 44 4" xfId="30968"/>
    <cellStyle name="Note 4 2 3 44 5" xfId="36159"/>
    <cellStyle name="Note 4 2 3 44 6" xfId="44633"/>
    <cellStyle name="Note 4 2 3 44 7" xfId="53738"/>
    <cellStyle name="Note 4 2 3 45" xfId="5803"/>
    <cellStyle name="Note 4 2 3 45 2" xfId="13520"/>
    <cellStyle name="Note 4 2 3 45 3" xfId="22513"/>
    <cellStyle name="Note 4 2 3 45 4" xfId="30700"/>
    <cellStyle name="Note 4 2 3 45 5" xfId="35870"/>
    <cellStyle name="Note 4 2 3 45 6" xfId="44365"/>
    <cellStyle name="Note 4 2 3 45 7" xfId="52470"/>
    <cellStyle name="Note 4 2 3 46" xfId="6215"/>
    <cellStyle name="Note 4 2 3 46 2" xfId="13932"/>
    <cellStyle name="Note 4 2 3 46 3" xfId="22925"/>
    <cellStyle name="Note 4 2 3 46 4" xfId="31112"/>
    <cellStyle name="Note 4 2 3 46 5" xfId="36049"/>
    <cellStyle name="Note 4 2 3 46 6" xfId="44777"/>
    <cellStyle name="Note 4 2 3 46 7" xfId="53238"/>
    <cellStyle name="Note 4 2 3 47" xfId="6332"/>
    <cellStyle name="Note 4 2 3 47 2" xfId="14049"/>
    <cellStyle name="Note 4 2 3 47 3" xfId="23042"/>
    <cellStyle name="Note 4 2 3 47 4" xfId="31229"/>
    <cellStyle name="Note 4 2 3 47 5" xfId="27901"/>
    <cellStyle name="Note 4 2 3 47 6" xfId="44894"/>
    <cellStyle name="Note 4 2 3 47 7" xfId="50053"/>
    <cellStyle name="Note 4 2 3 48" xfId="6442"/>
    <cellStyle name="Note 4 2 3 48 2" xfId="14159"/>
    <cellStyle name="Note 4 2 3 48 3" xfId="23152"/>
    <cellStyle name="Note 4 2 3 48 4" xfId="31339"/>
    <cellStyle name="Note 4 2 3 48 5" xfId="35595"/>
    <cellStyle name="Note 4 2 3 48 6" xfId="45004"/>
    <cellStyle name="Note 4 2 3 48 7" xfId="51175"/>
    <cellStyle name="Note 4 2 3 49" xfId="6181"/>
    <cellStyle name="Note 4 2 3 49 2" xfId="13898"/>
    <cellStyle name="Note 4 2 3 49 3" xfId="22891"/>
    <cellStyle name="Note 4 2 3 49 4" xfId="31078"/>
    <cellStyle name="Note 4 2 3 49 5" xfId="35377"/>
    <cellStyle name="Note 4 2 3 49 6" xfId="44743"/>
    <cellStyle name="Note 4 2 3 49 7" xfId="48987"/>
    <cellStyle name="Note 4 2 3 5" xfId="1331"/>
    <cellStyle name="Note 4 2 3 5 2" xfId="9154"/>
    <cellStyle name="Note 4 2 3 5 3" xfId="16582"/>
    <cellStyle name="Note 4 2 3 5 4" xfId="19995"/>
    <cellStyle name="Note 4 2 3 5 5" xfId="28605"/>
    <cellStyle name="Note 4 2 3 5 6" xfId="41676"/>
    <cellStyle name="Note 4 2 3 5 7" xfId="50316"/>
    <cellStyle name="Note 4 2 3 50" xfId="6589"/>
    <cellStyle name="Note 4 2 3 50 2" xfId="14306"/>
    <cellStyle name="Note 4 2 3 50 3" xfId="23299"/>
    <cellStyle name="Note 4 2 3 50 4" xfId="31486"/>
    <cellStyle name="Note 4 2 3 50 5" xfId="35701"/>
    <cellStyle name="Note 4 2 3 50 6" xfId="45151"/>
    <cellStyle name="Note 4 2 3 50 7" xfId="51425"/>
    <cellStyle name="Note 4 2 3 51" xfId="6700"/>
    <cellStyle name="Note 4 2 3 51 2" xfId="14417"/>
    <cellStyle name="Note 4 2 3 51 3" xfId="23410"/>
    <cellStyle name="Note 4 2 3 51 4" xfId="31597"/>
    <cellStyle name="Note 4 2 3 51 5" xfId="33606"/>
    <cellStyle name="Note 4 2 3 51 6" xfId="45262"/>
    <cellStyle name="Note 4 2 3 51 7" xfId="47854"/>
    <cellStyle name="Note 4 2 3 52" xfId="6815"/>
    <cellStyle name="Note 4 2 3 52 2" xfId="14532"/>
    <cellStyle name="Note 4 2 3 52 3" xfId="23525"/>
    <cellStyle name="Note 4 2 3 52 4" xfId="31712"/>
    <cellStyle name="Note 4 2 3 52 5" xfId="34776"/>
    <cellStyle name="Note 4 2 3 52 6" xfId="45377"/>
    <cellStyle name="Note 4 2 3 52 7" xfId="49528"/>
    <cellStyle name="Note 4 2 3 53" xfId="6928"/>
    <cellStyle name="Note 4 2 3 53 2" xfId="14645"/>
    <cellStyle name="Note 4 2 3 53 3" xfId="23638"/>
    <cellStyle name="Note 4 2 3 53 4" xfId="31825"/>
    <cellStyle name="Note 4 2 3 53 5" xfId="27525"/>
    <cellStyle name="Note 4 2 3 53 6" xfId="45490"/>
    <cellStyle name="Note 4 2 3 53 7" xfId="46929"/>
    <cellStyle name="Note 4 2 3 54" xfId="7040"/>
    <cellStyle name="Note 4 2 3 54 2" xfId="14757"/>
    <cellStyle name="Note 4 2 3 54 3" xfId="23750"/>
    <cellStyle name="Note 4 2 3 54 4" xfId="31937"/>
    <cellStyle name="Note 4 2 3 54 5" xfId="35480"/>
    <cellStyle name="Note 4 2 3 54 6" xfId="45602"/>
    <cellStyle name="Note 4 2 3 54 7" xfId="48535"/>
    <cellStyle name="Note 4 2 3 55" xfId="7304"/>
    <cellStyle name="Note 4 2 3 55 2" xfId="15021"/>
    <cellStyle name="Note 4 2 3 55 3" xfId="24014"/>
    <cellStyle name="Note 4 2 3 55 4" xfId="32201"/>
    <cellStyle name="Note 4 2 3 55 5" xfId="34352"/>
    <cellStyle name="Note 4 2 3 55 6" xfId="45866"/>
    <cellStyle name="Note 4 2 3 55 7" xfId="52533"/>
    <cellStyle name="Note 4 2 3 56" xfId="7140"/>
    <cellStyle name="Note 4 2 3 56 2" xfId="14857"/>
    <cellStyle name="Note 4 2 3 56 3" xfId="23850"/>
    <cellStyle name="Note 4 2 3 56 4" xfId="32037"/>
    <cellStyle name="Note 4 2 3 56 5" xfId="28197"/>
    <cellStyle name="Note 4 2 3 56 6" xfId="45702"/>
    <cellStyle name="Note 4 2 3 56 7" xfId="50282"/>
    <cellStyle name="Note 4 2 3 57" xfId="7437"/>
    <cellStyle name="Note 4 2 3 57 2" xfId="15154"/>
    <cellStyle name="Note 4 2 3 57 3" xfId="24147"/>
    <cellStyle name="Note 4 2 3 57 4" xfId="32334"/>
    <cellStyle name="Note 4 2 3 57 5" xfId="27429"/>
    <cellStyle name="Note 4 2 3 57 6" xfId="45999"/>
    <cellStyle name="Note 4 2 3 57 7" xfId="48861"/>
    <cellStyle name="Note 4 2 3 58" xfId="7558"/>
    <cellStyle name="Note 4 2 3 58 2" xfId="15275"/>
    <cellStyle name="Note 4 2 3 58 3" xfId="24268"/>
    <cellStyle name="Note 4 2 3 58 4" xfId="32455"/>
    <cellStyle name="Note 4 2 3 58 5" xfId="27738"/>
    <cellStyle name="Note 4 2 3 58 6" xfId="46120"/>
    <cellStyle name="Note 4 2 3 58 7" xfId="47510"/>
    <cellStyle name="Note 4 2 3 59" xfId="7834"/>
    <cellStyle name="Note 4 2 3 59 2" xfId="15551"/>
    <cellStyle name="Note 4 2 3 59 3" xfId="24538"/>
    <cellStyle name="Note 4 2 3 59 4" xfId="32731"/>
    <cellStyle name="Note 4 2 3 59 5" xfId="35857"/>
    <cellStyle name="Note 4 2 3 59 6" xfId="46396"/>
    <cellStyle name="Note 4 2 3 59 7" xfId="47662"/>
    <cellStyle name="Note 4 2 3 6" xfId="1454"/>
    <cellStyle name="Note 4 2 3 6 2" xfId="9277"/>
    <cellStyle name="Note 4 2 3 6 3" xfId="16705"/>
    <cellStyle name="Note 4 2 3 6 4" xfId="19066"/>
    <cellStyle name="Note 4 2 3 6 5" xfId="28696"/>
    <cellStyle name="Note 4 2 3 6 6" xfId="37815"/>
    <cellStyle name="Note 4 2 3 6 7" xfId="49923"/>
    <cellStyle name="Note 4 2 3 60" xfId="7927"/>
    <cellStyle name="Note 4 2 3 60 2" xfId="15644"/>
    <cellStyle name="Note 4 2 3 60 3" xfId="24631"/>
    <cellStyle name="Note 4 2 3 60 4" xfId="32824"/>
    <cellStyle name="Note 4 2 3 60 5" xfId="33784"/>
    <cellStyle name="Note 4 2 3 60 6" xfId="46489"/>
    <cellStyle name="Note 4 2 3 60 7" xfId="49446"/>
    <cellStyle name="Note 4 2 3 61" xfId="7934"/>
    <cellStyle name="Note 4 2 3 61 2" xfId="15651"/>
    <cellStyle name="Note 4 2 3 61 3" xfId="24637"/>
    <cellStyle name="Note 4 2 3 61 4" xfId="32831"/>
    <cellStyle name="Note 4 2 3 61 5" xfId="28705"/>
    <cellStyle name="Note 4 2 3 61 6" xfId="46496"/>
    <cellStyle name="Note 4 2 3 61 7" xfId="48871"/>
    <cellStyle name="Note 4 2 3 62" xfId="8064"/>
    <cellStyle name="Note 4 2 3 62 2" xfId="15781"/>
    <cellStyle name="Note 4 2 3 62 3" xfId="24766"/>
    <cellStyle name="Note 4 2 3 62 4" xfId="32961"/>
    <cellStyle name="Note 4 2 3 62 5" xfId="35249"/>
    <cellStyle name="Note 4 2 3 62 6" xfId="46626"/>
    <cellStyle name="Note 4 2 3 62 7" xfId="49846"/>
    <cellStyle name="Note 4 2 3 63" xfId="8110"/>
    <cellStyle name="Note 4 2 3 63 2" xfId="15827"/>
    <cellStyle name="Note 4 2 3 63 3" xfId="33007"/>
    <cellStyle name="Note 4 2 3 63 4" xfId="35909"/>
    <cellStyle name="Note 4 2 3 63 5" xfId="46672"/>
    <cellStyle name="Note 4 2 3 63 6" xfId="51590"/>
    <cellStyle name="Note 4 2 3 64" xfId="25584"/>
    <cellStyle name="Note 4 2 3 65" xfId="34093"/>
    <cellStyle name="Note 4 2 3 66" xfId="36472"/>
    <cellStyle name="Note 4 2 3 67" xfId="52069"/>
    <cellStyle name="Note 4 2 3 7" xfId="1559"/>
    <cellStyle name="Note 4 2 3 7 2" xfId="9382"/>
    <cellStyle name="Note 4 2 3 7 3" xfId="16810"/>
    <cellStyle name="Note 4 2 3 7 4" xfId="26375"/>
    <cellStyle name="Note 4 2 3 7 5" xfId="35119"/>
    <cellStyle name="Note 4 2 3 7 6" xfId="42060"/>
    <cellStyle name="Note 4 2 3 7 7" xfId="53804"/>
    <cellStyle name="Note 4 2 3 8" xfId="1691"/>
    <cellStyle name="Note 4 2 3 8 2" xfId="9514"/>
    <cellStyle name="Note 4 2 3 8 3" xfId="16942"/>
    <cellStyle name="Note 4 2 3 8 4" xfId="19285"/>
    <cellStyle name="Note 4 2 3 8 5" xfId="28662"/>
    <cellStyle name="Note 4 2 3 8 6" xfId="36985"/>
    <cellStyle name="Note 4 2 3 8 7" xfId="48420"/>
    <cellStyle name="Note 4 2 3 9" xfId="1825"/>
    <cellStyle name="Note 4 2 3 9 2" xfId="9648"/>
    <cellStyle name="Note 4 2 3 9 3" xfId="17076"/>
    <cellStyle name="Note 4 2 3 9 4" xfId="20490"/>
    <cellStyle name="Note 4 2 3 9 5" xfId="28107"/>
    <cellStyle name="Note 4 2 3 9 6" xfId="38032"/>
    <cellStyle name="Note 4 2 3 9 7" xfId="49030"/>
    <cellStyle name="Note 4 2 30" xfId="2974"/>
    <cellStyle name="Note 4 2 30 2" xfId="10796"/>
    <cellStyle name="Note 4 2 30 3" xfId="18223"/>
    <cellStyle name="Note 4 2 30 4" xfId="19424"/>
    <cellStyle name="Note 4 2 30 5" xfId="28594"/>
    <cellStyle name="Note 4 2 30 6" xfId="37046"/>
    <cellStyle name="Note 4 2 30 7" xfId="49601"/>
    <cellStyle name="Note 4 2 31" xfId="3183"/>
    <cellStyle name="Note 4 2 31 2" xfId="10984"/>
    <cellStyle name="Note 4 2 31 3" xfId="18338"/>
    <cellStyle name="Note 4 2 31 4" xfId="24871"/>
    <cellStyle name="Note 4 2 31 5" xfId="33185"/>
    <cellStyle name="Note 4 2 31 6" xfId="40859"/>
    <cellStyle name="Note 4 2 31 7" xfId="50509"/>
    <cellStyle name="Note 4 2 32" xfId="3061"/>
    <cellStyle name="Note 4 2 32 2" xfId="10870"/>
    <cellStyle name="Note 4 2 32 3" xfId="18265"/>
    <cellStyle name="Note 4 2 32 4" xfId="26438"/>
    <cellStyle name="Note 4 2 32 5" xfId="35211"/>
    <cellStyle name="Note 4 2 32 6" xfId="40277"/>
    <cellStyle name="Note 4 2 32 7" xfId="53940"/>
    <cellStyle name="Note 4 2 33" xfId="3044"/>
    <cellStyle name="Note 4 2 33 2" xfId="10856"/>
    <cellStyle name="Note 4 2 33 3" xfId="20210"/>
    <cellStyle name="Note 4 2 33 4" xfId="28302"/>
    <cellStyle name="Note 4 2 33 5" xfId="34857"/>
    <cellStyle name="Note 4 2 33 6" xfId="42367"/>
    <cellStyle name="Note 4 2 33 7" xfId="49945"/>
    <cellStyle name="Note 4 2 34" xfId="2991"/>
    <cellStyle name="Note 4 2 34 2" xfId="10810"/>
    <cellStyle name="Note 4 2 34 3" xfId="20173"/>
    <cellStyle name="Note 4 2 34 4" xfId="28259"/>
    <cellStyle name="Note 4 2 34 5" xfId="36046"/>
    <cellStyle name="Note 4 2 34 6" xfId="42340"/>
    <cellStyle name="Note 4 2 34 7" xfId="53664"/>
    <cellStyle name="Note 4 2 35" xfId="4216"/>
    <cellStyle name="Note 4 2 35 2" xfId="20926"/>
    <cellStyle name="Note 4 2 35 3" xfId="29113"/>
    <cellStyle name="Note 4 2 35 4" xfId="35395"/>
    <cellStyle name="Note 4 2 35 5" xfId="42778"/>
    <cellStyle name="Note 4 2 35 6" xfId="49450"/>
    <cellStyle name="Note 4 2 36" xfId="3481"/>
    <cellStyle name="Note 4 2 36 2" xfId="11272"/>
    <cellStyle name="Note 4 2 36 3" xfId="20467"/>
    <cellStyle name="Note 4 2 36 4" xfId="28589"/>
    <cellStyle name="Note 4 2 36 5" xfId="27320"/>
    <cellStyle name="Note 4 2 36 6" xfId="42477"/>
    <cellStyle name="Note 4 2 36 7" xfId="48787"/>
    <cellStyle name="Note 4 2 37" xfId="4347"/>
    <cellStyle name="Note 4 2 37 2" xfId="12064"/>
    <cellStyle name="Note 4 2 37 3" xfId="21057"/>
    <cellStyle name="Note 4 2 37 4" xfId="29244"/>
    <cellStyle name="Note 4 2 37 5" xfId="36065"/>
    <cellStyle name="Note 4 2 37 6" xfId="42909"/>
    <cellStyle name="Note 4 2 37 7" xfId="53755"/>
    <cellStyle name="Note 4 2 38" xfId="4470"/>
    <cellStyle name="Note 4 2 38 2" xfId="12187"/>
    <cellStyle name="Note 4 2 38 3" xfId="21180"/>
    <cellStyle name="Note 4 2 38 4" xfId="29367"/>
    <cellStyle name="Note 4 2 38 5" xfId="36151"/>
    <cellStyle name="Note 4 2 38 6" xfId="43032"/>
    <cellStyle name="Note 4 2 38 7" xfId="54179"/>
    <cellStyle name="Note 4 2 39" xfId="4389"/>
    <cellStyle name="Note 4 2 39 2" xfId="12106"/>
    <cellStyle name="Note 4 2 39 3" xfId="21099"/>
    <cellStyle name="Note 4 2 39 4" xfId="29286"/>
    <cellStyle name="Note 4 2 39 5" xfId="33944"/>
    <cellStyle name="Note 4 2 39 6" xfId="42951"/>
    <cellStyle name="Note 4 2 39 7" xfId="49318"/>
    <cellStyle name="Note 4 2 4" xfId="547"/>
    <cellStyle name="Note 4 2 4 10" xfId="1993"/>
    <cellStyle name="Note 4 2 4 10 2" xfId="9816"/>
    <cellStyle name="Note 4 2 4 10 3" xfId="17244"/>
    <cellStyle name="Note 4 2 4 10 4" xfId="25480"/>
    <cellStyle name="Note 4 2 4 10 5" xfId="33954"/>
    <cellStyle name="Note 4 2 4 10 6" xfId="40368"/>
    <cellStyle name="Note 4 2 4 10 7" xfId="51837"/>
    <cellStyle name="Note 4 2 4 11" xfId="2111"/>
    <cellStyle name="Note 4 2 4 11 2" xfId="9934"/>
    <cellStyle name="Note 4 2 4 11 3" xfId="17362"/>
    <cellStyle name="Note 4 2 4 11 4" xfId="26151"/>
    <cellStyle name="Note 4 2 4 11 5" xfId="34820"/>
    <cellStyle name="Note 4 2 4 11 6" xfId="38034"/>
    <cellStyle name="Note 4 2 4 11 7" xfId="53328"/>
    <cellStyle name="Note 4 2 4 12" xfId="2224"/>
    <cellStyle name="Note 4 2 4 12 2" xfId="10047"/>
    <cellStyle name="Note 4 2 4 12 3" xfId="17475"/>
    <cellStyle name="Note 4 2 4 12 4" xfId="19892"/>
    <cellStyle name="Note 4 2 4 12 5" xfId="27286"/>
    <cellStyle name="Note 4 2 4 12 6" xfId="41728"/>
    <cellStyle name="Note 4 2 4 12 7" xfId="49576"/>
    <cellStyle name="Note 4 2 4 13" xfId="1573"/>
    <cellStyle name="Note 4 2 4 13 2" xfId="9396"/>
    <cellStyle name="Note 4 2 4 13 3" xfId="16824"/>
    <cellStyle name="Note 4 2 4 13 4" xfId="25741"/>
    <cellStyle name="Note 4 2 4 13 5" xfId="34292"/>
    <cellStyle name="Note 4 2 4 13 6" xfId="40379"/>
    <cellStyle name="Note 4 2 4 13 7" xfId="52419"/>
    <cellStyle name="Note 4 2 4 14" xfId="2279"/>
    <cellStyle name="Note 4 2 4 14 2" xfId="10102"/>
    <cellStyle name="Note 4 2 4 14 3" xfId="17530"/>
    <cellStyle name="Note 4 2 4 14 4" xfId="25256"/>
    <cellStyle name="Note 4 2 4 14 5" xfId="33663"/>
    <cellStyle name="Note 4 2 4 14 6" xfId="36644"/>
    <cellStyle name="Note 4 2 4 14 7" xfId="51341"/>
    <cellStyle name="Note 4 2 4 15" xfId="2522"/>
    <cellStyle name="Note 4 2 4 15 2" xfId="10345"/>
    <cellStyle name="Note 4 2 4 15 3" xfId="17773"/>
    <cellStyle name="Note 4 2 4 15 4" xfId="20101"/>
    <cellStyle name="Note 4 2 4 15 5" xfId="28578"/>
    <cellStyle name="Note 4 2 4 15 6" xfId="36736"/>
    <cellStyle name="Note 4 2 4 15 7" xfId="48421"/>
    <cellStyle name="Note 4 2 4 16" xfId="2635"/>
    <cellStyle name="Note 4 2 4 16 2" xfId="10458"/>
    <cellStyle name="Note 4 2 4 16 3" xfId="17886"/>
    <cellStyle name="Note 4 2 4 16 4" xfId="19232"/>
    <cellStyle name="Note 4 2 4 16 5" xfId="27728"/>
    <cellStyle name="Note 4 2 4 16 6" xfId="38046"/>
    <cellStyle name="Note 4 2 4 16 7" xfId="47646"/>
    <cellStyle name="Note 4 2 4 17" xfId="2405"/>
    <cellStyle name="Note 4 2 4 17 2" xfId="10228"/>
    <cellStyle name="Note 4 2 4 17 3" xfId="17656"/>
    <cellStyle name="Note 4 2 4 17 4" xfId="25876"/>
    <cellStyle name="Note 4 2 4 17 5" xfId="34467"/>
    <cellStyle name="Note 4 2 4 17 6" xfId="38295"/>
    <cellStyle name="Note 4 2 4 17 7" xfId="52738"/>
    <cellStyle name="Note 4 2 4 18" xfId="2366"/>
    <cellStyle name="Note 4 2 4 18 2" xfId="10189"/>
    <cellStyle name="Note 4 2 4 18 3" xfId="17617"/>
    <cellStyle name="Note 4 2 4 18 4" xfId="20691"/>
    <cellStyle name="Note 4 2 4 18 5" xfId="28686"/>
    <cellStyle name="Note 4 2 4 18 6" xfId="37018"/>
    <cellStyle name="Note 4 2 4 18 7" xfId="49378"/>
    <cellStyle name="Note 4 2 4 19" xfId="2828"/>
    <cellStyle name="Note 4 2 4 19 2" xfId="10651"/>
    <cellStyle name="Note 4 2 4 19 3" xfId="18079"/>
    <cellStyle name="Note 4 2 4 19 4" xfId="25426"/>
    <cellStyle name="Note 4 2 4 19 5" xfId="33885"/>
    <cellStyle name="Note 4 2 4 19 6" xfId="40919"/>
    <cellStyle name="Note 4 2 4 19 7" xfId="51706"/>
    <cellStyle name="Note 4 2 4 2" xfId="697"/>
    <cellStyle name="Note 4 2 4 2 2" xfId="8520"/>
    <cellStyle name="Note 4 2 4 2 3" xfId="15948"/>
    <cellStyle name="Note 4 2 4 2 4" xfId="26186"/>
    <cellStyle name="Note 4 2 4 2 5" xfId="34865"/>
    <cellStyle name="Note 4 2 4 2 6" xfId="36408"/>
    <cellStyle name="Note 4 2 4 2 7" xfId="53404"/>
    <cellStyle name="Note 4 2 4 20" xfId="2935"/>
    <cellStyle name="Note 4 2 4 20 2" xfId="10758"/>
    <cellStyle name="Note 4 2 4 20 3" xfId="18186"/>
    <cellStyle name="Note 4 2 4 20 4" xfId="19954"/>
    <cellStyle name="Note 4 2 4 20 5" xfId="27865"/>
    <cellStyle name="Note 4 2 4 20 6" xfId="40297"/>
    <cellStyle name="Note 4 2 4 20 7" xfId="47638"/>
    <cellStyle name="Note 4 2 4 21" xfId="3311"/>
    <cellStyle name="Note 4 2 4 21 2" xfId="11104"/>
    <cellStyle name="Note 4 2 4 21 3" xfId="18433"/>
    <cellStyle name="Note 4 2 4 21 4" xfId="19815"/>
    <cellStyle name="Note 4 2 4 21 5" xfId="27817"/>
    <cellStyle name="Note 4 2 4 21 6" xfId="38050"/>
    <cellStyle name="Note 4 2 4 21 7" xfId="50239"/>
    <cellStyle name="Note 4 2 4 22" xfId="3431"/>
    <cellStyle name="Note 4 2 4 22 2" xfId="11222"/>
    <cellStyle name="Note 4 2 4 22 3" xfId="18544"/>
    <cellStyle name="Note 4 2 4 22 4" xfId="26401"/>
    <cellStyle name="Note 4 2 4 22 5" xfId="35157"/>
    <cellStyle name="Note 4 2 4 22 6" xfId="40665"/>
    <cellStyle name="Note 4 2 4 22 7" xfId="53858"/>
    <cellStyle name="Note 4 2 4 23" xfId="3554"/>
    <cellStyle name="Note 4 2 4 23 2" xfId="11343"/>
    <cellStyle name="Note 4 2 4 23 3" xfId="18628"/>
    <cellStyle name="Note 4 2 4 23 4" xfId="20113"/>
    <cellStyle name="Note 4 2 4 23 5" xfId="27436"/>
    <cellStyle name="Note 4 2 4 23 6" xfId="37470"/>
    <cellStyle name="Note 4 2 4 23 7" xfId="48790"/>
    <cellStyle name="Note 4 2 4 24" xfId="3590"/>
    <cellStyle name="Note 4 2 4 24 2" xfId="11376"/>
    <cellStyle name="Note 4 2 4 24 3" xfId="18651"/>
    <cellStyle name="Note 4 2 4 24 4" xfId="25455"/>
    <cellStyle name="Note 4 2 4 24 5" xfId="33920"/>
    <cellStyle name="Note 4 2 4 24 6" xfId="39805"/>
    <cellStyle name="Note 4 2 4 24 7" xfId="51776"/>
    <cellStyle name="Note 4 2 4 25" xfId="3702"/>
    <cellStyle name="Note 4 2 4 25 2" xfId="11487"/>
    <cellStyle name="Note 4 2 4 25 3" xfId="18760"/>
    <cellStyle name="Note 4 2 4 25 4" xfId="19926"/>
    <cellStyle name="Note 4 2 4 25 5" xfId="26860"/>
    <cellStyle name="Note 4 2 4 25 6" xfId="37956"/>
    <cellStyle name="Note 4 2 4 25 7" xfId="47269"/>
    <cellStyle name="Note 4 2 4 26" xfId="3832"/>
    <cellStyle name="Note 4 2 4 26 2" xfId="11614"/>
    <cellStyle name="Note 4 2 4 26 3" xfId="18871"/>
    <cellStyle name="Note 4 2 4 26 4" xfId="24946"/>
    <cellStyle name="Note 4 2 4 26 5" xfId="33282"/>
    <cellStyle name="Note 4 2 4 26 6" xfId="38213"/>
    <cellStyle name="Note 4 2 4 26 7" xfId="50669"/>
    <cellStyle name="Note 4 2 4 27" xfId="3950"/>
    <cellStyle name="Note 4 2 4 27 2" xfId="11730"/>
    <cellStyle name="Note 4 2 4 27 3" xfId="18980"/>
    <cellStyle name="Note 4 2 4 27 4" xfId="26625"/>
    <cellStyle name="Note 4 2 4 27 5" xfId="35460"/>
    <cellStyle name="Note 4 2 4 27 6" xfId="40989"/>
    <cellStyle name="Note 4 2 4 27 7" xfId="54344"/>
    <cellStyle name="Note 4 2 4 28" xfId="3039"/>
    <cellStyle name="Note 4 2 4 28 2" xfId="10852"/>
    <cellStyle name="Note 4 2 4 28 3" xfId="20205"/>
    <cellStyle name="Note 4 2 4 28 4" xfId="28297"/>
    <cellStyle name="Note 4 2 4 28 5" xfId="33216"/>
    <cellStyle name="Note 4 2 4 28 6" xfId="42362"/>
    <cellStyle name="Note 4 2 4 28 7" xfId="48716"/>
    <cellStyle name="Note 4 2 4 29" xfId="4147"/>
    <cellStyle name="Note 4 2 4 29 2" xfId="11906"/>
    <cellStyle name="Note 4 2 4 29 3" xfId="20857"/>
    <cellStyle name="Note 4 2 4 29 4" xfId="29044"/>
    <cellStyle name="Note 4 2 4 29 5" xfId="35560"/>
    <cellStyle name="Note 4 2 4 29 6" xfId="42709"/>
    <cellStyle name="Note 4 2 4 29 7" xfId="49092"/>
    <cellStyle name="Note 4 2 4 3" xfId="805"/>
    <cellStyle name="Note 4 2 4 3 2" xfId="8628"/>
    <cellStyle name="Note 4 2 4 3 3" xfId="16056"/>
    <cellStyle name="Note 4 2 4 3 4" xfId="26479"/>
    <cellStyle name="Note 4 2 4 3 5" xfId="35268"/>
    <cellStyle name="Note 4 2 4 3 6" xfId="36469"/>
    <cellStyle name="Note 4 2 4 3 7" xfId="54041"/>
    <cellStyle name="Note 4 2 4 30" xfId="4193"/>
    <cellStyle name="Note 4 2 4 30 2" xfId="20903"/>
    <cellStyle name="Note 4 2 4 30 3" xfId="29090"/>
    <cellStyle name="Note 4 2 4 30 4" xfId="35496"/>
    <cellStyle name="Note 4 2 4 30 5" xfId="42755"/>
    <cellStyle name="Note 4 2 4 30 6" xfId="47641"/>
    <cellStyle name="Note 4 2 4 31" xfId="4344"/>
    <cellStyle name="Note 4 2 4 31 2" xfId="12061"/>
    <cellStyle name="Note 4 2 4 31 3" xfId="21054"/>
    <cellStyle name="Note 4 2 4 31 4" xfId="29241"/>
    <cellStyle name="Note 4 2 4 31 5" xfId="36160"/>
    <cellStyle name="Note 4 2 4 31 6" xfId="42906"/>
    <cellStyle name="Note 4 2 4 31 7" xfId="54209"/>
    <cellStyle name="Note 4 2 4 32" xfId="4467"/>
    <cellStyle name="Note 4 2 4 32 2" xfId="12184"/>
    <cellStyle name="Note 4 2 4 32 3" xfId="21177"/>
    <cellStyle name="Note 4 2 4 32 4" xfId="29364"/>
    <cellStyle name="Note 4 2 4 32 5" xfId="36178"/>
    <cellStyle name="Note 4 2 4 32 6" xfId="43029"/>
    <cellStyle name="Note 4 2 4 32 7" xfId="54297"/>
    <cellStyle name="Note 4 2 4 33" xfId="4581"/>
    <cellStyle name="Note 4 2 4 33 2" xfId="12298"/>
    <cellStyle name="Note 4 2 4 33 3" xfId="21291"/>
    <cellStyle name="Note 4 2 4 33 4" xfId="29478"/>
    <cellStyle name="Note 4 2 4 33 5" xfId="27315"/>
    <cellStyle name="Note 4 2 4 33 6" xfId="43143"/>
    <cellStyle name="Note 4 2 4 33 7" xfId="50946"/>
    <cellStyle name="Note 4 2 4 34" xfId="4694"/>
    <cellStyle name="Note 4 2 4 34 2" xfId="12411"/>
    <cellStyle name="Note 4 2 4 34 3" xfId="21404"/>
    <cellStyle name="Note 4 2 4 34 4" xfId="29591"/>
    <cellStyle name="Note 4 2 4 34 5" xfId="36138"/>
    <cellStyle name="Note 4 2 4 34 6" xfId="43256"/>
    <cellStyle name="Note 4 2 4 34 7" xfId="54082"/>
    <cellStyle name="Note 4 2 4 35" xfId="4805"/>
    <cellStyle name="Note 4 2 4 35 2" xfId="12522"/>
    <cellStyle name="Note 4 2 4 35 3" xfId="21515"/>
    <cellStyle name="Note 4 2 4 35 4" xfId="29702"/>
    <cellStyle name="Note 4 2 4 35 5" xfId="35073"/>
    <cellStyle name="Note 4 2 4 35 6" xfId="43367"/>
    <cellStyle name="Note 4 2 4 35 7" xfId="49769"/>
    <cellStyle name="Note 4 2 4 36" xfId="4914"/>
    <cellStyle name="Note 4 2 4 36 2" xfId="12631"/>
    <cellStyle name="Note 4 2 4 36 3" xfId="21624"/>
    <cellStyle name="Note 4 2 4 36 4" xfId="29811"/>
    <cellStyle name="Note 4 2 4 36 5" xfId="35618"/>
    <cellStyle name="Note 4 2 4 36 6" xfId="43476"/>
    <cellStyle name="Note 4 2 4 36 7" xfId="51596"/>
    <cellStyle name="Note 4 2 4 37" xfId="5025"/>
    <cellStyle name="Note 4 2 4 37 2" xfId="12742"/>
    <cellStyle name="Note 4 2 4 37 3" xfId="21735"/>
    <cellStyle name="Note 4 2 4 37 4" xfId="29922"/>
    <cellStyle name="Note 4 2 4 37 5" xfId="34185"/>
    <cellStyle name="Note 4 2 4 37 6" xfId="43587"/>
    <cellStyle name="Note 4 2 4 37 7" xfId="50825"/>
    <cellStyle name="Note 4 2 4 38" xfId="5404"/>
    <cellStyle name="Note 4 2 4 38 2" xfId="13121"/>
    <cellStyle name="Note 4 2 4 38 3" xfId="22114"/>
    <cellStyle name="Note 4 2 4 38 4" xfId="30301"/>
    <cellStyle name="Note 4 2 4 38 5" xfId="35098"/>
    <cellStyle name="Note 4 2 4 38 6" xfId="43966"/>
    <cellStyle name="Note 4 2 4 38 7" xfId="50356"/>
    <cellStyle name="Note 4 2 4 39" xfId="5524"/>
    <cellStyle name="Note 4 2 4 39 2" xfId="13241"/>
    <cellStyle name="Note 4 2 4 39 3" xfId="22234"/>
    <cellStyle name="Note 4 2 4 39 4" xfId="30421"/>
    <cellStyle name="Note 4 2 4 39 5" xfId="27061"/>
    <cellStyle name="Note 4 2 4 39 6" xfId="44086"/>
    <cellStyle name="Note 4 2 4 39 7" xfId="48963"/>
    <cellStyle name="Note 4 2 4 4" xfId="916"/>
    <cellStyle name="Note 4 2 4 4 2" xfId="8739"/>
    <cellStyle name="Note 4 2 4 4 3" xfId="16167"/>
    <cellStyle name="Note 4 2 4 4 4" xfId="25514"/>
    <cellStyle name="Note 4 2 4 4 5" xfId="33995"/>
    <cellStyle name="Note 4 2 4 4 6" xfId="37342"/>
    <cellStyle name="Note 4 2 4 4 7" xfId="51906"/>
    <cellStyle name="Note 4 2 4 40" xfId="5648"/>
    <cellStyle name="Note 4 2 4 40 2" xfId="13365"/>
    <cellStyle name="Note 4 2 4 40 3" xfId="22358"/>
    <cellStyle name="Note 4 2 4 40 4" xfId="30545"/>
    <cellStyle name="Note 4 2 4 40 5" xfId="27471"/>
    <cellStyle name="Note 4 2 4 40 6" xfId="44210"/>
    <cellStyle name="Note 4 2 4 40 7" xfId="46915"/>
    <cellStyle name="Note 4 2 4 41" xfId="5764"/>
    <cellStyle name="Note 4 2 4 41 2" xfId="13481"/>
    <cellStyle name="Note 4 2 4 41 3" xfId="22474"/>
    <cellStyle name="Note 4 2 4 41 4" xfId="30661"/>
    <cellStyle name="Note 4 2 4 41 5" xfId="35414"/>
    <cellStyle name="Note 4 2 4 41 6" xfId="44326"/>
    <cellStyle name="Note 4 2 4 41 7" xfId="49732"/>
    <cellStyle name="Note 4 2 4 42" xfId="5880"/>
    <cellStyle name="Note 4 2 4 42 2" xfId="13597"/>
    <cellStyle name="Note 4 2 4 42 3" xfId="22590"/>
    <cellStyle name="Note 4 2 4 42 4" xfId="30777"/>
    <cellStyle name="Note 4 2 4 42 5" xfId="34164"/>
    <cellStyle name="Note 4 2 4 42 6" xfId="44442"/>
    <cellStyle name="Note 4 2 4 42 7" xfId="50623"/>
    <cellStyle name="Note 4 2 4 43" xfId="6009"/>
    <cellStyle name="Note 4 2 4 43 2" xfId="13726"/>
    <cellStyle name="Note 4 2 4 43 3" xfId="22719"/>
    <cellStyle name="Note 4 2 4 43 4" xfId="30906"/>
    <cellStyle name="Note 4 2 4 43 5" xfId="33094"/>
    <cellStyle name="Note 4 2 4 43 6" xfId="44571"/>
    <cellStyle name="Note 4 2 4 43 7" xfId="51573"/>
    <cellStyle name="Note 4 2 4 44" xfId="6104"/>
    <cellStyle name="Note 4 2 4 44 2" xfId="13821"/>
    <cellStyle name="Note 4 2 4 44 3" xfId="22814"/>
    <cellStyle name="Note 4 2 4 44 4" xfId="31001"/>
    <cellStyle name="Note 4 2 4 44 5" xfId="34472"/>
    <cellStyle name="Note 4 2 4 44 6" xfId="44666"/>
    <cellStyle name="Note 4 2 4 44 7" xfId="50269"/>
    <cellStyle name="Note 4 2 4 45" xfId="6136"/>
    <cellStyle name="Note 4 2 4 45 2" xfId="13853"/>
    <cellStyle name="Note 4 2 4 45 3" xfId="22846"/>
    <cellStyle name="Note 4 2 4 45 4" xfId="31033"/>
    <cellStyle name="Note 4 2 4 45 5" xfId="35090"/>
    <cellStyle name="Note 4 2 4 45 6" xfId="44698"/>
    <cellStyle name="Note 4 2 4 45 7" xfId="54015"/>
    <cellStyle name="Note 4 2 4 46" xfId="6265"/>
    <cellStyle name="Note 4 2 4 46 2" xfId="13982"/>
    <cellStyle name="Note 4 2 4 46 3" xfId="22975"/>
    <cellStyle name="Note 4 2 4 46 4" xfId="31162"/>
    <cellStyle name="Note 4 2 4 46 5" xfId="33928"/>
    <cellStyle name="Note 4 2 4 46 6" xfId="44827"/>
    <cellStyle name="Note 4 2 4 46 7" xfId="47820"/>
    <cellStyle name="Note 4 2 4 47" xfId="6381"/>
    <cellStyle name="Note 4 2 4 47 2" xfId="14098"/>
    <cellStyle name="Note 4 2 4 47 3" xfId="23091"/>
    <cellStyle name="Note 4 2 4 47 4" xfId="31278"/>
    <cellStyle name="Note 4 2 4 47 5" xfId="35580"/>
    <cellStyle name="Note 4 2 4 47 6" xfId="44943"/>
    <cellStyle name="Note 4 2 4 47 7" xfId="51124"/>
    <cellStyle name="Note 4 2 4 48" xfId="6492"/>
    <cellStyle name="Note 4 2 4 48 2" xfId="14209"/>
    <cellStyle name="Note 4 2 4 48 3" xfId="23202"/>
    <cellStyle name="Note 4 2 4 48 4" xfId="31389"/>
    <cellStyle name="Note 4 2 4 48 5" xfId="28497"/>
    <cellStyle name="Note 4 2 4 48 6" xfId="45054"/>
    <cellStyle name="Note 4 2 4 48 7" xfId="48115"/>
    <cellStyle name="Note 4 2 4 49" xfId="5332"/>
    <cellStyle name="Note 4 2 4 49 2" xfId="13049"/>
    <cellStyle name="Note 4 2 4 49 3" xfId="22042"/>
    <cellStyle name="Note 4 2 4 49 4" xfId="30229"/>
    <cellStyle name="Note 4 2 4 49 5" xfId="33817"/>
    <cellStyle name="Note 4 2 4 49 6" xfId="43894"/>
    <cellStyle name="Note 4 2 4 49 7" xfId="50218"/>
    <cellStyle name="Note 4 2 4 5" xfId="1381"/>
    <cellStyle name="Note 4 2 4 5 2" xfId="9204"/>
    <cellStyle name="Note 4 2 4 5 3" xfId="16632"/>
    <cellStyle name="Note 4 2 4 5 4" xfId="25194"/>
    <cellStyle name="Note 4 2 4 5 5" xfId="33583"/>
    <cellStyle name="Note 4 2 4 5 6" xfId="38020"/>
    <cellStyle name="Note 4 2 4 5 7" xfId="51212"/>
    <cellStyle name="Note 4 2 4 50" xfId="6638"/>
    <cellStyle name="Note 4 2 4 50 2" xfId="14355"/>
    <cellStyle name="Note 4 2 4 50 3" xfId="23348"/>
    <cellStyle name="Note 4 2 4 50 4" xfId="31535"/>
    <cellStyle name="Note 4 2 4 50 5" xfId="36165"/>
    <cellStyle name="Note 4 2 4 50 6" xfId="45200"/>
    <cellStyle name="Note 4 2 4 50 7" xfId="53698"/>
    <cellStyle name="Note 4 2 4 51" xfId="6750"/>
    <cellStyle name="Note 4 2 4 51 2" xfId="14467"/>
    <cellStyle name="Note 4 2 4 51 3" xfId="23460"/>
    <cellStyle name="Note 4 2 4 51 4" xfId="31647"/>
    <cellStyle name="Note 4 2 4 51 5" xfId="33840"/>
    <cellStyle name="Note 4 2 4 51 6" xfId="45312"/>
    <cellStyle name="Note 4 2 4 51 7" xfId="49218"/>
    <cellStyle name="Note 4 2 4 52" xfId="6865"/>
    <cellStyle name="Note 4 2 4 52 2" xfId="14582"/>
    <cellStyle name="Note 4 2 4 52 3" xfId="23575"/>
    <cellStyle name="Note 4 2 4 52 4" xfId="31762"/>
    <cellStyle name="Note 4 2 4 52 5" xfId="36230"/>
    <cellStyle name="Note 4 2 4 52 6" xfId="45427"/>
    <cellStyle name="Note 4 2 4 52 7" xfId="46891"/>
    <cellStyle name="Note 4 2 4 53" xfId="6978"/>
    <cellStyle name="Note 4 2 4 53 2" xfId="14695"/>
    <cellStyle name="Note 4 2 4 53 3" xfId="23688"/>
    <cellStyle name="Note 4 2 4 53 4" xfId="31875"/>
    <cellStyle name="Note 4 2 4 53 5" xfId="34008"/>
    <cellStyle name="Note 4 2 4 53 6" xfId="45540"/>
    <cellStyle name="Note 4 2 4 53 7" xfId="54531"/>
    <cellStyle name="Note 4 2 4 54" xfId="7089"/>
    <cellStyle name="Note 4 2 4 54 2" xfId="14806"/>
    <cellStyle name="Note 4 2 4 54 3" xfId="23799"/>
    <cellStyle name="Note 4 2 4 54 4" xfId="31986"/>
    <cellStyle name="Note 4 2 4 54 5" xfId="27857"/>
    <cellStyle name="Note 4 2 4 54 6" xfId="45651"/>
    <cellStyle name="Note 4 2 4 54 7" xfId="49438"/>
    <cellStyle name="Note 4 2 4 55" xfId="7178"/>
    <cellStyle name="Note 4 2 4 55 2" xfId="14895"/>
    <cellStyle name="Note 4 2 4 55 3" xfId="23888"/>
    <cellStyle name="Note 4 2 4 55 4" xfId="32075"/>
    <cellStyle name="Note 4 2 4 55 5" xfId="36048"/>
    <cellStyle name="Note 4 2 4 55 6" xfId="45740"/>
    <cellStyle name="Note 4 2 4 55 7" xfId="53101"/>
    <cellStyle name="Note 4 2 4 56" xfId="7310"/>
    <cellStyle name="Note 4 2 4 56 2" xfId="15027"/>
    <cellStyle name="Note 4 2 4 56 3" xfId="24020"/>
    <cellStyle name="Note 4 2 4 56 4" xfId="32207"/>
    <cellStyle name="Note 4 2 4 56 5" xfId="35895"/>
    <cellStyle name="Note 4 2 4 56 6" xfId="45872"/>
    <cellStyle name="Note 4 2 4 56 7" xfId="51839"/>
    <cellStyle name="Note 4 2 4 57" xfId="7486"/>
    <cellStyle name="Note 4 2 4 57 2" xfId="15203"/>
    <cellStyle name="Note 4 2 4 57 3" xfId="24196"/>
    <cellStyle name="Note 4 2 4 57 4" xfId="32383"/>
    <cellStyle name="Note 4 2 4 57 5" xfId="35604"/>
    <cellStyle name="Note 4 2 4 57 6" xfId="46048"/>
    <cellStyle name="Note 4 2 4 57 7" xfId="51009"/>
    <cellStyle name="Note 4 2 4 58" xfId="7607"/>
    <cellStyle name="Note 4 2 4 58 2" xfId="15324"/>
    <cellStyle name="Note 4 2 4 58 3" xfId="24317"/>
    <cellStyle name="Note 4 2 4 58 4" xfId="32504"/>
    <cellStyle name="Note 4 2 4 58 5" xfId="27614"/>
    <cellStyle name="Note 4 2 4 58 6" xfId="46169"/>
    <cellStyle name="Note 4 2 4 58 7" xfId="48520"/>
    <cellStyle name="Note 4 2 4 59" xfId="7883"/>
    <cellStyle name="Note 4 2 4 59 2" xfId="15600"/>
    <cellStyle name="Note 4 2 4 59 3" xfId="24587"/>
    <cellStyle name="Note 4 2 4 59 4" xfId="32780"/>
    <cellStyle name="Note 4 2 4 59 5" xfId="33123"/>
    <cellStyle name="Note 4 2 4 59 6" xfId="46445"/>
    <cellStyle name="Note 4 2 4 59 7" xfId="54116"/>
    <cellStyle name="Note 4 2 4 6" xfId="1504"/>
    <cellStyle name="Note 4 2 4 6 2" xfId="9327"/>
    <cellStyle name="Note 4 2 4 6 3" xfId="16755"/>
    <cellStyle name="Note 4 2 4 6 4" xfId="25178"/>
    <cellStyle name="Note 4 2 4 6 5" xfId="33561"/>
    <cellStyle name="Note 4 2 4 6 6" xfId="40334"/>
    <cellStyle name="Note 4 2 4 6 7" xfId="51179"/>
    <cellStyle name="Note 4 2 4 60" xfId="7661"/>
    <cellStyle name="Note 4 2 4 60 2" xfId="15378"/>
    <cellStyle name="Note 4 2 4 60 3" xfId="24370"/>
    <cellStyle name="Note 4 2 4 60 4" xfId="32558"/>
    <cellStyle name="Note 4 2 4 60 5" xfId="34363"/>
    <cellStyle name="Note 4 2 4 60 6" xfId="46223"/>
    <cellStyle name="Note 4 2 4 60 7" xfId="49073"/>
    <cellStyle name="Note 4 2 4 61" xfId="8011"/>
    <cellStyle name="Note 4 2 4 61 2" xfId="15728"/>
    <cellStyle name="Note 4 2 4 61 3" xfId="24713"/>
    <cellStyle name="Note 4 2 4 61 4" xfId="32908"/>
    <cellStyle name="Note 4 2 4 61 5" xfId="26979"/>
    <cellStyle name="Note 4 2 4 61 6" xfId="46573"/>
    <cellStyle name="Note 4 2 4 61 7" xfId="50916"/>
    <cellStyle name="Note 4 2 4 62" xfId="7692"/>
    <cellStyle name="Note 4 2 4 62 2" xfId="15409"/>
    <cellStyle name="Note 4 2 4 62 3" xfId="24400"/>
    <cellStyle name="Note 4 2 4 62 4" xfId="32589"/>
    <cellStyle name="Note 4 2 4 62 5" xfId="35871"/>
    <cellStyle name="Note 4 2 4 62 6" xfId="46254"/>
    <cellStyle name="Note 4 2 4 62 7" xfId="52240"/>
    <cellStyle name="Note 4 2 4 63" xfId="8159"/>
    <cellStyle name="Note 4 2 4 63 2" xfId="15876"/>
    <cellStyle name="Note 4 2 4 63 3" xfId="33056"/>
    <cellStyle name="Note 4 2 4 63 4" xfId="33544"/>
    <cellStyle name="Note 4 2 4 63 5" xfId="46721"/>
    <cellStyle name="Note 4 2 4 63 6" xfId="50811"/>
    <cellStyle name="Note 4 2 4 64" xfId="26561"/>
    <cellStyle name="Note 4 2 4 65" xfId="35373"/>
    <cellStyle name="Note 4 2 4 66" xfId="36262"/>
    <cellStyle name="Note 4 2 4 67" xfId="54201"/>
    <cellStyle name="Note 4 2 4 7" xfId="1140"/>
    <cellStyle name="Note 4 2 4 7 2" xfId="8963"/>
    <cellStyle name="Note 4 2 4 7 3" xfId="16391"/>
    <cellStyle name="Note 4 2 4 7 4" xfId="19023"/>
    <cellStyle name="Note 4 2 4 7 5" xfId="26851"/>
    <cellStyle name="Note 4 2 4 7 6" xfId="40459"/>
    <cellStyle name="Note 4 2 4 7 7" xfId="49819"/>
    <cellStyle name="Note 4 2 4 8" xfId="1741"/>
    <cellStyle name="Note 4 2 4 8 2" xfId="9564"/>
    <cellStyle name="Note 4 2 4 8 3" xfId="16992"/>
    <cellStyle name="Note 4 2 4 8 4" xfId="19545"/>
    <cellStyle name="Note 4 2 4 8 5" xfId="28161"/>
    <cellStyle name="Note 4 2 4 8 6" xfId="40084"/>
    <cellStyle name="Note 4 2 4 8 7" xfId="48278"/>
    <cellStyle name="Note 4 2 4 9" xfId="1875"/>
    <cellStyle name="Note 4 2 4 9 2" xfId="9698"/>
    <cellStyle name="Note 4 2 4 9 3" xfId="17126"/>
    <cellStyle name="Note 4 2 4 9 4" xfId="24796"/>
    <cellStyle name="Note 4 2 4 9 5" xfId="27983"/>
    <cellStyle name="Note 4 2 4 9 6" xfId="39017"/>
    <cellStyle name="Note 4 2 4 9 7" xfId="50008"/>
    <cellStyle name="Note 4 2 40" xfId="4697"/>
    <cellStyle name="Note 4 2 40 2" xfId="12414"/>
    <cellStyle name="Note 4 2 40 3" xfId="21407"/>
    <cellStyle name="Note 4 2 40 4" xfId="29594"/>
    <cellStyle name="Note 4 2 40 5" xfId="34322"/>
    <cellStyle name="Note 4 2 40 6" xfId="43259"/>
    <cellStyle name="Note 4 2 40 7" xfId="48192"/>
    <cellStyle name="Note 4 2 41" xfId="3076"/>
    <cellStyle name="Note 4 2 41 2" xfId="10884"/>
    <cellStyle name="Note 4 2 41 3" xfId="20237"/>
    <cellStyle name="Note 4 2 41 4" xfId="28327"/>
    <cellStyle name="Note 4 2 41 5" xfId="35819"/>
    <cellStyle name="Note 4 2 41 6" xfId="42384"/>
    <cellStyle name="Note 4 2 41 7" xfId="52536"/>
    <cellStyle name="Note 4 2 42" xfId="4917"/>
    <cellStyle name="Note 4 2 42 2" xfId="12634"/>
    <cellStyle name="Note 4 2 42 3" xfId="21627"/>
    <cellStyle name="Note 4 2 42 4" xfId="29814"/>
    <cellStyle name="Note 4 2 42 5" xfId="34756"/>
    <cellStyle name="Note 4 2 42 6" xfId="43479"/>
    <cellStyle name="Note 4 2 42 7" xfId="49626"/>
    <cellStyle name="Note 4 2 43" xfId="5232"/>
    <cellStyle name="Note 4 2 43 2" xfId="12949"/>
    <cellStyle name="Note 4 2 43 3" xfId="21942"/>
    <cellStyle name="Note 4 2 43 4" xfId="30129"/>
    <cellStyle name="Note 4 2 43 5" xfId="34410"/>
    <cellStyle name="Note 4 2 43 6" xfId="43794"/>
    <cellStyle name="Note 4 2 43 7" xfId="48013"/>
    <cellStyle name="Note 4 2 44" xfId="5407"/>
    <cellStyle name="Note 4 2 44 2" xfId="13124"/>
    <cellStyle name="Note 4 2 44 3" xfId="22117"/>
    <cellStyle name="Note 4 2 44 4" xfId="30304"/>
    <cellStyle name="Note 4 2 44 5" xfId="34412"/>
    <cellStyle name="Note 4 2 44 6" xfId="43969"/>
    <cellStyle name="Note 4 2 44 7" xfId="50106"/>
    <cellStyle name="Note 4 2 45" xfId="5358"/>
    <cellStyle name="Note 4 2 45 2" xfId="13075"/>
    <cellStyle name="Note 4 2 45 3" xfId="22068"/>
    <cellStyle name="Note 4 2 45 4" xfId="30255"/>
    <cellStyle name="Note 4 2 45 5" xfId="33631"/>
    <cellStyle name="Note 4 2 45 6" xfId="43920"/>
    <cellStyle name="Note 4 2 45 7" xfId="50283"/>
    <cellStyle name="Note 4 2 46" xfId="5344"/>
    <cellStyle name="Note 4 2 46 2" xfId="13061"/>
    <cellStyle name="Note 4 2 46 3" xfId="22054"/>
    <cellStyle name="Note 4 2 46 4" xfId="30241"/>
    <cellStyle name="Note 4 2 46 5" xfId="33589"/>
    <cellStyle name="Note 4 2 46 6" xfId="43906"/>
    <cellStyle name="Note 4 2 46 7" xfId="48993"/>
    <cellStyle name="Note 4 2 47" xfId="5279"/>
    <cellStyle name="Note 4 2 47 2" xfId="12996"/>
    <cellStyle name="Note 4 2 47 3" xfId="21989"/>
    <cellStyle name="Note 4 2 47 4" xfId="30176"/>
    <cellStyle name="Note 4 2 47 5" xfId="35643"/>
    <cellStyle name="Note 4 2 47 6" xfId="43841"/>
    <cellStyle name="Note 4 2 47 7" xfId="51699"/>
    <cellStyle name="Note 4 2 48" xfId="5373"/>
    <cellStyle name="Note 4 2 48 2" xfId="13090"/>
    <cellStyle name="Note 4 2 48 3" xfId="22083"/>
    <cellStyle name="Note 4 2 48 4" xfId="30270"/>
    <cellStyle name="Note 4 2 48 5" xfId="35998"/>
    <cellStyle name="Note 4 2 48 6" xfId="43935"/>
    <cellStyle name="Note 4 2 48 7" xfId="53421"/>
    <cellStyle name="Note 4 2 49" xfId="5259"/>
    <cellStyle name="Note 4 2 49 2" xfId="12976"/>
    <cellStyle name="Note 4 2 49 3" xfId="21969"/>
    <cellStyle name="Note 4 2 49 4" xfId="30156"/>
    <cellStyle name="Note 4 2 49 5" xfId="28318"/>
    <cellStyle name="Note 4 2 49 6" xfId="43821"/>
    <cellStyle name="Note 4 2 49 7" xfId="50214"/>
    <cellStyle name="Note 4 2 5" xfId="496"/>
    <cellStyle name="Note 4 2 5 10" xfId="1942"/>
    <cellStyle name="Note 4 2 5 10 2" xfId="9765"/>
    <cellStyle name="Note 4 2 5 10 3" xfId="17193"/>
    <cellStyle name="Note 4 2 5 10 4" xfId="25596"/>
    <cellStyle name="Note 4 2 5 10 5" xfId="34106"/>
    <cellStyle name="Note 4 2 5 10 6" xfId="40306"/>
    <cellStyle name="Note 4 2 5 10 7" xfId="52087"/>
    <cellStyle name="Note 4 2 5 11" xfId="2060"/>
    <cellStyle name="Note 4 2 5 11 2" xfId="9883"/>
    <cellStyle name="Note 4 2 5 11 3" xfId="17311"/>
    <cellStyle name="Note 4 2 5 11 4" xfId="25664"/>
    <cellStyle name="Note 4 2 5 11 5" xfId="34196"/>
    <cellStyle name="Note 4 2 5 11 6" xfId="39320"/>
    <cellStyle name="Note 4 2 5 11 7" xfId="52234"/>
    <cellStyle name="Note 4 2 5 12" xfId="2173"/>
    <cellStyle name="Note 4 2 5 12 2" xfId="9996"/>
    <cellStyle name="Note 4 2 5 12 3" xfId="17424"/>
    <cellStyle name="Note 4 2 5 12 4" xfId="26512"/>
    <cellStyle name="Note 4 2 5 12 5" xfId="35309"/>
    <cellStyle name="Note 4 2 5 12 6" xfId="39357"/>
    <cellStyle name="Note 4 2 5 12 7" xfId="54100"/>
    <cellStyle name="Note 4 2 5 13" xfId="1001"/>
    <cellStyle name="Note 4 2 5 13 2" xfId="8824"/>
    <cellStyle name="Note 4 2 5 13 3" xfId="16252"/>
    <cellStyle name="Note 4 2 5 13 4" xfId="19334"/>
    <cellStyle name="Note 4 2 5 13 5" xfId="27006"/>
    <cellStyle name="Note 4 2 5 13 6" xfId="36665"/>
    <cellStyle name="Note 4 2 5 13 7" xfId="50120"/>
    <cellStyle name="Note 4 2 5 14" xfId="2328"/>
    <cellStyle name="Note 4 2 5 14 2" xfId="10151"/>
    <cellStyle name="Note 4 2 5 14 3" xfId="17579"/>
    <cellStyle name="Note 4 2 5 14 4" xfId="26282"/>
    <cellStyle name="Note 4 2 5 14 5" xfId="34991"/>
    <cellStyle name="Note 4 2 5 14 6" xfId="40153"/>
    <cellStyle name="Note 4 2 5 14 7" xfId="53612"/>
    <cellStyle name="Note 4 2 5 15" xfId="2471"/>
    <cellStyle name="Note 4 2 5 15 2" xfId="10294"/>
    <cellStyle name="Note 4 2 5 15 3" xfId="17722"/>
    <cellStyle name="Note 4 2 5 15 4" xfId="26113"/>
    <cellStyle name="Note 4 2 5 15 5" xfId="34772"/>
    <cellStyle name="Note 4 2 5 15 6" xfId="38813"/>
    <cellStyle name="Note 4 2 5 15 7" xfId="53243"/>
    <cellStyle name="Note 4 2 5 16" xfId="2584"/>
    <cellStyle name="Note 4 2 5 16 2" xfId="10407"/>
    <cellStyle name="Note 4 2 5 16 3" xfId="17835"/>
    <cellStyle name="Note 4 2 5 16 4" xfId="24957"/>
    <cellStyle name="Note 4 2 5 16 5" xfId="33295"/>
    <cellStyle name="Note 4 2 5 16 6" xfId="39574"/>
    <cellStyle name="Note 4 2 5 16 7" xfId="50696"/>
    <cellStyle name="Note 4 2 5 17" xfId="1803"/>
    <cellStyle name="Note 4 2 5 17 2" xfId="9626"/>
    <cellStyle name="Note 4 2 5 17 3" xfId="17054"/>
    <cellStyle name="Note 4 2 5 17 4" xfId="19948"/>
    <cellStyle name="Note 4 2 5 17 5" xfId="28157"/>
    <cellStyle name="Note 4 2 5 17 6" xfId="40228"/>
    <cellStyle name="Note 4 2 5 17 7" xfId="50232"/>
    <cellStyle name="Note 4 2 5 18" xfId="2694"/>
    <cellStyle name="Note 4 2 5 18 2" xfId="10517"/>
    <cellStyle name="Note 4 2 5 18 3" xfId="17945"/>
    <cellStyle name="Note 4 2 5 18 4" xfId="25974"/>
    <cellStyle name="Note 4 2 5 18 5" xfId="34591"/>
    <cellStyle name="Note 4 2 5 18 6" xfId="39799"/>
    <cellStyle name="Note 4 2 5 18 7" xfId="52946"/>
    <cellStyle name="Note 4 2 5 19" xfId="2778"/>
    <cellStyle name="Note 4 2 5 19 2" xfId="10601"/>
    <cellStyle name="Note 4 2 5 19 3" xfId="18029"/>
    <cellStyle name="Note 4 2 5 19 4" xfId="20225"/>
    <cellStyle name="Note 4 2 5 19 5" xfId="27872"/>
    <cellStyle name="Note 4 2 5 19 6" xfId="38514"/>
    <cellStyle name="Note 4 2 5 19 7" xfId="48019"/>
    <cellStyle name="Note 4 2 5 2" xfId="647"/>
    <cellStyle name="Note 4 2 5 2 2" xfId="8470"/>
    <cellStyle name="Note 4 2 5 2 3" xfId="8278"/>
    <cellStyle name="Note 4 2 5 2 4" xfId="25444"/>
    <cellStyle name="Note 4 2 5 2 5" xfId="33906"/>
    <cellStyle name="Note 4 2 5 2 6" xfId="37400"/>
    <cellStyle name="Note 4 2 5 2 7" xfId="51748"/>
    <cellStyle name="Note 4 2 5 20" xfId="2885"/>
    <cellStyle name="Note 4 2 5 20 2" xfId="10708"/>
    <cellStyle name="Note 4 2 5 20 3" xfId="18136"/>
    <cellStyle name="Note 4 2 5 20 4" xfId="24833"/>
    <cellStyle name="Note 4 2 5 20 5" xfId="27869"/>
    <cellStyle name="Note 4 2 5 20 6" xfId="36288"/>
    <cellStyle name="Note 4 2 5 20 7" xfId="49397"/>
    <cellStyle name="Note 4 2 5 21" xfId="3261"/>
    <cellStyle name="Note 4 2 5 21 2" xfId="11054"/>
    <cellStyle name="Note 4 2 5 21 3" xfId="18383"/>
    <cellStyle name="Note 4 2 5 21 4" xfId="24794"/>
    <cellStyle name="Note 4 2 5 21 5" xfId="28557"/>
    <cellStyle name="Note 4 2 5 21 6" xfId="39465"/>
    <cellStyle name="Note 4 2 5 21 7" xfId="48695"/>
    <cellStyle name="Note 4 2 5 22" xfId="3381"/>
    <cellStyle name="Note 4 2 5 22 2" xfId="11172"/>
    <cellStyle name="Note 4 2 5 22 3" xfId="18494"/>
    <cellStyle name="Note 4 2 5 22 4" xfId="25268"/>
    <cellStyle name="Note 4 2 5 22 5" xfId="33678"/>
    <cellStyle name="Note 4 2 5 22 6" xfId="38257"/>
    <cellStyle name="Note 4 2 5 22 7" xfId="51372"/>
    <cellStyle name="Note 4 2 5 23" xfId="3515"/>
    <cellStyle name="Note 4 2 5 23 2" xfId="11306"/>
    <cellStyle name="Note 4 2 5 23 3" xfId="18603"/>
    <cellStyle name="Note 4 2 5 23 4" xfId="25919"/>
    <cellStyle name="Note 4 2 5 23 5" xfId="34521"/>
    <cellStyle name="Note 4 2 5 23 6" xfId="40950"/>
    <cellStyle name="Note 4 2 5 23 7" xfId="52828"/>
    <cellStyle name="Note 4 2 5 24" xfId="3212"/>
    <cellStyle name="Note 4 2 5 24 2" xfId="11009"/>
    <cellStyle name="Note 4 2 5 24 3" xfId="18349"/>
    <cellStyle name="Note 4 2 5 24 4" xfId="26450"/>
    <cellStyle name="Note 4 2 5 24 5" xfId="35226"/>
    <cellStyle name="Note 4 2 5 24 6" xfId="40625"/>
    <cellStyle name="Note 4 2 5 24 7" xfId="53965"/>
    <cellStyle name="Note 4 2 5 25" xfId="3651"/>
    <cellStyle name="Note 4 2 5 25 2" xfId="11436"/>
    <cellStyle name="Note 4 2 5 25 3" xfId="18709"/>
    <cellStyle name="Note 4 2 5 25 4" xfId="26295"/>
    <cellStyle name="Note 4 2 5 25 5" xfId="35012"/>
    <cellStyle name="Note 4 2 5 25 6" xfId="40651"/>
    <cellStyle name="Note 4 2 5 25 7" xfId="53642"/>
    <cellStyle name="Note 4 2 5 26" xfId="3782"/>
    <cellStyle name="Note 4 2 5 26 2" xfId="11564"/>
    <cellStyle name="Note 4 2 5 26 3" xfId="18821"/>
    <cellStyle name="Note 4 2 5 26 4" xfId="19167"/>
    <cellStyle name="Note 4 2 5 26 5" xfId="26897"/>
    <cellStyle name="Note 4 2 5 26 6" xfId="39398"/>
    <cellStyle name="Note 4 2 5 26 7" xfId="49194"/>
    <cellStyle name="Note 4 2 5 27" xfId="3899"/>
    <cellStyle name="Note 4 2 5 27 2" xfId="11679"/>
    <cellStyle name="Note 4 2 5 27 3" xfId="18930"/>
    <cellStyle name="Note 4 2 5 27 4" xfId="25002"/>
    <cellStyle name="Note 4 2 5 27 5" xfId="33354"/>
    <cellStyle name="Note 4 2 5 27 6" xfId="38673"/>
    <cellStyle name="Note 4 2 5 27 7" xfId="50807"/>
    <cellStyle name="Note 4 2 5 28" xfId="3182"/>
    <cellStyle name="Note 4 2 5 28 2" xfId="10983"/>
    <cellStyle name="Note 4 2 5 28 3" xfId="20310"/>
    <cellStyle name="Note 4 2 5 28 4" xfId="28402"/>
    <cellStyle name="Note 4 2 5 28 5" xfId="34711"/>
    <cellStyle name="Note 4 2 5 28 6" xfId="42425"/>
    <cellStyle name="Note 4 2 5 28 7" xfId="49699"/>
    <cellStyle name="Note 4 2 5 29" xfId="4096"/>
    <cellStyle name="Note 4 2 5 29 2" xfId="11856"/>
    <cellStyle name="Note 4 2 5 29 3" xfId="20806"/>
    <cellStyle name="Note 4 2 5 29 4" xfId="28993"/>
    <cellStyle name="Note 4 2 5 29 5" xfId="36118"/>
    <cellStyle name="Note 4 2 5 29 6" xfId="42658"/>
    <cellStyle name="Note 4 2 5 29 7" xfId="53987"/>
    <cellStyle name="Note 4 2 5 3" xfId="754"/>
    <cellStyle name="Note 4 2 5 3 2" xfId="8577"/>
    <cellStyle name="Note 4 2 5 3 3" xfId="16005"/>
    <cellStyle name="Note 4 2 5 3 4" xfId="26396"/>
    <cellStyle name="Note 4 2 5 3 5" xfId="35148"/>
    <cellStyle name="Note 4 2 5 3 6" xfId="37393"/>
    <cellStyle name="Note 4 2 5 3 7" xfId="53847"/>
    <cellStyle name="Note 4 2 5 30" xfId="3760"/>
    <cellStyle name="Note 4 2 5 30 2" xfId="20610"/>
    <cellStyle name="Note 4 2 5 30 3" xfId="28760"/>
    <cellStyle name="Note 4 2 5 30 4" xfId="35588"/>
    <cellStyle name="Note 4 2 5 30 5" xfId="42536"/>
    <cellStyle name="Note 4 2 5 30 6" xfId="51469"/>
    <cellStyle name="Note 4 2 5 31" xfId="4293"/>
    <cellStyle name="Note 4 2 5 31 2" xfId="12010"/>
    <cellStyle name="Note 4 2 5 31 3" xfId="21003"/>
    <cellStyle name="Note 4 2 5 31 4" xfId="29190"/>
    <cellStyle name="Note 4 2 5 31 5" xfId="26839"/>
    <cellStyle name="Note 4 2 5 31 6" xfId="42855"/>
    <cellStyle name="Note 4 2 5 31 7" xfId="49149"/>
    <cellStyle name="Note 4 2 5 32" xfId="4416"/>
    <cellStyle name="Note 4 2 5 32 2" xfId="12133"/>
    <cellStyle name="Note 4 2 5 32 3" xfId="21126"/>
    <cellStyle name="Note 4 2 5 32 4" xfId="29313"/>
    <cellStyle name="Note 4 2 5 32 5" xfId="35919"/>
    <cellStyle name="Note 4 2 5 32 6" xfId="42978"/>
    <cellStyle name="Note 4 2 5 32 7" xfId="53062"/>
    <cellStyle name="Note 4 2 5 33" xfId="4530"/>
    <cellStyle name="Note 4 2 5 33 2" xfId="12247"/>
    <cellStyle name="Note 4 2 5 33 3" xfId="21240"/>
    <cellStyle name="Note 4 2 5 33 4" xfId="29427"/>
    <cellStyle name="Note 4 2 5 33 5" xfId="35806"/>
    <cellStyle name="Note 4 2 5 33 6" xfId="43092"/>
    <cellStyle name="Note 4 2 5 33 7" xfId="52492"/>
    <cellStyle name="Note 4 2 5 34" xfId="4643"/>
    <cellStyle name="Note 4 2 5 34 2" xfId="12360"/>
    <cellStyle name="Note 4 2 5 34 3" xfId="21353"/>
    <cellStyle name="Note 4 2 5 34 4" xfId="29540"/>
    <cellStyle name="Note 4 2 5 34 5" xfId="35752"/>
    <cellStyle name="Note 4 2 5 34 6" xfId="43205"/>
    <cellStyle name="Note 4 2 5 34 7" xfId="52275"/>
    <cellStyle name="Note 4 2 5 35" xfId="4755"/>
    <cellStyle name="Note 4 2 5 35 2" xfId="12472"/>
    <cellStyle name="Note 4 2 5 35 3" xfId="21465"/>
    <cellStyle name="Note 4 2 5 35 4" xfId="29652"/>
    <cellStyle name="Note 4 2 5 35 5" xfId="27092"/>
    <cellStyle name="Note 4 2 5 35 6" xfId="43317"/>
    <cellStyle name="Note 4 2 5 35 7" xfId="50599"/>
    <cellStyle name="Note 4 2 5 36" xfId="4863"/>
    <cellStyle name="Note 4 2 5 36 2" xfId="12580"/>
    <cellStyle name="Note 4 2 5 36 3" xfId="21573"/>
    <cellStyle name="Note 4 2 5 36 4" xfId="29760"/>
    <cellStyle name="Note 4 2 5 36 5" xfId="35738"/>
    <cellStyle name="Note 4 2 5 36 6" xfId="43425"/>
    <cellStyle name="Note 4 2 5 36 7" xfId="52205"/>
    <cellStyle name="Note 4 2 5 37" xfId="4975"/>
    <cellStyle name="Note 4 2 5 37 2" xfId="12692"/>
    <cellStyle name="Note 4 2 5 37 3" xfId="21685"/>
    <cellStyle name="Note 4 2 5 37 4" xfId="29872"/>
    <cellStyle name="Note 4 2 5 37 5" xfId="28312"/>
    <cellStyle name="Note 4 2 5 37 6" xfId="43537"/>
    <cellStyle name="Note 4 2 5 37 7" xfId="47451"/>
    <cellStyle name="Note 4 2 5 38" xfId="5124"/>
    <cellStyle name="Note 4 2 5 38 2" xfId="12841"/>
    <cellStyle name="Note 4 2 5 38 3" xfId="21834"/>
    <cellStyle name="Note 4 2 5 38 4" xfId="30021"/>
    <cellStyle name="Note 4 2 5 38 5" xfId="35668"/>
    <cellStyle name="Note 4 2 5 38 6" xfId="43686"/>
    <cellStyle name="Note 4 2 5 38 7" xfId="51792"/>
    <cellStyle name="Note 4 2 5 39" xfId="5473"/>
    <cellStyle name="Note 4 2 5 39 2" xfId="13190"/>
    <cellStyle name="Note 4 2 5 39 3" xfId="22183"/>
    <cellStyle name="Note 4 2 5 39 4" xfId="30370"/>
    <cellStyle name="Note 4 2 5 39 5" xfId="35421"/>
    <cellStyle name="Note 4 2 5 39 6" xfId="44035"/>
    <cellStyle name="Note 4 2 5 39 7" xfId="47520"/>
    <cellStyle name="Note 4 2 5 4" xfId="866"/>
    <cellStyle name="Note 4 2 5 4 2" xfId="8689"/>
    <cellStyle name="Note 4 2 5 4 3" xfId="16117"/>
    <cellStyle name="Note 4 2 5 4 4" xfId="20380"/>
    <cellStyle name="Note 4 2 5 4 5" xfId="28037"/>
    <cellStyle name="Note 4 2 5 4 6" xfId="37376"/>
    <cellStyle name="Note 4 2 5 4 7" xfId="48621"/>
    <cellStyle name="Note 4 2 5 40" xfId="5598"/>
    <cellStyle name="Note 4 2 5 40 2" xfId="13315"/>
    <cellStyle name="Note 4 2 5 40 3" xfId="22308"/>
    <cellStyle name="Note 4 2 5 40 4" xfId="30495"/>
    <cellStyle name="Note 4 2 5 40 5" xfId="35552"/>
    <cellStyle name="Note 4 2 5 40 6" xfId="44160"/>
    <cellStyle name="Note 4 2 5 40 7" xfId="47131"/>
    <cellStyle name="Note 4 2 5 41" xfId="5713"/>
    <cellStyle name="Note 4 2 5 41 2" xfId="13430"/>
    <cellStyle name="Note 4 2 5 41 3" xfId="22423"/>
    <cellStyle name="Note 4 2 5 41 4" xfId="30610"/>
    <cellStyle name="Note 4 2 5 41 5" xfId="33473"/>
    <cellStyle name="Note 4 2 5 41 6" xfId="44275"/>
    <cellStyle name="Note 4 2 5 41 7" xfId="46897"/>
    <cellStyle name="Note 4 2 5 42" xfId="5830"/>
    <cellStyle name="Note 4 2 5 42 2" xfId="13547"/>
    <cellStyle name="Note 4 2 5 42 3" xfId="22540"/>
    <cellStyle name="Note 4 2 5 42 4" xfId="30727"/>
    <cellStyle name="Note 4 2 5 42 5" xfId="35081"/>
    <cellStyle name="Note 4 2 5 42 6" xfId="44392"/>
    <cellStyle name="Note 4 2 5 42 7" xfId="47803"/>
    <cellStyle name="Note 4 2 5 43" xfId="5958"/>
    <cellStyle name="Note 4 2 5 43 2" xfId="13675"/>
    <cellStyle name="Note 4 2 5 43 3" xfId="22668"/>
    <cellStyle name="Note 4 2 5 43 4" xfId="30855"/>
    <cellStyle name="Note 4 2 5 43 5" xfId="28049"/>
    <cellStyle name="Note 4 2 5 43 6" xfId="44520"/>
    <cellStyle name="Note 4 2 5 43 7" xfId="47556"/>
    <cellStyle name="Note 4 2 5 44" xfId="6070"/>
    <cellStyle name="Note 4 2 5 44 2" xfId="13787"/>
    <cellStyle name="Note 4 2 5 44 3" xfId="22780"/>
    <cellStyle name="Note 4 2 5 44 4" xfId="30967"/>
    <cellStyle name="Note 4 2 5 44 5" xfId="36172"/>
    <cellStyle name="Note 4 2 5 44 6" xfId="44632"/>
    <cellStyle name="Note 4 2 5 44 7" xfId="53828"/>
    <cellStyle name="Note 4 2 5 45" xfId="5175"/>
    <cellStyle name="Note 4 2 5 45 2" xfId="12892"/>
    <cellStyle name="Note 4 2 5 45 3" xfId="21885"/>
    <cellStyle name="Note 4 2 5 45 4" xfId="30072"/>
    <cellStyle name="Note 4 2 5 45 5" xfId="34689"/>
    <cellStyle name="Note 4 2 5 45 6" xfId="43737"/>
    <cellStyle name="Note 4 2 5 45 7" xfId="51270"/>
    <cellStyle name="Note 4 2 5 46" xfId="6214"/>
    <cellStyle name="Note 4 2 5 46 2" xfId="13931"/>
    <cellStyle name="Note 4 2 5 46 3" xfId="22924"/>
    <cellStyle name="Note 4 2 5 46 4" xfId="31111"/>
    <cellStyle name="Note 4 2 5 46 5" xfId="36062"/>
    <cellStyle name="Note 4 2 5 46 6" xfId="44776"/>
    <cellStyle name="Note 4 2 5 46 7" xfId="53343"/>
    <cellStyle name="Note 4 2 5 47" xfId="6331"/>
    <cellStyle name="Note 4 2 5 47 2" xfId="14048"/>
    <cellStyle name="Note 4 2 5 47 3" xfId="23041"/>
    <cellStyle name="Note 4 2 5 47 4" xfId="31228"/>
    <cellStyle name="Note 4 2 5 47 5" xfId="34437"/>
    <cellStyle name="Note 4 2 5 47 6" xfId="44893"/>
    <cellStyle name="Note 4 2 5 47 7" xfId="50201"/>
    <cellStyle name="Note 4 2 5 48" xfId="6441"/>
    <cellStyle name="Note 4 2 5 48 2" xfId="14158"/>
    <cellStyle name="Note 4 2 5 48 3" xfId="23151"/>
    <cellStyle name="Note 4 2 5 48 4" xfId="31338"/>
    <cellStyle name="Note 4 2 5 48 5" xfId="35623"/>
    <cellStyle name="Note 4 2 5 48 6" xfId="45003"/>
    <cellStyle name="Note 4 2 5 48 7" xfId="51282"/>
    <cellStyle name="Note 4 2 5 49" xfId="6188"/>
    <cellStyle name="Note 4 2 5 49 2" xfId="13905"/>
    <cellStyle name="Note 4 2 5 49 3" xfId="22898"/>
    <cellStyle name="Note 4 2 5 49 4" xfId="31085"/>
    <cellStyle name="Note 4 2 5 49 5" xfId="34868"/>
    <cellStyle name="Note 4 2 5 49 6" xfId="44750"/>
    <cellStyle name="Note 4 2 5 49 7" xfId="48698"/>
    <cellStyle name="Note 4 2 5 5" xfId="1330"/>
    <cellStyle name="Note 4 2 5 5 2" xfId="9153"/>
    <cellStyle name="Note 4 2 5 5 3" xfId="16581"/>
    <cellStyle name="Note 4 2 5 5 4" xfId="19064"/>
    <cellStyle name="Note 4 2 5 5 5" xfId="33150"/>
    <cellStyle name="Note 4 2 5 5 6" xfId="41867"/>
    <cellStyle name="Note 4 2 5 5 7" xfId="50439"/>
    <cellStyle name="Note 4 2 5 50" xfId="6588"/>
    <cellStyle name="Note 4 2 5 50 2" xfId="14305"/>
    <cellStyle name="Note 4 2 5 50 3" xfId="23298"/>
    <cellStyle name="Note 4 2 5 50 4" xfId="31485"/>
    <cellStyle name="Note 4 2 5 50 5" xfId="35721"/>
    <cellStyle name="Note 4 2 5 50 6" xfId="45150"/>
    <cellStyle name="Note 4 2 5 50 7" xfId="51530"/>
    <cellStyle name="Note 4 2 5 51" xfId="6699"/>
    <cellStyle name="Note 4 2 5 51 2" xfId="14416"/>
    <cellStyle name="Note 4 2 5 51 3" xfId="23409"/>
    <cellStyle name="Note 4 2 5 51 4" xfId="31596"/>
    <cellStyle name="Note 4 2 5 51 5" xfId="34035"/>
    <cellStyle name="Note 4 2 5 51 6" xfId="45261"/>
    <cellStyle name="Note 4 2 5 51 7" xfId="48374"/>
    <cellStyle name="Note 4 2 5 52" xfId="6814"/>
    <cellStyle name="Note 4 2 5 52 2" xfId="14531"/>
    <cellStyle name="Note 4 2 5 52 3" xfId="23524"/>
    <cellStyle name="Note 4 2 5 52 4" xfId="31711"/>
    <cellStyle name="Note 4 2 5 52 5" xfId="27395"/>
    <cellStyle name="Note 4 2 5 52 6" xfId="45376"/>
    <cellStyle name="Note 4 2 5 52 7" xfId="49892"/>
    <cellStyle name="Note 4 2 5 53" xfId="6927"/>
    <cellStyle name="Note 4 2 5 53 2" xfId="14644"/>
    <cellStyle name="Note 4 2 5 53 3" xfId="23637"/>
    <cellStyle name="Note 4 2 5 53 4" xfId="31824"/>
    <cellStyle name="Note 4 2 5 53 5" xfId="34962"/>
    <cellStyle name="Note 4 2 5 53 6" xfId="45489"/>
    <cellStyle name="Note 4 2 5 53 7" xfId="47010"/>
    <cellStyle name="Note 4 2 5 54" xfId="7039"/>
    <cellStyle name="Note 4 2 5 54 2" xfId="14756"/>
    <cellStyle name="Note 4 2 5 54 3" xfId="23749"/>
    <cellStyle name="Note 4 2 5 54 4" xfId="31936"/>
    <cellStyle name="Note 4 2 5 54 5" xfId="33300"/>
    <cellStyle name="Note 4 2 5 54 6" xfId="45601"/>
    <cellStyle name="Note 4 2 5 54 7" xfId="46986"/>
    <cellStyle name="Note 4 2 5 55" xfId="7219"/>
    <cellStyle name="Note 4 2 5 55 2" xfId="14936"/>
    <cellStyle name="Note 4 2 5 55 3" xfId="23929"/>
    <cellStyle name="Note 4 2 5 55 4" xfId="32116"/>
    <cellStyle name="Note 4 2 5 55 5" xfId="33364"/>
    <cellStyle name="Note 4 2 5 55 6" xfId="45781"/>
    <cellStyle name="Note 4 2 5 55 7" xfId="48713"/>
    <cellStyle name="Note 4 2 5 56" xfId="7216"/>
    <cellStyle name="Note 4 2 5 56 2" xfId="14933"/>
    <cellStyle name="Note 4 2 5 56 3" xfId="23926"/>
    <cellStyle name="Note 4 2 5 56 4" xfId="32113"/>
    <cellStyle name="Note 4 2 5 56 5" xfId="27337"/>
    <cellStyle name="Note 4 2 5 56 6" xfId="45778"/>
    <cellStyle name="Note 4 2 5 56 7" xfId="47931"/>
    <cellStyle name="Note 4 2 5 57" xfId="7436"/>
    <cellStyle name="Note 4 2 5 57 2" xfId="15153"/>
    <cellStyle name="Note 4 2 5 57 3" xfId="24146"/>
    <cellStyle name="Note 4 2 5 57 4" xfId="32333"/>
    <cellStyle name="Note 4 2 5 57 5" xfId="33820"/>
    <cellStyle name="Note 4 2 5 57 6" xfId="45998"/>
    <cellStyle name="Note 4 2 5 57 7" xfId="48917"/>
    <cellStyle name="Note 4 2 5 58" xfId="7557"/>
    <cellStyle name="Note 4 2 5 58 2" xfId="15274"/>
    <cellStyle name="Note 4 2 5 58 3" xfId="24267"/>
    <cellStyle name="Note 4 2 5 58 4" xfId="32454"/>
    <cellStyle name="Note 4 2 5 58 5" xfId="34854"/>
    <cellStyle name="Note 4 2 5 58 6" xfId="46119"/>
    <cellStyle name="Note 4 2 5 58 7" xfId="50863"/>
    <cellStyle name="Note 4 2 5 59" xfId="7833"/>
    <cellStyle name="Note 4 2 5 59 2" xfId="15550"/>
    <cellStyle name="Note 4 2 5 59 3" xfId="24537"/>
    <cellStyle name="Note 4 2 5 59 4" xfId="32730"/>
    <cellStyle name="Note 4 2 5 59 5" xfId="35872"/>
    <cellStyle name="Note 4 2 5 59 6" xfId="46395"/>
    <cellStyle name="Note 4 2 5 59 7" xfId="52248"/>
    <cellStyle name="Note 4 2 5 6" xfId="1453"/>
    <cellStyle name="Note 4 2 5 6 2" xfId="9276"/>
    <cellStyle name="Note 4 2 5 6 3" xfId="16704"/>
    <cellStyle name="Note 4 2 5 6 4" xfId="19780"/>
    <cellStyle name="Note 4 2 5 6 5" xfId="27998"/>
    <cellStyle name="Note 4 2 5 6 6" xfId="38080"/>
    <cellStyle name="Note 4 2 5 6 7" xfId="50036"/>
    <cellStyle name="Note 4 2 5 60" xfId="7694"/>
    <cellStyle name="Note 4 2 5 60 2" xfId="15411"/>
    <cellStyle name="Note 4 2 5 60 3" xfId="24402"/>
    <cellStyle name="Note 4 2 5 60 4" xfId="32591"/>
    <cellStyle name="Note 4 2 5 60 5" xfId="35833"/>
    <cellStyle name="Note 4 2 5 60 6" xfId="46256"/>
    <cellStyle name="Note 4 2 5 60 7" xfId="52131"/>
    <cellStyle name="Note 4 2 5 61" xfId="7943"/>
    <cellStyle name="Note 4 2 5 61 2" xfId="15660"/>
    <cellStyle name="Note 4 2 5 61 3" xfId="24646"/>
    <cellStyle name="Note 4 2 5 61 4" xfId="32840"/>
    <cellStyle name="Note 4 2 5 61 5" xfId="35776"/>
    <cellStyle name="Note 4 2 5 61 6" xfId="46505"/>
    <cellStyle name="Note 4 2 5 61 7" xfId="51742"/>
    <cellStyle name="Note 4 2 5 62" xfId="8045"/>
    <cellStyle name="Note 4 2 5 62 2" xfId="15762"/>
    <cellStyle name="Note 4 2 5 62 3" xfId="24747"/>
    <cellStyle name="Note 4 2 5 62 4" xfId="32942"/>
    <cellStyle name="Note 4 2 5 62 5" xfId="35824"/>
    <cellStyle name="Note 4 2 5 62 6" xfId="46607"/>
    <cellStyle name="Note 4 2 5 62 7" xfId="52048"/>
    <cellStyle name="Note 4 2 5 63" xfId="8109"/>
    <cellStyle name="Note 4 2 5 63 2" xfId="15826"/>
    <cellStyle name="Note 4 2 5 63 3" xfId="33006"/>
    <cellStyle name="Note 4 2 5 63 4" xfId="35936"/>
    <cellStyle name="Note 4 2 5 63 5" xfId="46671"/>
    <cellStyle name="Note 4 2 5 63 6" xfId="52675"/>
    <cellStyle name="Note 4 2 5 64" xfId="19751"/>
    <cellStyle name="Note 4 2 5 65" xfId="27761"/>
    <cellStyle name="Note 4 2 5 66" xfId="36531"/>
    <cellStyle name="Note 4 2 5 67" xfId="47593"/>
    <cellStyle name="Note 4 2 5 7" xfId="1545"/>
    <cellStyle name="Note 4 2 5 7 2" xfId="9368"/>
    <cellStyle name="Note 4 2 5 7 3" xfId="16796"/>
    <cellStyle name="Note 4 2 5 7 4" xfId="26505"/>
    <cellStyle name="Note 4 2 5 7 5" xfId="35301"/>
    <cellStyle name="Note 4 2 5 7 6" xfId="38732"/>
    <cellStyle name="Note 4 2 5 7 7" xfId="54088"/>
    <cellStyle name="Note 4 2 5 8" xfId="1690"/>
    <cellStyle name="Note 4 2 5 8 2" xfId="9513"/>
    <cellStyle name="Note 4 2 5 8 3" xfId="16941"/>
    <cellStyle name="Note 4 2 5 8 4" xfId="20262"/>
    <cellStyle name="Note 4 2 5 8 5" xfId="27931"/>
    <cellStyle name="Note 4 2 5 8 6" xfId="37268"/>
    <cellStyle name="Note 4 2 5 8 7" xfId="48546"/>
    <cellStyle name="Note 4 2 5 9" xfId="1824"/>
    <cellStyle name="Note 4 2 5 9 2" xfId="9647"/>
    <cellStyle name="Note 4 2 5 9 3" xfId="17075"/>
    <cellStyle name="Note 4 2 5 9 4" xfId="19263"/>
    <cellStyle name="Note 4 2 5 9 5" xfId="27447"/>
    <cellStyle name="Note 4 2 5 9 6" xfId="38061"/>
    <cellStyle name="Note 4 2 5 9 7" xfId="48350"/>
    <cellStyle name="Note 4 2 50" xfId="5076"/>
    <cellStyle name="Note 4 2 50 2" xfId="12793"/>
    <cellStyle name="Note 4 2 50 3" xfId="21786"/>
    <cellStyle name="Note 4 2 50 4" xfId="29973"/>
    <cellStyle name="Note 4 2 50 5" xfId="35880"/>
    <cellStyle name="Note 4 2 50 6" xfId="43638"/>
    <cellStyle name="Note 4 2 50 7" xfId="52877"/>
    <cellStyle name="Note 4 2 51" xfId="6088"/>
    <cellStyle name="Note 4 2 51 2" xfId="13805"/>
    <cellStyle name="Note 4 2 51 3" xfId="22798"/>
    <cellStyle name="Note 4 2 51 4" xfId="30985"/>
    <cellStyle name="Note 4 2 51 5" xfId="35759"/>
    <cellStyle name="Note 4 2 51 6" xfId="44650"/>
    <cellStyle name="Note 4 2 51 7" xfId="52104"/>
    <cellStyle name="Note 4 2 52" xfId="5980"/>
    <cellStyle name="Note 4 2 52 2" xfId="13697"/>
    <cellStyle name="Note 4 2 52 3" xfId="22690"/>
    <cellStyle name="Note 4 2 52 4" xfId="30877"/>
    <cellStyle name="Note 4 2 52 5" xfId="34006"/>
    <cellStyle name="Note 4 2 52 6" xfId="44542"/>
    <cellStyle name="Note 4 2 52 7" xfId="47313"/>
    <cellStyle name="Note 4 2 53" xfId="6178"/>
    <cellStyle name="Note 4 2 53 2" xfId="13895"/>
    <cellStyle name="Note 4 2 53 3" xfId="22888"/>
    <cellStyle name="Note 4 2 53 4" xfId="31075"/>
    <cellStyle name="Note 4 2 53 5" xfId="34418"/>
    <cellStyle name="Note 4 2 53 6" xfId="44740"/>
    <cellStyle name="Note 4 2 53 7" xfId="49481"/>
    <cellStyle name="Note 4 2 54" xfId="5211"/>
    <cellStyle name="Note 4 2 54 2" xfId="12928"/>
    <cellStyle name="Note 4 2 54 3" xfId="21921"/>
    <cellStyle name="Note 4 2 54 4" xfId="30108"/>
    <cellStyle name="Note 4 2 54 5" xfId="35818"/>
    <cellStyle name="Note 4 2 54 6" xfId="43773"/>
    <cellStyle name="Note 4 2 54 7" xfId="52534"/>
    <cellStyle name="Note 4 2 55" xfId="5343"/>
    <cellStyle name="Note 4 2 55 2" xfId="13060"/>
    <cellStyle name="Note 4 2 55 3" xfId="22053"/>
    <cellStyle name="Note 4 2 55 4" xfId="30240"/>
    <cellStyle name="Note 4 2 55 5" xfId="33578"/>
    <cellStyle name="Note 4 2 55 6" xfId="43905"/>
    <cellStyle name="Note 4 2 55 7" xfId="49097"/>
    <cellStyle name="Note 4 2 56" xfId="5937"/>
    <cellStyle name="Note 4 2 56 2" xfId="13654"/>
    <cellStyle name="Note 4 2 56 3" xfId="22647"/>
    <cellStyle name="Note 4 2 56 4" xfId="30834"/>
    <cellStyle name="Note 4 2 56 5" xfId="35990"/>
    <cellStyle name="Note 4 2 56 6" xfId="44499"/>
    <cellStyle name="Note 4 2 56 7" xfId="53176"/>
    <cellStyle name="Note 4 2 57" xfId="6753"/>
    <cellStyle name="Note 4 2 57 2" xfId="14470"/>
    <cellStyle name="Note 4 2 57 3" xfId="23463"/>
    <cellStyle name="Note 4 2 57 4" xfId="31650"/>
    <cellStyle name="Note 4 2 57 5" xfId="27014"/>
    <cellStyle name="Note 4 2 57 6" xfId="45315"/>
    <cellStyle name="Note 4 2 57 7" xfId="48265"/>
    <cellStyle name="Note 4 2 58" xfId="6868"/>
    <cellStyle name="Note 4 2 58 2" xfId="14585"/>
    <cellStyle name="Note 4 2 58 3" xfId="23578"/>
    <cellStyle name="Note 4 2 58 4" xfId="31765"/>
    <cellStyle name="Note 4 2 58 5" xfId="33444"/>
    <cellStyle name="Note 4 2 58 6" xfId="45430"/>
    <cellStyle name="Note 4 2 58 7" xfId="46884"/>
    <cellStyle name="Note 4 2 59" xfId="6981"/>
    <cellStyle name="Note 4 2 59 2" xfId="14698"/>
    <cellStyle name="Note 4 2 59 3" xfId="23691"/>
    <cellStyle name="Note 4 2 59 4" xfId="31878"/>
    <cellStyle name="Note 4 2 59 5" xfId="27073"/>
    <cellStyle name="Note 4 2 59 6" xfId="45543"/>
    <cellStyle name="Note 4 2 59 7" xfId="54547"/>
    <cellStyle name="Note 4 2 6" xfId="489"/>
    <cellStyle name="Note 4 2 6 10" xfId="1935"/>
    <cellStyle name="Note 4 2 6 10 2" xfId="9758"/>
    <cellStyle name="Note 4 2 6 10 3" xfId="17186"/>
    <cellStyle name="Note 4 2 6 10 4" xfId="25897"/>
    <cellStyle name="Note 4 2 6 10 5" xfId="34492"/>
    <cellStyle name="Note 4 2 6 10 6" xfId="41354"/>
    <cellStyle name="Note 4 2 6 10 7" xfId="52778"/>
    <cellStyle name="Note 4 2 6 11" xfId="2053"/>
    <cellStyle name="Note 4 2 6 11 2" xfId="9876"/>
    <cellStyle name="Note 4 2 6 11 3" xfId="17304"/>
    <cellStyle name="Note 4 2 6 11 4" xfId="25875"/>
    <cellStyle name="Note 4 2 6 11 5" xfId="34465"/>
    <cellStyle name="Note 4 2 6 11 6" xfId="37262"/>
    <cellStyle name="Note 4 2 6 11 7" xfId="52735"/>
    <cellStyle name="Note 4 2 6 12" xfId="2166"/>
    <cellStyle name="Note 4 2 6 12 2" xfId="9989"/>
    <cellStyle name="Note 4 2 6 12 3" xfId="17417"/>
    <cellStyle name="Note 4 2 6 12 4" xfId="24998"/>
    <cellStyle name="Note 4 2 6 12 5" xfId="33350"/>
    <cellStyle name="Note 4 2 6 12 6" xfId="40275"/>
    <cellStyle name="Note 4 2 6 12 7" xfId="50802"/>
    <cellStyle name="Note 4 2 6 13" xfId="988"/>
    <cellStyle name="Note 4 2 6 13 2" xfId="8811"/>
    <cellStyle name="Note 4 2 6 13 3" xfId="16239"/>
    <cellStyle name="Note 4 2 6 13 4" xfId="25267"/>
    <cellStyle name="Note 4 2 6 13 5" xfId="33677"/>
    <cellStyle name="Note 4 2 6 13 6" xfId="38198"/>
    <cellStyle name="Note 4 2 6 13 7" xfId="51370"/>
    <cellStyle name="Note 4 2 6 14" xfId="1919"/>
    <cellStyle name="Note 4 2 6 14 2" xfId="9742"/>
    <cellStyle name="Note 4 2 6 14 3" xfId="17170"/>
    <cellStyle name="Note 4 2 6 14 4" xfId="19361"/>
    <cellStyle name="Note 4 2 6 14 5" xfId="28028"/>
    <cellStyle name="Note 4 2 6 14 6" xfId="41669"/>
    <cellStyle name="Note 4 2 6 14 7" xfId="48164"/>
    <cellStyle name="Note 4 2 6 15" xfId="2464"/>
    <cellStyle name="Note 4 2 6 15 2" xfId="10287"/>
    <cellStyle name="Note 4 2 6 15 3" xfId="17715"/>
    <cellStyle name="Note 4 2 6 15 4" xfId="26560"/>
    <cellStyle name="Note 4 2 6 15 5" xfId="35372"/>
    <cellStyle name="Note 4 2 6 15 6" xfId="36525"/>
    <cellStyle name="Note 4 2 6 15 7" xfId="54200"/>
    <cellStyle name="Note 4 2 6 16" xfId="2577"/>
    <cellStyle name="Note 4 2 6 16 2" xfId="10400"/>
    <cellStyle name="Note 4 2 6 16 3" xfId="17828"/>
    <cellStyle name="Note 4 2 6 16 4" xfId="25246"/>
    <cellStyle name="Note 4 2 6 16 5" xfId="33651"/>
    <cellStyle name="Note 4 2 6 16 6" xfId="37115"/>
    <cellStyle name="Note 4 2 6 16 7" xfId="51320"/>
    <cellStyle name="Note 4 2 6 17" xfId="1083"/>
    <cellStyle name="Note 4 2 6 17 2" xfId="8906"/>
    <cellStyle name="Note 4 2 6 17 3" xfId="16334"/>
    <cellStyle name="Note 4 2 6 17 4" xfId="19370"/>
    <cellStyle name="Note 4 2 6 17 5" xfId="27393"/>
    <cellStyle name="Note 4 2 6 17 6" xfId="37600"/>
    <cellStyle name="Note 4 2 6 17 7" xfId="48813"/>
    <cellStyle name="Note 4 2 6 18" xfId="2327"/>
    <cellStyle name="Note 4 2 6 18 2" xfId="10150"/>
    <cellStyle name="Note 4 2 6 18 3" xfId="17578"/>
    <cellStyle name="Note 4 2 6 18 4" xfId="26355"/>
    <cellStyle name="Note 4 2 6 18 5" xfId="35087"/>
    <cellStyle name="Note 4 2 6 18 6" xfId="40261"/>
    <cellStyle name="Note 4 2 6 18 7" xfId="53754"/>
    <cellStyle name="Note 4 2 6 19" xfId="2771"/>
    <cellStyle name="Note 4 2 6 19 2" xfId="10594"/>
    <cellStyle name="Note 4 2 6 19 3" xfId="18022"/>
    <cellStyle name="Note 4 2 6 19 4" xfId="26351"/>
    <cellStyle name="Note 4 2 6 19 5" xfId="35083"/>
    <cellStyle name="Note 4 2 6 19 6" xfId="39270"/>
    <cellStyle name="Note 4 2 6 19 7" xfId="53745"/>
    <cellStyle name="Note 4 2 6 2" xfId="640"/>
    <cellStyle name="Note 4 2 6 2 2" xfId="8463"/>
    <cellStyle name="Note 4 2 6 2 3" xfId="8283"/>
    <cellStyle name="Note 4 2 6 2 4" xfId="20361"/>
    <cellStyle name="Note 4 2 6 2 5" xfId="28166"/>
    <cellStyle name="Note 4 2 6 2 6" xfId="37882"/>
    <cellStyle name="Note 4 2 6 2 7" xfId="48036"/>
    <cellStyle name="Note 4 2 6 20" xfId="2878"/>
    <cellStyle name="Note 4 2 6 20 2" xfId="10701"/>
    <cellStyle name="Note 4 2 6 20 3" xfId="18129"/>
    <cellStyle name="Note 4 2 6 20 4" xfId="20155"/>
    <cellStyle name="Note 4 2 6 20 5" xfId="28537"/>
    <cellStyle name="Note 4 2 6 20 6" xfId="37119"/>
    <cellStyle name="Note 4 2 6 20 7" xfId="50228"/>
    <cellStyle name="Note 4 2 6 21" xfId="3254"/>
    <cellStyle name="Note 4 2 6 21 2" xfId="11047"/>
    <cellStyle name="Note 4 2 6 21 3" xfId="18376"/>
    <cellStyle name="Note 4 2 6 21 4" xfId="19321"/>
    <cellStyle name="Note 4 2 6 21 5" xfId="27652"/>
    <cellStyle name="Note 4 2 6 21 6" xfId="36310"/>
    <cellStyle name="Note 4 2 6 21 7" xfId="47443"/>
    <cellStyle name="Note 4 2 6 22" xfId="3374"/>
    <cellStyle name="Note 4 2 6 22 2" xfId="11165"/>
    <cellStyle name="Note 4 2 6 22 3" xfId="18487"/>
    <cellStyle name="Note 4 2 6 22 4" xfId="25681"/>
    <cellStyle name="Note 4 2 6 22 5" xfId="34219"/>
    <cellStyle name="Note 4 2 6 22 6" xfId="38844"/>
    <cellStyle name="Note 4 2 6 22 7" xfId="52279"/>
    <cellStyle name="Note 4 2 6 23" xfId="3508"/>
    <cellStyle name="Note 4 2 6 23 2" xfId="11299"/>
    <cellStyle name="Note 4 2 6 23 3" xfId="18597"/>
    <cellStyle name="Note 4 2 6 23 4" xfId="26181"/>
    <cellStyle name="Note 4 2 6 23 5" xfId="34855"/>
    <cellStyle name="Note 4 2 6 23 6" xfId="41769"/>
    <cellStyle name="Note 4 2 6 23 7" xfId="53388"/>
    <cellStyle name="Note 4 2 6 24" xfId="3553"/>
    <cellStyle name="Note 4 2 6 24 2" xfId="11342"/>
    <cellStyle name="Note 4 2 6 24 3" xfId="18627"/>
    <cellStyle name="Note 4 2 6 24 4" xfId="19399"/>
    <cellStyle name="Note 4 2 6 24 5" xfId="28822"/>
    <cellStyle name="Note 4 2 6 24 6" xfId="36916"/>
    <cellStyle name="Note 4 2 6 24 7" xfId="48897"/>
    <cellStyle name="Note 4 2 6 25" xfId="3644"/>
    <cellStyle name="Note 4 2 6 25 2" xfId="11429"/>
    <cellStyle name="Note 4 2 6 25 3" xfId="18702"/>
    <cellStyle name="Note 4 2 6 25 4" xfId="26648"/>
    <cellStyle name="Note 4 2 6 25 5" xfId="35492"/>
    <cellStyle name="Note 4 2 6 25 6" xfId="41218"/>
    <cellStyle name="Note 4 2 6 25 7" xfId="54391"/>
    <cellStyle name="Note 4 2 6 26" xfId="3775"/>
    <cellStyle name="Note 4 2 6 26 2" xfId="11557"/>
    <cellStyle name="Note 4 2 6 26 3" xfId="18814"/>
    <cellStyle name="Note 4 2 6 26 4" xfId="19373"/>
    <cellStyle name="Note 4 2 6 26 5" xfId="26795"/>
    <cellStyle name="Note 4 2 6 26 6" xfId="37194"/>
    <cellStyle name="Note 4 2 6 26 7" xfId="50091"/>
    <cellStyle name="Note 4 2 6 27" xfId="3892"/>
    <cellStyle name="Note 4 2 6 27 2" xfId="11672"/>
    <cellStyle name="Note 4 2 6 27 3" xfId="18923"/>
    <cellStyle name="Note 4 2 6 27 4" xfId="25336"/>
    <cellStyle name="Note 4 2 6 27 5" xfId="33768"/>
    <cellStyle name="Note 4 2 6 27 6" xfId="39688"/>
    <cellStyle name="Note 4 2 6 27 7" xfId="51506"/>
    <cellStyle name="Note 4 2 6 28" xfId="3013"/>
    <cellStyle name="Note 4 2 6 28 2" xfId="10829"/>
    <cellStyle name="Note 4 2 6 28 3" xfId="20186"/>
    <cellStyle name="Note 4 2 6 28 4" xfId="28277"/>
    <cellStyle name="Note 4 2 6 28 5" xfId="26854"/>
    <cellStyle name="Note 4 2 6 28 6" xfId="42351"/>
    <cellStyle name="Note 4 2 6 28 7" xfId="51274"/>
    <cellStyle name="Note 4 2 6 29" xfId="4089"/>
    <cellStyle name="Note 4 2 6 29 2" xfId="11849"/>
    <cellStyle name="Note 4 2 6 29 3" xfId="20799"/>
    <cellStyle name="Note 4 2 6 29 4" xfId="28986"/>
    <cellStyle name="Note 4 2 6 29 5" xfId="28183"/>
    <cellStyle name="Note 4 2 6 29 6" xfId="42651"/>
    <cellStyle name="Note 4 2 6 29 7" xfId="51350"/>
    <cellStyle name="Note 4 2 6 3" xfId="747"/>
    <cellStyle name="Note 4 2 6 3 2" xfId="8570"/>
    <cellStyle name="Note 4 2 6 3 3" xfId="15998"/>
    <cellStyle name="Note 4 2 6 3 4" xfId="19612"/>
    <cellStyle name="Note 4 2 6 3 5" xfId="28525"/>
    <cellStyle name="Note 4 2 6 3 6" xfId="37874"/>
    <cellStyle name="Note 4 2 6 3 7" xfId="47998"/>
    <cellStyle name="Note 4 2 6 30" xfId="3225"/>
    <cellStyle name="Note 4 2 6 30 2" xfId="20345"/>
    <cellStyle name="Note 4 2 6 30 3" xfId="28435"/>
    <cellStyle name="Note 4 2 6 30 4" xfId="35853"/>
    <cellStyle name="Note 4 2 6 30 5" xfId="42450"/>
    <cellStyle name="Note 4 2 6 30 6" xfId="52711"/>
    <cellStyle name="Note 4 2 6 31" xfId="4286"/>
    <cellStyle name="Note 4 2 6 31 2" xfId="12003"/>
    <cellStyle name="Note 4 2 6 31 3" xfId="20996"/>
    <cellStyle name="Note 4 2 6 31 4" xfId="29183"/>
    <cellStyle name="Note 4 2 6 31 5" xfId="27930"/>
    <cellStyle name="Note 4 2 6 31 6" xfId="42848"/>
    <cellStyle name="Note 4 2 6 31 7" xfId="49903"/>
    <cellStyle name="Note 4 2 6 32" xfId="4409"/>
    <cellStyle name="Note 4 2 6 32 2" xfId="12126"/>
    <cellStyle name="Note 4 2 6 32 3" xfId="21119"/>
    <cellStyle name="Note 4 2 6 32 4" xfId="29306"/>
    <cellStyle name="Note 4 2 6 32 5" xfId="36083"/>
    <cellStyle name="Note 4 2 6 32 6" xfId="42971"/>
    <cellStyle name="Note 4 2 6 32 7" xfId="53850"/>
    <cellStyle name="Note 4 2 6 33" xfId="4523"/>
    <cellStyle name="Note 4 2 6 33 2" xfId="12240"/>
    <cellStyle name="Note 4 2 6 33 3" xfId="21233"/>
    <cellStyle name="Note 4 2 6 33 4" xfId="29420"/>
    <cellStyle name="Note 4 2 6 33 5" xfId="34004"/>
    <cellStyle name="Note 4 2 6 33 6" xfId="43085"/>
    <cellStyle name="Note 4 2 6 33 7" xfId="48616"/>
    <cellStyle name="Note 4 2 6 34" xfId="4636"/>
    <cellStyle name="Note 4 2 6 34 2" xfId="12353"/>
    <cellStyle name="Note 4 2 6 34 3" xfId="21346"/>
    <cellStyle name="Note 4 2 6 34 4" xfId="29533"/>
    <cellStyle name="Note 4 2 6 34 5" xfId="35763"/>
    <cellStyle name="Note 4 2 6 34 6" xfId="43198"/>
    <cellStyle name="Note 4 2 6 34 7" xfId="52336"/>
    <cellStyle name="Note 4 2 6 35" xfId="4748"/>
    <cellStyle name="Note 4 2 6 35 2" xfId="12465"/>
    <cellStyle name="Note 4 2 6 35 3" xfId="21458"/>
    <cellStyle name="Note 4 2 6 35 4" xfId="29645"/>
    <cellStyle name="Note 4 2 6 35 5" xfId="27762"/>
    <cellStyle name="Note 4 2 6 35 6" xfId="43310"/>
    <cellStyle name="Note 4 2 6 35 7" xfId="47969"/>
    <cellStyle name="Note 4 2 6 36" xfId="4856"/>
    <cellStyle name="Note 4 2 6 36 2" xfId="12573"/>
    <cellStyle name="Note 4 2 6 36 3" xfId="21566"/>
    <cellStyle name="Note 4 2 6 36 4" xfId="29753"/>
    <cellStyle name="Note 4 2 6 36 5" xfId="35885"/>
    <cellStyle name="Note 4 2 6 36 6" xfId="43418"/>
    <cellStyle name="Note 4 2 6 36 7" xfId="52891"/>
    <cellStyle name="Note 4 2 6 37" xfId="4968"/>
    <cellStyle name="Note 4 2 6 37 2" xfId="12685"/>
    <cellStyle name="Note 4 2 6 37 3" xfId="21678"/>
    <cellStyle name="Note 4 2 6 37 4" xfId="29865"/>
    <cellStyle name="Note 4 2 6 37 5" xfId="27265"/>
    <cellStyle name="Note 4 2 6 37 6" xfId="43530"/>
    <cellStyle name="Note 4 2 6 37 7" xfId="50426"/>
    <cellStyle name="Note 4 2 6 38" xfId="5133"/>
    <cellStyle name="Note 4 2 6 38 2" xfId="12850"/>
    <cellStyle name="Note 4 2 6 38 3" xfId="21843"/>
    <cellStyle name="Note 4 2 6 38 4" xfId="30030"/>
    <cellStyle name="Note 4 2 6 38 5" xfId="36143"/>
    <cellStyle name="Note 4 2 6 38 6" xfId="43695"/>
    <cellStyle name="Note 4 2 6 38 7" xfId="54131"/>
    <cellStyle name="Note 4 2 6 39" xfId="5466"/>
    <cellStyle name="Note 4 2 6 39 2" xfId="13183"/>
    <cellStyle name="Note 4 2 6 39 3" xfId="22176"/>
    <cellStyle name="Note 4 2 6 39 4" xfId="30363"/>
    <cellStyle name="Note 4 2 6 39 5" xfId="35575"/>
    <cellStyle name="Note 4 2 6 39 6" xfId="44028"/>
    <cellStyle name="Note 4 2 6 39 7" xfId="51414"/>
    <cellStyle name="Note 4 2 6 4" xfId="859"/>
    <cellStyle name="Note 4 2 6 4 2" xfId="8682"/>
    <cellStyle name="Note 4 2 6 4 3" xfId="16110"/>
    <cellStyle name="Note 4 2 6 4 4" xfId="20588"/>
    <cellStyle name="Note 4 2 6 4 5" xfId="27551"/>
    <cellStyle name="Note 4 2 6 4 6" xfId="37860"/>
    <cellStyle name="Note 4 2 6 4 7" xfId="47734"/>
    <cellStyle name="Note 4 2 6 40" xfId="5591"/>
    <cellStyle name="Note 4 2 6 40 2" xfId="13308"/>
    <cellStyle name="Note 4 2 6 40 3" xfId="22301"/>
    <cellStyle name="Note 4 2 6 40 4" xfId="30488"/>
    <cellStyle name="Note 4 2 6 40 5" xfId="35564"/>
    <cellStyle name="Note 4 2 6 40 6" xfId="44153"/>
    <cellStyle name="Note 4 2 6 40 7" xfId="46836"/>
    <cellStyle name="Note 4 2 6 41" xfId="5706"/>
    <cellStyle name="Note 4 2 6 41 2" xfId="13423"/>
    <cellStyle name="Note 4 2 6 41 3" xfId="22416"/>
    <cellStyle name="Note 4 2 6 41 4" xfId="30603"/>
    <cellStyle name="Note 4 2 6 41 5" xfId="35173"/>
    <cellStyle name="Note 4 2 6 41 6" xfId="44268"/>
    <cellStyle name="Note 4 2 6 41 7" xfId="46943"/>
    <cellStyle name="Note 4 2 6 42" xfId="5823"/>
    <cellStyle name="Note 4 2 6 42 2" xfId="13540"/>
    <cellStyle name="Note 4 2 6 42 3" xfId="22533"/>
    <cellStyle name="Note 4 2 6 42 4" xfId="30720"/>
    <cellStyle name="Note 4 2 6 42 5" xfId="34904"/>
    <cellStyle name="Note 4 2 6 42 6" xfId="44385"/>
    <cellStyle name="Note 4 2 6 42 7" xfId="50296"/>
    <cellStyle name="Note 4 2 6 43" xfId="5951"/>
    <cellStyle name="Note 4 2 6 43 2" xfId="13668"/>
    <cellStyle name="Note 4 2 6 43 3" xfId="22661"/>
    <cellStyle name="Note 4 2 6 43 4" xfId="30848"/>
    <cellStyle name="Note 4 2 6 43 5" xfId="35725"/>
    <cellStyle name="Note 4 2 6 43 6" xfId="44513"/>
    <cellStyle name="Note 4 2 6 43 7" xfId="51554"/>
    <cellStyle name="Note 4 2 6 44" xfId="6064"/>
    <cellStyle name="Note 4 2 6 44 2" xfId="13781"/>
    <cellStyle name="Note 4 2 6 44 3" xfId="22774"/>
    <cellStyle name="Note 4 2 6 44 4" xfId="30961"/>
    <cellStyle name="Note 4 2 6 44 5" xfId="33948"/>
    <cellStyle name="Note 4 2 6 44 6" xfId="44626"/>
    <cellStyle name="Note 4 2 6 44 7" xfId="54464"/>
    <cellStyle name="Note 4 2 6 45" xfId="5280"/>
    <cellStyle name="Note 4 2 6 45 2" xfId="12997"/>
    <cellStyle name="Note 4 2 6 45 3" xfId="21990"/>
    <cellStyle name="Note 4 2 6 45 4" xfId="30177"/>
    <cellStyle name="Note 4 2 6 45 5" xfId="35657"/>
    <cellStyle name="Note 4 2 6 45 6" xfId="43842"/>
    <cellStyle name="Note 4 2 6 45 7" xfId="51746"/>
    <cellStyle name="Note 4 2 6 46" xfId="6207"/>
    <cellStyle name="Note 4 2 6 46 2" xfId="13924"/>
    <cellStyle name="Note 4 2 6 46 3" xfId="22917"/>
    <cellStyle name="Note 4 2 6 46 4" xfId="31104"/>
    <cellStyle name="Note 4 2 6 46 5" xfId="36207"/>
    <cellStyle name="Note 4 2 6 46 6" xfId="44769"/>
    <cellStyle name="Note 4 2 6 46 7" xfId="54279"/>
    <cellStyle name="Note 4 2 6 47" xfId="6324"/>
    <cellStyle name="Note 4 2 6 47 2" xfId="14041"/>
    <cellStyle name="Note 4 2 6 47 3" xfId="23034"/>
    <cellStyle name="Note 4 2 6 47 4" xfId="31221"/>
    <cellStyle name="Note 4 2 6 47 5" xfId="28193"/>
    <cellStyle name="Note 4 2 6 47 6" xfId="44886"/>
    <cellStyle name="Note 4 2 6 47 7" xfId="47560"/>
    <cellStyle name="Note 4 2 6 48" xfId="6434"/>
    <cellStyle name="Note 4 2 6 48 2" xfId="14151"/>
    <cellStyle name="Note 4 2 6 48 3" xfId="23144"/>
    <cellStyle name="Note 4 2 6 48 4" xfId="31331"/>
    <cellStyle name="Note 4 2 6 48 5" xfId="35728"/>
    <cellStyle name="Note 4 2 6 48 6" xfId="44996"/>
    <cellStyle name="Note 4 2 6 48 7" xfId="52182"/>
    <cellStyle name="Note 4 2 6 49" xfId="5155"/>
    <cellStyle name="Note 4 2 6 49 2" xfId="12872"/>
    <cellStyle name="Note 4 2 6 49 3" xfId="21865"/>
    <cellStyle name="Note 4 2 6 49 4" xfId="30052"/>
    <cellStyle name="Note 4 2 6 49 5" xfId="35971"/>
    <cellStyle name="Note 4 2 6 49 6" xfId="43717"/>
    <cellStyle name="Note 4 2 6 49 7" xfId="53311"/>
    <cellStyle name="Note 4 2 6 5" xfId="1323"/>
    <cellStyle name="Note 4 2 6 5 2" xfId="9146"/>
    <cellStyle name="Note 4 2 6 5 3" xfId="16574"/>
    <cellStyle name="Note 4 2 6 5 4" xfId="25107"/>
    <cellStyle name="Note 4 2 6 5 5" xfId="33477"/>
    <cellStyle name="Note 4 2 6 5 6" xfId="36274"/>
    <cellStyle name="Note 4 2 6 5 7" xfId="51035"/>
    <cellStyle name="Note 4 2 6 50" xfId="6581"/>
    <cellStyle name="Note 4 2 6 50 2" xfId="14298"/>
    <cellStyle name="Note 4 2 6 50 3" xfId="23291"/>
    <cellStyle name="Note 4 2 6 50 4" xfId="31478"/>
    <cellStyle name="Note 4 2 6 50 5" xfId="35869"/>
    <cellStyle name="Note 4 2 6 50 6" xfId="45143"/>
    <cellStyle name="Note 4 2 6 50 7" xfId="52452"/>
    <cellStyle name="Note 4 2 6 51" xfId="6692"/>
    <cellStyle name="Note 4 2 6 51 2" xfId="14409"/>
    <cellStyle name="Note 4 2 6 51 3" xfId="23402"/>
    <cellStyle name="Note 4 2 6 51 4" xfId="31589"/>
    <cellStyle name="Note 4 2 6 51 5" xfId="28553"/>
    <cellStyle name="Note 4 2 6 51 6" xfId="45254"/>
    <cellStyle name="Note 4 2 6 51 7" xfId="49795"/>
    <cellStyle name="Note 4 2 6 52" xfId="6807"/>
    <cellStyle name="Note 4 2 6 52 2" xfId="14524"/>
    <cellStyle name="Note 4 2 6 52 3" xfId="23517"/>
    <cellStyle name="Note 4 2 6 52 4" xfId="31704"/>
    <cellStyle name="Note 4 2 6 52 5" xfId="28793"/>
    <cellStyle name="Note 4 2 6 52 6" xfId="45369"/>
    <cellStyle name="Note 4 2 6 52 7" xfId="50679"/>
    <cellStyle name="Note 4 2 6 53" xfId="6920"/>
    <cellStyle name="Note 4 2 6 53 2" xfId="14637"/>
    <cellStyle name="Note 4 2 6 53 3" xfId="23630"/>
    <cellStyle name="Note 4 2 6 53 4" xfId="31817"/>
    <cellStyle name="Note 4 2 6 53 5" xfId="34311"/>
    <cellStyle name="Note 4 2 6 53 6" xfId="45482"/>
    <cellStyle name="Note 4 2 6 53 7" xfId="47039"/>
    <cellStyle name="Note 4 2 6 54" xfId="7032"/>
    <cellStyle name="Note 4 2 6 54 2" xfId="14749"/>
    <cellStyle name="Note 4 2 6 54 3" xfId="23742"/>
    <cellStyle name="Note 4 2 6 54 4" xfId="31929"/>
    <cellStyle name="Note 4 2 6 54 5" xfId="36232"/>
    <cellStyle name="Note 4 2 6 54 6" xfId="45594"/>
    <cellStyle name="Note 4 2 6 54 7" xfId="47213"/>
    <cellStyle name="Note 4 2 6 55" xfId="7318"/>
    <cellStyle name="Note 4 2 6 55 2" xfId="15035"/>
    <cellStyle name="Note 4 2 6 55 3" xfId="24028"/>
    <cellStyle name="Note 4 2 6 55 4" xfId="32215"/>
    <cellStyle name="Note 4 2 6 55 5" xfId="35319"/>
    <cellStyle name="Note 4 2 6 55 6" xfId="45880"/>
    <cellStyle name="Note 4 2 6 55 7" xfId="54247"/>
    <cellStyle name="Note 4 2 6 56" xfId="7389"/>
    <cellStyle name="Note 4 2 6 56 2" xfId="15106"/>
    <cellStyle name="Note 4 2 6 56 3" xfId="24099"/>
    <cellStyle name="Note 4 2 6 56 4" xfId="32286"/>
    <cellStyle name="Note 4 2 6 56 5" xfId="36210"/>
    <cellStyle name="Note 4 2 6 56 6" xfId="45951"/>
    <cellStyle name="Note 4 2 6 56 7" xfId="53941"/>
    <cellStyle name="Note 4 2 6 57" xfId="7429"/>
    <cellStyle name="Note 4 2 6 57 2" xfId="15146"/>
    <cellStyle name="Note 4 2 6 57 3" xfId="24139"/>
    <cellStyle name="Note 4 2 6 57 4" xfId="32326"/>
    <cellStyle name="Note 4 2 6 57 5" xfId="26893"/>
    <cellStyle name="Note 4 2 6 57 6" xfId="45991"/>
    <cellStyle name="Note 4 2 6 57 7" xfId="47419"/>
    <cellStyle name="Note 4 2 6 58" xfId="7550"/>
    <cellStyle name="Note 4 2 6 58 2" xfId="15267"/>
    <cellStyle name="Note 4 2 6 58 3" xfId="24260"/>
    <cellStyle name="Note 4 2 6 58 4" xfId="32447"/>
    <cellStyle name="Note 4 2 6 58 5" xfId="35758"/>
    <cellStyle name="Note 4 2 6 58 6" xfId="46112"/>
    <cellStyle name="Note 4 2 6 58 7" xfId="51864"/>
    <cellStyle name="Note 4 2 6 59" xfId="7826"/>
    <cellStyle name="Note 4 2 6 59 2" xfId="15543"/>
    <cellStyle name="Note 4 2 6 59 3" xfId="24530"/>
    <cellStyle name="Note 4 2 6 59 4" xfId="32723"/>
    <cellStyle name="Note 4 2 6 59 5" xfId="35991"/>
    <cellStyle name="Note 4 2 6 59 6" xfId="46388"/>
    <cellStyle name="Note 4 2 6 59 7" xfId="52700"/>
    <cellStyle name="Note 4 2 6 6" xfId="1446"/>
    <cellStyle name="Note 4 2 6 6 2" xfId="9269"/>
    <cellStyle name="Note 4 2 6 6 3" xfId="16697"/>
    <cellStyle name="Note 4 2 6 6 4" xfId="19497"/>
    <cellStyle name="Note 4 2 6 6 5" xfId="27536"/>
    <cellStyle name="Note 4 2 6 6 6" xfId="38562"/>
    <cellStyle name="Note 4 2 6 6 7" xfId="49640"/>
    <cellStyle name="Note 4 2 6 60" xfId="7922"/>
    <cellStyle name="Note 4 2 6 60 2" xfId="15639"/>
    <cellStyle name="Note 4 2 6 60 3" xfId="24626"/>
    <cellStyle name="Note 4 2 6 60 4" xfId="32819"/>
    <cellStyle name="Note 4 2 6 60 5" xfId="33252"/>
    <cellStyle name="Note 4 2 6 60 6" xfId="46484"/>
    <cellStyle name="Note 4 2 6 60 7" xfId="50173"/>
    <cellStyle name="Note 4 2 6 61" xfId="7647"/>
    <cellStyle name="Note 4 2 6 61 2" xfId="15364"/>
    <cellStyle name="Note 4 2 6 61 3" xfId="24356"/>
    <cellStyle name="Note 4 2 6 61 4" xfId="32544"/>
    <cellStyle name="Note 4 2 6 61 5" xfId="27156"/>
    <cellStyle name="Note 4 2 6 61 6" xfId="46209"/>
    <cellStyle name="Note 4 2 6 61 7" xfId="50600"/>
    <cellStyle name="Note 4 2 6 62" xfId="8057"/>
    <cellStyle name="Note 4 2 6 62 2" xfId="15774"/>
    <cellStyle name="Note 4 2 6 62 3" xfId="24759"/>
    <cellStyle name="Note 4 2 6 62 4" xfId="32954"/>
    <cellStyle name="Note 4 2 6 62 5" xfId="34809"/>
    <cellStyle name="Note 4 2 6 62 6" xfId="46619"/>
    <cellStyle name="Note 4 2 6 62 7" xfId="50632"/>
    <cellStyle name="Note 4 2 6 63" xfId="8102"/>
    <cellStyle name="Note 4 2 6 63 2" xfId="15819"/>
    <cellStyle name="Note 4 2 6 63 3" xfId="32999"/>
    <cellStyle name="Note 4 2 6 63 4" xfId="36079"/>
    <cellStyle name="Note 4 2 6 63 5" xfId="46664"/>
    <cellStyle name="Note 4 2 6 63 6" xfId="53237"/>
    <cellStyle name="Note 4 2 6 64" xfId="25934"/>
    <cellStyle name="Note 4 2 6 65" xfId="34539"/>
    <cellStyle name="Note 4 2 6 66" xfId="37259"/>
    <cellStyle name="Note 4 2 6 67" xfId="52864"/>
    <cellStyle name="Note 4 2 6 7" xfId="1218"/>
    <cellStyle name="Note 4 2 6 7 2" xfId="9041"/>
    <cellStyle name="Note 4 2 6 7 3" xfId="16469"/>
    <cellStyle name="Note 4 2 6 7 4" xfId="19150"/>
    <cellStyle name="Note 4 2 6 7 5" xfId="28734"/>
    <cellStyle name="Note 4 2 6 7 6" xfId="38738"/>
    <cellStyle name="Note 4 2 6 7 7" xfId="49248"/>
    <cellStyle name="Note 4 2 6 8" xfId="1683"/>
    <cellStyle name="Note 4 2 6 8 2" xfId="9506"/>
    <cellStyle name="Note 4 2 6 8 3" xfId="16934"/>
    <cellStyle name="Note 4 2 6 8 4" xfId="25466"/>
    <cellStyle name="Note 4 2 6 8 5" xfId="33935"/>
    <cellStyle name="Note 4 2 6 8 6" xfId="37384"/>
    <cellStyle name="Note 4 2 6 8 7" xfId="51803"/>
    <cellStyle name="Note 4 2 6 9" xfId="1817"/>
    <cellStyle name="Note 4 2 6 9 2" xfId="9640"/>
    <cellStyle name="Note 4 2 6 9 3" xfId="17068"/>
    <cellStyle name="Note 4 2 6 9 4" xfId="24792"/>
    <cellStyle name="Note 4 2 6 9 5" xfId="28667"/>
    <cellStyle name="Note 4 2 6 9 6" xfId="38506"/>
    <cellStyle name="Note 4 2 6 9 7" xfId="48719"/>
    <cellStyle name="Note 4 2 60" xfId="7270"/>
    <cellStyle name="Note 4 2 60 2" xfId="14987"/>
    <cellStyle name="Note 4 2 60 3" xfId="23980"/>
    <cellStyle name="Note 4 2 60 4" xfId="32167"/>
    <cellStyle name="Note 4 2 60 5" xfId="35773"/>
    <cellStyle name="Note 4 2 60 6" xfId="45832"/>
    <cellStyle name="Note 4 2 60 7" xfId="51921"/>
    <cellStyle name="Note 4 2 61" xfId="7251"/>
    <cellStyle name="Note 4 2 61 2" xfId="14968"/>
    <cellStyle name="Note 4 2 61 3" xfId="23961"/>
    <cellStyle name="Note 4 2 61 4" xfId="32148"/>
    <cellStyle name="Note 4 2 61 5" xfId="36198"/>
    <cellStyle name="Note 4 2 61 6" xfId="45813"/>
    <cellStyle name="Note 4 2 61 7" xfId="53511"/>
    <cellStyle name="Note 4 2 62" xfId="7204"/>
    <cellStyle name="Note 4 2 62 2" xfId="14921"/>
    <cellStyle name="Note 4 2 62 3" xfId="23914"/>
    <cellStyle name="Note 4 2 62 4" xfId="32101"/>
    <cellStyle name="Note 4 2 62 5" xfId="34466"/>
    <cellStyle name="Note 4 2 62 6" xfId="45766"/>
    <cellStyle name="Note 4 2 62 7" xfId="50351"/>
    <cellStyle name="Note 4 2 63" xfId="7533"/>
    <cellStyle name="Note 4 2 63 2" xfId="15250"/>
    <cellStyle name="Note 4 2 63 3" xfId="24243"/>
    <cellStyle name="Note 4 2 63 4" xfId="32430"/>
    <cellStyle name="Note 4 2 63 5" xfId="36155"/>
    <cellStyle name="Note 4 2 63 6" xfId="46095"/>
    <cellStyle name="Note 4 2 63 7" xfId="53444"/>
    <cellStyle name="Note 4 2 64" xfId="7734"/>
    <cellStyle name="Note 4 2 64 2" xfId="15451"/>
    <cellStyle name="Note 4 2 64 3" xfId="24442"/>
    <cellStyle name="Note 4 2 64 4" xfId="32631"/>
    <cellStyle name="Note 4 2 64 5" xfId="33742"/>
    <cellStyle name="Note 4 2 64 6" xfId="46296"/>
    <cellStyle name="Note 4 2 64 7" xfId="54381"/>
    <cellStyle name="Note 4 2 65" xfId="7703"/>
    <cellStyle name="Note 4 2 65 2" xfId="15420"/>
    <cellStyle name="Note 4 2 65 3" xfId="24411"/>
    <cellStyle name="Note 4 2 65 4" xfId="32600"/>
    <cellStyle name="Note 4 2 65 5" xfId="35581"/>
    <cellStyle name="Note 4 2 65 6" xfId="46265"/>
    <cellStyle name="Note 4 2 65 7" xfId="50904"/>
    <cellStyle name="Note 4 2 66" xfId="7764"/>
    <cellStyle name="Note 4 2 66 2" xfId="15481"/>
    <cellStyle name="Note 4 2 66 3" xfId="24470"/>
    <cellStyle name="Note 4 2 66 4" xfId="32661"/>
    <cellStyle name="Note 4 2 66 5" xfId="35592"/>
    <cellStyle name="Note 4 2 66 6" xfId="46326"/>
    <cellStyle name="Note 4 2 66 7" xfId="50950"/>
    <cellStyle name="Note 4 2 67" xfId="7756"/>
    <cellStyle name="Note 4 2 67 2" xfId="15473"/>
    <cellStyle name="Note 4 2 67 3" xfId="24462"/>
    <cellStyle name="Note 4 2 67 4" xfId="32653"/>
    <cellStyle name="Note 4 2 67 5" xfId="35665"/>
    <cellStyle name="Note 4 2 67 6" xfId="46318"/>
    <cellStyle name="Note 4 2 67 7" xfId="52063"/>
    <cellStyle name="Note 4 2 68" xfId="7789"/>
    <cellStyle name="Note 4 2 68 2" xfId="15506"/>
    <cellStyle name="Note 4 2 68 3" xfId="32686"/>
    <cellStyle name="Note 4 2 68 4" xfId="27660"/>
    <cellStyle name="Note 4 2 68 5" xfId="46351"/>
    <cellStyle name="Note 4 2 68 6" xfId="53653"/>
    <cellStyle name="Note 4 2 69" xfId="24790"/>
    <cellStyle name="Note 4 2 7" xfId="602"/>
    <cellStyle name="Note 4 2 7 2" xfId="8425"/>
    <cellStyle name="Note 4 2 7 3" xfId="8395"/>
    <cellStyle name="Note 4 2 7 4" xfId="20140"/>
    <cellStyle name="Note 4 2 7 5" xfId="28576"/>
    <cellStyle name="Note 4 2 7 6" xfId="37032"/>
    <cellStyle name="Note 4 2 7 7" xfId="47685"/>
    <cellStyle name="Note 4 2 70" xfId="27001"/>
    <cellStyle name="Note 4 2 71" xfId="37049"/>
    <cellStyle name="Note 4 2 72" xfId="48355"/>
    <cellStyle name="Note 4 2 8" xfId="607"/>
    <cellStyle name="Note 4 2 8 2" xfId="8430"/>
    <cellStyle name="Note 4 2 8 3" xfId="8394"/>
    <cellStyle name="Note 4 2 8 4" xfId="19778"/>
    <cellStyle name="Note 4 2 8 5" xfId="27530"/>
    <cellStyle name="Note 4 2 8 6" xfId="36536"/>
    <cellStyle name="Note 4 2 8 7" xfId="47770"/>
    <cellStyle name="Note 4 2 9" xfId="218"/>
    <cellStyle name="Note 4 2 9 2" xfId="8321"/>
    <cellStyle name="Note 4 2 9 3" xfId="8304"/>
    <cellStyle name="Note 4 2 9 4" xfId="20384"/>
    <cellStyle name="Note 4 2 9 5" xfId="27122"/>
    <cellStyle name="Note 4 2 9 6" xfId="36633"/>
    <cellStyle name="Note 4 2 9 7" xfId="47498"/>
    <cellStyle name="Note 4 20" xfId="3189"/>
    <cellStyle name="Note 4 20 2" xfId="10989"/>
    <cellStyle name="Note 4 20 3" xfId="20316"/>
    <cellStyle name="Note 4 20 4" xfId="28409"/>
    <cellStyle name="Note 4 20 5" xfId="34578"/>
    <cellStyle name="Note 4 20 6" xfId="42430"/>
    <cellStyle name="Note 4 20 7" xfId="49905"/>
    <cellStyle name="Note 4 21" xfId="3022"/>
    <cellStyle name="Note 4 21 2" xfId="10837"/>
    <cellStyle name="Note 4 21 3" xfId="20193"/>
    <cellStyle name="Note 4 21 4" xfId="28284"/>
    <cellStyle name="Note 4 21 5" xfId="28519"/>
    <cellStyle name="Note 4 21 6" xfId="42356"/>
    <cellStyle name="Note 4 21 7" xfId="50465"/>
    <cellStyle name="Note 4 22" xfId="3496"/>
    <cellStyle name="Note 4 22 2" xfId="11287"/>
    <cellStyle name="Note 4 22 3" xfId="20480"/>
    <cellStyle name="Note 4 22 4" xfId="28602"/>
    <cellStyle name="Note 4 22 5" xfId="35338"/>
    <cellStyle name="Note 4 22 6" xfId="42486"/>
    <cellStyle name="Note 4 22 7" xfId="47999"/>
    <cellStyle name="Note 4 23" xfId="3005"/>
    <cellStyle name="Note 4 23 2" xfId="10823"/>
    <cellStyle name="Note 4 23 3" xfId="20179"/>
    <cellStyle name="Note 4 23 4" xfId="28269"/>
    <cellStyle name="Note 4 23 5" xfId="35754"/>
    <cellStyle name="Note 4 23 6" xfId="42344"/>
    <cellStyle name="Note 4 23 7" xfId="52284"/>
    <cellStyle name="Note 4 24" xfId="5300"/>
    <cellStyle name="Note 4 24 2" xfId="13017"/>
    <cellStyle name="Note 4 24 3" xfId="22010"/>
    <cellStyle name="Note 4 24 4" xfId="30197"/>
    <cellStyle name="Note 4 24 5" xfId="35995"/>
    <cellStyle name="Note 4 24 6" xfId="43862"/>
    <cellStyle name="Note 4 24 7" xfId="53408"/>
    <cellStyle name="Note 4 25" xfId="5363"/>
    <cellStyle name="Note 4 25 2" xfId="13080"/>
    <cellStyle name="Note 4 25 3" xfId="22073"/>
    <cellStyle name="Note 4 25 4" xfId="30260"/>
    <cellStyle name="Note 4 25 5" xfId="36202"/>
    <cellStyle name="Note 4 25 6" xfId="43925"/>
    <cellStyle name="Note 4 25 7" xfId="54429"/>
    <cellStyle name="Note 4 26" xfId="5271"/>
    <cellStyle name="Note 4 26 2" xfId="12988"/>
    <cellStyle name="Note 4 26 3" xfId="21981"/>
    <cellStyle name="Note 4 26 4" xfId="30168"/>
    <cellStyle name="Note 4 26 5" xfId="28190"/>
    <cellStyle name="Note 4 26 6" xfId="43833"/>
    <cellStyle name="Note 4 26 7" xfId="47952"/>
    <cellStyle name="Note 4 27" xfId="5314"/>
    <cellStyle name="Note 4 27 2" xfId="13031"/>
    <cellStyle name="Note 4 27 3" xfId="22024"/>
    <cellStyle name="Note 4 27 4" xfId="30211"/>
    <cellStyle name="Note 4 27 5" xfId="35731"/>
    <cellStyle name="Note 4 27 6" xfId="43876"/>
    <cellStyle name="Note 4 27 7" xfId="52163"/>
    <cellStyle name="Note 4 28" xfId="6558"/>
    <cellStyle name="Note 4 28 2" xfId="14275"/>
    <cellStyle name="Note 4 28 3" xfId="23268"/>
    <cellStyle name="Note 4 28 4" xfId="31455"/>
    <cellStyle name="Note 4 28 5" xfId="35647"/>
    <cellStyle name="Note 4 28 6" xfId="45120"/>
    <cellStyle name="Note 4 28 7" xfId="48542"/>
    <cellStyle name="Note 4 29" xfId="5923"/>
    <cellStyle name="Note 4 29 2" xfId="13640"/>
    <cellStyle name="Note 4 29 3" xfId="22633"/>
    <cellStyle name="Note 4 29 4" xfId="30820"/>
    <cellStyle name="Note 4 29 5" xfId="36036"/>
    <cellStyle name="Note 4 29 6" xfId="44485"/>
    <cellStyle name="Note 4 29 7" xfId="47827"/>
    <cellStyle name="Note 4 3" xfId="516"/>
    <cellStyle name="Note 4 3 10" xfId="1962"/>
    <cellStyle name="Note 4 3 10 2" xfId="9785"/>
    <cellStyle name="Note 4 3 10 3" xfId="17213"/>
    <cellStyle name="Note 4 3 10 4" xfId="19430"/>
    <cellStyle name="Note 4 3 10 5" xfId="26997"/>
    <cellStyle name="Note 4 3 10 6" xfId="38290"/>
    <cellStyle name="Note 4 3 10 7" xfId="49521"/>
    <cellStyle name="Note 4 3 11" xfId="2080"/>
    <cellStyle name="Note 4 3 11 2" xfId="9903"/>
    <cellStyle name="Note 4 3 11 3" xfId="17331"/>
    <cellStyle name="Note 4 3 11 4" xfId="24510"/>
    <cellStyle name="Note 4 3 11 5" xfId="28066"/>
    <cellStyle name="Note 4 3 11 6" xfId="41375"/>
    <cellStyle name="Note 4 3 11 7" xfId="50035"/>
    <cellStyle name="Note 4 3 12" xfId="2193"/>
    <cellStyle name="Note 4 3 12 2" xfId="10016"/>
    <cellStyle name="Note 4 3 12 3" xfId="17444"/>
    <cellStyle name="Note 4 3 12 4" xfId="26085"/>
    <cellStyle name="Note 4 3 12 5" xfId="34735"/>
    <cellStyle name="Note 4 3 12 6" xfId="36403"/>
    <cellStyle name="Note 4 3 12 7" xfId="53183"/>
    <cellStyle name="Note 4 3 13" xfId="2266"/>
    <cellStyle name="Note 4 3 13 2" xfId="10089"/>
    <cellStyle name="Note 4 3 13 3" xfId="17517"/>
    <cellStyle name="Note 4 3 13 4" xfId="25966"/>
    <cellStyle name="Note 4 3 13 5" xfId="34577"/>
    <cellStyle name="Note 4 3 13 6" xfId="36415"/>
    <cellStyle name="Note 4 3 13 7" xfId="52928"/>
    <cellStyle name="Note 4 3 14" xfId="2360"/>
    <cellStyle name="Note 4 3 14 2" xfId="10183"/>
    <cellStyle name="Note 4 3 14 3" xfId="17611"/>
    <cellStyle name="Note 4 3 14 4" xfId="20432"/>
    <cellStyle name="Note 4 3 14 5" xfId="26878"/>
    <cellStyle name="Note 4 3 14 6" xfId="36910"/>
    <cellStyle name="Note 4 3 14 7" xfId="49741"/>
    <cellStyle name="Note 4 3 15" xfId="2491"/>
    <cellStyle name="Note 4 3 15 2" xfId="10314"/>
    <cellStyle name="Note 4 3 15 3" xfId="17742"/>
    <cellStyle name="Note 4 3 15 4" xfId="25138"/>
    <cellStyle name="Note 4 3 15 5" xfId="33513"/>
    <cellStyle name="Note 4 3 15 6" xfId="37377"/>
    <cellStyle name="Note 4 3 15 7" xfId="51093"/>
    <cellStyle name="Note 4 3 16" xfId="2604"/>
    <cellStyle name="Note 4 3 16 2" xfId="10427"/>
    <cellStyle name="Note 4 3 16 3" xfId="17855"/>
    <cellStyle name="Note 4 3 16 4" xfId="20116"/>
    <cellStyle name="Note 4 3 16 5" xfId="27960"/>
    <cellStyle name="Note 4 3 16 6" xfId="41367"/>
    <cellStyle name="Note 4 3 16 7" xfId="48652"/>
    <cellStyle name="Note 4 3 17" xfId="2681"/>
    <cellStyle name="Note 4 3 17 2" xfId="10504"/>
    <cellStyle name="Note 4 3 17 3" xfId="17932"/>
    <cellStyle name="Note 4 3 17 4" xfId="26484"/>
    <cellStyle name="Note 4 3 17 5" xfId="35273"/>
    <cellStyle name="Note 4 3 17 6" xfId="40971"/>
    <cellStyle name="Note 4 3 17 7" xfId="54047"/>
    <cellStyle name="Note 4 3 18" xfId="2732"/>
    <cellStyle name="Note 4 3 18 2" xfId="10555"/>
    <cellStyle name="Note 4 3 18 3" xfId="17983"/>
    <cellStyle name="Note 4 3 18 4" xfId="20130"/>
    <cellStyle name="Note 4 3 18 5" xfId="27886"/>
    <cellStyle name="Note 4 3 18 6" xfId="37651"/>
    <cellStyle name="Note 4 3 18 7" xfId="49003"/>
    <cellStyle name="Note 4 3 19" xfId="2798"/>
    <cellStyle name="Note 4 3 19 2" xfId="10621"/>
    <cellStyle name="Note 4 3 19 3" xfId="18049"/>
    <cellStyle name="Note 4 3 19 4" xfId="25010"/>
    <cellStyle name="Note 4 3 19 5" xfId="33365"/>
    <cellStyle name="Note 4 3 19 6" xfId="37229"/>
    <cellStyle name="Note 4 3 19 7" xfId="50829"/>
    <cellStyle name="Note 4 3 2" xfId="667"/>
    <cellStyle name="Note 4 3 2 2" xfId="8490"/>
    <cellStyle name="Note 4 3 2 3" xfId="8258"/>
    <cellStyle name="Note 4 3 2 4" xfId="20126"/>
    <cellStyle name="Note 4 3 2 5" xfId="26769"/>
    <cellStyle name="Note 4 3 2 6" xfId="37588"/>
    <cellStyle name="Note 4 3 2 7" xfId="50363"/>
    <cellStyle name="Note 4 3 20" xfId="2905"/>
    <cellStyle name="Note 4 3 20 2" xfId="10728"/>
    <cellStyle name="Note 4 3 20 3" xfId="18156"/>
    <cellStyle name="Note 4 3 20 4" xfId="25199"/>
    <cellStyle name="Note 4 3 20 5" xfId="33588"/>
    <cellStyle name="Note 4 3 20 6" xfId="36663"/>
    <cellStyle name="Note 4 3 20 7" xfId="51220"/>
    <cellStyle name="Note 4 3 21" xfId="3281"/>
    <cellStyle name="Note 4 3 21 2" xfId="11074"/>
    <cellStyle name="Note 4 3 21 3" xfId="18403"/>
    <cellStyle name="Note 4 3 21 4" xfId="26102"/>
    <cellStyle name="Note 4 3 21 5" xfId="34758"/>
    <cellStyle name="Note 4 3 21 6" xfId="40928"/>
    <cellStyle name="Note 4 3 21 7" xfId="53220"/>
    <cellStyle name="Note 4 3 22" xfId="3401"/>
    <cellStyle name="Note 4 3 22 2" xfId="11192"/>
    <cellStyle name="Note 4 3 22 3" xfId="18514"/>
    <cellStyle name="Note 4 3 22 4" xfId="20285"/>
    <cellStyle name="Note 4 3 22 5" xfId="27256"/>
    <cellStyle name="Note 4 3 22 6" xfId="37640"/>
    <cellStyle name="Note 4 3 22 7" xfId="48802"/>
    <cellStyle name="Note 4 3 23" xfId="3529"/>
    <cellStyle name="Note 4 3 23 2" xfId="11319"/>
    <cellStyle name="Note 4 3 23 3" xfId="18610"/>
    <cellStyle name="Note 4 3 23 4" xfId="25208"/>
    <cellStyle name="Note 4 3 23 5" xfId="33605"/>
    <cellStyle name="Note 4 3 23 6" xfId="39768"/>
    <cellStyle name="Note 4 3 23 7" xfId="51241"/>
    <cellStyle name="Note 4 3 24" xfId="3360"/>
    <cellStyle name="Note 4 3 24 2" xfId="11151"/>
    <cellStyle name="Note 4 3 24 3" xfId="18473"/>
    <cellStyle name="Note 4 3 24 4" xfId="26261"/>
    <cellStyle name="Note 4 3 24 5" xfId="34959"/>
    <cellStyle name="Note 4 3 24 6" xfId="40468"/>
    <cellStyle name="Note 4 3 24 7" xfId="53568"/>
    <cellStyle name="Note 4 3 25" xfId="3671"/>
    <cellStyle name="Note 4 3 25 2" xfId="11456"/>
    <cellStyle name="Note 4 3 25 3" xfId="18729"/>
    <cellStyle name="Note 4 3 25 4" xfId="25494"/>
    <cellStyle name="Note 4 3 25 5" xfId="33972"/>
    <cellStyle name="Note 4 3 25 6" xfId="36463"/>
    <cellStyle name="Note 4 3 25 7" xfId="51868"/>
    <cellStyle name="Note 4 3 26" xfId="3802"/>
    <cellStyle name="Note 4 3 26 2" xfId="11584"/>
    <cellStyle name="Note 4 3 26 3" xfId="18841"/>
    <cellStyle name="Note 4 3 26 4" xfId="26324"/>
    <cellStyle name="Note 4 3 26 5" xfId="35048"/>
    <cellStyle name="Note 4 3 26 6" xfId="41188"/>
    <cellStyle name="Note 4 3 26 7" xfId="53692"/>
    <cellStyle name="Note 4 3 27" xfId="3919"/>
    <cellStyle name="Note 4 3 27 2" xfId="11699"/>
    <cellStyle name="Note 4 3 27 3" xfId="18950"/>
    <cellStyle name="Note 4 3 27 4" xfId="19493"/>
    <cellStyle name="Note 4 3 27 5" xfId="28624"/>
    <cellStyle name="Note 4 3 27 6" xfId="37295"/>
    <cellStyle name="Note 4 3 27 7" xfId="48846"/>
    <cellStyle name="Note 4 3 28" xfId="3993"/>
    <cellStyle name="Note 4 3 28 2" xfId="11772"/>
    <cellStyle name="Note 4 3 28 3" xfId="20703"/>
    <cellStyle name="Note 4 3 28 4" xfId="28890"/>
    <cellStyle name="Note 4 3 28 5" xfId="27716"/>
    <cellStyle name="Note 4 3 28 6" xfId="42555"/>
    <cellStyle name="Note 4 3 28 7" xfId="50032"/>
    <cellStyle name="Note 4 3 29" xfId="4116"/>
    <cellStyle name="Note 4 3 29 2" xfId="11876"/>
    <cellStyle name="Note 4 3 29 3" xfId="20826"/>
    <cellStyle name="Note 4 3 29 4" xfId="29013"/>
    <cellStyle name="Note 4 3 29 5" xfId="35777"/>
    <cellStyle name="Note 4 3 29 6" xfId="42678"/>
    <cellStyle name="Note 4 3 29 7" xfId="52389"/>
    <cellStyle name="Note 4 3 3" xfId="774"/>
    <cellStyle name="Note 4 3 3 2" xfId="8597"/>
    <cellStyle name="Note 4 3 3 3" xfId="16025"/>
    <cellStyle name="Note 4 3 3 4" xfId="25509"/>
    <cellStyle name="Note 4 3 3 5" xfId="33987"/>
    <cellStyle name="Note 4 3 3 6" xfId="37915"/>
    <cellStyle name="Note 4 3 3 7" xfId="51896"/>
    <cellStyle name="Note 4 3 30" xfId="4073"/>
    <cellStyle name="Note 4 3 30 2" xfId="20783"/>
    <cellStyle name="Note 4 3 30 3" xfId="28970"/>
    <cellStyle name="Note 4 3 30 4" xfId="27384"/>
    <cellStyle name="Note 4 3 30 5" xfId="42635"/>
    <cellStyle name="Note 4 3 30 6" xfId="49295"/>
    <cellStyle name="Note 4 3 31" xfId="4313"/>
    <cellStyle name="Note 4 3 31 2" xfId="12030"/>
    <cellStyle name="Note 4 3 31 3" xfId="21023"/>
    <cellStyle name="Note 4 3 31 4" xfId="29210"/>
    <cellStyle name="Note 4 3 31 5" xfId="27938"/>
    <cellStyle name="Note 4 3 31 6" xfId="42875"/>
    <cellStyle name="Note 4 3 31 7" xfId="49838"/>
    <cellStyle name="Note 4 3 32" xfId="4436"/>
    <cellStyle name="Note 4 3 32 2" xfId="12153"/>
    <cellStyle name="Note 4 3 32 3" xfId="21146"/>
    <cellStyle name="Note 4 3 32 4" xfId="29333"/>
    <cellStyle name="Note 4 3 32 5" xfId="28015"/>
    <cellStyle name="Note 4 3 32 6" xfId="42998"/>
    <cellStyle name="Note 4 3 32 7" xfId="51015"/>
    <cellStyle name="Note 4 3 33" xfId="4550"/>
    <cellStyle name="Note 4 3 33 2" xfId="12267"/>
    <cellStyle name="Note 4 3 33 3" xfId="21260"/>
    <cellStyle name="Note 4 3 33 4" xfId="29447"/>
    <cellStyle name="Note 4 3 33 5" xfId="36168"/>
    <cellStyle name="Note 4 3 33 6" xfId="43112"/>
    <cellStyle name="Note 4 3 33 7" xfId="54258"/>
    <cellStyle name="Note 4 3 34" xfId="4663"/>
    <cellStyle name="Note 4 3 34 2" xfId="12380"/>
    <cellStyle name="Note 4 3 34 3" xfId="21373"/>
    <cellStyle name="Note 4 3 34 4" xfId="29560"/>
    <cellStyle name="Note 4 3 34 5" xfId="27038"/>
    <cellStyle name="Note 4 3 34 6" xfId="43225"/>
    <cellStyle name="Note 4 3 34 7" xfId="50163"/>
    <cellStyle name="Note 4 3 35" xfId="4775"/>
    <cellStyle name="Note 4 3 35 2" xfId="12492"/>
    <cellStyle name="Note 4 3 35 3" xfId="21485"/>
    <cellStyle name="Note 4 3 35 4" xfId="29672"/>
    <cellStyle name="Note 4 3 35 5" xfId="36021"/>
    <cellStyle name="Note 4 3 35 6" xfId="43337"/>
    <cellStyle name="Note 4 3 35 7" xfId="53542"/>
    <cellStyle name="Note 4 3 36" xfId="4883"/>
    <cellStyle name="Note 4 3 36 2" xfId="12600"/>
    <cellStyle name="Note 4 3 36 3" xfId="21593"/>
    <cellStyle name="Note 4 3 36 4" xfId="29780"/>
    <cellStyle name="Note 4 3 36 5" xfId="27120"/>
    <cellStyle name="Note 4 3 36 6" xfId="43445"/>
    <cellStyle name="Note 4 3 36 7" xfId="50127"/>
    <cellStyle name="Note 4 3 37" xfId="4995"/>
    <cellStyle name="Note 4 3 37 2" xfId="12712"/>
    <cellStyle name="Note 4 3 37 3" xfId="21705"/>
    <cellStyle name="Note 4 3 37 4" xfId="29892"/>
    <cellStyle name="Note 4 3 37 5" xfId="36148"/>
    <cellStyle name="Note 4 3 37 6" xfId="43557"/>
    <cellStyle name="Note 4 3 37 7" xfId="54156"/>
    <cellStyle name="Note 4 3 38" xfId="5104"/>
    <cellStyle name="Note 4 3 38 2" xfId="12821"/>
    <cellStyle name="Note 4 3 38 3" xfId="21814"/>
    <cellStyle name="Note 4 3 38 4" xfId="30001"/>
    <cellStyle name="Note 4 3 38 5" xfId="27168"/>
    <cellStyle name="Note 4 3 38 6" xfId="43666"/>
    <cellStyle name="Note 4 3 38 7" xfId="49994"/>
    <cellStyle name="Note 4 3 39" xfId="5493"/>
    <cellStyle name="Note 4 3 39 2" xfId="13210"/>
    <cellStyle name="Note 4 3 39 3" xfId="22203"/>
    <cellStyle name="Note 4 3 39 4" xfId="30390"/>
    <cellStyle name="Note 4 3 39 5" xfId="34947"/>
    <cellStyle name="Note 4 3 39 6" xfId="44055"/>
    <cellStyle name="Note 4 3 39 7" xfId="48753"/>
    <cellStyle name="Note 4 3 4" xfId="886"/>
    <cellStyle name="Note 4 3 4 2" xfId="8709"/>
    <cellStyle name="Note 4 3 4 3" xfId="16137"/>
    <cellStyle name="Note 4 3 4 4" xfId="26234"/>
    <cellStyle name="Note 4 3 4 5" xfId="34924"/>
    <cellStyle name="Note 4 3 4 6" xfId="37607"/>
    <cellStyle name="Note 4 3 4 7" xfId="53507"/>
    <cellStyle name="Note 4 3 40" xfId="5618"/>
    <cellStyle name="Note 4 3 40 2" xfId="13335"/>
    <cellStyle name="Note 4 3 40 3" xfId="22328"/>
    <cellStyle name="Note 4 3 40 4" xfId="30515"/>
    <cellStyle name="Note 4 3 40 5" xfId="33241"/>
    <cellStyle name="Note 4 3 40 6" xfId="44180"/>
    <cellStyle name="Note 4 3 40 7" xfId="47118"/>
    <cellStyle name="Note 4 3 41" xfId="5733"/>
    <cellStyle name="Note 4 3 41 2" xfId="13450"/>
    <cellStyle name="Note 4 3 41 3" xfId="22443"/>
    <cellStyle name="Note 4 3 41 4" xfId="30630"/>
    <cellStyle name="Note 4 3 41 5" xfId="36039"/>
    <cellStyle name="Note 4 3 41 6" xfId="44295"/>
    <cellStyle name="Note 4 3 41 7" xfId="53339"/>
    <cellStyle name="Note 4 3 42" xfId="5850"/>
    <cellStyle name="Note 4 3 42 2" xfId="13567"/>
    <cellStyle name="Note 4 3 42 3" xfId="22560"/>
    <cellStyle name="Note 4 3 42 4" xfId="30747"/>
    <cellStyle name="Note 4 3 42 5" xfId="36141"/>
    <cellStyle name="Note 4 3 42 6" xfId="44412"/>
    <cellStyle name="Note 4 3 42 7" xfId="53911"/>
    <cellStyle name="Note 4 3 43" xfId="5978"/>
    <cellStyle name="Note 4 3 43 2" xfId="13695"/>
    <cellStyle name="Note 4 3 43 3" xfId="22688"/>
    <cellStyle name="Note 4 3 43 4" xfId="30875"/>
    <cellStyle name="Note 4 3 43 5" xfId="34995"/>
    <cellStyle name="Note 4 3 43 6" xfId="44540"/>
    <cellStyle name="Note 4 3 43 7" xfId="48789"/>
    <cellStyle name="Note 4 3 44" xfId="6080"/>
    <cellStyle name="Note 4 3 44 2" xfId="13797"/>
    <cellStyle name="Note 4 3 44 3" xfId="22790"/>
    <cellStyle name="Note 4 3 44 4" xfId="30977"/>
    <cellStyle name="Note 4 3 44 5" xfId="35939"/>
    <cellStyle name="Note 4 3 44 6" xfId="44642"/>
    <cellStyle name="Note 4 3 44 7" xfId="52899"/>
    <cellStyle name="Note 4 3 45" xfId="5102"/>
    <cellStyle name="Note 4 3 45 2" xfId="12819"/>
    <cellStyle name="Note 4 3 45 3" xfId="21812"/>
    <cellStyle name="Note 4 3 45 4" xfId="29999"/>
    <cellStyle name="Note 4 3 45 5" xfId="33536"/>
    <cellStyle name="Note 4 3 45 6" xfId="43664"/>
    <cellStyle name="Note 4 3 45 7" xfId="49637"/>
    <cellStyle name="Note 4 3 46" xfId="6234"/>
    <cellStyle name="Note 4 3 46 2" xfId="13951"/>
    <cellStyle name="Note 4 3 46 3" xfId="22944"/>
    <cellStyle name="Note 4 3 46 4" xfId="31131"/>
    <cellStyle name="Note 4 3 46 5" xfId="35596"/>
    <cellStyle name="Note 4 3 46 6" xfId="44796"/>
    <cellStyle name="Note 4 3 46 7" xfId="51196"/>
    <cellStyle name="Note 4 3 47" xfId="6351"/>
    <cellStyle name="Note 4 3 47 2" xfId="14068"/>
    <cellStyle name="Note 4 3 47 3" xfId="23061"/>
    <cellStyle name="Note 4 3 47 4" xfId="31248"/>
    <cellStyle name="Note 4 3 47 5" xfId="35262"/>
    <cellStyle name="Note 4 3 47 6" xfId="44913"/>
    <cellStyle name="Note 4 3 47 7" xfId="48207"/>
    <cellStyle name="Note 4 3 48" xfId="6461"/>
    <cellStyle name="Note 4 3 48 2" xfId="14178"/>
    <cellStyle name="Note 4 3 48 3" xfId="23171"/>
    <cellStyle name="Note 4 3 48 4" xfId="31358"/>
    <cellStyle name="Note 4 3 48 5" xfId="26840"/>
    <cellStyle name="Note 4 3 48 6" xfId="45023"/>
    <cellStyle name="Note 4 3 48 7" xfId="49221"/>
    <cellStyle name="Note 4 3 49" xfId="6532"/>
    <cellStyle name="Note 4 3 49 2" xfId="14249"/>
    <cellStyle name="Note 4 3 49 3" xfId="23242"/>
    <cellStyle name="Note 4 3 49 4" xfId="31429"/>
    <cellStyle name="Note 4 3 49 5" xfId="26797"/>
    <cellStyle name="Note 4 3 49 6" xfId="45094"/>
    <cellStyle name="Note 4 3 49 7" xfId="50057"/>
    <cellStyle name="Note 4 3 5" xfId="1350"/>
    <cellStyle name="Note 4 3 5 2" xfId="9173"/>
    <cellStyle name="Note 4 3 5 3" xfId="16601"/>
    <cellStyle name="Note 4 3 5 4" xfId="19461"/>
    <cellStyle name="Note 4 3 5 5" xfId="28057"/>
    <cellStyle name="Note 4 3 5 6" xfId="40980"/>
    <cellStyle name="Note 4 3 5 7" xfId="47849"/>
    <cellStyle name="Note 4 3 50" xfId="6608"/>
    <cellStyle name="Note 4 3 50 2" xfId="14325"/>
    <cellStyle name="Note 4 3 50 3" xfId="23318"/>
    <cellStyle name="Note 4 3 50 4" xfId="31505"/>
    <cellStyle name="Note 4 3 50 5" xfId="33105"/>
    <cellStyle name="Note 4 3 50 6" xfId="45170"/>
    <cellStyle name="Note 4 3 50 7" xfId="49339"/>
    <cellStyle name="Note 4 3 51" xfId="6719"/>
    <cellStyle name="Note 4 3 51 2" xfId="14436"/>
    <cellStyle name="Note 4 3 51 3" xfId="23429"/>
    <cellStyle name="Note 4 3 51 4" xfId="31616"/>
    <cellStyle name="Note 4 3 51 5" xfId="35635"/>
    <cellStyle name="Note 4 3 51 6" xfId="45281"/>
    <cellStyle name="Note 4 3 51 7" xfId="52653"/>
    <cellStyle name="Note 4 3 52" xfId="6834"/>
    <cellStyle name="Note 4 3 52 2" xfId="14551"/>
    <cellStyle name="Note 4 3 52 3" xfId="23544"/>
    <cellStyle name="Note 4 3 52 4" xfId="31731"/>
    <cellStyle name="Note 4 3 52 5" xfId="26783"/>
    <cellStyle name="Note 4 3 52 6" xfId="45396"/>
    <cellStyle name="Note 4 3 52 7" xfId="48326"/>
    <cellStyle name="Note 4 3 53" xfId="6947"/>
    <cellStyle name="Note 4 3 53 2" xfId="14664"/>
    <cellStyle name="Note 4 3 53 3" xfId="23657"/>
    <cellStyle name="Note 4 3 53 4" xfId="31844"/>
    <cellStyle name="Note 4 3 53 5" xfId="28869"/>
    <cellStyle name="Note 4 3 53 6" xfId="45509"/>
    <cellStyle name="Note 4 3 53 7" xfId="46807"/>
    <cellStyle name="Note 4 3 54" xfId="7059"/>
    <cellStyle name="Note 4 3 54 2" xfId="14776"/>
    <cellStyle name="Note 4 3 54 3" xfId="23769"/>
    <cellStyle name="Note 4 3 54 4" xfId="31956"/>
    <cellStyle name="Note 4 3 54 5" xfId="35959"/>
    <cellStyle name="Note 4 3 54 6" xfId="45621"/>
    <cellStyle name="Note 4 3 54 7" xfId="52900"/>
    <cellStyle name="Note 4 3 55" xfId="7355"/>
    <cellStyle name="Note 4 3 55 2" xfId="15072"/>
    <cellStyle name="Note 4 3 55 3" xfId="24065"/>
    <cellStyle name="Note 4 3 55 4" xfId="32252"/>
    <cellStyle name="Note 4 3 55 5" xfId="27205"/>
    <cellStyle name="Note 4 3 55 6" xfId="45917"/>
    <cellStyle name="Note 4 3 55 7" xfId="50205"/>
    <cellStyle name="Note 4 3 56" xfId="7324"/>
    <cellStyle name="Note 4 3 56 2" xfId="15041"/>
    <cellStyle name="Note 4 3 56 3" xfId="24034"/>
    <cellStyle name="Note 4 3 56 4" xfId="32221"/>
    <cellStyle name="Note 4 3 56 5" xfId="36116"/>
    <cellStyle name="Note 4 3 56 6" xfId="45886"/>
    <cellStyle name="Note 4 3 56 7" xfId="53394"/>
    <cellStyle name="Note 4 3 57" xfId="7456"/>
    <cellStyle name="Note 4 3 57 2" xfId="15173"/>
    <cellStyle name="Note 4 3 57 3" xfId="24166"/>
    <cellStyle name="Note 4 3 57 4" xfId="32353"/>
    <cellStyle name="Note 4 3 57 5" xfId="33325"/>
    <cellStyle name="Note 4 3 57 6" xfId="46018"/>
    <cellStyle name="Note 4 3 57 7" xfId="54308"/>
    <cellStyle name="Note 4 3 58" xfId="7577"/>
    <cellStyle name="Note 4 3 58 2" xfId="15294"/>
    <cellStyle name="Note 4 3 58 3" xfId="24287"/>
    <cellStyle name="Note 4 3 58 4" xfId="32474"/>
    <cellStyle name="Note 4 3 58 5" xfId="35213"/>
    <cellStyle name="Note 4 3 58 6" xfId="46139"/>
    <cellStyle name="Note 4 3 58 7" xfId="48849"/>
    <cellStyle name="Note 4 3 59" xfId="7853"/>
    <cellStyle name="Note 4 3 59 2" xfId="15570"/>
    <cellStyle name="Note 4 3 59 3" xfId="24557"/>
    <cellStyle name="Note 4 3 59 4" xfId="32750"/>
    <cellStyle name="Note 4 3 59 5" xfId="33237"/>
    <cellStyle name="Note 4 3 59 6" xfId="46415"/>
    <cellStyle name="Note 4 3 59 7" xfId="50050"/>
    <cellStyle name="Note 4 3 6" xfId="1473"/>
    <cellStyle name="Note 4 3 6 2" xfId="9296"/>
    <cellStyle name="Note 4 3 6 3" xfId="16724"/>
    <cellStyle name="Note 4 3 6 4" xfId="19727"/>
    <cellStyle name="Note 4 3 6 5" xfId="27492"/>
    <cellStyle name="Note 4 3 6 6" xfId="39510"/>
    <cellStyle name="Note 4 3 6 7" xfId="47702"/>
    <cellStyle name="Note 4 3 60" xfId="7707"/>
    <cellStyle name="Note 4 3 60 2" xfId="15424"/>
    <cellStyle name="Note 4 3 60 3" xfId="24415"/>
    <cellStyle name="Note 4 3 60 4" xfId="32604"/>
    <cellStyle name="Note 4 3 60 5" xfId="27545"/>
    <cellStyle name="Note 4 3 60 6" xfId="46269"/>
    <cellStyle name="Note 4 3 60 7" xfId="50329"/>
    <cellStyle name="Note 4 3 61" xfId="7979"/>
    <cellStyle name="Note 4 3 61 2" xfId="15696"/>
    <cellStyle name="Note 4 3 61 3" xfId="24681"/>
    <cellStyle name="Note 4 3 61 4" xfId="32876"/>
    <cellStyle name="Note 4 3 61 5" xfId="28555"/>
    <cellStyle name="Note 4 3 61 6" xfId="46541"/>
    <cellStyle name="Note 4 3 61 7" xfId="51399"/>
    <cellStyle name="Note 4 3 62" xfId="7996"/>
    <cellStyle name="Note 4 3 62 2" xfId="15713"/>
    <cellStyle name="Note 4 3 62 3" xfId="24698"/>
    <cellStyle name="Note 4 3 62 4" xfId="32893"/>
    <cellStyle name="Note 4 3 62 5" xfId="27830"/>
    <cellStyle name="Note 4 3 62 6" xfId="46558"/>
    <cellStyle name="Note 4 3 62 7" xfId="47402"/>
    <cellStyle name="Note 4 3 63" xfId="8129"/>
    <cellStyle name="Note 4 3 63 2" xfId="15846"/>
    <cellStyle name="Note 4 3 63 3" xfId="33026"/>
    <cellStyle name="Note 4 3 63 4" xfId="33322"/>
    <cellStyle name="Note 4 3 63 5" xfId="46691"/>
    <cellStyle name="Note 4 3 63 6" xfId="50493"/>
    <cellStyle name="Note 4 3 64" xfId="19122"/>
    <cellStyle name="Note 4 3 65" xfId="27422"/>
    <cellStyle name="Note 4 3 66" xfId="36335"/>
    <cellStyle name="Note 4 3 67" xfId="49867"/>
    <cellStyle name="Note 4 3 7" xfId="1560"/>
    <cellStyle name="Note 4 3 7 2" xfId="9383"/>
    <cellStyle name="Note 4 3 7 3" xfId="16811"/>
    <cellStyle name="Note 4 3 7 4" xfId="26288"/>
    <cellStyle name="Note 4 3 7 5" xfId="35002"/>
    <cellStyle name="Note 4 3 7 6" xfId="42055"/>
    <cellStyle name="Note 4 3 7 7" xfId="53624"/>
    <cellStyle name="Note 4 3 8" xfId="1710"/>
    <cellStyle name="Note 4 3 8 2" xfId="9533"/>
    <cellStyle name="Note 4 3 8 3" xfId="16961"/>
    <cellStyle name="Note 4 3 8 4" xfId="25909"/>
    <cellStyle name="Note 4 3 8 5" xfId="34510"/>
    <cellStyle name="Note 4 3 8 6" xfId="36592"/>
    <cellStyle name="Note 4 3 8 7" xfId="52807"/>
    <cellStyle name="Note 4 3 9" xfId="1844"/>
    <cellStyle name="Note 4 3 9 2" xfId="9667"/>
    <cellStyle name="Note 4 3 9 3" xfId="17095"/>
    <cellStyle name="Note 4 3 9 4" xfId="26112"/>
    <cellStyle name="Note 4 3 9 5" xfId="34771"/>
    <cellStyle name="Note 4 3 9 6" xfId="42238"/>
    <cellStyle name="Note 4 3 9 7" xfId="53242"/>
    <cellStyle name="Note 4 30" xfId="6564"/>
    <cellStyle name="Note 4 30 2" xfId="14281"/>
    <cellStyle name="Note 4 30 3" xfId="23274"/>
    <cellStyle name="Note 4 30 4" xfId="31461"/>
    <cellStyle name="Note 4 30 5" xfId="36213"/>
    <cellStyle name="Note 4 30 6" xfId="45126"/>
    <cellStyle name="Note 4 30 7" xfId="54334"/>
    <cellStyle name="Note 4 31" xfId="7407"/>
    <cellStyle name="Note 4 31 2" xfId="15124"/>
    <cellStyle name="Note 4 31 3" xfId="24117"/>
    <cellStyle name="Note 4 31 4" xfId="32304"/>
    <cellStyle name="Note 4 31 5" xfId="35849"/>
    <cellStyle name="Note 4 31 6" xfId="45969"/>
    <cellStyle name="Note 4 31 7" xfId="47627"/>
    <cellStyle name="Note 4 32" xfId="7284"/>
    <cellStyle name="Note 4 32 2" xfId="15001"/>
    <cellStyle name="Note 4 32 3" xfId="23994"/>
    <cellStyle name="Note 4 32 4" xfId="32181"/>
    <cellStyle name="Note 4 32 5" xfId="34181"/>
    <cellStyle name="Note 4 32 6" xfId="45846"/>
    <cellStyle name="Note 4 32 7" xfId="50317"/>
    <cellStyle name="Note 4 33" xfId="7686"/>
    <cellStyle name="Note 4 33 2" xfId="15403"/>
    <cellStyle name="Note 4 33 3" xfId="24394"/>
    <cellStyle name="Note 4 33 4" xfId="32583"/>
    <cellStyle name="Note 4 33 5" xfId="35964"/>
    <cellStyle name="Note 4 33 6" xfId="46248"/>
    <cellStyle name="Note 4 33 7" xfId="52926"/>
    <cellStyle name="Note 4 34" xfId="7745"/>
    <cellStyle name="Note 4 34 2" xfId="15462"/>
    <cellStyle name="Note 4 34 3" xfId="24453"/>
    <cellStyle name="Note 4 34 4" xfId="32642"/>
    <cellStyle name="Note 4 34 5" xfId="36032"/>
    <cellStyle name="Note 4 34 6" xfId="46307"/>
    <cellStyle name="Note 4 34 7" xfId="53102"/>
    <cellStyle name="Note 4 35" xfId="7758"/>
    <cellStyle name="Note 4 35 2" xfId="15475"/>
    <cellStyle name="Note 4 35 3" xfId="24464"/>
    <cellStyle name="Note 4 35 4" xfId="32655"/>
    <cellStyle name="Note 4 35 5" xfId="35753"/>
    <cellStyle name="Note 4 35 6" xfId="46320"/>
    <cellStyle name="Note 4 35 7" xfId="51628"/>
    <cellStyle name="Note 4 36" xfId="24827"/>
    <cellStyle name="Note 4 37" xfId="27655"/>
    <cellStyle name="Note 4 38" xfId="36554"/>
    <cellStyle name="Note 4 39" xfId="50217"/>
    <cellStyle name="Note 4 4" xfId="557"/>
    <cellStyle name="Note 4 4 10" xfId="2003"/>
    <cellStyle name="Note 4 4 10 2" xfId="9826"/>
    <cellStyle name="Note 4 4 10 3" xfId="17254"/>
    <cellStyle name="Note 4 4 10 4" xfId="25553"/>
    <cellStyle name="Note 4 4 10 5" xfId="34049"/>
    <cellStyle name="Note 4 4 10 6" xfId="36854"/>
    <cellStyle name="Note 4 4 10 7" xfId="51993"/>
    <cellStyle name="Note 4 4 11" xfId="2120"/>
    <cellStyle name="Note 4 4 11 2" xfId="9943"/>
    <cellStyle name="Note 4 4 11 3" xfId="17371"/>
    <cellStyle name="Note 4 4 11 4" xfId="25422"/>
    <cellStyle name="Note 4 4 11 5" xfId="33880"/>
    <cellStyle name="Note 4 4 11 6" xfId="36441"/>
    <cellStyle name="Note 4 4 11 7" xfId="51695"/>
    <cellStyle name="Note 4 4 12" xfId="2234"/>
    <cellStyle name="Note 4 4 12 2" xfId="10057"/>
    <cellStyle name="Note 4 4 12 3" xfId="17485"/>
    <cellStyle name="Note 4 4 12 4" xfId="19888"/>
    <cellStyle name="Note 4 4 12 5" xfId="28657"/>
    <cellStyle name="Note 4 4 12 6" xfId="40378"/>
    <cellStyle name="Note 4 4 12 7" xfId="48796"/>
    <cellStyle name="Note 4 4 13" xfId="2038"/>
    <cellStyle name="Note 4 4 13 2" xfId="9861"/>
    <cellStyle name="Note 4 4 13 3" xfId="17289"/>
    <cellStyle name="Note 4 4 13 4" xfId="26693"/>
    <cellStyle name="Note 4 4 13 5" xfId="35545"/>
    <cellStyle name="Note 4 4 13 6" xfId="37964"/>
    <cellStyle name="Note 4 4 13 7" xfId="54484"/>
    <cellStyle name="Note 4 4 14" xfId="2341"/>
    <cellStyle name="Note 4 4 14 2" xfId="10164"/>
    <cellStyle name="Note 4 4 14 3" xfId="17592"/>
    <cellStyle name="Note 4 4 14 4" xfId="25404"/>
    <cellStyle name="Note 4 4 14 5" xfId="33860"/>
    <cellStyle name="Note 4 4 14 6" xfId="38550"/>
    <cellStyle name="Note 4 4 14 7" xfId="51665"/>
    <cellStyle name="Note 4 4 15" xfId="2531"/>
    <cellStyle name="Note 4 4 15 2" xfId="10354"/>
    <cellStyle name="Note 4 4 15 3" xfId="17782"/>
    <cellStyle name="Note 4 4 15 4" xfId="19775"/>
    <cellStyle name="Note 4 4 15 5" xfId="27338"/>
    <cellStyle name="Note 4 4 15 6" xfId="41514"/>
    <cellStyle name="Note 4 4 15 7" xfId="49665"/>
    <cellStyle name="Note 4 4 16" xfId="2645"/>
    <cellStyle name="Note 4 4 16 2" xfId="10468"/>
    <cellStyle name="Note 4 4 16 3" xfId="17896"/>
    <cellStyle name="Note 4 4 16 4" xfId="24978"/>
    <cellStyle name="Note 4 4 16 5" xfId="33321"/>
    <cellStyle name="Note 4 4 16 6" xfId="37571"/>
    <cellStyle name="Note 4 4 16 7" xfId="50750"/>
    <cellStyle name="Note 4 4 17" xfId="1058"/>
    <cellStyle name="Note 4 4 17 2" xfId="8881"/>
    <cellStyle name="Note 4 4 17 3" xfId="16309"/>
    <cellStyle name="Note 4 4 17 4" xfId="25265"/>
    <cellStyle name="Note 4 4 17 5" xfId="33675"/>
    <cellStyle name="Note 4 4 17 6" xfId="37106"/>
    <cellStyle name="Note 4 4 17 7" xfId="51367"/>
    <cellStyle name="Note 4 4 18" xfId="1197"/>
    <cellStyle name="Note 4 4 18 2" xfId="9020"/>
    <cellStyle name="Note 4 4 18 3" xfId="16448"/>
    <cellStyle name="Note 4 4 18 4" xfId="25291"/>
    <cellStyle name="Note 4 4 18 5" xfId="33705"/>
    <cellStyle name="Note 4 4 18 6" xfId="40935"/>
    <cellStyle name="Note 4 4 18 7" xfId="51413"/>
    <cellStyle name="Note 4 4 19" xfId="2836"/>
    <cellStyle name="Note 4 4 19 2" xfId="10659"/>
    <cellStyle name="Note 4 4 19 3" xfId="18087"/>
    <cellStyle name="Note 4 4 19 4" xfId="26662"/>
    <cellStyle name="Note 4 4 19 5" xfId="35509"/>
    <cellStyle name="Note 4 4 19 6" xfId="40296"/>
    <cellStyle name="Note 4 4 19 7" xfId="54426"/>
    <cellStyle name="Note 4 4 2" xfId="705"/>
    <cellStyle name="Note 4 4 2 2" xfId="8528"/>
    <cellStyle name="Note 4 4 2 3" xfId="15956"/>
    <cellStyle name="Note 4 4 2 4" xfId="25877"/>
    <cellStyle name="Note 4 4 2 5" xfId="34469"/>
    <cellStyle name="Note 4 4 2 6" xfId="37204"/>
    <cellStyle name="Note 4 4 2 7" xfId="52742"/>
    <cellStyle name="Note 4 4 20" xfId="2943"/>
    <cellStyle name="Note 4 4 20 2" xfId="10766"/>
    <cellStyle name="Note 4 4 20 3" xfId="18194"/>
    <cellStyle name="Note 4 4 20 4" xfId="25093"/>
    <cellStyle name="Note 4 4 20 5" xfId="33457"/>
    <cellStyle name="Note 4 4 20 6" xfId="39260"/>
    <cellStyle name="Note 4 4 20 7" xfId="51002"/>
    <cellStyle name="Note 4 4 21" xfId="3320"/>
    <cellStyle name="Note 4 4 21 2" xfId="11113"/>
    <cellStyle name="Note 4 4 21 3" xfId="18441"/>
    <cellStyle name="Note 4 4 21 4" xfId="19638"/>
    <cellStyle name="Note 4 4 21 5" xfId="28394"/>
    <cellStyle name="Note 4 4 21 6" xfId="37454"/>
    <cellStyle name="Note 4 4 21 7" xfId="49020"/>
    <cellStyle name="Note 4 4 22" xfId="3439"/>
    <cellStyle name="Note 4 4 22 2" xfId="11230"/>
    <cellStyle name="Note 4 4 22 3" xfId="18552"/>
    <cellStyle name="Note 4 4 22 4" xfId="20195"/>
    <cellStyle name="Note 4 4 22 5" xfId="27490"/>
    <cellStyle name="Note 4 4 22 6" xfId="39848"/>
    <cellStyle name="Note 4 4 22 7" xfId="48098"/>
    <cellStyle name="Note 4 4 23" xfId="3562"/>
    <cellStyle name="Note 4 4 23 2" xfId="11351"/>
    <cellStyle name="Note 4 4 23 3" xfId="18634"/>
    <cellStyle name="Note 4 4 23 4" xfId="19062"/>
    <cellStyle name="Note 4 4 23 5" xfId="33152"/>
    <cellStyle name="Note 4 4 23 6" xfId="36999"/>
    <cellStyle name="Note 4 4 23 7" xfId="50443"/>
    <cellStyle name="Note 4 4 24" xfId="3599"/>
    <cellStyle name="Note 4 4 24 2" xfId="11385"/>
    <cellStyle name="Note 4 4 24 3" xfId="18659"/>
    <cellStyle name="Note 4 4 24 4" xfId="25324"/>
    <cellStyle name="Note 4 4 24 5" xfId="33754"/>
    <cellStyle name="Note 4 4 24 6" xfId="38671"/>
    <cellStyle name="Note 4 4 24 7" xfId="51489"/>
    <cellStyle name="Note 4 4 25" xfId="3712"/>
    <cellStyle name="Note 4 4 25 2" xfId="11497"/>
    <cellStyle name="Note 4 4 25 3" xfId="18769"/>
    <cellStyle name="Note 4 4 25 4" xfId="20031"/>
    <cellStyle name="Note 4 4 25 5" xfId="27307"/>
    <cellStyle name="Note 4 4 25 6" xfId="41675"/>
    <cellStyle name="Note 4 4 25 7" xfId="47834"/>
    <cellStyle name="Note 4 4 26" xfId="3841"/>
    <cellStyle name="Note 4 4 26 2" xfId="11623"/>
    <cellStyle name="Note 4 4 26 3" xfId="18879"/>
    <cellStyle name="Note 4 4 26 4" xfId="20355"/>
    <cellStyle name="Note 4 4 26 5" xfId="27754"/>
    <cellStyle name="Note 4 4 26 6" xfId="37516"/>
    <cellStyle name="Note 4 4 26 7" xfId="49519"/>
    <cellStyle name="Note 4 4 27" xfId="3960"/>
    <cellStyle name="Note 4 4 27 2" xfId="11739"/>
    <cellStyle name="Note 4 4 27 3" xfId="18988"/>
    <cellStyle name="Note 4 4 27 4" xfId="26124"/>
    <cellStyle name="Note 4 4 27 5" xfId="34786"/>
    <cellStyle name="Note 4 4 27 6" xfId="40168"/>
    <cellStyle name="Note 4 4 27 7" xfId="53267"/>
    <cellStyle name="Note 4 4 28" xfId="3332"/>
    <cellStyle name="Note 4 4 28 2" xfId="11125"/>
    <cellStyle name="Note 4 4 28 3" xfId="20393"/>
    <cellStyle name="Note 4 4 28 4" xfId="28496"/>
    <cellStyle name="Note 4 4 28 5" xfId="36037"/>
    <cellStyle name="Note 4 4 28 6" xfId="42458"/>
    <cellStyle name="Note 4 4 28 7" xfId="53625"/>
    <cellStyle name="Note 4 4 29" xfId="4156"/>
    <cellStyle name="Note 4 4 29 2" xfId="11915"/>
    <cellStyle name="Note 4 4 29 3" xfId="20866"/>
    <cellStyle name="Note 4 4 29 4" xfId="29053"/>
    <cellStyle name="Note 4 4 29 5" xfId="28131"/>
    <cellStyle name="Note 4 4 29 6" xfId="42718"/>
    <cellStyle name="Note 4 4 29 7" xfId="49822"/>
    <cellStyle name="Note 4 4 3" xfId="814"/>
    <cellStyle name="Note 4 4 3 2" xfId="8637"/>
    <cellStyle name="Note 4 4 3 3" xfId="16065"/>
    <cellStyle name="Note 4 4 3 4" xfId="26580"/>
    <cellStyle name="Note 4 4 3 5" xfId="35400"/>
    <cellStyle name="Note 4 4 3 6" xfId="37543"/>
    <cellStyle name="Note 4 4 3 7" xfId="54243"/>
    <cellStyle name="Note 4 4 30" xfId="4201"/>
    <cellStyle name="Note 4 4 30 2" xfId="20911"/>
    <cellStyle name="Note 4 4 30 3" xfId="29098"/>
    <cellStyle name="Note 4 4 30 4" xfId="28629"/>
    <cellStyle name="Note 4 4 30 5" xfId="42763"/>
    <cellStyle name="Note 4 4 30 6" xfId="51006"/>
    <cellStyle name="Note 4 4 31" xfId="4354"/>
    <cellStyle name="Note 4 4 31 2" xfId="12071"/>
    <cellStyle name="Note 4 4 31 3" xfId="21064"/>
    <cellStyle name="Note 4 4 31 4" xfId="29251"/>
    <cellStyle name="Note 4 4 31 5" xfId="27903"/>
    <cellStyle name="Note 4 4 31 6" xfId="42916"/>
    <cellStyle name="Note 4 4 31 7" xfId="48069"/>
    <cellStyle name="Note 4 4 32" xfId="4476"/>
    <cellStyle name="Note 4 4 32 2" xfId="12193"/>
    <cellStyle name="Note 4 4 32 3" xfId="21186"/>
    <cellStyle name="Note 4 4 32 4" xfId="29373"/>
    <cellStyle name="Note 4 4 32 5" xfId="35973"/>
    <cellStyle name="Note 4 4 32 6" xfId="43038"/>
    <cellStyle name="Note 4 4 32 7" xfId="53326"/>
    <cellStyle name="Note 4 4 33" xfId="4590"/>
    <cellStyle name="Note 4 4 33 2" xfId="12307"/>
    <cellStyle name="Note 4 4 33 3" xfId="21300"/>
    <cellStyle name="Note 4 4 33 4" xfId="29487"/>
    <cellStyle name="Note 4 4 33 5" xfId="27795"/>
    <cellStyle name="Note 4 4 33 6" xfId="43152"/>
    <cellStyle name="Note 4 4 33 7" xfId="50087"/>
    <cellStyle name="Note 4 4 34" xfId="4703"/>
    <cellStyle name="Note 4 4 34 2" xfId="12420"/>
    <cellStyle name="Note 4 4 34 3" xfId="21413"/>
    <cellStyle name="Note 4 4 34 4" xfId="29600"/>
    <cellStyle name="Note 4 4 34 5" xfId="36005"/>
    <cellStyle name="Note 4 4 34 6" xfId="43265"/>
    <cellStyle name="Note 4 4 34 7" xfId="53468"/>
    <cellStyle name="Note 4 4 35" xfId="4813"/>
    <cellStyle name="Note 4 4 35 2" xfId="12530"/>
    <cellStyle name="Note 4 4 35 3" xfId="21523"/>
    <cellStyle name="Note 4 4 35 4" xfId="29710"/>
    <cellStyle name="Note 4 4 35 5" xfId="34232"/>
    <cellStyle name="Note 4 4 35 6" xfId="43375"/>
    <cellStyle name="Note 4 4 35 7" xfId="49553"/>
    <cellStyle name="Note 4 4 36" xfId="4923"/>
    <cellStyle name="Note 4 4 36 2" xfId="12640"/>
    <cellStyle name="Note 4 4 36 3" xfId="21633"/>
    <cellStyle name="Note 4 4 36 4" xfId="29820"/>
    <cellStyle name="Note 4 4 36 5" xfId="27488"/>
    <cellStyle name="Note 4 4 36 6" xfId="43485"/>
    <cellStyle name="Note 4 4 36 7" xfId="47352"/>
    <cellStyle name="Note 4 4 37" xfId="5033"/>
    <cellStyle name="Note 4 4 37 2" xfId="12750"/>
    <cellStyle name="Note 4 4 37 3" xfId="21743"/>
    <cellStyle name="Note 4 4 37 4" xfId="29930"/>
    <cellStyle name="Note 4 4 37 5" xfId="28229"/>
    <cellStyle name="Note 4 4 37 6" xfId="43595"/>
    <cellStyle name="Note 4 4 37 7" xfId="49611"/>
    <cellStyle name="Note 4 4 38" xfId="5413"/>
    <cellStyle name="Note 4 4 38 2" xfId="13130"/>
    <cellStyle name="Note 4 4 38 3" xfId="22123"/>
    <cellStyle name="Note 4 4 38 4" xfId="30310"/>
    <cellStyle name="Note 4 4 38 5" xfId="33912"/>
    <cellStyle name="Note 4 4 38 6" xfId="43975"/>
    <cellStyle name="Note 4 4 38 7" xfId="49355"/>
    <cellStyle name="Note 4 4 39" xfId="5533"/>
    <cellStyle name="Note 4 4 39 2" xfId="13250"/>
    <cellStyle name="Note 4 4 39 3" xfId="22243"/>
    <cellStyle name="Note 4 4 39 4" xfId="30430"/>
    <cellStyle name="Note 4 4 39 5" xfId="35102"/>
    <cellStyle name="Note 4 4 39 6" xfId="44095"/>
    <cellStyle name="Note 4 4 39 7" xfId="46914"/>
    <cellStyle name="Note 4 4 4" xfId="924"/>
    <cellStyle name="Note 4 4 4 2" xfId="8747"/>
    <cellStyle name="Note 4 4 4 3" xfId="16175"/>
    <cellStyle name="Note 4 4 4 4" xfId="24812"/>
    <cellStyle name="Note 4 4 4 5" xfId="27884"/>
    <cellStyle name="Note 4 4 4 6" xfId="36352"/>
    <cellStyle name="Note 4 4 4 7" xfId="47553"/>
    <cellStyle name="Note 4 4 40" xfId="5657"/>
    <cellStyle name="Note 4 4 40 2" xfId="13374"/>
    <cellStyle name="Note 4 4 40 3" xfId="22367"/>
    <cellStyle name="Note 4 4 40 4" xfId="30554"/>
    <cellStyle name="Note 4 4 40 5" xfId="27952"/>
    <cellStyle name="Note 4 4 40 6" xfId="44219"/>
    <cellStyle name="Note 4 4 40 7" xfId="47101"/>
    <cellStyle name="Note 4 4 41" xfId="5773"/>
    <cellStyle name="Note 4 4 41 2" xfId="13490"/>
    <cellStyle name="Note 4 4 41 3" xfId="22483"/>
    <cellStyle name="Note 4 4 41 4" xfId="30670"/>
    <cellStyle name="Note 4 4 41 5" xfId="35534"/>
    <cellStyle name="Note 4 4 41 6" xfId="44335"/>
    <cellStyle name="Note 4 4 41 7" xfId="49132"/>
    <cellStyle name="Note 4 4 42" xfId="5890"/>
    <cellStyle name="Note 4 4 42 2" xfId="13607"/>
    <cellStyle name="Note 4 4 42 3" xfId="22600"/>
    <cellStyle name="Note 4 4 42 4" xfId="30787"/>
    <cellStyle name="Note 4 4 42 5" xfId="28062"/>
    <cellStyle name="Note 4 4 42 6" xfId="44452"/>
    <cellStyle name="Note 4 4 42 7" xfId="47389"/>
    <cellStyle name="Note 4 4 43" xfId="6018"/>
    <cellStyle name="Note 4 4 43 2" xfId="13735"/>
    <cellStyle name="Note 4 4 43 3" xfId="22728"/>
    <cellStyle name="Note 4 4 43 4" xfId="30915"/>
    <cellStyle name="Note 4 4 43 5" xfId="35771"/>
    <cellStyle name="Note 4 4 43 6" xfId="44580"/>
    <cellStyle name="Note 4 4 43 7" xfId="52145"/>
    <cellStyle name="Note 4 4 44" xfId="6112"/>
    <cellStyle name="Note 4 4 44 2" xfId="13829"/>
    <cellStyle name="Note 4 4 44 3" xfId="22822"/>
    <cellStyle name="Note 4 4 44 4" xfId="31009"/>
    <cellStyle name="Note 4 4 44 5" xfId="35031"/>
    <cellStyle name="Note 4 4 44 6" xfId="44674"/>
    <cellStyle name="Note 4 4 44 7" xfId="49327"/>
    <cellStyle name="Note 4 4 45" xfId="6145"/>
    <cellStyle name="Note 4 4 45 2" xfId="13862"/>
    <cellStyle name="Note 4 4 45 3" xfId="22855"/>
    <cellStyle name="Note 4 4 45 4" xfId="31042"/>
    <cellStyle name="Note 4 4 45 5" xfId="36047"/>
    <cellStyle name="Note 4 4 45 6" xfId="44707"/>
    <cellStyle name="Note 4 4 45 7" xfId="53193"/>
    <cellStyle name="Note 4 4 46" xfId="6274"/>
    <cellStyle name="Note 4 4 46 2" xfId="13991"/>
    <cellStyle name="Note 4 4 46 3" xfId="22984"/>
    <cellStyle name="Note 4 4 46 4" xfId="31171"/>
    <cellStyle name="Note 4 4 46 5" xfId="33613"/>
    <cellStyle name="Note 4 4 46 6" xfId="44836"/>
    <cellStyle name="Note 4 4 46 7" xfId="49954"/>
    <cellStyle name="Note 4 4 47" xfId="6389"/>
    <cellStyle name="Note 4 4 47 2" xfId="14106"/>
    <cellStyle name="Note 4 4 47 3" xfId="23099"/>
    <cellStyle name="Note 4 4 47 4" xfId="31286"/>
    <cellStyle name="Note 4 4 47 5" xfId="28239"/>
    <cellStyle name="Note 4 4 47 6" xfId="44951"/>
    <cellStyle name="Note 4 4 47 7" xfId="50418"/>
    <cellStyle name="Note 4 4 48" xfId="6501"/>
    <cellStyle name="Note 4 4 48 2" xfId="14218"/>
    <cellStyle name="Note 4 4 48 3" xfId="23211"/>
    <cellStyle name="Note 4 4 48 4" xfId="31398"/>
    <cellStyle name="Note 4 4 48 5" xfId="36067"/>
    <cellStyle name="Note 4 4 48 6" xfId="45063"/>
    <cellStyle name="Note 4 4 48 7" xfId="53295"/>
    <cellStyle name="Note 4 4 49" xfId="5806"/>
    <cellStyle name="Note 4 4 49 2" xfId="13523"/>
    <cellStyle name="Note 4 4 49 3" xfId="22516"/>
    <cellStyle name="Note 4 4 49 4" xfId="30703"/>
    <cellStyle name="Note 4 4 49 5" xfId="35798"/>
    <cellStyle name="Note 4 4 49 6" xfId="44368"/>
    <cellStyle name="Note 4 4 49 7" xfId="47653"/>
    <cellStyle name="Note 4 4 5" xfId="1391"/>
    <cellStyle name="Note 4 4 5 2" xfId="9214"/>
    <cellStyle name="Note 4 4 5 3" xfId="16642"/>
    <cellStyle name="Note 4 4 5 4" xfId="19520"/>
    <cellStyle name="Note 4 4 5 5" xfId="28347"/>
    <cellStyle name="Note 4 4 5 6" xfId="37358"/>
    <cellStyle name="Note 4 4 5 7" xfId="50274"/>
    <cellStyle name="Note 4 4 50" xfId="6648"/>
    <cellStyle name="Note 4 4 50 2" xfId="14365"/>
    <cellStyle name="Note 4 4 50 3" xfId="23358"/>
    <cellStyle name="Note 4 4 50 4" xfId="31545"/>
    <cellStyle name="Note 4 4 50 5" xfId="35923"/>
    <cellStyle name="Note 4 4 50 6" xfId="45210"/>
    <cellStyle name="Note 4 4 50 7" xfId="52830"/>
    <cellStyle name="Note 4 4 51" xfId="6759"/>
    <cellStyle name="Note 4 4 51 2" xfId="14476"/>
    <cellStyle name="Note 4 4 51 3" xfId="23469"/>
    <cellStyle name="Note 4 4 51 4" xfId="31656"/>
    <cellStyle name="Note 4 4 51 5" xfId="33937"/>
    <cellStyle name="Note 4 4 51 6" xfId="45321"/>
    <cellStyle name="Note 4 4 51 7" xfId="49705"/>
    <cellStyle name="Note 4 4 52" xfId="6874"/>
    <cellStyle name="Note 4 4 52 2" xfId="14591"/>
    <cellStyle name="Note 4 4 52 3" xfId="23584"/>
    <cellStyle name="Note 4 4 52 4" xfId="31771"/>
    <cellStyle name="Note 4 4 52 5" xfId="34468"/>
    <cellStyle name="Note 4 4 52 6" xfId="45436"/>
    <cellStyle name="Note 4 4 52 7" xfId="46881"/>
    <cellStyle name="Note 4 4 53" xfId="6987"/>
    <cellStyle name="Note 4 4 53 2" xfId="14704"/>
    <cellStyle name="Note 4 4 53 3" xfId="23697"/>
    <cellStyle name="Note 4 4 53 4" xfId="31884"/>
    <cellStyle name="Note 4 4 53 5" xfId="26791"/>
    <cellStyle name="Note 4 4 53 6" xfId="45549"/>
    <cellStyle name="Note 4 4 53 7" xfId="54548"/>
    <cellStyle name="Note 4 4 54" xfId="7097"/>
    <cellStyle name="Note 4 4 54 2" xfId="14814"/>
    <cellStyle name="Note 4 4 54 3" xfId="23807"/>
    <cellStyle name="Note 4 4 54 4" xfId="31994"/>
    <cellStyle name="Note 4 4 54 5" xfId="33143"/>
    <cellStyle name="Note 4 4 54 6" xfId="45659"/>
    <cellStyle name="Note 4 4 54 7" xfId="48757"/>
    <cellStyle name="Note 4 4 55" xfId="7169"/>
    <cellStyle name="Note 4 4 55 2" xfId="14886"/>
    <cellStyle name="Note 4 4 55 3" xfId="23879"/>
    <cellStyle name="Note 4 4 55 4" xfId="32066"/>
    <cellStyle name="Note 4 4 55 5" xfId="28266"/>
    <cellStyle name="Note 4 4 55 6" xfId="45731"/>
    <cellStyle name="Note 4 4 55 7" xfId="54165"/>
    <cellStyle name="Note 4 4 56" xfId="7199"/>
    <cellStyle name="Note 4 4 56 2" xfId="14916"/>
    <cellStyle name="Note 4 4 56 3" xfId="23909"/>
    <cellStyle name="Note 4 4 56 4" xfId="32096"/>
    <cellStyle name="Note 4 4 56 5" xfId="35100"/>
    <cellStyle name="Note 4 4 56 6" xfId="45761"/>
    <cellStyle name="Note 4 4 56 7" xfId="47480"/>
    <cellStyle name="Note 4 4 57" xfId="7494"/>
    <cellStyle name="Note 4 4 57 2" xfId="15211"/>
    <cellStyle name="Note 4 4 57 3" xfId="24204"/>
    <cellStyle name="Note 4 4 57 4" xfId="32391"/>
    <cellStyle name="Note 4 4 57 5" xfId="35348"/>
    <cellStyle name="Note 4 4 57 6" xfId="46056"/>
    <cellStyle name="Note 4 4 57 7" xfId="50287"/>
    <cellStyle name="Note 4 4 58" xfId="7615"/>
    <cellStyle name="Note 4 4 58 2" xfId="15332"/>
    <cellStyle name="Note 4 4 58 3" xfId="24325"/>
    <cellStyle name="Note 4 4 58 4" xfId="32512"/>
    <cellStyle name="Note 4 4 58 5" xfId="36205"/>
    <cellStyle name="Note 4 4 58 6" xfId="46177"/>
    <cellStyle name="Note 4 4 58 7" xfId="53928"/>
    <cellStyle name="Note 4 4 59" xfId="7892"/>
    <cellStyle name="Note 4 4 59 2" xfId="15609"/>
    <cellStyle name="Note 4 4 59 3" xfId="24596"/>
    <cellStyle name="Note 4 4 59 4" xfId="32789"/>
    <cellStyle name="Note 4 4 59 5" xfId="36081"/>
    <cellStyle name="Note 4 4 59 6" xfId="46454"/>
    <cellStyle name="Note 4 4 59 7" xfId="53258"/>
    <cellStyle name="Note 4 4 6" xfId="1514"/>
    <cellStyle name="Note 4 4 6 2" xfId="9337"/>
    <cellStyle name="Note 4 4 6 3" xfId="16765"/>
    <cellStyle name="Note 4 4 6 4" xfId="19745"/>
    <cellStyle name="Note 4 4 6 5" xfId="27708"/>
    <cellStyle name="Note 4 4 6 6" xfId="39159"/>
    <cellStyle name="Note 4 4 6 7" xfId="50241"/>
    <cellStyle name="Note 4 4 60" xfId="7777"/>
    <cellStyle name="Note 4 4 60 2" xfId="15494"/>
    <cellStyle name="Note 4 4 60 3" xfId="24483"/>
    <cellStyle name="Note 4 4 60 4" xfId="32674"/>
    <cellStyle name="Note 4 4 60 5" xfId="34021"/>
    <cellStyle name="Note 4 4 60 6" xfId="46339"/>
    <cellStyle name="Note 4 4 60 7" xfId="47381"/>
    <cellStyle name="Note 4 4 61" xfId="8020"/>
    <cellStyle name="Note 4 4 61 2" xfId="15737"/>
    <cellStyle name="Note 4 4 61 3" xfId="24722"/>
    <cellStyle name="Note 4 4 61 4" xfId="32917"/>
    <cellStyle name="Note 4 4 61 5" xfId="34358"/>
    <cellStyle name="Note 4 4 61 6" xfId="46582"/>
    <cellStyle name="Note 4 4 61 7" xfId="47748"/>
    <cellStyle name="Note 4 4 62" xfId="7659"/>
    <cellStyle name="Note 4 4 62 2" xfId="15376"/>
    <cellStyle name="Note 4 4 62 3" xfId="24368"/>
    <cellStyle name="Note 4 4 62 4" xfId="32556"/>
    <cellStyle name="Note 4 4 62 5" xfId="28854"/>
    <cellStyle name="Note 4 4 62 6" xfId="46221"/>
    <cellStyle name="Note 4 4 62 7" xfId="49238"/>
    <cellStyle name="Note 4 4 63" xfId="8167"/>
    <cellStyle name="Note 4 4 63 2" xfId="15884"/>
    <cellStyle name="Note 4 4 63 3" xfId="33064"/>
    <cellStyle name="Note 4 4 63 4" xfId="27992"/>
    <cellStyle name="Note 4 4 63 5" xfId="46729"/>
    <cellStyle name="Note 4 4 63 6" xfId="48463"/>
    <cellStyle name="Note 4 4 64" xfId="26016"/>
    <cellStyle name="Note 4 4 65" xfId="34645"/>
    <cellStyle name="Note 4 4 66" xfId="36296"/>
    <cellStyle name="Note 4 4 67" xfId="53033"/>
    <cellStyle name="Note 4 4 7" xfId="1290"/>
    <cellStyle name="Note 4 4 7 2" xfId="9113"/>
    <cellStyle name="Note 4 4 7 3" xfId="16541"/>
    <cellStyle name="Note 4 4 7 4" xfId="20376"/>
    <cellStyle name="Note 4 4 7 5" xfId="27348"/>
    <cellStyle name="Note 4 4 7 6" xfId="36464"/>
    <cellStyle name="Note 4 4 7 7" xfId="47828"/>
    <cellStyle name="Note 4 4 8" xfId="1751"/>
    <cellStyle name="Note 4 4 8 2" xfId="9574"/>
    <cellStyle name="Note 4 4 8 3" xfId="17002"/>
    <cellStyle name="Note 4 4 8 4" xfId="25159"/>
    <cellStyle name="Note 4 4 8 5" xfId="33539"/>
    <cellStyle name="Note 4 4 8 6" xfId="38832"/>
    <cellStyle name="Note 4 4 8 7" xfId="51137"/>
    <cellStyle name="Note 4 4 9" xfId="1884"/>
    <cellStyle name="Note 4 4 9 2" xfId="9707"/>
    <cellStyle name="Note 4 4 9 3" xfId="17135"/>
    <cellStyle name="Note 4 4 9 4" xfId="19975"/>
    <cellStyle name="Note 4 4 9 5" xfId="26817"/>
    <cellStyle name="Note 4 4 9 6" xfId="38225"/>
    <cellStyle name="Note 4 4 9 7" xfId="49039"/>
    <cellStyle name="Note 4 5" xfId="544"/>
    <cellStyle name="Note 4 5 10" xfId="1990"/>
    <cellStyle name="Note 4 5 10 2" xfId="9813"/>
    <cellStyle name="Note 4 5 10 3" xfId="17241"/>
    <cellStyle name="Note 4 5 10 4" xfId="20436"/>
    <cellStyle name="Note 4 5 10 5" xfId="27478"/>
    <cellStyle name="Note 4 5 10 6" xfId="39474"/>
    <cellStyle name="Note 4 5 10 7" xfId="48072"/>
    <cellStyle name="Note 4 5 11" xfId="2108"/>
    <cellStyle name="Note 4 5 11 2" xfId="9931"/>
    <cellStyle name="Note 4 5 11 3" xfId="17359"/>
    <cellStyle name="Note 4 5 11 4" xfId="26317"/>
    <cellStyle name="Note 4 5 11 5" xfId="35041"/>
    <cellStyle name="Note 4 5 11 6" xfId="38522"/>
    <cellStyle name="Note 4 5 11 7" xfId="53682"/>
    <cellStyle name="Note 4 5 12" xfId="2221"/>
    <cellStyle name="Note 4 5 12 2" xfId="10044"/>
    <cellStyle name="Note 4 5 12 3" xfId="17472"/>
    <cellStyle name="Note 4 5 12 4" xfId="20371"/>
    <cellStyle name="Note 4 5 12 5" xfId="28725"/>
    <cellStyle name="Note 4 5 12 6" xfId="42084"/>
    <cellStyle name="Note 4 5 12 7" xfId="50204"/>
    <cellStyle name="Note 4 5 13" xfId="1171"/>
    <cellStyle name="Note 4 5 13 2" xfId="8994"/>
    <cellStyle name="Note 4 5 13 3" xfId="16422"/>
    <cellStyle name="Note 4 5 13 4" xfId="26647"/>
    <cellStyle name="Note 4 5 13 5" xfId="35491"/>
    <cellStyle name="Note 4 5 13 6" xfId="37293"/>
    <cellStyle name="Note 4 5 13 7" xfId="54390"/>
    <cellStyle name="Note 4 5 14" xfId="1996"/>
    <cellStyle name="Note 4 5 14 2" xfId="9819"/>
    <cellStyle name="Note 4 5 14 3" xfId="17247"/>
    <cellStyle name="Note 4 5 14 4" xfId="25857"/>
    <cellStyle name="Note 4 5 14 5" xfId="34445"/>
    <cellStyle name="Note 4 5 14 6" xfId="37050"/>
    <cellStyle name="Note 4 5 14 7" xfId="52693"/>
    <cellStyle name="Note 4 5 15" xfId="2519"/>
    <cellStyle name="Note 4 5 15 2" xfId="10342"/>
    <cellStyle name="Note 4 5 15 3" xfId="17770"/>
    <cellStyle name="Note 4 5 15 4" xfId="20264"/>
    <cellStyle name="Note 4 5 15 5" xfId="28019"/>
    <cellStyle name="Note 4 5 15 6" xfId="41420"/>
    <cellStyle name="Note 4 5 15 7" xfId="48321"/>
    <cellStyle name="Note 4 5 16" xfId="2632"/>
    <cellStyle name="Note 4 5 16 2" xfId="10455"/>
    <cellStyle name="Note 4 5 16 3" xfId="17883"/>
    <cellStyle name="Note 4 5 16 4" xfId="25709"/>
    <cellStyle name="Note 4 5 16 5" xfId="34251"/>
    <cellStyle name="Note 4 5 16 6" xfId="38472"/>
    <cellStyle name="Note 4 5 16 7" xfId="52342"/>
    <cellStyle name="Note 4 5 17" xfId="1712"/>
    <cellStyle name="Note 4 5 17 2" xfId="9535"/>
    <cellStyle name="Note 4 5 17 3" xfId="16963"/>
    <cellStyle name="Note 4 5 17 4" xfId="25801"/>
    <cellStyle name="Note 4 5 17 5" xfId="34380"/>
    <cellStyle name="Note 4 5 17 6" xfId="36643"/>
    <cellStyle name="Note 4 5 17 7" xfId="52576"/>
    <cellStyle name="Note 4 5 18" xfId="2343"/>
    <cellStyle name="Note 4 5 18 2" xfId="10166"/>
    <cellStyle name="Note 4 5 18 3" xfId="17594"/>
    <cellStyle name="Note 4 5 18 4" xfId="19940"/>
    <cellStyle name="Note 4 5 18 5" xfId="26812"/>
    <cellStyle name="Note 4 5 18 6" xfId="36447"/>
    <cellStyle name="Note 4 5 18 7" xfId="47569"/>
    <cellStyle name="Note 4 5 19" xfId="2825"/>
    <cellStyle name="Note 4 5 19 2" xfId="10648"/>
    <cellStyle name="Note 4 5 19 3" xfId="18076"/>
    <cellStyle name="Note 4 5 19 4" xfId="26071"/>
    <cellStyle name="Note 4 5 19 5" xfId="34717"/>
    <cellStyle name="Note 4 5 19 6" xfId="41240"/>
    <cellStyle name="Note 4 5 19 7" xfId="53156"/>
    <cellStyle name="Note 4 5 2" xfId="694"/>
    <cellStyle name="Note 4 5 2 2" xfId="8517"/>
    <cellStyle name="Note 4 5 2 3" xfId="15945"/>
    <cellStyle name="Note 4 5 2 4" xfId="26361"/>
    <cellStyle name="Note 4 5 2 5" xfId="35096"/>
    <cellStyle name="Note 4 5 2 6" xfId="37921"/>
    <cellStyle name="Note 4 5 2 7" xfId="53774"/>
    <cellStyle name="Note 4 5 20" xfId="2932"/>
    <cellStyle name="Note 4 5 20 2" xfId="10755"/>
    <cellStyle name="Note 4 5 20 3" xfId="18183"/>
    <cellStyle name="Note 4 5 20 4" xfId="25705"/>
    <cellStyle name="Note 4 5 20 5" xfId="34247"/>
    <cellStyle name="Note 4 5 20 6" xfId="40568"/>
    <cellStyle name="Note 4 5 20 7" xfId="52332"/>
    <cellStyle name="Note 4 5 21" xfId="3308"/>
    <cellStyle name="Note 4 5 21 2" xfId="11101"/>
    <cellStyle name="Note 4 5 21 3" xfId="18430"/>
    <cellStyle name="Note 4 5 21 4" xfId="20627"/>
    <cellStyle name="Note 4 5 21 5" xfId="26879"/>
    <cellStyle name="Note 4 5 21 6" xfId="38251"/>
    <cellStyle name="Note 4 5 21 7" xfId="49738"/>
    <cellStyle name="Note 4 5 22" xfId="3428"/>
    <cellStyle name="Note 4 5 22 2" xfId="11219"/>
    <cellStyle name="Note 4 5 22 3" xfId="18541"/>
    <cellStyle name="Note 4 5 22 4" xfId="19867"/>
    <cellStyle name="Note 4 5 22 5" xfId="27100"/>
    <cellStyle name="Note 4 5 22 6" xfId="40804"/>
    <cellStyle name="Note 4 5 22 7" xfId="48213"/>
    <cellStyle name="Note 4 5 23" xfId="3551"/>
    <cellStyle name="Note 4 5 23 2" xfId="11340"/>
    <cellStyle name="Note 4 5 23 3" xfId="18626"/>
    <cellStyle name="Note 4 5 23 4" xfId="24494"/>
    <cellStyle name="Note 4 5 23 5" xfId="28772"/>
    <cellStyle name="Note 4 5 23 6" xfId="37567"/>
    <cellStyle name="Note 4 5 23 7" xfId="47941"/>
    <cellStyle name="Note 4 5 24" xfId="3233"/>
    <cellStyle name="Note 4 5 24 2" xfId="11026"/>
    <cellStyle name="Note 4 5 24 3" xfId="18357"/>
    <cellStyle name="Note 4 5 24 4" xfId="25564"/>
    <cellStyle name="Note 4 5 24 5" xfId="34063"/>
    <cellStyle name="Note 4 5 24 6" xfId="38364"/>
    <cellStyle name="Note 4 5 24 7" xfId="52011"/>
    <cellStyle name="Note 4 5 25" xfId="3699"/>
    <cellStyle name="Note 4 5 25 2" xfId="11484"/>
    <cellStyle name="Note 4 5 25 3" xfId="18757"/>
    <cellStyle name="Note 4 5 25 4" xfId="19623"/>
    <cellStyle name="Note 4 5 25 5" xfId="27944"/>
    <cellStyle name="Note 4 5 25 6" xfId="39532"/>
    <cellStyle name="Note 4 5 25 7" xfId="48853"/>
    <cellStyle name="Note 4 5 26" xfId="3829"/>
    <cellStyle name="Note 4 5 26 2" xfId="11611"/>
    <cellStyle name="Note 4 5 26 3" xfId="18868"/>
    <cellStyle name="Note 4 5 26 4" xfId="25026"/>
    <cellStyle name="Note 4 5 26 5" xfId="33382"/>
    <cellStyle name="Note 4 5 26 6" xfId="36446"/>
    <cellStyle name="Note 4 5 26 7" xfId="50856"/>
    <cellStyle name="Note 4 5 27" xfId="3947"/>
    <cellStyle name="Note 4 5 27 2" xfId="11727"/>
    <cellStyle name="Note 4 5 27 3" xfId="18977"/>
    <cellStyle name="Note 4 5 27 4" xfId="19469"/>
    <cellStyle name="Note 4 5 27 5" xfId="28265"/>
    <cellStyle name="Note 4 5 27 6" xfId="41382"/>
    <cellStyle name="Note 4 5 27 7" xfId="47996"/>
    <cellStyle name="Note 4 5 28" xfId="3097"/>
    <cellStyle name="Note 4 5 28 2" xfId="10902"/>
    <cellStyle name="Note 4 5 28 3" xfId="20253"/>
    <cellStyle name="Note 4 5 28 4" xfId="28344"/>
    <cellStyle name="Note 4 5 28 5" xfId="26863"/>
    <cellStyle name="Note 4 5 28 6" xfId="42395"/>
    <cellStyle name="Note 4 5 28 7" xfId="50267"/>
    <cellStyle name="Note 4 5 29" xfId="4144"/>
    <cellStyle name="Note 4 5 29 2" xfId="11903"/>
    <cellStyle name="Note 4 5 29 3" xfId="20854"/>
    <cellStyle name="Note 4 5 29 4" xfId="29041"/>
    <cellStyle name="Note 4 5 29 5" xfId="34369"/>
    <cellStyle name="Note 4 5 29 6" xfId="42706"/>
    <cellStyle name="Note 4 5 29 7" xfId="47736"/>
    <cellStyle name="Note 4 5 3" xfId="802"/>
    <cellStyle name="Note 4 5 3 2" xfId="8625"/>
    <cellStyle name="Note 4 5 3 3" xfId="16053"/>
    <cellStyle name="Note 4 5 3 4" xfId="19713"/>
    <cellStyle name="Note 4 5 3 5" xfId="27237"/>
    <cellStyle name="Note 4 5 3 6" xfId="36828"/>
    <cellStyle name="Note 4 5 3 7" xfId="48776"/>
    <cellStyle name="Note 4 5 30" xfId="4197"/>
    <cellStyle name="Note 4 5 30 2" xfId="20907"/>
    <cellStyle name="Note 4 5 30 3" xfId="29094"/>
    <cellStyle name="Note 4 5 30 4" xfId="35578"/>
    <cellStyle name="Note 4 5 30 5" xfId="42759"/>
    <cellStyle name="Note 4 5 30 6" xfId="51431"/>
    <cellStyle name="Note 4 5 31" xfId="4341"/>
    <cellStyle name="Note 4 5 31 2" xfId="12058"/>
    <cellStyle name="Note 4 5 31 3" xfId="21051"/>
    <cellStyle name="Note 4 5 31 4" xfId="29238"/>
    <cellStyle name="Note 4 5 31 5" xfId="36187"/>
    <cellStyle name="Note 4 5 31 6" xfId="42903"/>
    <cellStyle name="Note 4 5 31 7" xfId="54329"/>
    <cellStyle name="Note 4 5 32" xfId="4464"/>
    <cellStyle name="Note 4 5 32 2" xfId="12181"/>
    <cellStyle name="Note 4 5 32 3" xfId="21174"/>
    <cellStyle name="Note 4 5 32 4" xfId="29361"/>
    <cellStyle name="Note 4 5 32 5" xfId="35005"/>
    <cellStyle name="Note 4 5 32 6" xfId="43026"/>
    <cellStyle name="Note 4 5 32 7" xfId="48239"/>
    <cellStyle name="Note 4 5 33" xfId="4578"/>
    <cellStyle name="Note 4 5 33 2" xfId="12295"/>
    <cellStyle name="Note 4 5 33 3" xfId="21288"/>
    <cellStyle name="Note 4 5 33 4" xfId="29475"/>
    <cellStyle name="Note 4 5 33 5" xfId="27885"/>
    <cellStyle name="Note 4 5 33 6" xfId="43140"/>
    <cellStyle name="Note 4 5 33 7" xfId="51268"/>
    <cellStyle name="Note 4 5 34" xfId="4691"/>
    <cellStyle name="Note 4 5 34 2" xfId="12408"/>
    <cellStyle name="Note 4 5 34 3" xfId="21401"/>
    <cellStyle name="Note 4 5 34 4" xfId="29588"/>
    <cellStyle name="Note 4 5 34 5" xfId="35378"/>
    <cellStyle name="Note 4 5 34 6" xfId="43253"/>
    <cellStyle name="Note 4 5 34 7" xfId="48419"/>
    <cellStyle name="Note 4 5 35" xfId="4802"/>
    <cellStyle name="Note 4 5 35 2" xfId="12519"/>
    <cellStyle name="Note 4 5 35 3" xfId="21512"/>
    <cellStyle name="Note 4 5 35 4" xfId="29699"/>
    <cellStyle name="Note 4 5 35 5" xfId="35441"/>
    <cellStyle name="Note 4 5 35 6" xfId="43364"/>
    <cellStyle name="Note 4 5 35 7" xfId="50747"/>
    <cellStyle name="Note 4 5 36" xfId="4911"/>
    <cellStyle name="Note 4 5 36 2" xfId="12628"/>
    <cellStyle name="Note 4 5 36 3" xfId="21621"/>
    <cellStyle name="Note 4 5 36 4" xfId="29808"/>
    <cellStyle name="Note 4 5 36 5" xfId="35640"/>
    <cellStyle name="Note 4 5 36 6" xfId="43473"/>
    <cellStyle name="Note 4 5 36 7" xfId="51691"/>
    <cellStyle name="Note 4 5 37" xfId="5022"/>
    <cellStyle name="Note 4 5 37 2" xfId="12739"/>
    <cellStyle name="Note 4 5 37 3" xfId="21732"/>
    <cellStyle name="Note 4 5 37 4" xfId="29919"/>
    <cellStyle name="Note 4 5 37 5" xfId="33929"/>
    <cellStyle name="Note 4 5 37 6" xfId="43584"/>
    <cellStyle name="Note 4 5 37 7" xfId="51154"/>
    <cellStyle name="Note 4 5 38" xfId="5401"/>
    <cellStyle name="Note 4 5 38 2" xfId="13118"/>
    <cellStyle name="Note 4 5 38 3" xfId="22111"/>
    <cellStyle name="Note 4 5 38 4" xfId="30298"/>
    <cellStyle name="Note 4 5 38 5" xfId="27543"/>
    <cellStyle name="Note 4 5 38 6" xfId="43963"/>
    <cellStyle name="Note 4 5 38 7" xfId="50651"/>
    <cellStyle name="Note 4 5 39" xfId="5521"/>
    <cellStyle name="Note 4 5 39 2" xfId="13238"/>
    <cellStyle name="Note 4 5 39 3" xfId="22231"/>
    <cellStyle name="Note 4 5 39 4" xfId="30418"/>
    <cellStyle name="Note 4 5 39 5" xfId="34603"/>
    <cellStyle name="Note 4 5 39 6" xfId="44083"/>
    <cellStyle name="Note 4 5 39 7" xfId="49675"/>
    <cellStyle name="Note 4 5 4" xfId="913"/>
    <cellStyle name="Note 4 5 4 2" xfId="8736"/>
    <cellStyle name="Note 4 5 4 3" xfId="16164"/>
    <cellStyle name="Note 4 5 4 4" xfId="20542"/>
    <cellStyle name="Note 4 5 4 5" xfId="28261"/>
    <cellStyle name="Note 4 5 4 6" xfId="36434"/>
    <cellStyle name="Note 4 5 4 7" xfId="47657"/>
    <cellStyle name="Note 4 5 40" xfId="5645"/>
    <cellStyle name="Note 4 5 40 2" xfId="13362"/>
    <cellStyle name="Note 4 5 40 3" xfId="22355"/>
    <cellStyle name="Note 4 5 40 4" xfId="30542"/>
    <cellStyle name="Note 4 5 40 5" xfId="36222"/>
    <cellStyle name="Note 4 5 40 6" xfId="44207"/>
    <cellStyle name="Note 4 5 40 7" xfId="47109"/>
    <cellStyle name="Note 4 5 41" xfId="5761"/>
    <cellStyle name="Note 4 5 41 2" xfId="13478"/>
    <cellStyle name="Note 4 5 41 3" xfId="22471"/>
    <cellStyle name="Note 4 5 41 4" xfId="30658"/>
    <cellStyle name="Note 4 5 41 5" xfId="27852"/>
    <cellStyle name="Note 4 5 41 6" xfId="44323"/>
    <cellStyle name="Note 4 5 41 7" xfId="50490"/>
    <cellStyle name="Note 4 5 42" xfId="5877"/>
    <cellStyle name="Note 4 5 42 2" xfId="13594"/>
    <cellStyle name="Note 4 5 42 3" xfId="22587"/>
    <cellStyle name="Note 4 5 42 4" xfId="30774"/>
    <cellStyle name="Note 4 5 42 5" xfId="33736"/>
    <cellStyle name="Note 4 5 42 6" xfId="44439"/>
    <cellStyle name="Note 4 5 42 7" xfId="50959"/>
    <cellStyle name="Note 4 5 43" xfId="6006"/>
    <cellStyle name="Note 4 5 43 2" xfId="13723"/>
    <cellStyle name="Note 4 5 43 3" xfId="22716"/>
    <cellStyle name="Note 4 5 43 4" xfId="30903"/>
    <cellStyle name="Note 4 5 43 5" xfId="36012"/>
    <cellStyle name="Note 4 5 43 6" xfId="44568"/>
    <cellStyle name="Note 4 5 43 7" xfId="48107"/>
    <cellStyle name="Note 4 5 44" xfId="6101"/>
    <cellStyle name="Note 4 5 44 2" xfId="13818"/>
    <cellStyle name="Note 4 5 44 3" xfId="22811"/>
    <cellStyle name="Note 4 5 44 4" xfId="30998"/>
    <cellStyle name="Note 4 5 44 5" xfId="33145"/>
    <cellStyle name="Note 4 5 44 6" xfId="44663"/>
    <cellStyle name="Note 4 5 44 7" xfId="50574"/>
    <cellStyle name="Note 4 5 45" xfId="6133"/>
    <cellStyle name="Note 4 5 45 2" xfId="13850"/>
    <cellStyle name="Note 4 5 45 3" xfId="22843"/>
    <cellStyle name="Note 4 5 45 4" xfId="31030"/>
    <cellStyle name="Note 4 5 45 5" xfId="27615"/>
    <cellStyle name="Note 4 5 45 6" xfId="44695"/>
    <cellStyle name="Note 4 5 45 7" xfId="47927"/>
    <cellStyle name="Note 4 5 46" xfId="6262"/>
    <cellStyle name="Note 4 5 46 2" xfId="13979"/>
    <cellStyle name="Note 4 5 46 3" xfId="22972"/>
    <cellStyle name="Note 4 5 46 4" xfId="31159"/>
    <cellStyle name="Note 4 5 46 5" xfId="34704"/>
    <cellStyle name="Note 4 5 46 6" xfId="44824"/>
    <cellStyle name="Note 4 5 46 7" xfId="48340"/>
    <cellStyle name="Note 4 5 47" xfId="6378"/>
    <cellStyle name="Note 4 5 47 2" xfId="14095"/>
    <cellStyle name="Note 4 5 47 3" xfId="23088"/>
    <cellStyle name="Note 4 5 47 4" xfId="31275"/>
    <cellStyle name="Note 4 5 47 5" xfId="35704"/>
    <cellStyle name="Note 4 5 47 6" xfId="44940"/>
    <cellStyle name="Note 4 5 47 7" xfId="51442"/>
    <cellStyle name="Note 4 5 48" xfId="6489"/>
    <cellStyle name="Note 4 5 48 2" xfId="14206"/>
    <cellStyle name="Note 4 5 48 3" xfId="23199"/>
    <cellStyle name="Note 4 5 48 4" xfId="31386"/>
    <cellStyle name="Note 4 5 48 5" xfId="36091"/>
    <cellStyle name="Note 4 5 48 6" xfId="45051"/>
    <cellStyle name="Note 4 5 48 7" xfId="48338"/>
    <cellStyle name="Note 4 5 49" xfId="6304"/>
    <cellStyle name="Note 4 5 49 2" xfId="14021"/>
    <cellStyle name="Note 4 5 49 3" xfId="23014"/>
    <cellStyle name="Note 4 5 49 4" xfId="31201"/>
    <cellStyle name="Note 4 5 49 5" xfId="35966"/>
    <cellStyle name="Note 4 5 49 6" xfId="44866"/>
    <cellStyle name="Note 4 5 49 7" xfId="53076"/>
    <cellStyle name="Note 4 5 5" xfId="1378"/>
    <cellStyle name="Note 4 5 5 2" xfId="9201"/>
    <cellStyle name="Note 4 5 5 3" xfId="16629"/>
    <cellStyle name="Note 4 5 5 4" xfId="25343"/>
    <cellStyle name="Note 4 5 5 5" xfId="33778"/>
    <cellStyle name="Note 4 5 5 6" xfId="38217"/>
    <cellStyle name="Note 4 5 5 7" xfId="51527"/>
    <cellStyle name="Note 4 5 50" xfId="6635"/>
    <cellStyle name="Note 4 5 50 2" xfId="14352"/>
    <cellStyle name="Note 4 5 50 3" xfId="23345"/>
    <cellStyle name="Note 4 5 50 4" xfId="31532"/>
    <cellStyle name="Note 4 5 50 5" xfId="33386"/>
    <cellStyle name="Note 4 5 50 6" xfId="45197"/>
    <cellStyle name="Note 4 5 50 7" xfId="54242"/>
    <cellStyle name="Note 4 5 51" xfId="6747"/>
    <cellStyle name="Note 4 5 51 2" xfId="14464"/>
    <cellStyle name="Note 4 5 51 3" xfId="23457"/>
    <cellStyle name="Note 4 5 51 4" xfId="31644"/>
    <cellStyle name="Note 4 5 51 5" xfId="26757"/>
    <cellStyle name="Note 4 5 51 6" xfId="45309"/>
    <cellStyle name="Note 4 5 51 7" xfId="49403"/>
    <cellStyle name="Note 4 5 52" xfId="6862"/>
    <cellStyle name="Note 4 5 52 2" xfId="14579"/>
    <cellStyle name="Note 4 5 52 3" xfId="23572"/>
    <cellStyle name="Note 4 5 52 4" xfId="31759"/>
    <cellStyle name="Note 4 5 52 5" xfId="27417"/>
    <cellStyle name="Note 4 5 52 6" xfId="45424"/>
    <cellStyle name="Note 4 5 52 7" xfId="54528"/>
    <cellStyle name="Note 4 5 53" xfId="6975"/>
    <cellStyle name="Note 4 5 53 2" xfId="14692"/>
    <cellStyle name="Note 4 5 53 3" xfId="23685"/>
    <cellStyle name="Note 4 5 53 4" xfId="31872"/>
    <cellStyle name="Note 4 5 53 5" xfId="36223"/>
    <cellStyle name="Note 4 5 53 6" xfId="45537"/>
    <cellStyle name="Note 4 5 53 7" xfId="47018"/>
    <cellStyle name="Note 4 5 54" xfId="7086"/>
    <cellStyle name="Note 4 5 54 2" xfId="14803"/>
    <cellStyle name="Note 4 5 54 3" xfId="23796"/>
    <cellStyle name="Note 4 5 54 4" xfId="31983"/>
    <cellStyle name="Note 4 5 54 5" xfId="33433"/>
    <cellStyle name="Note 4 5 54 6" xfId="45648"/>
    <cellStyle name="Note 4 5 54 7" xfId="49902"/>
    <cellStyle name="Note 4 5 55" xfId="7179"/>
    <cellStyle name="Note 4 5 55 2" xfId="14896"/>
    <cellStyle name="Note 4 5 55 3" xfId="23889"/>
    <cellStyle name="Note 4 5 55 4" xfId="32076"/>
    <cellStyle name="Note 4 5 55 5" xfId="35997"/>
    <cellStyle name="Note 4 5 55 6" xfId="45741"/>
    <cellStyle name="Note 4 5 55 7" xfId="52997"/>
    <cellStyle name="Note 4 5 56" xfId="7380"/>
    <cellStyle name="Note 4 5 56 2" xfId="15097"/>
    <cellStyle name="Note 4 5 56 3" xfId="24090"/>
    <cellStyle name="Note 4 5 56 4" xfId="32277"/>
    <cellStyle name="Note 4 5 56 5" xfId="35651"/>
    <cellStyle name="Note 4 5 56 6" xfId="45942"/>
    <cellStyle name="Note 4 5 56 7" xfId="50801"/>
    <cellStyle name="Note 4 5 57" xfId="7483"/>
    <cellStyle name="Note 4 5 57 2" xfId="15200"/>
    <cellStyle name="Note 4 5 57 3" xfId="24193"/>
    <cellStyle name="Note 4 5 57 4" xfId="32380"/>
    <cellStyle name="Note 4 5 57 5" xfId="35723"/>
    <cellStyle name="Note 4 5 57 6" xfId="46045"/>
    <cellStyle name="Note 4 5 57 7" xfId="51329"/>
    <cellStyle name="Note 4 5 58" xfId="7604"/>
    <cellStyle name="Note 4 5 58 2" xfId="15321"/>
    <cellStyle name="Note 4 5 58 3" xfId="24314"/>
    <cellStyle name="Note 4 5 58 4" xfId="32501"/>
    <cellStyle name="Note 4 5 58 5" xfId="33332"/>
    <cellStyle name="Note 4 5 58 6" xfId="46166"/>
    <cellStyle name="Note 4 5 58 7" xfId="47930"/>
    <cellStyle name="Note 4 5 59" xfId="7880"/>
    <cellStyle name="Note 4 5 59 2" xfId="15597"/>
    <cellStyle name="Note 4 5 59 3" xfId="24584"/>
    <cellStyle name="Note 4 5 59 4" xfId="32777"/>
    <cellStyle name="Note 4 5 59 5" xfId="35675"/>
    <cellStyle name="Note 4 5 59 6" xfId="46442"/>
    <cellStyle name="Note 4 5 59 7" xfId="47808"/>
    <cellStyle name="Note 4 5 6" xfId="1501"/>
    <cellStyle name="Note 4 5 6 2" xfId="9324"/>
    <cellStyle name="Note 4 5 6 3" xfId="16752"/>
    <cellStyle name="Note 4 5 6 4" xfId="25327"/>
    <cellStyle name="Note 4 5 6 5" xfId="33758"/>
    <cellStyle name="Note 4 5 6 6" xfId="40682"/>
    <cellStyle name="Note 4 5 6 7" xfId="51495"/>
    <cellStyle name="Note 4 5 60" xfId="7770"/>
    <cellStyle name="Note 4 5 60 2" xfId="15487"/>
    <cellStyle name="Note 4 5 60 3" xfId="24476"/>
    <cellStyle name="Note 4 5 60 4" xfId="32667"/>
    <cellStyle name="Note 4 5 60 5" xfId="33149"/>
    <cellStyle name="Note 4 5 60 6" xfId="46332"/>
    <cellStyle name="Note 4 5 60 7" xfId="50463"/>
    <cellStyle name="Note 4 5 61" xfId="8008"/>
    <cellStyle name="Note 4 5 61 2" xfId="15725"/>
    <cellStyle name="Note 4 5 61 3" xfId="24710"/>
    <cellStyle name="Note 4 5 61 4" xfId="32905"/>
    <cellStyle name="Note 4 5 61 5" xfId="27805"/>
    <cellStyle name="Note 4 5 61 6" xfId="46570"/>
    <cellStyle name="Note 4 5 61 7" xfId="50610"/>
    <cellStyle name="Note 4 5 62" xfId="7649"/>
    <cellStyle name="Note 4 5 62 2" xfId="15366"/>
    <cellStyle name="Note 4 5 62 3" xfId="24358"/>
    <cellStyle name="Note 4 5 62 4" xfId="32546"/>
    <cellStyle name="Note 4 5 62 5" xfId="34366"/>
    <cellStyle name="Note 4 5 62 6" xfId="46211"/>
    <cellStyle name="Note 4 5 62 7" xfId="50379"/>
    <cellStyle name="Note 4 5 63" xfId="8156"/>
    <cellStyle name="Note 4 5 63 2" xfId="15873"/>
    <cellStyle name="Note 4 5 63 3" xfId="33053"/>
    <cellStyle name="Note 4 5 63 4" xfId="27175"/>
    <cellStyle name="Note 4 5 63 5" xfId="46718"/>
    <cellStyle name="Note 4 5 63 6" xfId="47888"/>
    <cellStyle name="Note 4 5 64" xfId="20056"/>
    <cellStyle name="Note 4 5 65" xfId="27435"/>
    <cellStyle name="Note 4 5 66" xfId="36299"/>
    <cellStyle name="Note 4 5 67" xfId="48176"/>
    <cellStyle name="Note 4 5 7" xfId="1139"/>
    <cellStyle name="Note 4 5 7 2" xfId="8962"/>
    <cellStyle name="Note 4 5 7 3" xfId="16390"/>
    <cellStyle name="Note 4 5 7 4" xfId="20118"/>
    <cellStyle name="Note 4 5 7 5" xfId="28210"/>
    <cellStyle name="Note 4 5 7 6" xfId="40572"/>
    <cellStyle name="Note 4 5 7 7" xfId="50230"/>
    <cellStyle name="Note 4 5 8" xfId="1738"/>
    <cellStyle name="Note 4 5 8 2" xfId="9561"/>
    <cellStyle name="Note 4 5 8 3" xfId="16989"/>
    <cellStyle name="Note 4 5 8 4" xfId="19344"/>
    <cellStyle name="Note 4 5 8 5" xfId="28151"/>
    <cellStyle name="Note 4 5 8 6" xfId="40328"/>
    <cellStyle name="Note 4 5 8 7" xfId="47432"/>
    <cellStyle name="Note 4 5 9" xfId="1872"/>
    <cellStyle name="Note 4 5 9 2" xfId="9695"/>
    <cellStyle name="Note 4 5 9 3" xfId="17123"/>
    <cellStyle name="Note 4 5 9 4" xfId="19755"/>
    <cellStyle name="Note 4 5 9 5" xfId="33125"/>
    <cellStyle name="Note 4 5 9 6" xfId="39353"/>
    <cellStyle name="Note 4 5 9 7" xfId="50386"/>
    <cellStyle name="Note 4 6" xfId="613"/>
    <cellStyle name="Note 4 6 2" xfId="8436"/>
    <cellStyle name="Note 4 6 3" xfId="8406"/>
    <cellStyle name="Note 4 6 4" xfId="24912"/>
    <cellStyle name="Note 4 6 5" xfId="33238"/>
    <cellStyle name="Note 4 6 6" xfId="37937"/>
    <cellStyle name="Note 4 6 7" xfId="50598"/>
    <cellStyle name="Note 4 7" xfId="219"/>
    <cellStyle name="Note 4 7 2" xfId="8322"/>
    <cellStyle name="Note 4 7 3" xfId="8307"/>
    <cellStyle name="Note 4 7 4" xfId="19315"/>
    <cellStyle name="Note 4 7 5" xfId="26802"/>
    <cellStyle name="Note 4 7 6" xfId="36909"/>
    <cellStyle name="Note 4 7 7" xfId="49701"/>
    <cellStyle name="Note 4 8" xfId="1206"/>
    <cellStyle name="Note 4 8 2" xfId="9029"/>
    <cellStyle name="Note 4 8 3" xfId="16457"/>
    <cellStyle name="Note 4 8 4" xfId="24909"/>
    <cellStyle name="Note 4 8 5" xfId="33233"/>
    <cellStyle name="Note 4 8 6" xfId="40223"/>
    <cellStyle name="Note 4 8 7" xfId="50593"/>
    <cellStyle name="Note 4 9" xfId="1228"/>
    <cellStyle name="Note 4 9 2" xfId="9051"/>
    <cellStyle name="Note 4 9 3" xfId="16479"/>
    <cellStyle name="Note 4 9 4" xfId="19479"/>
    <cellStyle name="Note 4 9 5" xfId="27078"/>
    <cellStyle name="Note 4 9 6" xfId="38028"/>
    <cellStyle name="Note 4 9 7" xfId="48344"/>
    <cellStyle name="Output 2" xfId="156"/>
    <cellStyle name="Output 2 10" xfId="1047"/>
    <cellStyle name="Output 2 10 2" xfId="8870"/>
    <cellStyle name="Output 2 10 3" xfId="16298"/>
    <cellStyle name="Output 2 10 4" xfId="25878"/>
    <cellStyle name="Output 2 10 5" xfId="34473"/>
    <cellStyle name="Output 2 10 6" xfId="37613"/>
    <cellStyle name="Output 2 10 7" xfId="52747"/>
    <cellStyle name="Output 2 11" xfId="1605"/>
    <cellStyle name="Output 2 11 2" xfId="9428"/>
    <cellStyle name="Output 2 11 3" xfId="16856"/>
    <cellStyle name="Output 2 11 4" xfId="19551"/>
    <cellStyle name="Output 2 11 5" xfId="28079"/>
    <cellStyle name="Output 2 11 6" xfId="36401"/>
    <cellStyle name="Output 2 11 7" xfId="48907"/>
    <cellStyle name="Output 2 12" xfId="1212"/>
    <cellStyle name="Output 2 12 2" xfId="9035"/>
    <cellStyle name="Output 2 12 3" xfId="16463"/>
    <cellStyle name="Output 2 12 4" xfId="24852"/>
    <cellStyle name="Output 2 12 5" xfId="28736"/>
    <cellStyle name="Output 2 12 6" xfId="39640"/>
    <cellStyle name="Output 2 12 7" xfId="49897"/>
    <cellStyle name="Output 2 13" xfId="1004"/>
    <cellStyle name="Output 2 13 2" xfId="8827"/>
    <cellStyle name="Output 2 13 3" xfId="16255"/>
    <cellStyle name="Output 2 13 4" xfId="20336"/>
    <cellStyle name="Output 2 13 5" xfId="27841"/>
    <cellStyle name="Output 2 13 6" xfId="37114"/>
    <cellStyle name="Output 2 13 7" xfId="49492"/>
    <cellStyle name="Output 2 14" xfId="993"/>
    <cellStyle name="Output 2 14 2" xfId="8816"/>
    <cellStyle name="Output 2 14 3" xfId="16244"/>
    <cellStyle name="Output 2 14 4" xfId="25011"/>
    <cellStyle name="Output 2 14 5" xfId="33366"/>
    <cellStyle name="Output 2 14 6" xfId="37621"/>
    <cellStyle name="Output 2 14 7" xfId="50830"/>
    <cellStyle name="Output 2 15" xfId="3138"/>
    <cellStyle name="Output 2 15 2" xfId="10942"/>
    <cellStyle name="Output 2 15 3" xfId="18315"/>
    <cellStyle name="Output 2 15 4" xfId="19306"/>
    <cellStyle name="Output 2 15 5" xfId="27479"/>
    <cellStyle name="Output 2 15 6" xfId="40387"/>
    <cellStyle name="Output 2 15 7" xfId="47344"/>
    <cellStyle name="Output 2 16" xfId="3055"/>
    <cellStyle name="Output 2 16 2" xfId="10865"/>
    <cellStyle name="Output 2 16 3" xfId="20221"/>
    <cellStyle name="Output 2 16 4" xfId="26683"/>
    <cellStyle name="Output 2 16 5" xfId="35533"/>
    <cellStyle name="Output 2 16 6" xfId="36756"/>
    <cellStyle name="Output 2 16 7" xfId="54462"/>
    <cellStyle name="Output 2 17" xfId="3201"/>
    <cellStyle name="Output 2 17 2" xfId="20327"/>
    <cellStyle name="Output 2 17 3" xfId="28418"/>
    <cellStyle name="Output 2 17 4" xfId="37806"/>
    <cellStyle name="Output 2 17 5" xfId="42438"/>
    <cellStyle name="Output 2 17 6" xfId="48649"/>
    <cellStyle name="Output 2 18" xfId="4029"/>
    <cellStyle name="Output 2 18 2" xfId="11800"/>
    <cellStyle name="Output 2 18 3" xfId="20739"/>
    <cellStyle name="Output 2 18 4" xfId="28926"/>
    <cellStyle name="Output 2 18 5" xfId="38306"/>
    <cellStyle name="Output 2 18 6" xfId="42591"/>
    <cellStyle name="Output 2 18 7" xfId="53580"/>
    <cellStyle name="Output 2 19" xfId="3567"/>
    <cellStyle name="Output 2 19 2" xfId="11356"/>
    <cellStyle name="Output 2 19 3" xfId="20524"/>
    <cellStyle name="Output 2 19 4" xfId="28650"/>
    <cellStyle name="Output 2 19 5" xfId="38033"/>
    <cellStyle name="Output 2 19 6" xfId="42506"/>
    <cellStyle name="Output 2 19 7" xfId="48501"/>
    <cellStyle name="Output 2 2" xfId="257"/>
    <cellStyle name="Output 2 2 10" xfId="1124"/>
    <cellStyle name="Output 2 2 10 2" xfId="8947"/>
    <cellStyle name="Output 2 2 10 3" xfId="16375"/>
    <cellStyle name="Output 2 2 10 4" xfId="25529"/>
    <cellStyle name="Output 2 2 10 5" xfId="34018"/>
    <cellStyle name="Output 2 2 10 6" xfId="41903"/>
    <cellStyle name="Output 2 2 10 7" xfId="51949"/>
    <cellStyle name="Output 2 2 11" xfId="957"/>
    <cellStyle name="Output 2 2 11 2" xfId="8780"/>
    <cellStyle name="Output 2 2 11 3" xfId="16208"/>
    <cellStyle name="Output 2 2 11 4" xfId="24789"/>
    <cellStyle name="Output 2 2 11 5" xfId="28502"/>
    <cellStyle name="Output 2 2 11 6" xfId="36857"/>
    <cellStyle name="Output 2 2 11 7" xfId="48489"/>
    <cellStyle name="Output 2 2 12" xfId="1044"/>
    <cellStyle name="Output 2 2 12 2" xfId="8867"/>
    <cellStyle name="Output 2 2 12 3" xfId="16295"/>
    <cellStyle name="Output 2 2 12 4" xfId="25993"/>
    <cellStyle name="Output 2 2 12 5" xfId="34617"/>
    <cellStyle name="Output 2 2 12 6" xfId="38054"/>
    <cellStyle name="Output 2 2 12 7" xfId="52990"/>
    <cellStyle name="Output 2 2 13" xfId="1275"/>
    <cellStyle name="Output 2 2 13 2" xfId="9098"/>
    <cellStyle name="Output 2 2 13 3" xfId="16526"/>
    <cellStyle name="Output 2 2 13 4" xfId="19644"/>
    <cellStyle name="Output 2 2 13 5" xfId="28135"/>
    <cellStyle name="Output 2 2 13 6" xfId="40184"/>
    <cellStyle name="Output 2 2 13 7" xfId="46843"/>
    <cellStyle name="Output 2 2 14" xfId="1744"/>
    <cellStyle name="Output 2 2 14 2" xfId="9567"/>
    <cellStyle name="Output 2 2 14 3" xfId="16995"/>
    <cellStyle name="Output 2 2 14 4" xfId="20655"/>
    <cellStyle name="Output 2 2 14 5" xfId="26988"/>
    <cellStyle name="Output 2 2 14 6" xfId="36535"/>
    <cellStyle name="Output 2 2 14 7" xfId="48940"/>
    <cellStyle name="Output 2 2 15" xfId="1411"/>
    <cellStyle name="Output 2 2 15 2" xfId="9234"/>
    <cellStyle name="Output 2 2 15 3" xfId="16662"/>
    <cellStyle name="Output 2 2 15 4" xfId="26694"/>
    <cellStyle name="Output 2 2 15 5" xfId="35546"/>
    <cellStyle name="Output 2 2 15 6" xfId="42227"/>
    <cellStyle name="Output 2 2 15 7" xfId="54485"/>
    <cellStyle name="Output 2 2 16" xfId="1640"/>
    <cellStyle name="Output 2 2 16 2" xfId="9463"/>
    <cellStyle name="Output 2 2 16 3" xfId="16891"/>
    <cellStyle name="Output 2 2 16 4" xfId="25894"/>
    <cellStyle name="Output 2 2 16 5" xfId="34489"/>
    <cellStyle name="Output 2 2 16 6" xfId="41236"/>
    <cellStyle name="Output 2 2 16 7" xfId="52773"/>
    <cellStyle name="Output 2 2 17" xfId="1639"/>
    <cellStyle name="Output 2 2 17 2" xfId="9462"/>
    <cellStyle name="Output 2 2 17 3" xfId="16890"/>
    <cellStyle name="Output 2 2 17 4" xfId="25942"/>
    <cellStyle name="Output 2 2 17 5" xfId="34547"/>
    <cellStyle name="Output 2 2 17 6" xfId="41347"/>
    <cellStyle name="Output 2 2 17 7" xfId="52876"/>
    <cellStyle name="Output 2 2 18" xfId="1191"/>
    <cellStyle name="Output 2 2 18 2" xfId="9014"/>
    <cellStyle name="Output 2 2 18 3" xfId="16442"/>
    <cellStyle name="Output 2 2 18 4" xfId="25654"/>
    <cellStyle name="Output 2 2 18 5" xfId="34176"/>
    <cellStyle name="Output 2 2 18 6" xfId="41639"/>
    <cellStyle name="Output 2 2 18 7" xfId="52209"/>
    <cellStyle name="Output 2 2 19" xfId="1248"/>
    <cellStyle name="Output 2 2 19 2" xfId="9071"/>
    <cellStyle name="Output 2 2 19 3" xfId="16499"/>
    <cellStyle name="Output 2 2 19 4" xfId="20003"/>
    <cellStyle name="Output 2 2 19 5" xfId="27843"/>
    <cellStyle name="Output 2 2 19 6" xfId="41556"/>
    <cellStyle name="Output 2 2 19 7" xfId="46906"/>
    <cellStyle name="Output 2 2 2" xfId="531"/>
    <cellStyle name="Output 2 2 2 10" xfId="1977"/>
    <cellStyle name="Output 2 2 2 10 2" xfId="9800"/>
    <cellStyle name="Output 2 2 2 10 3" xfId="17228"/>
    <cellStyle name="Output 2 2 2 10 4" xfId="19877"/>
    <cellStyle name="Output 2 2 2 10 5" xfId="27331"/>
    <cellStyle name="Output 2 2 2 10 6" xfId="37306"/>
    <cellStyle name="Output 2 2 2 10 7" xfId="47693"/>
    <cellStyle name="Output 2 2 2 11" xfId="2095"/>
    <cellStyle name="Output 2 2 2 11 2" xfId="9918"/>
    <cellStyle name="Output 2 2 2 11 3" xfId="17346"/>
    <cellStyle name="Output 2 2 2 11 4" xfId="26639"/>
    <cellStyle name="Output 2 2 2 11 5" xfId="35481"/>
    <cellStyle name="Output 2 2 2 11 6" xfId="40117"/>
    <cellStyle name="Output 2 2 2 11 7" xfId="54377"/>
    <cellStyle name="Output 2 2 2 12" xfId="2208"/>
    <cellStyle name="Output 2 2 2 12 2" xfId="10031"/>
    <cellStyle name="Output 2 2 2 12 3" xfId="17459"/>
    <cellStyle name="Output 2 2 2 12 4" xfId="25310"/>
    <cellStyle name="Output 2 2 2 12 5" xfId="33734"/>
    <cellStyle name="Output 2 2 2 12 6" xfId="37725"/>
    <cellStyle name="Output 2 2 2 12 7" xfId="51456"/>
    <cellStyle name="Output 2 2 2 13" xfId="2332"/>
    <cellStyle name="Output 2 2 2 13 2" xfId="10155"/>
    <cellStyle name="Output 2 2 2 13 3" xfId="17583"/>
    <cellStyle name="Output 2 2 2 13 4" xfId="19212"/>
    <cellStyle name="Output 2 2 2 13 5" xfId="28832"/>
    <cellStyle name="Output 2 2 2 13 6" xfId="36503"/>
    <cellStyle name="Output 2 2 2 13 7" xfId="47993"/>
    <cellStyle name="Output 2 2 2 14" xfId="2419"/>
    <cellStyle name="Output 2 2 2 14 2" xfId="10242"/>
    <cellStyle name="Output 2 2 2 14 3" xfId="17670"/>
    <cellStyle name="Output 2 2 2 14 4" xfId="25249"/>
    <cellStyle name="Output 2 2 2 14 5" xfId="33655"/>
    <cellStyle name="Output 2 2 2 14 6" xfId="37265"/>
    <cellStyle name="Output 2 2 2 14 7" xfId="51327"/>
    <cellStyle name="Output 2 2 2 15" xfId="2506"/>
    <cellStyle name="Output 2 2 2 15 2" xfId="10329"/>
    <cellStyle name="Output 2 2 2 15 3" xfId="17757"/>
    <cellStyle name="Output 2 2 2 15 4" xfId="20573"/>
    <cellStyle name="Output 2 2 2 15 5" xfId="27630"/>
    <cellStyle name="Output 2 2 2 15 6" xfId="37732"/>
    <cellStyle name="Output 2 2 2 15 7" xfId="49431"/>
    <cellStyle name="Output 2 2 2 16" xfId="2619"/>
    <cellStyle name="Output 2 2 2 16 2" xfId="10442"/>
    <cellStyle name="Output 2 2 2 16 3" xfId="17870"/>
    <cellStyle name="Output 2 2 2 16 4" xfId="26223"/>
    <cellStyle name="Output 2 2 2 16 5" xfId="34910"/>
    <cellStyle name="Output 2 2 2 16 6" xfId="40128"/>
    <cellStyle name="Output 2 2 2 16 7" xfId="53475"/>
    <cellStyle name="Output 2 2 2 17" xfId="2721"/>
    <cellStyle name="Output 2 2 2 17 2" xfId="10544"/>
    <cellStyle name="Output 2 2 2 17 3" xfId="17972"/>
    <cellStyle name="Output 2 2 2 17 4" xfId="24815"/>
    <cellStyle name="Output 2 2 2 17 5" xfId="27948"/>
    <cellStyle name="Output 2 2 2 17 6" xfId="37412"/>
    <cellStyle name="Output 2 2 2 17 7" xfId="49957"/>
    <cellStyle name="Output 2 2 2 18" xfId="2748"/>
    <cellStyle name="Output 2 2 2 18 2" xfId="10571"/>
    <cellStyle name="Output 2 2 2 18 3" xfId="17999"/>
    <cellStyle name="Output 2 2 2 18 4" xfId="20165"/>
    <cellStyle name="Output 2 2 2 18 5" xfId="27878"/>
    <cellStyle name="Output 2 2 2 18 6" xfId="41749"/>
    <cellStyle name="Output 2 2 2 18 7" xfId="46966"/>
    <cellStyle name="Output 2 2 2 19" xfId="2812"/>
    <cellStyle name="Output 2 2 2 19 2" xfId="10635"/>
    <cellStyle name="Output 2 2 2 19 3" xfId="18063"/>
    <cellStyle name="Output 2 2 2 19 4" xfId="19894"/>
    <cellStyle name="Output 2 2 2 19 5" xfId="27692"/>
    <cellStyle name="Output 2 2 2 19 6" xfId="37029"/>
    <cellStyle name="Output 2 2 2 19 7" xfId="49390"/>
    <cellStyle name="Output 2 2 2 2" xfId="681"/>
    <cellStyle name="Output 2 2 2 2 2" xfId="8504"/>
    <cellStyle name="Output 2 2 2 2 3" xfId="15932"/>
    <cellStyle name="Output 2 2 2 2 4" xfId="19842"/>
    <cellStyle name="Output 2 2 2 2 5" xfId="27800"/>
    <cellStyle name="Output 2 2 2 2 6" xfId="36280"/>
    <cellStyle name="Output 2 2 2 2 7" xfId="48832"/>
    <cellStyle name="Output 2 2 2 20" xfId="2919"/>
    <cellStyle name="Output 2 2 2 20 2" xfId="10742"/>
    <cellStyle name="Output 2 2 2 20 3" xfId="18170"/>
    <cellStyle name="Output 2 2 2 20 4" xfId="26219"/>
    <cellStyle name="Output 2 2 2 20 5" xfId="34905"/>
    <cellStyle name="Output 2 2 2 20 6" xfId="42004"/>
    <cellStyle name="Output 2 2 2 20 7" xfId="53467"/>
    <cellStyle name="Output 2 2 2 21" xfId="3295"/>
    <cellStyle name="Output 2 2 2 21 2" xfId="11088"/>
    <cellStyle name="Output 2 2 2 21 3" xfId="18417"/>
    <cellStyle name="Output 2 2 2 21 4" xfId="19366"/>
    <cellStyle name="Output 2 2 2 21 5" xfId="27480"/>
    <cellStyle name="Output 2 2 2 21 6" xfId="39746"/>
    <cellStyle name="Output 2 2 2 21 7" xfId="47599"/>
    <cellStyle name="Output 2 2 2 22" xfId="3415"/>
    <cellStyle name="Output 2 2 2 22 2" xfId="11206"/>
    <cellStyle name="Output 2 2 2 22 3" xfId="18528"/>
    <cellStyle name="Output 2 2 2 22 4" xfId="25441"/>
    <cellStyle name="Output 2 2 2 22 5" xfId="33901"/>
    <cellStyle name="Output 2 2 2 22 6" xfId="42199"/>
    <cellStyle name="Output 2 2 2 22 7" xfId="51736"/>
    <cellStyle name="Output 2 2 2 23" xfId="3120"/>
    <cellStyle name="Output 2 2 2 23 2" xfId="10925"/>
    <cellStyle name="Output 2 2 2 23 3" xfId="18303"/>
    <cellStyle name="Output 2 2 2 23 4" xfId="19771"/>
    <cellStyle name="Output 2 2 2 23 5" xfId="27250"/>
    <cellStyle name="Output 2 2 2 23 6" xfId="36932"/>
    <cellStyle name="Output 2 2 2 23 7" xfId="47726"/>
    <cellStyle name="Output 2 2 2 24" xfId="3686"/>
    <cellStyle name="Output 2 2 2 24 2" xfId="11471"/>
    <cellStyle name="Output 2 2 2 24 3" xfId="18744"/>
    <cellStyle name="Output 2 2 2 24 4" xfId="19701"/>
    <cellStyle name="Output 2 2 2 24 5" xfId="26818"/>
    <cellStyle name="Output 2 2 2 24 6" xfId="37434"/>
    <cellStyle name="Output 2 2 2 24 7" xfId="49731"/>
    <cellStyle name="Output 2 2 2 25" xfId="3816"/>
    <cellStyle name="Output 2 2 2 25 2" xfId="11598"/>
    <cellStyle name="Output 2 2 2 25 3" xfId="18855"/>
    <cellStyle name="Output 2 2 2 25 4" xfId="25745"/>
    <cellStyle name="Output 2 2 2 25 5" xfId="34296"/>
    <cellStyle name="Output 2 2 2 25 6" xfId="39913"/>
    <cellStyle name="Output 2 2 2 25 7" xfId="52424"/>
    <cellStyle name="Output 2 2 2 26" xfId="3934"/>
    <cellStyle name="Output 2 2 2 26 2" xfId="11714"/>
    <cellStyle name="Output 2 2 2 26 3" xfId="18964"/>
    <cellStyle name="Output 2 2 2 26 4" xfId="20680"/>
    <cellStyle name="Output 2 2 2 26 5" xfId="27773"/>
    <cellStyle name="Output 2 2 2 26 6" xfId="37634"/>
    <cellStyle name="Output 2 2 2 26 7" xfId="47364"/>
    <cellStyle name="Output 2 2 2 27" xfId="4027"/>
    <cellStyle name="Output 2 2 2 27 2" xfId="11798"/>
    <cellStyle name="Output 2 2 2 27 3" xfId="20737"/>
    <cellStyle name="Output 2 2 2 27 4" xfId="28924"/>
    <cellStyle name="Output 2 2 2 27 5" xfId="38304"/>
    <cellStyle name="Output 2 2 2 27 6" xfId="42589"/>
    <cellStyle name="Output 2 2 2 27 7" xfId="53982"/>
    <cellStyle name="Output 2 2 2 28" xfId="4131"/>
    <cellStyle name="Output 2 2 2 28 2" xfId="11890"/>
    <cellStyle name="Output 2 2 2 28 3" xfId="20841"/>
    <cellStyle name="Output 2 2 2 28 4" xfId="29028"/>
    <cellStyle name="Output 2 2 2 28 5" xfId="38405"/>
    <cellStyle name="Output 2 2 2 28 6" xfId="42693"/>
    <cellStyle name="Output 2 2 2 28 7" xfId="47466"/>
    <cellStyle name="Output 2 2 2 29" xfId="4048"/>
    <cellStyle name="Output 2 2 2 29 2" xfId="20758"/>
    <cellStyle name="Output 2 2 2 29 3" xfId="28945"/>
    <cellStyle name="Output 2 2 2 29 4" xfId="38324"/>
    <cellStyle name="Output 2 2 2 29 5" xfId="42610"/>
    <cellStyle name="Output 2 2 2 29 6" xfId="52030"/>
    <cellStyle name="Output 2 2 2 3" xfId="789"/>
    <cellStyle name="Output 2 2 2 3 2" xfId="8612"/>
    <cellStyle name="Output 2 2 2 3 3" xfId="16040"/>
    <cellStyle name="Output 2 2 2 3 4" xfId="20245"/>
    <cellStyle name="Output 2 2 2 3 5" xfId="28500"/>
    <cellStyle name="Output 2 2 2 3 6" xfId="37799"/>
    <cellStyle name="Output 2 2 2 3 7" xfId="50184"/>
    <cellStyle name="Output 2 2 2 30" xfId="4328"/>
    <cellStyle name="Output 2 2 2 30 2" xfId="12045"/>
    <cellStyle name="Output 2 2 2 30 3" xfId="21038"/>
    <cellStyle name="Output 2 2 2 30 4" xfId="29225"/>
    <cellStyle name="Output 2 2 2 30 5" xfId="38596"/>
    <cellStyle name="Output 2 2 2 30 6" xfId="42890"/>
    <cellStyle name="Output 2 2 2 30 7" xfId="48937"/>
    <cellStyle name="Output 2 2 2 31" xfId="4451"/>
    <cellStyle name="Output 2 2 2 31 2" xfId="12168"/>
    <cellStyle name="Output 2 2 2 31 3" xfId="21161"/>
    <cellStyle name="Output 2 2 2 31 4" xfId="29348"/>
    <cellStyle name="Output 2 2 2 31 5" xfId="38714"/>
    <cellStyle name="Output 2 2 2 31 6" xfId="43013"/>
    <cellStyle name="Output 2 2 2 31 7" xfId="49459"/>
    <cellStyle name="Output 2 2 2 32" xfId="4565"/>
    <cellStyle name="Output 2 2 2 32 2" xfId="12282"/>
    <cellStyle name="Output 2 2 2 32 3" xfId="21275"/>
    <cellStyle name="Output 2 2 2 32 4" xfId="29462"/>
    <cellStyle name="Output 2 2 2 32 5" xfId="38823"/>
    <cellStyle name="Output 2 2 2 32 6" xfId="43127"/>
    <cellStyle name="Output 2 2 2 32 7" xfId="52751"/>
    <cellStyle name="Output 2 2 2 33" xfId="4678"/>
    <cellStyle name="Output 2 2 2 33 2" xfId="12395"/>
    <cellStyle name="Output 2 2 2 33 3" xfId="21388"/>
    <cellStyle name="Output 2 2 2 33 4" xfId="29575"/>
    <cellStyle name="Output 2 2 2 33 5" xfId="38932"/>
    <cellStyle name="Output 2 2 2 33 6" xfId="43240"/>
    <cellStyle name="Output 2 2 2 33 7" xfId="48596"/>
    <cellStyle name="Output 2 2 2 34" xfId="4789"/>
    <cellStyle name="Output 2 2 2 34 2" xfId="12506"/>
    <cellStyle name="Output 2 2 2 34 3" xfId="21499"/>
    <cellStyle name="Output 2 2 2 34 4" xfId="29686"/>
    <cellStyle name="Output 2 2 2 34 5" xfId="39040"/>
    <cellStyle name="Output 2 2 2 34 6" xfId="43351"/>
    <cellStyle name="Output 2 2 2 34 7" xfId="52339"/>
    <cellStyle name="Output 2 2 2 35" xfId="4898"/>
    <cellStyle name="Output 2 2 2 35 2" xfId="12615"/>
    <cellStyle name="Output 2 2 2 35 3" xfId="21608"/>
    <cellStyle name="Output 2 2 2 35 4" xfId="29795"/>
    <cellStyle name="Output 2 2 2 35 5" xfId="39144"/>
    <cellStyle name="Output 2 2 2 35 6" xfId="43460"/>
    <cellStyle name="Output 2 2 2 35 7" xfId="47270"/>
    <cellStyle name="Output 2 2 2 36" xfId="5009"/>
    <cellStyle name="Output 2 2 2 36 2" xfId="12726"/>
    <cellStyle name="Output 2 2 2 36 3" xfId="21719"/>
    <cellStyle name="Output 2 2 2 36 4" xfId="29906"/>
    <cellStyle name="Output 2 2 2 36 5" xfId="39252"/>
    <cellStyle name="Output 2 2 2 36 6" xfId="43571"/>
    <cellStyle name="Output 2 2 2 36 7" xfId="52635"/>
    <cellStyle name="Output 2 2 2 37" xfId="5388"/>
    <cellStyle name="Output 2 2 2 37 2" xfId="13105"/>
    <cellStyle name="Output 2 2 2 37 3" xfId="22098"/>
    <cellStyle name="Output 2 2 2 37 4" xfId="30285"/>
    <cellStyle name="Output 2 2 2 37 5" xfId="39616"/>
    <cellStyle name="Output 2 2 2 37 6" xfId="43950"/>
    <cellStyle name="Output 2 2 2 37 7" xfId="52067"/>
    <cellStyle name="Output 2 2 2 38" xfId="5508"/>
    <cellStyle name="Output 2 2 2 38 2" xfId="13225"/>
    <cellStyle name="Output 2 2 2 38 3" xfId="22218"/>
    <cellStyle name="Output 2 2 2 38 4" xfId="30405"/>
    <cellStyle name="Output 2 2 2 38 5" xfId="39730"/>
    <cellStyle name="Output 2 2 2 38 6" xfId="44070"/>
    <cellStyle name="Output 2 2 2 38 7" xfId="50589"/>
    <cellStyle name="Output 2 2 2 39" xfId="5632"/>
    <cellStyle name="Output 2 2 2 39 2" xfId="13349"/>
    <cellStyle name="Output 2 2 2 39 3" xfId="22342"/>
    <cellStyle name="Output 2 2 2 39 4" xfId="30529"/>
    <cellStyle name="Output 2 2 2 39 5" xfId="39850"/>
    <cellStyle name="Output 2 2 2 39 6" xfId="44194"/>
    <cellStyle name="Output 2 2 2 39 7" xfId="54517"/>
    <cellStyle name="Output 2 2 2 4" xfId="900"/>
    <cellStyle name="Output 2 2 2 4 2" xfId="8723"/>
    <cellStyle name="Output 2 2 2 4 3" xfId="16151"/>
    <cellStyle name="Output 2 2 2 4 4" xfId="26178"/>
    <cellStyle name="Output 2 2 2 4 5" xfId="34852"/>
    <cellStyle name="Output 2 2 2 4 6" xfId="36975"/>
    <cellStyle name="Output 2 2 2 4 7" xfId="53384"/>
    <cellStyle name="Output 2 2 2 40" xfId="5748"/>
    <cellStyle name="Output 2 2 2 40 2" xfId="13465"/>
    <cellStyle name="Output 2 2 2 40 3" xfId="22458"/>
    <cellStyle name="Output 2 2 2 40 4" xfId="30645"/>
    <cellStyle name="Output 2 2 2 40 5" xfId="39962"/>
    <cellStyle name="Output 2 2 2 40 6" xfId="44310"/>
    <cellStyle name="Output 2 2 2 40 7" xfId="51972"/>
    <cellStyle name="Output 2 2 2 41" xfId="5864"/>
    <cellStyle name="Output 2 2 2 41 2" xfId="13581"/>
    <cellStyle name="Output 2 2 2 41 3" xfId="22574"/>
    <cellStyle name="Output 2 2 2 41 4" xfId="30761"/>
    <cellStyle name="Output 2 2 2 41 5" xfId="40075"/>
    <cellStyle name="Output 2 2 2 41 6" xfId="44426"/>
    <cellStyle name="Output 2 2 2 41 7" xfId="51750"/>
    <cellStyle name="Output 2 2 2 42" xfId="5993"/>
    <cellStyle name="Output 2 2 2 42 2" xfId="13710"/>
    <cellStyle name="Output 2 2 2 42 3" xfId="22703"/>
    <cellStyle name="Output 2 2 2 42 4" xfId="30890"/>
    <cellStyle name="Output 2 2 2 42 5" xfId="40199"/>
    <cellStyle name="Output 2 2 2 42 6" xfId="44555"/>
    <cellStyle name="Output 2 2 2 42 7" xfId="47807"/>
    <cellStyle name="Output 2 2 2 43" xfId="5563"/>
    <cellStyle name="Output 2 2 2 43 2" xfId="13280"/>
    <cellStyle name="Output 2 2 2 43 3" xfId="22273"/>
    <cellStyle name="Output 2 2 2 43 4" xfId="30460"/>
    <cellStyle name="Output 2 2 2 43 5" xfId="39783"/>
    <cellStyle name="Output 2 2 2 43 6" xfId="44125"/>
    <cellStyle name="Output 2 2 2 43 7" xfId="47159"/>
    <cellStyle name="Output 2 2 2 44" xfId="6249"/>
    <cellStyle name="Output 2 2 2 44 2" xfId="13966"/>
    <cellStyle name="Output 2 2 2 44 3" xfId="22959"/>
    <cellStyle name="Output 2 2 2 44 4" xfId="31146"/>
    <cellStyle name="Output 2 2 2 44 5" xfId="40447"/>
    <cellStyle name="Output 2 2 2 44 6" xfId="44811"/>
    <cellStyle name="Output 2 2 2 44 7" xfId="47409"/>
    <cellStyle name="Output 2 2 2 45" xfId="6365"/>
    <cellStyle name="Output 2 2 2 45 2" xfId="14082"/>
    <cellStyle name="Output 2 2 2 45 3" xfId="23075"/>
    <cellStyle name="Output 2 2 2 45 4" xfId="31262"/>
    <cellStyle name="Output 2 2 2 45 5" xfId="40560"/>
    <cellStyle name="Output 2 2 2 45 6" xfId="44927"/>
    <cellStyle name="Output 2 2 2 45 7" xfId="52668"/>
    <cellStyle name="Output 2 2 2 46" xfId="6476"/>
    <cellStyle name="Output 2 2 2 46 2" xfId="14193"/>
    <cellStyle name="Output 2 2 2 46 3" xfId="23186"/>
    <cellStyle name="Output 2 2 2 46 4" xfId="31373"/>
    <cellStyle name="Output 2 2 2 46 5" xfId="40667"/>
    <cellStyle name="Output 2 2 2 46 6" xfId="45038"/>
    <cellStyle name="Output 2 2 2 46 7" xfId="51757"/>
    <cellStyle name="Output 2 2 2 47" xfId="6560"/>
    <cellStyle name="Output 2 2 2 47 2" xfId="14277"/>
    <cellStyle name="Output 2 2 2 47 3" xfId="23270"/>
    <cellStyle name="Output 2 2 2 47 4" xfId="31457"/>
    <cellStyle name="Output 2 2 2 47 5" xfId="40745"/>
    <cellStyle name="Output 2 2 2 47 6" xfId="45122"/>
    <cellStyle name="Output 2 2 2 47 7" xfId="47920"/>
    <cellStyle name="Output 2 2 2 48" xfId="6622"/>
    <cellStyle name="Output 2 2 2 48 2" xfId="14339"/>
    <cellStyle name="Output 2 2 2 48 3" xfId="23332"/>
    <cellStyle name="Output 2 2 2 48 4" xfId="31519"/>
    <cellStyle name="Output 2 2 2 48 5" xfId="40806"/>
    <cellStyle name="Output 2 2 2 48 6" xfId="45184"/>
    <cellStyle name="Output 2 2 2 48 7" xfId="51720"/>
    <cellStyle name="Output 2 2 2 49" xfId="6734"/>
    <cellStyle name="Output 2 2 2 49 2" xfId="14451"/>
    <cellStyle name="Output 2 2 2 49 3" xfId="23444"/>
    <cellStyle name="Output 2 2 2 49 4" xfId="31631"/>
    <cellStyle name="Output 2 2 2 49 5" xfId="40912"/>
    <cellStyle name="Output 2 2 2 49 6" xfId="45296"/>
    <cellStyle name="Output 2 2 2 49 7" xfId="50842"/>
    <cellStyle name="Output 2 2 2 5" xfId="1365"/>
    <cellStyle name="Output 2 2 2 5 2" xfId="9188"/>
    <cellStyle name="Output 2 2 2 5 3" xfId="16616"/>
    <cellStyle name="Output 2 2 2 5 4" xfId="26020"/>
    <cellStyle name="Output 2 2 2 5 5" xfId="34650"/>
    <cellStyle name="Output 2 2 2 5 6" xfId="39690"/>
    <cellStyle name="Output 2 2 2 5 7" xfId="53043"/>
    <cellStyle name="Output 2 2 2 50" xfId="6849"/>
    <cellStyle name="Output 2 2 2 50 2" xfId="14566"/>
    <cellStyle name="Output 2 2 2 50 3" xfId="23559"/>
    <cellStyle name="Output 2 2 2 50 4" xfId="31746"/>
    <cellStyle name="Output 2 2 2 50 5" xfId="41020"/>
    <cellStyle name="Output 2 2 2 50 6" xfId="45411"/>
    <cellStyle name="Output 2 2 2 50 7" xfId="46893"/>
    <cellStyle name="Output 2 2 2 51" xfId="6962"/>
    <cellStyle name="Output 2 2 2 51 2" xfId="14679"/>
    <cellStyle name="Output 2 2 2 51 3" xfId="23672"/>
    <cellStyle name="Output 2 2 2 51 4" xfId="31859"/>
    <cellStyle name="Output 2 2 2 51 5" xfId="41128"/>
    <cellStyle name="Output 2 2 2 51 6" xfId="45524"/>
    <cellStyle name="Output 2 2 2 51 7" xfId="46802"/>
    <cellStyle name="Output 2 2 2 52" xfId="7073"/>
    <cellStyle name="Output 2 2 2 52 2" xfId="14790"/>
    <cellStyle name="Output 2 2 2 52 3" xfId="23783"/>
    <cellStyle name="Output 2 2 2 52 4" xfId="31970"/>
    <cellStyle name="Output 2 2 2 52 5" xfId="41233"/>
    <cellStyle name="Output 2 2 2 52 6" xfId="45635"/>
    <cellStyle name="Output 2 2 2 52 7" xfId="51208"/>
    <cellStyle name="Output 2 2 2 53" xfId="7194"/>
    <cellStyle name="Output 2 2 2 53 2" xfId="14911"/>
    <cellStyle name="Output 2 2 2 53 3" xfId="23904"/>
    <cellStyle name="Output 2 2 2 53 4" xfId="32091"/>
    <cellStyle name="Output 2 2 2 53 5" xfId="41351"/>
    <cellStyle name="Output 2 2 2 53 6" xfId="45756"/>
    <cellStyle name="Output 2 2 2 53 7" xfId="51271"/>
    <cellStyle name="Output 2 2 2 54" xfId="7413"/>
    <cellStyle name="Output 2 2 2 54 2" xfId="15130"/>
    <cellStyle name="Output 2 2 2 54 3" xfId="24123"/>
    <cellStyle name="Output 2 2 2 54 4" xfId="32310"/>
    <cellStyle name="Output 2 2 2 54 5" xfId="41562"/>
    <cellStyle name="Output 2 2 2 54 6" xfId="45975"/>
    <cellStyle name="Output 2 2 2 54 7" xfId="51312"/>
    <cellStyle name="Output 2 2 2 55" xfId="7470"/>
    <cellStyle name="Output 2 2 2 55 2" xfId="15187"/>
    <cellStyle name="Output 2 2 2 55 3" xfId="24180"/>
    <cellStyle name="Output 2 2 2 55 4" xfId="32367"/>
    <cellStyle name="Output 2 2 2 55 5" xfId="41616"/>
    <cellStyle name="Output 2 2 2 55 6" xfId="46032"/>
    <cellStyle name="Output 2 2 2 55 7" xfId="52916"/>
    <cellStyle name="Output 2 2 2 56" xfId="7591"/>
    <cellStyle name="Output 2 2 2 56 2" xfId="15308"/>
    <cellStyle name="Output 2 2 2 56 3" xfId="24301"/>
    <cellStyle name="Output 2 2 2 56 4" xfId="32488"/>
    <cellStyle name="Output 2 2 2 56 5" xfId="41731"/>
    <cellStyle name="Output 2 2 2 56 6" xfId="46153"/>
    <cellStyle name="Output 2 2 2 56 7" xfId="46996"/>
    <cellStyle name="Output 2 2 2 57" xfId="7867"/>
    <cellStyle name="Output 2 2 2 57 2" xfId="15584"/>
    <cellStyle name="Output 2 2 2 57 3" xfId="24571"/>
    <cellStyle name="Output 2 2 2 57 4" xfId="32764"/>
    <cellStyle name="Output 2 2 2 57 5" xfId="41996"/>
    <cellStyle name="Output 2 2 2 57 6" xfId="46429"/>
    <cellStyle name="Output 2 2 2 57 7" xfId="47315"/>
    <cellStyle name="Output 2 2 2 58" xfId="7761"/>
    <cellStyle name="Output 2 2 2 58 2" xfId="15478"/>
    <cellStyle name="Output 2 2 2 58 3" xfId="24467"/>
    <cellStyle name="Output 2 2 2 58 4" xfId="32658"/>
    <cellStyle name="Output 2 2 2 58 5" xfId="41894"/>
    <cellStyle name="Output 2 2 2 58 6" xfId="46323"/>
    <cellStyle name="Output 2 2 2 58 7" xfId="51272"/>
    <cellStyle name="Output 2 2 2 59" xfId="8082"/>
    <cellStyle name="Output 2 2 2 59 2" xfId="15799"/>
    <cellStyle name="Output 2 2 2 59 3" xfId="24783"/>
    <cellStyle name="Output 2 2 2 59 4" xfId="32979"/>
    <cellStyle name="Output 2 2 2 59 5" xfId="42201"/>
    <cellStyle name="Output 2 2 2 59 6" xfId="46644"/>
    <cellStyle name="Output 2 2 2 59 7" xfId="49012"/>
    <cellStyle name="Output 2 2 2 6" xfId="1488"/>
    <cellStyle name="Output 2 2 2 6 2" xfId="9311"/>
    <cellStyle name="Output 2 2 2 6 3" xfId="16739"/>
    <cellStyle name="Output 2 2 2 6 4" xfId="26005"/>
    <cellStyle name="Output 2 2 2 6 5" xfId="34632"/>
    <cellStyle name="Output 2 2 2 6 6" xfId="36839"/>
    <cellStyle name="Output 2 2 2 6 7" xfId="53012"/>
    <cellStyle name="Output 2 2 2 60" xfId="8143"/>
    <cellStyle name="Output 2 2 2 60 2" xfId="15860"/>
    <cellStyle name="Output 2 2 2 60 3" xfId="33040"/>
    <cellStyle name="Output 2 2 2 60 4" xfId="42260"/>
    <cellStyle name="Output 2 2 2 60 5" xfId="46705"/>
    <cellStyle name="Output 2 2 2 60 6" xfId="48954"/>
    <cellStyle name="Output 2 2 2 61" xfId="19414"/>
    <cellStyle name="Output 2 2 2 62" xfId="28684"/>
    <cellStyle name="Output 2 2 2 63" xfId="37287"/>
    <cellStyle name="Output 2 2 2 64" xfId="49950"/>
    <cellStyle name="Output 2 2 2 7" xfId="1634"/>
    <cellStyle name="Output 2 2 2 7 2" xfId="9457"/>
    <cellStyle name="Output 2 2 2 7 3" xfId="16885"/>
    <cellStyle name="Output 2 2 2 7 4" xfId="26107"/>
    <cellStyle name="Output 2 2 2 7 5" xfId="34763"/>
    <cellStyle name="Output 2 2 2 7 6" xfId="36832"/>
    <cellStyle name="Output 2 2 2 7 7" xfId="53226"/>
    <cellStyle name="Output 2 2 2 8" xfId="1725"/>
    <cellStyle name="Output 2 2 2 8 2" xfId="9548"/>
    <cellStyle name="Output 2 2 2 8 3" xfId="16976"/>
    <cellStyle name="Output 2 2 2 8 4" xfId="25094"/>
    <cellStyle name="Output 2 2 2 8 5" xfId="33458"/>
    <cellStyle name="Output 2 2 2 8 6" xfId="41625"/>
    <cellStyle name="Output 2 2 2 8 7" xfId="51004"/>
    <cellStyle name="Output 2 2 2 9" xfId="1859"/>
    <cellStyle name="Output 2 2 2 9 2" xfId="9682"/>
    <cellStyle name="Output 2 2 2 9 3" xfId="17110"/>
    <cellStyle name="Output 2 2 2 9 4" xfId="25495"/>
    <cellStyle name="Output 2 2 2 9 5" xfId="33973"/>
    <cellStyle name="Output 2 2 2 9 6" xfId="36755"/>
    <cellStyle name="Output 2 2 2 9 7" xfId="51870"/>
    <cellStyle name="Output 2 2 20" xfId="1045"/>
    <cellStyle name="Output 2 2 20 2" xfId="8868"/>
    <cellStyle name="Output 2 2 20 3" xfId="16296"/>
    <cellStyle name="Output 2 2 20 4" xfId="25796"/>
    <cellStyle name="Output 2 2 20 5" xfId="34372"/>
    <cellStyle name="Output 2 2 20 6" xfId="37944"/>
    <cellStyle name="Output 2 2 20 7" xfId="52565"/>
    <cellStyle name="Output 2 2 21" xfId="1091"/>
    <cellStyle name="Output 2 2 21 2" xfId="8914"/>
    <cellStyle name="Output 2 2 21 3" xfId="16342"/>
    <cellStyle name="Output 2 2 21 4" xfId="20593"/>
    <cellStyle name="Output 2 2 21 5" xfId="27941"/>
    <cellStyle name="Output 2 2 21 6" xfId="37284"/>
    <cellStyle name="Output 2 2 21 7" xfId="50069"/>
    <cellStyle name="Output 2 2 22" xfId="2385"/>
    <cellStyle name="Output 2 2 22 2" xfId="10208"/>
    <cellStyle name="Output 2 2 22 3" xfId="17636"/>
    <cellStyle name="Output 2 2 22 4" xfId="20081"/>
    <cellStyle name="Output 2 2 22 5" xfId="27753"/>
    <cellStyle name="Output 2 2 22 6" xfId="39478"/>
    <cellStyle name="Output 2 2 22 7" xfId="49625"/>
    <cellStyle name="Output 2 2 23" xfId="2391"/>
    <cellStyle name="Output 2 2 23 2" xfId="10214"/>
    <cellStyle name="Output 2 2 23 3" xfId="17642"/>
    <cellStyle name="Output 2 2 23 4" xfId="19310"/>
    <cellStyle name="Output 2 2 23 5" xfId="27734"/>
    <cellStyle name="Output 2 2 23 6" xfId="40185"/>
    <cellStyle name="Output 2 2 23 7" xfId="48197"/>
    <cellStyle name="Output 2 2 24" xfId="1178"/>
    <cellStyle name="Output 2 2 24 2" xfId="9001"/>
    <cellStyle name="Output 2 2 24 3" xfId="16429"/>
    <cellStyle name="Output 2 2 24 4" xfId="26212"/>
    <cellStyle name="Output 2 2 24 5" xfId="34897"/>
    <cellStyle name="Output 2 2 24 6" xfId="37163"/>
    <cellStyle name="Output 2 2 24 7" xfId="53453"/>
    <cellStyle name="Output 2 2 25" xfId="2351"/>
    <cellStyle name="Output 2 2 25 2" xfId="10174"/>
    <cellStyle name="Output 2 2 25 3" xfId="17602"/>
    <cellStyle name="Output 2 2 25 4" xfId="25108"/>
    <cellStyle name="Output 2 2 25 5" xfId="33478"/>
    <cellStyle name="Output 2 2 25 6" xfId="37905"/>
    <cellStyle name="Output 2 2 25 7" xfId="51037"/>
    <cellStyle name="Output 2 2 26" xfId="3106"/>
    <cellStyle name="Output 2 2 26 2" xfId="10911"/>
    <cellStyle name="Output 2 2 26 3" xfId="18292"/>
    <cellStyle name="Output 2 2 26 4" xfId="20543"/>
    <cellStyle name="Output 2 2 26 5" xfId="28809"/>
    <cellStyle name="Output 2 2 26 6" xfId="40374"/>
    <cellStyle name="Output 2 2 26 7" xfId="49323"/>
    <cellStyle name="Output 2 2 27" xfId="2978"/>
    <cellStyle name="Output 2 2 27 2" xfId="10800"/>
    <cellStyle name="Output 2 2 27 3" xfId="18227"/>
    <cellStyle name="Output 2 2 27 4" xfId="19597"/>
    <cellStyle name="Output 2 2 27 5" xfId="28678"/>
    <cellStyle name="Output 2 2 27 6" xfId="41836"/>
    <cellStyle name="Output 2 2 27 7" xfId="49584"/>
    <cellStyle name="Output 2 2 28" xfId="3064"/>
    <cellStyle name="Output 2 2 28 2" xfId="10872"/>
    <cellStyle name="Output 2 2 28 3" xfId="18267"/>
    <cellStyle name="Output 2 2 28 4" xfId="26257"/>
    <cellStyle name="Output 2 2 28 5" xfId="34955"/>
    <cellStyle name="Output 2 2 28 6" xfId="39939"/>
    <cellStyle name="Output 2 2 28 7" xfId="53562"/>
    <cellStyle name="Output 2 2 29" xfId="3059"/>
    <cellStyle name="Output 2 2 29 2" xfId="10868"/>
    <cellStyle name="Output 2 2 29 3" xfId="18263"/>
    <cellStyle name="Output 2 2 29 4" xfId="19979"/>
    <cellStyle name="Output 2 2 29 5" xfId="28877"/>
    <cellStyle name="Output 2 2 29 6" xfId="40424"/>
    <cellStyle name="Output 2 2 29 7" xfId="48179"/>
    <cellStyle name="Output 2 2 3" xfId="553"/>
    <cellStyle name="Output 2 2 3 10" xfId="1999"/>
    <cellStyle name="Output 2 2 3 10 2" xfId="9822"/>
    <cellStyle name="Output 2 2 3 10 3" xfId="17250"/>
    <cellStyle name="Output 2 2 3 10 4" xfId="25703"/>
    <cellStyle name="Output 2 2 3 10 5" xfId="34244"/>
    <cellStyle name="Output 2 2 3 10 6" xfId="42296"/>
    <cellStyle name="Output 2 2 3 10 7" xfId="52328"/>
    <cellStyle name="Output 2 2 3 11" xfId="2116"/>
    <cellStyle name="Output 2 2 3 11 2" xfId="9939"/>
    <cellStyle name="Output 2 2 3 11 3" xfId="17367"/>
    <cellStyle name="Output 2 2 3 11 4" xfId="25975"/>
    <cellStyle name="Output 2 2 3 11 5" xfId="34592"/>
    <cellStyle name="Output 2 2 3 11 6" xfId="38042"/>
    <cellStyle name="Output 2 2 3 11 7" xfId="52948"/>
    <cellStyle name="Output 2 2 3 12" xfId="2230"/>
    <cellStyle name="Output 2 2 3 12 2" xfId="10053"/>
    <cellStyle name="Output 2 2 3 12 3" xfId="17481"/>
    <cellStyle name="Output 2 2 3 12 4" xfId="19168"/>
    <cellStyle name="Output 2 2 3 12 5" xfId="26899"/>
    <cellStyle name="Output 2 2 3 12 6" xfId="41017"/>
    <cellStyle name="Output 2 2 3 12 7" xfId="49189"/>
    <cellStyle name="Output 2 2 3 13" xfId="1592"/>
    <cellStyle name="Output 2 2 3 13 2" xfId="9415"/>
    <cellStyle name="Output 2 2 3 13 3" xfId="16843"/>
    <cellStyle name="Output 2 2 3 13 4" xfId="20011"/>
    <cellStyle name="Output 2 2 3 13 5" xfId="26767"/>
    <cellStyle name="Output 2 2 3 13 6" xfId="38563"/>
    <cellStyle name="Output 2 2 3 13 7" xfId="50368"/>
    <cellStyle name="Output 2 2 3 14" xfId="2335"/>
    <cellStyle name="Output 2 2 3 14 2" xfId="10158"/>
    <cellStyle name="Output 2 2 3 14 3" xfId="17586"/>
    <cellStyle name="Output 2 2 3 14 4" xfId="25574"/>
    <cellStyle name="Output 2 2 3 14 5" xfId="34079"/>
    <cellStyle name="Output 2 2 3 14 6" xfId="39206"/>
    <cellStyle name="Output 2 2 3 14 7" xfId="52045"/>
    <cellStyle name="Output 2 2 3 15" xfId="2527"/>
    <cellStyle name="Output 2 2 3 15 2" xfId="10350"/>
    <cellStyle name="Output 2 2 3 15 3" xfId="17778"/>
    <cellStyle name="Output 2 2 3 15 4" xfId="19405"/>
    <cellStyle name="Output 2 2 3 15 5" xfId="26859"/>
    <cellStyle name="Output 2 2 3 15 6" xfId="36847"/>
    <cellStyle name="Output 2 2 3 15 7" xfId="47003"/>
    <cellStyle name="Output 2 2 3 16" xfId="2641"/>
    <cellStyle name="Output 2 2 3 16 2" xfId="10464"/>
    <cellStyle name="Output 2 2 3 16 3" xfId="17892"/>
    <cellStyle name="Output 2 2 3 16 4" xfId="25201"/>
    <cellStyle name="Output 2 2 3 16 5" xfId="33593"/>
    <cellStyle name="Output 2 2 3 16 6" xfId="37958"/>
    <cellStyle name="Output 2 2 3 16 7" xfId="51226"/>
    <cellStyle name="Output 2 2 3 17" xfId="1616"/>
    <cellStyle name="Output 2 2 3 17 2" xfId="9439"/>
    <cellStyle name="Output 2 2 3 17 3" xfId="16867"/>
    <cellStyle name="Output 2 2 3 17 4" xfId="25772"/>
    <cellStyle name="Output 2 2 3 17 5" xfId="34332"/>
    <cellStyle name="Output 2 2 3 17 6" xfId="36315"/>
    <cellStyle name="Output 2 2 3 17 7" xfId="52495"/>
    <cellStyle name="Output 2 2 3 18" xfId="2389"/>
    <cellStyle name="Output 2 2 3 18 2" xfId="10212"/>
    <cellStyle name="Output 2 2 3 18 3" xfId="17640"/>
    <cellStyle name="Output 2 2 3 18 4" xfId="19869"/>
    <cellStyle name="Output 2 2 3 18 5" xfId="27401"/>
    <cellStyle name="Output 2 2 3 18 6" xfId="39306"/>
    <cellStyle name="Output 2 2 3 18 7" xfId="47990"/>
    <cellStyle name="Output 2 2 3 19" xfId="2832"/>
    <cellStyle name="Output 2 2 3 19 2" xfId="10655"/>
    <cellStyle name="Output 2 2 3 19 3" xfId="18083"/>
    <cellStyle name="Output 2 2 3 19 4" xfId="25364"/>
    <cellStyle name="Output 2 2 3 19 5" xfId="33808"/>
    <cellStyle name="Output 2 2 3 19 6" xfId="40674"/>
    <cellStyle name="Output 2 2 3 19 7" xfId="51580"/>
    <cellStyle name="Output 2 2 3 2" xfId="701"/>
    <cellStyle name="Output 2 2 3 2 2" xfId="8524"/>
    <cellStyle name="Output 2 2 3 2 3" xfId="15952"/>
    <cellStyle name="Output 2 2 3 2 4" xfId="26040"/>
    <cellStyle name="Output 2 2 3 2 5" xfId="34680"/>
    <cellStyle name="Output 2 2 3 2 6" xfId="37432"/>
    <cellStyle name="Output 2 2 3 2 7" xfId="53089"/>
    <cellStyle name="Output 2 2 3 20" xfId="2939"/>
    <cellStyle name="Output 2 2 3 20 2" xfId="10762"/>
    <cellStyle name="Output 2 2 3 20 3" xfId="18190"/>
    <cellStyle name="Output 2 2 3 20 4" xfId="25297"/>
    <cellStyle name="Output 2 2 3 20 5" xfId="33713"/>
    <cellStyle name="Output 2 2 3 20 6" xfId="39858"/>
    <cellStyle name="Output 2 2 3 20 7" xfId="51427"/>
    <cellStyle name="Output 2 2 3 21" xfId="3316"/>
    <cellStyle name="Output 2 2 3 21 2" xfId="11109"/>
    <cellStyle name="Output 2 2 3 21 3" xfId="18437"/>
    <cellStyle name="Output 2 2 3 21 4" xfId="19679"/>
    <cellStyle name="Output 2 2 3 21 5" xfId="28201"/>
    <cellStyle name="Output 2 2 3 21 6" xfId="36427"/>
    <cellStyle name="Output 2 2 3 21 7" xfId="49509"/>
    <cellStyle name="Output 2 2 3 22" xfId="3435"/>
    <cellStyle name="Output 2 2 3 22 2" xfId="11226"/>
    <cellStyle name="Output 2 2 3 22 3" xfId="18548"/>
    <cellStyle name="Output 2 2 3 22 4" xfId="26179"/>
    <cellStyle name="Output 2 2 3 22 5" xfId="34853"/>
    <cellStyle name="Output 2 2 3 22 6" xfId="40290"/>
    <cellStyle name="Output 2 2 3 22 7" xfId="53385"/>
    <cellStyle name="Output 2 2 3 23" xfId="3595"/>
    <cellStyle name="Output 2 2 3 23 2" xfId="11381"/>
    <cellStyle name="Output 2 2 3 23 3" xfId="18655"/>
    <cellStyle name="Output 2 2 3 23 4" xfId="25585"/>
    <cellStyle name="Output 2 2 3 23 5" xfId="34094"/>
    <cellStyle name="Output 2 2 3 23 6" xfId="39099"/>
    <cellStyle name="Output 2 2 3 23 7" xfId="52071"/>
    <cellStyle name="Output 2 2 3 24" xfId="3708"/>
    <cellStyle name="Output 2 2 3 24 2" xfId="11493"/>
    <cellStyle name="Output 2 2 3 24 3" xfId="18765"/>
    <cellStyle name="Output 2 2 3 24 4" xfId="20449"/>
    <cellStyle name="Output 2 2 3 24 5" xfId="28447"/>
    <cellStyle name="Output 2 2 3 24 6" xfId="41926"/>
    <cellStyle name="Output 2 2 3 24 7" xfId="48447"/>
    <cellStyle name="Output 2 2 3 25" xfId="3837"/>
    <cellStyle name="Output 2 2 3 25 2" xfId="11619"/>
    <cellStyle name="Output 2 2 3 25 3" xfId="18875"/>
    <cellStyle name="Output 2 2 3 25 4" xfId="19918"/>
    <cellStyle name="Output 2 2 3 25 5" xfId="27295"/>
    <cellStyle name="Output 2 2 3 25 6" xfId="37904"/>
    <cellStyle name="Output 2 2 3 25 7" xfId="49682"/>
    <cellStyle name="Output 2 2 3 26" xfId="3956"/>
    <cellStyle name="Output 2 2 3 26 2" xfId="11735"/>
    <cellStyle name="Output 2 2 3 26 3" xfId="18984"/>
    <cellStyle name="Output 2 2 3 26 4" xfId="26339"/>
    <cellStyle name="Output 2 2 3 26 5" xfId="35065"/>
    <cellStyle name="Output 2 2 3 26 6" xfId="40529"/>
    <cellStyle name="Output 2 2 3 26 7" xfId="53719"/>
    <cellStyle name="Output 2 2 3 27" xfId="3087"/>
    <cellStyle name="Output 2 2 3 27 2" xfId="10893"/>
    <cellStyle name="Output 2 2 3 27 3" xfId="20247"/>
    <cellStyle name="Output 2 2 3 27 4" xfId="28337"/>
    <cellStyle name="Output 2 2 3 27 5" xfId="37715"/>
    <cellStyle name="Output 2 2 3 27 6" xfId="42391"/>
    <cellStyle name="Output 2 2 3 27 7" xfId="51205"/>
    <cellStyle name="Output 2 2 3 28" xfId="4152"/>
    <cellStyle name="Output 2 2 3 28 2" xfId="11911"/>
    <cellStyle name="Output 2 2 3 28 3" xfId="20862"/>
    <cellStyle name="Output 2 2 3 28 4" xfId="29049"/>
    <cellStyle name="Output 2 2 3 28 5" xfId="38425"/>
    <cellStyle name="Output 2 2 3 28 6" xfId="42714"/>
    <cellStyle name="Output 2 2 3 28 7" xfId="48589"/>
    <cellStyle name="Output 2 2 3 29" xfId="4228"/>
    <cellStyle name="Output 2 2 3 29 2" xfId="20938"/>
    <cellStyle name="Output 2 2 3 29 3" xfId="29125"/>
    <cellStyle name="Output 2 2 3 29 4" xfId="38499"/>
    <cellStyle name="Output 2 2 3 29 5" xfId="42790"/>
    <cellStyle name="Output 2 2 3 29 6" xfId="49749"/>
    <cellStyle name="Output 2 2 3 3" xfId="810"/>
    <cellStyle name="Output 2 2 3 3 2" xfId="8633"/>
    <cellStyle name="Output 2 2 3 3 3" xfId="16061"/>
    <cellStyle name="Output 2 2 3 3 4" xfId="20414"/>
    <cellStyle name="Output 2 2 3 3 5" xfId="27242"/>
    <cellStyle name="Output 2 2 3 3 6" xfId="37930"/>
    <cellStyle name="Output 2 2 3 3 7" xfId="47953"/>
    <cellStyle name="Output 2 2 3 30" xfId="4350"/>
    <cellStyle name="Output 2 2 3 30 2" xfId="12067"/>
    <cellStyle name="Output 2 2 3 30 3" xfId="21060"/>
    <cellStyle name="Output 2 2 3 30 4" xfId="29247"/>
    <cellStyle name="Output 2 2 3 30 5" xfId="38617"/>
    <cellStyle name="Output 2 2 3 30 6" xfId="42912"/>
    <cellStyle name="Output 2 2 3 30 7" xfId="53357"/>
    <cellStyle name="Output 2 2 3 31" xfId="4472"/>
    <cellStyle name="Output 2 2 3 31 2" xfId="12189"/>
    <cellStyle name="Output 2 2 3 31 3" xfId="21182"/>
    <cellStyle name="Output 2 2 3 31 4" xfId="29369"/>
    <cellStyle name="Output 2 2 3 31 5" xfId="38734"/>
    <cellStyle name="Output 2 2 3 31 6" xfId="43034"/>
    <cellStyle name="Output 2 2 3 31 7" xfId="53801"/>
    <cellStyle name="Output 2 2 3 32" xfId="4586"/>
    <cellStyle name="Output 2 2 3 32 2" xfId="12303"/>
    <cellStyle name="Output 2 2 3 32 3" xfId="21296"/>
    <cellStyle name="Output 2 2 3 32 4" xfId="29483"/>
    <cellStyle name="Output 2 2 3 32 5" xfId="38843"/>
    <cellStyle name="Output 2 2 3 32 6" xfId="43148"/>
    <cellStyle name="Output 2 2 3 32 7" xfId="50115"/>
    <cellStyle name="Output 2 2 3 33" xfId="4699"/>
    <cellStyle name="Output 2 2 3 33 2" xfId="12416"/>
    <cellStyle name="Output 2 2 3 33 3" xfId="21409"/>
    <cellStyle name="Output 2 2 3 33 4" xfId="29596"/>
    <cellStyle name="Output 2 2 3 33 5" xfId="38952"/>
    <cellStyle name="Output 2 2 3 33 6" xfId="43261"/>
    <cellStyle name="Output 2 2 3 33 7" xfId="53953"/>
    <cellStyle name="Output 2 2 3 34" xfId="4809"/>
    <cellStyle name="Output 2 2 3 34 2" xfId="12526"/>
    <cellStyle name="Output 2 2 3 34 3" xfId="21519"/>
    <cellStyle name="Output 2 2 3 34 4" xfId="29706"/>
    <cellStyle name="Output 2 2 3 34 5" xfId="39059"/>
    <cellStyle name="Output 2 2 3 34 6" xfId="43371"/>
    <cellStyle name="Output 2 2 3 34 7" xfId="50180"/>
    <cellStyle name="Output 2 2 3 35" xfId="4919"/>
    <cellStyle name="Output 2 2 3 35 2" xfId="12636"/>
    <cellStyle name="Output 2 2 3 35 3" xfId="21629"/>
    <cellStyle name="Output 2 2 3 35 4" xfId="29816"/>
    <cellStyle name="Output 2 2 3 35 5" xfId="39164"/>
    <cellStyle name="Output 2 2 3 35 6" xfId="43481"/>
    <cellStyle name="Output 2 2 3 35 7" xfId="50157"/>
    <cellStyle name="Output 2 2 3 36" xfId="5029"/>
    <cellStyle name="Output 2 2 3 36 2" xfId="12746"/>
    <cellStyle name="Output 2 2 3 36 3" xfId="21739"/>
    <cellStyle name="Output 2 2 3 36 4" xfId="29926"/>
    <cellStyle name="Output 2 2 3 36 5" xfId="39271"/>
    <cellStyle name="Output 2 2 3 36 6" xfId="43591"/>
    <cellStyle name="Output 2 2 3 36 7" xfId="49786"/>
    <cellStyle name="Output 2 2 3 37" xfId="5409"/>
    <cellStyle name="Output 2 2 3 37 2" xfId="13126"/>
    <cellStyle name="Output 2 2 3 37 3" xfId="22119"/>
    <cellStyle name="Output 2 2 3 37 4" xfId="30306"/>
    <cellStyle name="Output 2 2 3 37 5" xfId="39636"/>
    <cellStyle name="Output 2 2 3 37 6" xfId="43971"/>
    <cellStyle name="Output 2 2 3 37 7" xfId="49865"/>
    <cellStyle name="Output 2 2 3 38" xfId="5529"/>
    <cellStyle name="Output 2 2 3 38 2" xfId="13246"/>
    <cellStyle name="Output 2 2 3 38 3" xfId="22239"/>
    <cellStyle name="Output 2 2 3 38 4" xfId="30426"/>
    <cellStyle name="Output 2 2 3 38 5" xfId="39750"/>
    <cellStyle name="Output 2 2 3 38 6" xfId="44091"/>
    <cellStyle name="Output 2 2 3 38 7" xfId="46792"/>
    <cellStyle name="Output 2 2 3 39" xfId="5653"/>
    <cellStyle name="Output 2 2 3 39 2" xfId="13370"/>
    <cellStyle name="Output 2 2 3 39 3" xfId="22363"/>
    <cellStyle name="Output 2 2 3 39 4" xfId="30550"/>
    <cellStyle name="Output 2 2 3 39 5" xfId="39870"/>
    <cellStyle name="Output 2 2 3 39 6" xfId="44215"/>
    <cellStyle name="Output 2 2 3 39 7" xfId="47105"/>
    <cellStyle name="Output 2 2 3 4" xfId="920"/>
    <cellStyle name="Output 2 2 3 4 2" xfId="8743"/>
    <cellStyle name="Output 2 2 3 4 3" xfId="16171"/>
    <cellStyle name="Output 2 2 3 4 4" xfId="25206"/>
    <cellStyle name="Output 2 2 3 4 5" xfId="33602"/>
    <cellStyle name="Output 2 2 3 4 6" xfId="36892"/>
    <cellStyle name="Output 2 2 3 4 7" xfId="51237"/>
    <cellStyle name="Output 2 2 3 40" xfId="5769"/>
    <cellStyle name="Output 2 2 3 40 2" xfId="13486"/>
    <cellStyle name="Output 2 2 3 40 3" xfId="22479"/>
    <cellStyle name="Output 2 2 3 40 4" xfId="30666"/>
    <cellStyle name="Output 2 2 3 40 5" xfId="39982"/>
    <cellStyle name="Output 2 2 3 40 6" xfId="44331"/>
    <cellStyle name="Output 2 2 3 40 7" xfId="49422"/>
    <cellStyle name="Output 2 2 3 41" xfId="5886"/>
    <cellStyle name="Output 2 2 3 41 2" xfId="13603"/>
    <cellStyle name="Output 2 2 3 41 3" xfId="22596"/>
    <cellStyle name="Output 2 2 3 41 4" xfId="30783"/>
    <cellStyle name="Output 2 2 3 41 5" xfId="40096"/>
    <cellStyle name="Output 2 2 3 41 6" xfId="44448"/>
    <cellStyle name="Output 2 2 3 41 7" xfId="49736"/>
    <cellStyle name="Output 2 2 3 42" xfId="6014"/>
    <cellStyle name="Output 2 2 3 42 2" xfId="13731"/>
    <cellStyle name="Output 2 2 3 42 3" xfId="22724"/>
    <cellStyle name="Output 2 2 3 42 4" xfId="30911"/>
    <cellStyle name="Output 2 2 3 42 5" xfId="40219"/>
    <cellStyle name="Output 2 2 3 42 6" xfId="44576"/>
    <cellStyle name="Output 2 2 3 42 7" xfId="52483"/>
    <cellStyle name="Output 2 2 3 43" xfId="6141"/>
    <cellStyle name="Output 2 2 3 43 2" xfId="13858"/>
    <cellStyle name="Output 2 2 3 43 3" xfId="22851"/>
    <cellStyle name="Output 2 2 3 43 4" xfId="31038"/>
    <cellStyle name="Output 2 2 3 43 5" xfId="40339"/>
    <cellStyle name="Output 2 2 3 43 6" xfId="44703"/>
    <cellStyle name="Output 2 2 3 43 7" xfId="53715"/>
    <cellStyle name="Output 2 2 3 44" xfId="6270"/>
    <cellStyle name="Output 2 2 3 44 2" xfId="13987"/>
    <cellStyle name="Output 2 2 3 44 3" xfId="22980"/>
    <cellStyle name="Output 2 2 3 44 4" xfId="31167"/>
    <cellStyle name="Output 2 2 3 44 5" xfId="40467"/>
    <cellStyle name="Output 2 2 3 44 6" xfId="44832"/>
    <cellStyle name="Output 2 2 3 44 7" xfId="47832"/>
    <cellStyle name="Output 2 2 3 45" xfId="6385"/>
    <cellStyle name="Output 2 2 3 45 2" xfId="14102"/>
    <cellStyle name="Output 2 2 3 45 3" xfId="23095"/>
    <cellStyle name="Output 2 2 3 45 4" xfId="31282"/>
    <cellStyle name="Output 2 2 3 45 5" xfId="40579"/>
    <cellStyle name="Output 2 2 3 45 6" xfId="44947"/>
    <cellStyle name="Output 2 2 3 45 7" xfId="50435"/>
    <cellStyle name="Output 2 2 3 46" xfId="6497"/>
    <cellStyle name="Output 2 2 3 46 2" xfId="14214"/>
    <cellStyle name="Output 2 2 3 46 3" xfId="23207"/>
    <cellStyle name="Output 2 2 3 46 4" xfId="31394"/>
    <cellStyle name="Output 2 2 3 46 5" xfId="40687"/>
    <cellStyle name="Output 2 2 3 46 6" xfId="45059"/>
    <cellStyle name="Output 2 2 3 46 7" xfId="53770"/>
    <cellStyle name="Output 2 2 3 47" xfId="6310"/>
    <cellStyle name="Output 2 2 3 47 2" xfId="14027"/>
    <cellStyle name="Output 2 2 3 47 3" xfId="23020"/>
    <cellStyle name="Output 2 2 3 47 4" xfId="31207"/>
    <cellStyle name="Output 2 2 3 47 5" xfId="40507"/>
    <cellStyle name="Output 2 2 3 47 6" xfId="44872"/>
    <cellStyle name="Output 2 2 3 47 7" xfId="52481"/>
    <cellStyle name="Output 2 2 3 48" xfId="6644"/>
    <cellStyle name="Output 2 2 3 48 2" xfId="14361"/>
    <cellStyle name="Output 2 2 3 48 3" xfId="23354"/>
    <cellStyle name="Output 2 2 3 48 4" xfId="31541"/>
    <cellStyle name="Output 2 2 3 48 5" xfId="40827"/>
    <cellStyle name="Output 2 2 3 48 6" xfId="45206"/>
    <cellStyle name="Output 2 2 3 48 7" xfId="53179"/>
    <cellStyle name="Output 2 2 3 49" xfId="6755"/>
    <cellStyle name="Output 2 2 3 49 2" xfId="14472"/>
    <cellStyle name="Output 2 2 3 49 3" xfId="23465"/>
    <cellStyle name="Output 2 2 3 49 4" xfId="31652"/>
    <cellStyle name="Output 2 2 3 49 5" xfId="40932"/>
    <cellStyle name="Output 2 2 3 49 6" xfId="45317"/>
    <cellStyle name="Output 2 2 3 49 7" xfId="48721"/>
    <cellStyle name="Output 2 2 3 5" xfId="1387"/>
    <cellStyle name="Output 2 2 3 5 2" xfId="9210"/>
    <cellStyle name="Output 2 2 3 5 3" xfId="16638"/>
    <cellStyle name="Output 2 2 3 5 4" xfId="24955"/>
    <cellStyle name="Output 2 2 3 5 5" xfId="33293"/>
    <cellStyle name="Output 2 2 3 5 6" xfId="37521"/>
    <cellStyle name="Output 2 2 3 5 7" xfId="50694"/>
    <cellStyle name="Output 2 2 3 50" xfId="6870"/>
    <cellStyle name="Output 2 2 3 50 2" xfId="14587"/>
    <cellStyle name="Output 2 2 3 50 3" xfId="23580"/>
    <cellStyle name="Output 2 2 3 50 4" xfId="31767"/>
    <cellStyle name="Output 2 2 3 50 5" xfId="41040"/>
    <cellStyle name="Output 2 2 3 50 6" xfId="45432"/>
    <cellStyle name="Output 2 2 3 50 7" xfId="47059"/>
    <cellStyle name="Output 2 2 3 51" xfId="6983"/>
    <cellStyle name="Output 2 2 3 51 2" xfId="14700"/>
    <cellStyle name="Output 2 2 3 51 3" xfId="23693"/>
    <cellStyle name="Output 2 2 3 51 4" xfId="31880"/>
    <cellStyle name="Output 2 2 3 51 5" xfId="41148"/>
    <cellStyle name="Output 2 2 3 51 6" xfId="45545"/>
    <cellStyle name="Output 2 2 3 51 7" xfId="47209"/>
    <cellStyle name="Output 2 2 3 52" xfId="7093"/>
    <cellStyle name="Output 2 2 3 52 2" xfId="14810"/>
    <cellStyle name="Output 2 2 3 52 3" xfId="23803"/>
    <cellStyle name="Output 2 2 3 52 4" xfId="31990"/>
    <cellStyle name="Output 2 2 3 52 5" xfId="41252"/>
    <cellStyle name="Output 2 2 3 52 6" xfId="45655"/>
    <cellStyle name="Output 2 2 3 52 7" xfId="49148"/>
    <cellStyle name="Output 2 2 3 53" xfId="7173"/>
    <cellStyle name="Output 2 2 3 53 2" xfId="14890"/>
    <cellStyle name="Output 2 2 3 53 3" xfId="23883"/>
    <cellStyle name="Output 2 2 3 53 4" xfId="32070"/>
    <cellStyle name="Output 2 2 3 53 5" xfId="41331"/>
    <cellStyle name="Output 2 2 3 53 6" xfId="45735"/>
    <cellStyle name="Output 2 2 3 53 7" xfId="53673"/>
    <cellStyle name="Output 2 2 3 54" xfId="7201"/>
    <cellStyle name="Output 2 2 3 54 2" xfId="14918"/>
    <cellStyle name="Output 2 2 3 54 3" xfId="23911"/>
    <cellStyle name="Output 2 2 3 54 4" xfId="32098"/>
    <cellStyle name="Output 2 2 3 54 5" xfId="41358"/>
    <cellStyle name="Output 2 2 3 54 6" xfId="45763"/>
    <cellStyle name="Output 2 2 3 54 7" xfId="50646"/>
    <cellStyle name="Output 2 2 3 55" xfId="7490"/>
    <cellStyle name="Output 2 2 3 55 2" xfId="15207"/>
    <cellStyle name="Output 2 2 3 55 3" xfId="24200"/>
    <cellStyle name="Output 2 2 3 55 4" xfId="32387"/>
    <cellStyle name="Output 2 2 3 55 5" xfId="41635"/>
    <cellStyle name="Output 2 2 3 55 6" xfId="46052"/>
    <cellStyle name="Output 2 2 3 55 7" xfId="50706"/>
    <cellStyle name="Output 2 2 3 56" xfId="7611"/>
    <cellStyle name="Output 2 2 3 56 2" xfId="15328"/>
    <cellStyle name="Output 2 2 3 56 3" xfId="24321"/>
    <cellStyle name="Output 2 2 3 56 4" xfId="32508"/>
    <cellStyle name="Output 2 2 3 56 5" xfId="41750"/>
    <cellStyle name="Output 2 2 3 56 6" xfId="46173"/>
    <cellStyle name="Output 2 2 3 56 7" xfId="48167"/>
    <cellStyle name="Output 2 2 3 57" xfId="7888"/>
    <cellStyle name="Output 2 2 3 57 2" xfId="15605"/>
    <cellStyle name="Output 2 2 3 57 3" xfId="24592"/>
    <cellStyle name="Output 2 2 3 57 4" xfId="32785"/>
    <cellStyle name="Output 2 2 3 57 5" xfId="42016"/>
    <cellStyle name="Output 2 2 3 57 6" xfId="46450"/>
    <cellStyle name="Output 2 2 3 57 7" xfId="53644"/>
    <cellStyle name="Output 2 2 3 58" xfId="8016"/>
    <cellStyle name="Output 2 2 3 58 2" xfId="15733"/>
    <cellStyle name="Output 2 2 3 58 3" xfId="24718"/>
    <cellStyle name="Output 2 2 3 58 4" xfId="32913"/>
    <cellStyle name="Output 2 2 3 58 5" xfId="42139"/>
    <cellStyle name="Output 2 2 3 58 6" xfId="46578"/>
    <cellStyle name="Output 2 2 3 58 7" xfId="50062"/>
    <cellStyle name="Output 2 2 3 59" xfId="7675"/>
    <cellStyle name="Output 2 2 3 59 2" xfId="15392"/>
    <cellStyle name="Output 2 2 3 59 3" xfId="24383"/>
    <cellStyle name="Output 2 2 3 59 4" xfId="32572"/>
    <cellStyle name="Output 2 2 3 59 5" xfId="41810"/>
    <cellStyle name="Output 2 2 3 59 6" xfId="46237"/>
    <cellStyle name="Output 2 2 3 59 7" xfId="53968"/>
    <cellStyle name="Output 2 2 3 6" xfId="1510"/>
    <cellStyle name="Output 2 2 3 6 2" xfId="9333"/>
    <cellStyle name="Output 2 2 3 6 3" xfId="16761"/>
    <cellStyle name="Output 2 2 3 6 4" xfId="24939"/>
    <cellStyle name="Output 2 2 3 6 5" xfId="33275"/>
    <cellStyle name="Output 2 2 3 6 6" xfId="36539"/>
    <cellStyle name="Output 2 2 3 6 7" xfId="50661"/>
    <cellStyle name="Output 2 2 3 60" xfId="8163"/>
    <cellStyle name="Output 2 2 3 60 2" xfId="15880"/>
    <cellStyle name="Output 2 2 3 60 3" xfId="33060"/>
    <cellStyle name="Output 2 2 3 60 4" xfId="42279"/>
    <cellStyle name="Output 2 2 3 60 5" xfId="46725"/>
    <cellStyle name="Output 2 2 3 60 6" xfId="50086"/>
    <cellStyle name="Output 2 2 3 61" xfId="26162"/>
    <cellStyle name="Output 2 2 3 62" xfId="34833"/>
    <cellStyle name="Output 2 2 3 63" xfId="36266"/>
    <cellStyle name="Output 2 2 3 64" xfId="53349"/>
    <cellStyle name="Output 2 2 3 7" xfId="1291"/>
    <cellStyle name="Output 2 2 3 7 2" xfId="9114"/>
    <cellStyle name="Output 2 2 3 7 3" xfId="16542"/>
    <cellStyle name="Output 2 2 3 7 4" xfId="26700"/>
    <cellStyle name="Output 2 2 3 7 5" xfId="35556"/>
    <cellStyle name="Output 2 2 3 7 6" xfId="38390"/>
    <cellStyle name="Output 2 2 3 7 7" xfId="54505"/>
    <cellStyle name="Output 2 2 3 8" xfId="1747"/>
    <cellStyle name="Output 2 2 3 8 2" xfId="9570"/>
    <cellStyle name="Output 2 2 3 8 3" xfId="16998"/>
    <cellStyle name="Output 2 2 3 8 4" xfId="19884"/>
    <cellStyle name="Output 2 2 3 8 5" xfId="27227"/>
    <cellStyle name="Output 2 2 3 8 6" xfId="39261"/>
    <cellStyle name="Output 2 2 3 8 7" xfId="48768"/>
    <cellStyle name="Output 2 2 3 9" xfId="1880"/>
    <cellStyle name="Output 2 2 3 9 2" xfId="9703"/>
    <cellStyle name="Output 2 2 3 9 3" xfId="17131"/>
    <cellStyle name="Output 2 2 3 9 4" xfId="19875"/>
    <cellStyle name="Output 2 2 3 9 5" xfId="27877"/>
    <cellStyle name="Output 2 2 3 9 6" xfId="37827"/>
    <cellStyle name="Output 2 2 3 9 7" xfId="49362"/>
    <cellStyle name="Output 2 2 30" xfId="3735"/>
    <cellStyle name="Output 2 2 30 2" xfId="11520"/>
    <cellStyle name="Output 2 2 30 3" xfId="18790"/>
    <cellStyle name="Output 2 2 30 4" xfId="19849"/>
    <cellStyle name="Output 2 2 30 5" xfId="28531"/>
    <cellStyle name="Output 2 2 30 6" xfId="40722"/>
    <cellStyle name="Output 2 2 30 7" xfId="48129"/>
    <cellStyle name="Output 2 2 31" xfId="3015"/>
    <cellStyle name="Output 2 2 31 2" xfId="10831"/>
    <cellStyle name="Output 2 2 31 3" xfId="18246"/>
    <cellStyle name="Output 2 2 31 4" xfId="25118"/>
    <cellStyle name="Output 2 2 31 5" xfId="33491"/>
    <cellStyle name="Output 2 2 31 6" xfId="38433"/>
    <cellStyle name="Output 2 2 31 7" xfId="51059"/>
    <cellStyle name="Output 2 2 32" xfId="3556"/>
    <cellStyle name="Output 2 2 32 2" xfId="11345"/>
    <cellStyle name="Output 2 2 32 3" xfId="20515"/>
    <cellStyle name="Output 2 2 32 4" xfId="28644"/>
    <cellStyle name="Output 2 2 32 5" xfId="38023"/>
    <cellStyle name="Output 2 2 32 6" xfId="42503"/>
    <cellStyle name="Output 2 2 32 7" xfId="47314"/>
    <cellStyle name="Output 2 2 33" xfId="3073"/>
    <cellStyle name="Output 2 2 33 2" xfId="10881"/>
    <cellStyle name="Output 2 2 33 3" xfId="20234"/>
    <cellStyle name="Output 2 2 33 4" xfId="28324"/>
    <cellStyle name="Output 2 2 33 5" xfId="37704"/>
    <cellStyle name="Output 2 2 33 6" xfId="42381"/>
    <cellStyle name="Output 2 2 33 7" xfId="52793"/>
    <cellStyle name="Output 2 2 34" xfId="4218"/>
    <cellStyle name="Output 2 2 34 2" xfId="20928"/>
    <cellStyle name="Output 2 2 34 3" xfId="29115"/>
    <cellStyle name="Output 2 2 34 4" xfId="38490"/>
    <cellStyle name="Output 2 2 34 5" xfId="42780"/>
    <cellStyle name="Output 2 2 34 6" xfId="47757"/>
    <cellStyle name="Output 2 2 35" xfId="4204"/>
    <cellStyle name="Output 2 2 35 2" xfId="11952"/>
    <cellStyle name="Output 2 2 35 3" xfId="20914"/>
    <cellStyle name="Output 2 2 35 4" xfId="29101"/>
    <cellStyle name="Output 2 2 35 5" xfId="38477"/>
    <cellStyle name="Output 2 2 35 6" xfId="42766"/>
    <cellStyle name="Output 2 2 35 7" xfId="47537"/>
    <cellStyle name="Output 2 2 36" xfId="4381"/>
    <cellStyle name="Output 2 2 36 2" xfId="12098"/>
    <cellStyle name="Output 2 2 36 3" xfId="21091"/>
    <cellStyle name="Output 2 2 36 4" xfId="29278"/>
    <cellStyle name="Output 2 2 36 5" xfId="38648"/>
    <cellStyle name="Output 2 2 36 6" xfId="42943"/>
    <cellStyle name="Output 2 2 36 7" xfId="50272"/>
    <cellStyle name="Output 2 2 37" xfId="4502"/>
    <cellStyle name="Output 2 2 37 2" xfId="12219"/>
    <cellStyle name="Output 2 2 37 3" xfId="21212"/>
    <cellStyle name="Output 2 2 37 4" xfId="29399"/>
    <cellStyle name="Output 2 2 37 5" xfId="38763"/>
    <cellStyle name="Output 2 2 37 6" xfId="43064"/>
    <cellStyle name="Output 2 2 37 7" xfId="47494"/>
    <cellStyle name="Output 2 2 38" xfId="4509"/>
    <cellStyle name="Output 2 2 38 2" xfId="12226"/>
    <cellStyle name="Output 2 2 38 3" xfId="21219"/>
    <cellStyle name="Output 2 2 38 4" xfId="29406"/>
    <cellStyle name="Output 2 2 38 5" xfId="38770"/>
    <cellStyle name="Output 2 2 38 6" xfId="43071"/>
    <cellStyle name="Output 2 2 38 7" xfId="50111"/>
    <cellStyle name="Output 2 2 39" xfId="4729"/>
    <cellStyle name="Output 2 2 39 2" xfId="12446"/>
    <cellStyle name="Output 2 2 39 3" xfId="21439"/>
    <cellStyle name="Output 2 2 39 4" xfId="29626"/>
    <cellStyle name="Output 2 2 39 5" xfId="38981"/>
    <cellStyle name="Output 2 2 39 6" xfId="43291"/>
    <cellStyle name="Output 2 2 39 7" xfId="50745"/>
    <cellStyle name="Output 2 2 4" xfId="460"/>
    <cellStyle name="Output 2 2 4 10" xfId="1082"/>
    <cellStyle name="Output 2 2 4 10 2" xfId="8905"/>
    <cellStyle name="Output 2 2 4 10 3" xfId="16333"/>
    <cellStyle name="Output 2 2 4 10 4" xfId="20441"/>
    <cellStyle name="Output 2 2 4 10 5" xfId="27650"/>
    <cellStyle name="Output 2 2 4 10 6" xfId="37864"/>
    <cellStyle name="Output 2 2 4 10 7" xfId="48119"/>
    <cellStyle name="Output 2 2 4 11" xfId="1621"/>
    <cellStyle name="Output 2 2 4 11 2" xfId="9444"/>
    <cellStyle name="Output 2 2 4 11 3" xfId="16872"/>
    <cellStyle name="Output 2 2 4 11 4" xfId="20623"/>
    <cellStyle name="Output 2 2 4 11 5" xfId="27486"/>
    <cellStyle name="Output 2 2 4 11 6" xfId="36566"/>
    <cellStyle name="Output 2 2 4 11 7" xfId="48385"/>
    <cellStyle name="Output 2 2 4 12" xfId="1798"/>
    <cellStyle name="Output 2 2 4 12 2" xfId="9621"/>
    <cellStyle name="Output 2 2 4 12 3" xfId="17049"/>
    <cellStyle name="Output 2 2 4 12 4" xfId="24897"/>
    <cellStyle name="Output 2 2 4 12 5" xfId="33219"/>
    <cellStyle name="Output 2 2 4 12 6" xfId="40695"/>
    <cellStyle name="Output 2 2 4 12 7" xfId="50567"/>
    <cellStyle name="Output 2 2 4 13" xfId="959"/>
    <cellStyle name="Output 2 2 4 13 2" xfId="8782"/>
    <cellStyle name="Output 2 2 4 13 3" xfId="16210"/>
    <cellStyle name="Output 2 2 4 13 4" xfId="20120"/>
    <cellStyle name="Output 2 2 4 13 5" xfId="27124"/>
    <cellStyle name="Output 2 2 4 13 6" xfId="36555"/>
    <cellStyle name="Output 2 2 4 13 7" xfId="48232"/>
    <cellStyle name="Output 2 2 4 14" xfId="1080"/>
    <cellStyle name="Output 2 2 4 14 2" xfId="8903"/>
    <cellStyle name="Output 2 2 4 14 3" xfId="16331"/>
    <cellStyle name="Output 2 2 4 14 4" xfId="20468"/>
    <cellStyle name="Output 2 2 4 14 5" xfId="26932"/>
    <cellStyle name="Output 2 2 4 14 6" xfId="37740"/>
    <cellStyle name="Output 2 2 4 14 7" xfId="49098"/>
    <cellStyle name="Output 2 2 4 15" xfId="2439"/>
    <cellStyle name="Output 2 2 4 15 2" xfId="10262"/>
    <cellStyle name="Output 2 2 4 15 3" xfId="17690"/>
    <cellStyle name="Output 2 2 4 15 4" xfId="19038"/>
    <cellStyle name="Output 2 2 4 15 5" xfId="27460"/>
    <cellStyle name="Output 2 2 4 15 6" xfId="42203"/>
    <cellStyle name="Output 2 2 4 15 7" xfId="49267"/>
    <cellStyle name="Output 2 2 4 16" xfId="1912"/>
    <cellStyle name="Output 2 2 4 16 2" xfId="9735"/>
    <cellStyle name="Output 2 2 4 16 3" xfId="17163"/>
    <cellStyle name="Output 2 2 4 16 4" xfId="19637"/>
    <cellStyle name="Output 2 2 4 16 5" xfId="27114"/>
    <cellStyle name="Output 2 2 4 16 6" xfId="36279"/>
    <cellStyle name="Output 2 2 4 16 7" xfId="47914"/>
    <cellStyle name="Output 2 2 4 17" xfId="1242"/>
    <cellStyle name="Output 2 2 4 17 2" xfId="9065"/>
    <cellStyle name="Output 2 2 4 17 3" xfId="16493"/>
    <cellStyle name="Output 2 2 4 17 4" xfId="19481"/>
    <cellStyle name="Output 2 2 4 17 5" xfId="28156"/>
    <cellStyle name="Output 2 2 4 17 6" xfId="37109"/>
    <cellStyle name="Output 2 2 4 17 7" xfId="48345"/>
    <cellStyle name="Output 2 2 4 18" xfId="2275"/>
    <cellStyle name="Output 2 2 4 18 2" xfId="10098"/>
    <cellStyle name="Output 2 2 4 18 3" xfId="17526"/>
    <cellStyle name="Output 2 2 4 18 4" xfId="25565"/>
    <cellStyle name="Output 2 2 4 18 5" xfId="34064"/>
    <cellStyle name="Output 2 2 4 18 6" xfId="37151"/>
    <cellStyle name="Output 2 2 4 18 7" xfId="52016"/>
    <cellStyle name="Output 2 2 4 19" xfId="2756"/>
    <cellStyle name="Output 2 2 4 19 2" xfId="10579"/>
    <cellStyle name="Output 2 2 4 19 3" xfId="18007"/>
    <cellStyle name="Output 2 2 4 19 4" xfId="26410"/>
    <cellStyle name="Output 2 2 4 19 5" xfId="35170"/>
    <cellStyle name="Output 2 2 4 19 6" xfId="40826"/>
    <cellStyle name="Output 2 2 4 19 7" xfId="53882"/>
    <cellStyle name="Output 2 2 4 2" xfId="624"/>
    <cellStyle name="Output 2 2 4 2 2" xfId="8447"/>
    <cellStyle name="Output 2 2 4 2 3" xfId="11785"/>
    <cellStyle name="Output 2 2 4 2 4" xfId="19861"/>
    <cellStyle name="Output 2 2 4 2 5" xfId="28479"/>
    <cellStyle name="Output 2 2 4 2 6" xfId="37221"/>
    <cellStyle name="Output 2 2 4 2 7" xfId="47353"/>
    <cellStyle name="Output 2 2 4 20" xfId="1627"/>
    <cellStyle name="Output 2 2 4 20 2" xfId="9450"/>
    <cellStyle name="Output 2 2 4 20 3" xfId="16878"/>
    <cellStyle name="Output 2 2 4 20 4" xfId="26553"/>
    <cellStyle name="Output 2 2 4 20 5" xfId="35362"/>
    <cellStyle name="Output 2 2 4 20 6" xfId="37028"/>
    <cellStyle name="Output 2 2 4 20 7" xfId="54184"/>
    <cellStyle name="Output 2 2 4 21" xfId="3230"/>
    <cellStyle name="Output 2 2 4 21 2" xfId="11023"/>
    <cellStyle name="Output 2 2 4 21 3" xfId="18355"/>
    <cellStyle name="Output 2 2 4 21 4" xfId="25666"/>
    <cellStyle name="Output 2 2 4 21 5" xfId="34198"/>
    <cellStyle name="Output 2 2 4 21 6" xfId="38555"/>
    <cellStyle name="Output 2 2 4 21 7" xfId="52237"/>
    <cellStyle name="Output 2 2 4 22" xfId="3025"/>
    <cellStyle name="Output 2 2 4 22 2" xfId="10840"/>
    <cellStyle name="Output 2 2 4 22 3" xfId="18251"/>
    <cellStyle name="Output 2 2 4 22 4" xfId="24776"/>
    <cellStyle name="Output 2 2 4 22 5" xfId="28775"/>
    <cellStyle name="Output 2 2 4 22 6" xfId="36436"/>
    <cellStyle name="Output 2 2 4 22 7" xfId="49610"/>
    <cellStyle name="Output 2 2 4 23" xfId="3088"/>
    <cellStyle name="Output 2 2 4 23 2" xfId="10894"/>
    <cellStyle name="Output 2 2 4 23 3" xfId="18278"/>
    <cellStyle name="Output 2 2 4 23 4" xfId="25141"/>
    <cellStyle name="Output 2 2 4 23 5" xfId="33516"/>
    <cellStyle name="Output 2 2 4 23 6" xfId="36405"/>
    <cellStyle name="Output 2 2 4 23 7" xfId="51097"/>
    <cellStyle name="Output 2 2 4 24" xfId="3133"/>
    <cellStyle name="Output 2 2 4 24 2" xfId="10938"/>
    <cellStyle name="Output 2 2 4 24 3" xfId="18313"/>
    <cellStyle name="Output 2 2 4 24 4" xfId="19970"/>
    <cellStyle name="Output 2 2 4 24 5" xfId="28698"/>
    <cellStyle name="Output 2 2 4 24 6" xfId="41089"/>
    <cellStyle name="Output 2 2 4 24 7" xfId="48953"/>
    <cellStyle name="Output 2 2 4 25" xfId="3747"/>
    <cellStyle name="Output 2 2 4 25 2" xfId="11532"/>
    <cellStyle name="Output 2 2 4 25 3" xfId="18799"/>
    <cellStyle name="Output 2 2 4 25 4" xfId="25959"/>
    <cellStyle name="Output 2 2 4 25 5" xfId="34568"/>
    <cellStyle name="Output 2 2 4 25 6" xfId="39367"/>
    <cellStyle name="Output 2 2 4 25 7" xfId="52912"/>
    <cellStyle name="Output 2 2 4 26" xfId="3092"/>
    <cellStyle name="Output 2 2 4 26 2" xfId="10897"/>
    <cellStyle name="Output 2 2 4 26 3" xfId="18280"/>
    <cellStyle name="Output 2 2 4 26 4" xfId="19314"/>
    <cellStyle name="Output 2 2 4 26 5" xfId="28350"/>
    <cellStyle name="Output 2 2 4 26 6" xfId="37429"/>
    <cellStyle name="Output 2 2 4 26 7" xfId="47521"/>
    <cellStyle name="Output 2 2 4 27" xfId="3572"/>
    <cellStyle name="Output 2 2 4 27 2" xfId="11361"/>
    <cellStyle name="Output 2 2 4 27 3" xfId="20528"/>
    <cellStyle name="Output 2 2 4 27 4" xfId="28654"/>
    <cellStyle name="Output 2 2 4 27 5" xfId="38037"/>
    <cellStyle name="Output 2 2 4 27 6" xfId="42509"/>
    <cellStyle name="Output 2 2 4 27 7" xfId="54293"/>
    <cellStyle name="Output 2 2 4 28" xfId="4069"/>
    <cellStyle name="Output 2 2 4 28 2" xfId="11831"/>
    <cellStyle name="Output 2 2 4 28 3" xfId="20779"/>
    <cellStyle name="Output 2 2 4 28 4" xfId="28966"/>
    <cellStyle name="Output 2 2 4 28 5" xfId="38345"/>
    <cellStyle name="Output 2 2 4 28 6" xfId="42631"/>
    <cellStyle name="Output 2 2 4 28 7" xfId="47460"/>
    <cellStyle name="Output 2 2 4 29" xfId="3187"/>
    <cellStyle name="Output 2 2 4 29 2" xfId="20314"/>
    <cellStyle name="Output 2 2 4 29 3" xfId="28407"/>
    <cellStyle name="Output 2 2 4 29 4" xfId="37793"/>
    <cellStyle name="Output 2 2 4 29 5" xfId="42428"/>
    <cellStyle name="Output 2 2 4 29 6" xfId="50133"/>
    <cellStyle name="Output 2 2 4 3" xfId="209"/>
    <cellStyle name="Output 2 2 4 3 2" xfId="8313"/>
    <cellStyle name="Output 2 2 4 3 3" xfId="8391"/>
    <cellStyle name="Output 2 2 4 3 4" xfId="25538"/>
    <cellStyle name="Output 2 2 4 3 5" xfId="34029"/>
    <cellStyle name="Output 2 2 4 3 6" xfId="36318"/>
    <cellStyle name="Output 2 2 4 3 7" xfId="51963"/>
    <cellStyle name="Output 2 2 4 30" xfId="4267"/>
    <cellStyle name="Output 2 2 4 30 2" xfId="11984"/>
    <cellStyle name="Output 2 2 4 30 3" xfId="20977"/>
    <cellStyle name="Output 2 2 4 30 4" xfId="29164"/>
    <cellStyle name="Output 2 2 4 30 5" xfId="38537"/>
    <cellStyle name="Output 2 2 4 30 6" xfId="42829"/>
    <cellStyle name="Output 2 2 4 30 7" xfId="51989"/>
    <cellStyle name="Output 2 2 4 31" xfId="4390"/>
    <cellStyle name="Output 2 2 4 31 2" xfId="12107"/>
    <cellStyle name="Output 2 2 4 31 3" xfId="21100"/>
    <cellStyle name="Output 2 2 4 31 4" xfId="29287"/>
    <cellStyle name="Output 2 2 4 31 5" xfId="38657"/>
    <cellStyle name="Output 2 2 4 31 6" xfId="42952"/>
    <cellStyle name="Output 2 2 4 31 7" xfId="48305"/>
    <cellStyle name="Output 2 2 4 32" xfId="4506"/>
    <cellStyle name="Output 2 2 4 32 2" xfId="12223"/>
    <cellStyle name="Output 2 2 4 32 3" xfId="21216"/>
    <cellStyle name="Output 2 2 4 32 4" xfId="29403"/>
    <cellStyle name="Output 2 2 4 32 5" xfId="38767"/>
    <cellStyle name="Output 2 2 4 32 6" xfId="43068"/>
    <cellStyle name="Output 2 2 4 32 7" xfId="50365"/>
    <cellStyle name="Output 2 2 4 33" xfId="4620"/>
    <cellStyle name="Output 2 2 4 33 2" xfId="12337"/>
    <cellStyle name="Output 2 2 4 33 3" xfId="21330"/>
    <cellStyle name="Output 2 2 4 33 4" xfId="29517"/>
    <cellStyle name="Output 2 2 4 33 5" xfId="38876"/>
    <cellStyle name="Output 2 2 4 33 6" xfId="43182"/>
    <cellStyle name="Output 2 2 4 33 7" xfId="54418"/>
    <cellStyle name="Output 2 2 4 34" xfId="4733"/>
    <cellStyle name="Output 2 2 4 34 2" xfId="12450"/>
    <cellStyle name="Output 2 2 4 34 3" xfId="21443"/>
    <cellStyle name="Output 2 2 4 34 4" xfId="29630"/>
    <cellStyle name="Output 2 2 4 34 5" xfId="38985"/>
    <cellStyle name="Output 2 2 4 34 6" xfId="43295"/>
    <cellStyle name="Output 2 2 4 34 7" xfId="50516"/>
    <cellStyle name="Output 2 2 4 35" xfId="4393"/>
    <cellStyle name="Output 2 2 4 35 2" xfId="12110"/>
    <cellStyle name="Output 2 2 4 35 3" xfId="21103"/>
    <cellStyle name="Output 2 2 4 35 4" xfId="29290"/>
    <cellStyle name="Output 2 2 4 35 5" xfId="38660"/>
    <cellStyle name="Output 2 2 4 35 6" xfId="42955"/>
    <cellStyle name="Output 2 2 4 35 7" xfId="47880"/>
    <cellStyle name="Output 2 2 4 36" xfId="4953"/>
    <cellStyle name="Output 2 2 4 36 2" xfId="12670"/>
    <cellStyle name="Output 2 2 4 36 3" xfId="21663"/>
    <cellStyle name="Output 2 2 4 36 4" xfId="29850"/>
    <cellStyle name="Output 2 2 4 36 5" xfId="39197"/>
    <cellStyle name="Output 2 2 4 36 6" xfId="43515"/>
    <cellStyle name="Output 2 2 4 36 7" xfId="47659"/>
    <cellStyle name="Output 2 2 4 37" xfId="5324"/>
    <cellStyle name="Output 2 2 4 37 2" xfId="13041"/>
    <cellStyle name="Output 2 2 4 37 3" xfId="22034"/>
    <cellStyle name="Output 2 2 4 37 4" xfId="30221"/>
    <cellStyle name="Output 2 2 4 37 5" xfId="39555"/>
    <cellStyle name="Output 2 2 4 37 6" xfId="43886"/>
    <cellStyle name="Output 2 2 4 37 7" xfId="50941"/>
    <cellStyle name="Output 2 2 4 38" xfId="5445"/>
    <cellStyle name="Output 2 2 4 38 2" xfId="13162"/>
    <cellStyle name="Output 2 2 4 38 3" xfId="22155"/>
    <cellStyle name="Output 2 2 4 38 4" xfId="30342"/>
    <cellStyle name="Output 2 2 4 38 5" xfId="39671"/>
    <cellStyle name="Output 2 2 4 38 6" xfId="44007"/>
    <cellStyle name="Output 2 2 4 38 7" xfId="53561"/>
    <cellStyle name="Output 2 2 4 39" xfId="5567"/>
    <cellStyle name="Output 2 2 4 39 2" xfId="13284"/>
    <cellStyle name="Output 2 2 4 39 3" xfId="22277"/>
    <cellStyle name="Output 2 2 4 39 4" xfId="30464"/>
    <cellStyle name="Output 2 2 4 39 5" xfId="39787"/>
    <cellStyle name="Output 2 2 4 39 6" xfId="44129"/>
    <cellStyle name="Output 2 2 4 39 7" xfId="46838"/>
    <cellStyle name="Output 2 2 4 4" xfId="844"/>
    <cellStyle name="Output 2 2 4 4 2" xfId="8667"/>
    <cellStyle name="Output 2 2 4 4 3" xfId="16095"/>
    <cellStyle name="Output 2 2 4 4 4" xfId="25023"/>
    <cellStyle name="Output 2 2 4 4 5" xfId="33378"/>
    <cellStyle name="Output 2 2 4 4 6" xfId="36694"/>
    <cellStyle name="Output 2 2 4 4 7" xfId="50852"/>
    <cellStyle name="Output 2 2 4 40" xfId="5372"/>
    <cellStyle name="Output 2 2 4 40 2" xfId="13089"/>
    <cellStyle name="Output 2 2 4 40 3" xfId="22082"/>
    <cellStyle name="Output 2 2 4 40 4" xfId="30269"/>
    <cellStyle name="Output 2 2 4 40 5" xfId="39600"/>
    <cellStyle name="Output 2 2 4 40 6" xfId="43934"/>
    <cellStyle name="Output 2 2 4 40 7" xfId="53594"/>
    <cellStyle name="Output 2 2 4 41" xfId="5167"/>
    <cellStyle name="Output 2 2 4 41 2" xfId="12884"/>
    <cellStyle name="Output 2 2 4 41 3" xfId="21877"/>
    <cellStyle name="Output 2 2 4 41 4" xfId="30064"/>
    <cellStyle name="Output 2 2 4 41 5" xfId="39403"/>
    <cellStyle name="Output 2 2 4 41 6" xfId="43729"/>
    <cellStyle name="Output 2 2 4 41 7" xfId="52280"/>
    <cellStyle name="Output 2 2 4 42" xfId="5929"/>
    <cellStyle name="Output 2 2 4 42 2" xfId="13646"/>
    <cellStyle name="Output 2 2 4 42 3" xfId="22639"/>
    <cellStyle name="Output 2 2 4 42 4" xfId="30826"/>
    <cellStyle name="Output 2 2 4 42 5" xfId="40137"/>
    <cellStyle name="Output 2 2 4 42 6" xfId="44491"/>
    <cellStyle name="Output 2 2 4 42 7" xfId="53974"/>
    <cellStyle name="Output 2 2 4 43" xfId="5072"/>
    <cellStyle name="Output 2 2 4 43 2" xfId="12789"/>
    <cellStyle name="Output 2 2 4 43 3" xfId="21782"/>
    <cellStyle name="Output 2 2 4 43 4" xfId="29969"/>
    <cellStyle name="Output 2 2 4 43 5" xfId="39312"/>
    <cellStyle name="Output 2 2 4 43 6" xfId="43634"/>
    <cellStyle name="Output 2 2 4 43 7" xfId="53121"/>
    <cellStyle name="Output 2 2 4 44" xfId="6186"/>
    <cellStyle name="Output 2 2 4 44 2" xfId="13903"/>
    <cellStyle name="Output 2 2 4 44 3" xfId="22896"/>
    <cellStyle name="Output 2 2 4 44 4" xfId="31083"/>
    <cellStyle name="Output 2 2 4 44 5" xfId="40384"/>
    <cellStyle name="Output 2 2 4 44 6" xfId="44748"/>
    <cellStyle name="Output 2 2 4 44 7" xfId="48900"/>
    <cellStyle name="Output 2 2 4 45" xfId="5153"/>
    <cellStyle name="Output 2 2 4 45 2" xfId="12870"/>
    <cellStyle name="Output 2 2 4 45 3" xfId="21863"/>
    <cellStyle name="Output 2 2 4 45 4" xfId="30050"/>
    <cellStyle name="Output 2 2 4 45 5" xfId="39389"/>
    <cellStyle name="Output 2 2 4 45 6" xfId="43715"/>
    <cellStyle name="Output 2 2 4 45 7" xfId="53665"/>
    <cellStyle name="Output 2 2 4 46" xfId="5173"/>
    <cellStyle name="Output 2 2 4 46 2" xfId="12890"/>
    <cellStyle name="Output 2 2 4 46 3" xfId="21883"/>
    <cellStyle name="Output 2 2 4 46 4" xfId="30070"/>
    <cellStyle name="Output 2 2 4 46 5" xfId="39409"/>
    <cellStyle name="Output 2 2 4 46 6" xfId="43735"/>
    <cellStyle name="Output 2 2 4 46 7" xfId="51479"/>
    <cellStyle name="Output 2 2 4 47" xfId="5576"/>
    <cellStyle name="Output 2 2 4 47 2" xfId="13293"/>
    <cellStyle name="Output 2 2 4 47 3" xfId="22286"/>
    <cellStyle name="Output 2 2 4 47 4" xfId="30473"/>
    <cellStyle name="Output 2 2 4 47 5" xfId="39795"/>
    <cellStyle name="Output 2 2 4 47 6" xfId="44138"/>
    <cellStyle name="Output 2 2 4 47 7" xfId="47149"/>
    <cellStyle name="Output 2 2 4 48" xfId="6552"/>
    <cellStyle name="Output 2 2 4 48 2" xfId="14269"/>
    <cellStyle name="Output 2 2 4 48 3" xfId="23262"/>
    <cellStyle name="Output 2 2 4 48 4" xfId="31449"/>
    <cellStyle name="Output 2 2 4 48 5" xfId="40738"/>
    <cellStyle name="Output 2 2 4 48 6" xfId="45114"/>
    <cellStyle name="Output 2 2 4 48 7" xfId="52951"/>
    <cellStyle name="Output 2 2 4 49" xfId="6175"/>
    <cellStyle name="Output 2 2 4 49 2" xfId="13892"/>
    <cellStyle name="Output 2 2 4 49 3" xfId="22885"/>
    <cellStyle name="Output 2 2 4 49 4" xfId="31072"/>
    <cellStyle name="Output 2 2 4 49 5" xfId="40373"/>
    <cellStyle name="Output 2 2 4 49 6" xfId="44737"/>
    <cellStyle name="Output 2 2 4 49 7" xfId="50154"/>
    <cellStyle name="Output 2 2 4 5" xfId="1294"/>
    <cellStyle name="Output 2 2 4 5 2" xfId="9117"/>
    <cellStyle name="Output 2 2 4 5 3" xfId="16545"/>
    <cellStyle name="Output 2 2 4 5 4" xfId="26637"/>
    <cellStyle name="Output 2 2 4 5 5" xfId="35476"/>
    <cellStyle name="Output 2 2 4 5 6" xfId="38169"/>
    <cellStyle name="Output 2 2 4 5 7" xfId="54370"/>
    <cellStyle name="Output 2 2 4 50" xfId="6790"/>
    <cellStyle name="Output 2 2 4 50 2" xfId="14507"/>
    <cellStyle name="Output 2 2 4 50 3" xfId="23500"/>
    <cellStyle name="Output 2 2 4 50 4" xfId="31687"/>
    <cellStyle name="Output 2 2 4 50 5" xfId="40966"/>
    <cellStyle name="Output 2 2 4 50 6" xfId="45352"/>
    <cellStyle name="Output 2 2 4 50 7" xfId="52041"/>
    <cellStyle name="Output 2 2 4 51" xfId="6904"/>
    <cellStyle name="Output 2 2 4 51 2" xfId="14621"/>
    <cellStyle name="Output 2 2 4 51 3" xfId="23614"/>
    <cellStyle name="Output 2 2 4 51 4" xfId="31801"/>
    <cellStyle name="Output 2 2 4 51 5" xfId="41073"/>
    <cellStyle name="Output 2 2 4 51 6" xfId="45466"/>
    <cellStyle name="Output 2 2 4 51 7" xfId="47046"/>
    <cellStyle name="Output 2 2 4 52" xfId="7017"/>
    <cellStyle name="Output 2 2 4 52 2" xfId="14734"/>
    <cellStyle name="Output 2 2 4 52 3" xfId="23727"/>
    <cellStyle name="Output 2 2 4 52 4" xfId="31914"/>
    <cellStyle name="Output 2 2 4 52 5" xfId="41181"/>
    <cellStyle name="Output 2 2 4 52 6" xfId="45579"/>
    <cellStyle name="Output 2 2 4 52 7" xfId="54533"/>
    <cellStyle name="Output 2 2 4 53" xfId="7245"/>
    <cellStyle name="Output 2 2 4 53 2" xfId="14962"/>
    <cellStyle name="Output 2 2 4 53 3" xfId="23955"/>
    <cellStyle name="Output 2 2 4 53 4" xfId="32142"/>
    <cellStyle name="Output 2 2 4 53 5" xfId="41398"/>
    <cellStyle name="Output 2 2 4 53 6" xfId="45807"/>
    <cellStyle name="Output 2 2 4 53 7" xfId="48228"/>
    <cellStyle name="Output 2 2 4 54" xfId="7399"/>
    <cellStyle name="Output 2 2 4 54 2" xfId="15116"/>
    <cellStyle name="Output 2 2 4 54 3" xfId="24109"/>
    <cellStyle name="Output 2 2 4 54 4" xfId="32296"/>
    <cellStyle name="Output 2 2 4 54 5" xfId="41548"/>
    <cellStyle name="Output 2 2 4 54 6" xfId="45961"/>
    <cellStyle name="Output 2 2 4 54 7" xfId="52950"/>
    <cellStyle name="Output 2 2 4 55" xfId="7414"/>
    <cellStyle name="Output 2 2 4 55 2" xfId="15131"/>
    <cellStyle name="Output 2 2 4 55 3" xfId="24124"/>
    <cellStyle name="Output 2 2 4 55 4" xfId="32311"/>
    <cellStyle name="Output 2 2 4 55 5" xfId="41563"/>
    <cellStyle name="Output 2 2 4 55 6" xfId="45976"/>
    <cellStyle name="Output 2 2 4 55 7" xfId="51206"/>
    <cellStyle name="Output 2 2 4 56" xfId="7535"/>
    <cellStyle name="Output 2 2 4 56 2" xfId="15252"/>
    <cellStyle name="Output 2 2 4 56 3" xfId="24245"/>
    <cellStyle name="Output 2 2 4 56 4" xfId="32432"/>
    <cellStyle name="Output 2 2 4 56 5" xfId="41678"/>
    <cellStyle name="Output 2 2 4 56 6" xfId="46097"/>
    <cellStyle name="Output 2 2 4 56 7" xfId="53236"/>
    <cellStyle name="Output 2 2 4 57" xfId="7807"/>
    <cellStyle name="Output 2 2 4 57 2" xfId="15524"/>
    <cellStyle name="Output 2 2 4 57 3" xfId="24511"/>
    <cellStyle name="Output 2 2 4 57 4" xfId="32704"/>
    <cellStyle name="Output 2 2 4 57 5" xfId="41939"/>
    <cellStyle name="Output 2 2 4 57 6" xfId="46369"/>
    <cellStyle name="Output 2 2 4 57 7" xfId="53510"/>
    <cellStyle name="Output 2 2 4 58" xfId="7799"/>
    <cellStyle name="Output 2 2 4 58 2" xfId="15516"/>
    <cellStyle name="Output 2 2 4 58 3" xfId="24503"/>
    <cellStyle name="Output 2 2 4 58 4" xfId="32696"/>
    <cellStyle name="Output 2 2 4 58 5" xfId="41931"/>
    <cellStyle name="Output 2 2 4 58 6" xfId="46361"/>
    <cellStyle name="Output 2 2 4 58 7" xfId="46964"/>
    <cellStyle name="Output 2 2 4 59" xfId="7798"/>
    <cellStyle name="Output 2 2 4 59 2" xfId="15515"/>
    <cellStyle name="Output 2 2 4 59 3" xfId="24502"/>
    <cellStyle name="Output 2 2 4 59 4" xfId="32695"/>
    <cellStyle name="Output 2 2 4 59 5" xfId="41930"/>
    <cellStyle name="Output 2 2 4 59 6" xfId="46360"/>
    <cellStyle name="Output 2 2 4 59 7" xfId="50606"/>
    <cellStyle name="Output 2 2 4 6" xfId="1016"/>
    <cellStyle name="Output 2 2 4 6 2" xfId="8839"/>
    <cellStyle name="Output 2 2 4 6 3" xfId="16267"/>
    <cellStyle name="Output 2 2 4 6 4" xfId="19521"/>
    <cellStyle name="Output 2 2 4 6 5" xfId="27868"/>
    <cellStyle name="Output 2 2 4 6 6" xfId="37716"/>
    <cellStyle name="Output 2 2 4 6 7" xfId="47231"/>
    <cellStyle name="Output 2 2 4 60" xfId="8087"/>
    <cellStyle name="Output 2 2 4 60 2" xfId="15804"/>
    <cellStyle name="Output 2 2 4 60 3" xfId="32984"/>
    <cellStyle name="Output 2 2 4 60 4" xfId="42206"/>
    <cellStyle name="Output 2 2 4 60 5" xfId="46649"/>
    <cellStyle name="Output 2 2 4 60 6" xfId="48803"/>
    <cellStyle name="Output 2 2 4 61" xfId="25209"/>
    <cellStyle name="Output 2 2 4 62" xfId="33608"/>
    <cellStyle name="Output 2 2 4 63" xfId="36512"/>
    <cellStyle name="Output 2 2 4 64" xfId="51245"/>
    <cellStyle name="Output 2 2 4 7" xfId="1189"/>
    <cellStyle name="Output 2 2 4 7 2" xfId="9012"/>
    <cellStyle name="Output 2 2 4 7 3" xfId="16440"/>
    <cellStyle name="Output 2 2 4 7 4" xfId="25753"/>
    <cellStyle name="Output 2 2 4 7 5" xfId="34306"/>
    <cellStyle name="Output 2 2 4 7 6" xfId="42020"/>
    <cellStyle name="Output 2 2 4 7 7" xfId="52440"/>
    <cellStyle name="Output 2 2 4 8" xfId="1656"/>
    <cellStyle name="Output 2 2 4 8 2" xfId="9479"/>
    <cellStyle name="Output 2 2 4 8 3" xfId="16907"/>
    <cellStyle name="Output 2 2 4 8 4" xfId="25024"/>
    <cellStyle name="Output 2 2 4 8 5" xfId="33379"/>
    <cellStyle name="Output 2 2 4 8 6" xfId="36532"/>
    <cellStyle name="Output 2 2 4 8 7" xfId="50853"/>
    <cellStyle name="Output 2 2 4 9" xfId="1795"/>
    <cellStyle name="Output 2 2 4 9 2" xfId="9618"/>
    <cellStyle name="Output 2 2 4 9 3" xfId="17046"/>
    <cellStyle name="Output 2 2 4 9 4" xfId="25070"/>
    <cellStyle name="Output 2 2 4 9 5" xfId="33430"/>
    <cellStyle name="Output 2 2 4 9 6" xfId="40834"/>
    <cellStyle name="Output 2 2 4 9 7" xfId="50955"/>
    <cellStyle name="Output 2 2 40" xfId="3523"/>
    <cellStyle name="Output 2 2 40 2" xfId="11314"/>
    <cellStyle name="Output 2 2 40 3" xfId="20494"/>
    <cellStyle name="Output 2 2 40 4" xfId="28619"/>
    <cellStyle name="Output 2 2 40 5" xfId="37995"/>
    <cellStyle name="Output 2 2 40 6" xfId="42491"/>
    <cellStyle name="Output 2 2 40 7" xfId="47661"/>
    <cellStyle name="Output 2 2 41" xfId="4949"/>
    <cellStyle name="Output 2 2 41 2" xfId="12666"/>
    <cellStyle name="Output 2 2 41 3" xfId="21659"/>
    <cellStyle name="Output 2 2 41 4" xfId="29846"/>
    <cellStyle name="Output 2 2 41 5" xfId="39193"/>
    <cellStyle name="Output 2 2 41 6" xfId="43511"/>
    <cellStyle name="Output 2 2 41 7" xfId="52476"/>
    <cellStyle name="Output 2 2 42" xfId="5170"/>
    <cellStyle name="Output 2 2 42 2" xfId="12887"/>
    <cellStyle name="Output 2 2 42 3" xfId="21880"/>
    <cellStyle name="Output 2 2 42 4" xfId="30067"/>
    <cellStyle name="Output 2 2 42 5" xfId="39406"/>
    <cellStyle name="Output 2 2 42 6" xfId="43732"/>
    <cellStyle name="Output 2 2 42 7" xfId="47585"/>
    <cellStyle name="Output 2 2 43" xfId="5440"/>
    <cellStyle name="Output 2 2 43 2" xfId="13157"/>
    <cellStyle name="Output 2 2 43 3" xfId="22150"/>
    <cellStyle name="Output 2 2 43 4" xfId="30337"/>
    <cellStyle name="Output 2 2 43 5" xfId="39666"/>
    <cellStyle name="Output 2 2 43 6" xfId="44002"/>
    <cellStyle name="Output 2 2 43 7" xfId="48178"/>
    <cellStyle name="Output 2 2 44" xfId="5452"/>
    <cellStyle name="Output 2 2 44 2" xfId="13169"/>
    <cellStyle name="Output 2 2 44 3" xfId="22162"/>
    <cellStyle name="Output 2 2 44 4" xfId="30349"/>
    <cellStyle name="Output 2 2 44 5" xfId="39677"/>
    <cellStyle name="Output 2 2 44 6" xfId="44014"/>
    <cellStyle name="Output 2 2 44 7" xfId="52970"/>
    <cellStyle name="Output 2 2 45" xfId="5193"/>
    <cellStyle name="Output 2 2 45 2" xfId="12910"/>
    <cellStyle name="Output 2 2 45 3" xfId="21903"/>
    <cellStyle name="Output 2 2 45 4" xfId="30090"/>
    <cellStyle name="Output 2 2 45 5" xfId="39427"/>
    <cellStyle name="Output 2 2 45 6" xfId="43755"/>
    <cellStyle name="Output 2 2 45 7" xfId="49394"/>
    <cellStyle name="Output 2 2 46" xfId="5199"/>
    <cellStyle name="Output 2 2 46 2" xfId="12916"/>
    <cellStyle name="Output 2 2 46 3" xfId="21909"/>
    <cellStyle name="Output 2 2 46 4" xfId="30096"/>
    <cellStyle name="Output 2 2 46 5" xfId="39433"/>
    <cellStyle name="Output 2 2 46 6" xfId="43761"/>
    <cellStyle name="Output 2 2 46 7" xfId="48914"/>
    <cellStyle name="Output 2 2 47" xfId="5448"/>
    <cellStyle name="Output 2 2 47 2" xfId="13165"/>
    <cellStyle name="Output 2 2 47 3" xfId="22158"/>
    <cellStyle name="Output 2 2 47 4" xfId="30345"/>
    <cellStyle name="Output 2 2 47 5" xfId="39673"/>
    <cellStyle name="Output 2 2 47 6" xfId="44010"/>
    <cellStyle name="Output 2 2 47 7" xfId="53246"/>
    <cellStyle name="Output 2 2 48" xfId="5289"/>
    <cellStyle name="Output 2 2 48 2" xfId="13006"/>
    <cellStyle name="Output 2 2 48 3" xfId="21999"/>
    <cellStyle name="Output 2 2 48 4" xfId="30186"/>
    <cellStyle name="Output 2 2 48 5" xfId="39520"/>
    <cellStyle name="Output 2 2 48 6" xfId="43851"/>
    <cellStyle name="Output 2 2 48 7" xfId="48233"/>
    <cellStyle name="Output 2 2 49" xfId="5231"/>
    <cellStyle name="Output 2 2 49 2" xfId="12948"/>
    <cellStyle name="Output 2 2 49 3" xfId="21941"/>
    <cellStyle name="Output 2 2 49 4" xfId="30128"/>
    <cellStyle name="Output 2 2 49 5" xfId="39463"/>
    <cellStyle name="Output 2 2 49 6" xfId="43793"/>
    <cellStyle name="Output 2 2 49 7" xfId="52986"/>
    <cellStyle name="Output 2 2 5" xfId="567"/>
    <cellStyle name="Output 2 2 5 10" xfId="2013"/>
    <cellStyle name="Output 2 2 5 10 2" xfId="9836"/>
    <cellStyle name="Output 2 2 5 10 3" xfId="17264"/>
    <cellStyle name="Output 2 2 5 10 4" xfId="24947"/>
    <cellStyle name="Output 2 2 5 10 5" xfId="33283"/>
    <cellStyle name="Output 2 2 5 10 6" xfId="40842"/>
    <cellStyle name="Output 2 2 5 10 7" xfId="50670"/>
    <cellStyle name="Output 2 2 5 11" xfId="2130"/>
    <cellStyle name="Output 2 2 5 11 2" xfId="9953"/>
    <cellStyle name="Output 2 2 5 11 3" xfId="17381"/>
    <cellStyle name="Output 2 2 5 11 4" xfId="25229"/>
    <cellStyle name="Output 2 2 5 11 5" xfId="33633"/>
    <cellStyle name="Output 2 2 5 11 6" xfId="37118"/>
    <cellStyle name="Output 2 2 5 11 7" xfId="51287"/>
    <cellStyle name="Output 2 2 5 12" xfId="2244"/>
    <cellStyle name="Output 2 2 5 12 2" xfId="10067"/>
    <cellStyle name="Output 2 2 5 12 3" xfId="17495"/>
    <cellStyle name="Output 2 2 5 12 4" xfId="25398"/>
    <cellStyle name="Output 2 2 5 12 5" xfId="33853"/>
    <cellStyle name="Output 2 2 5 12 6" xfId="36526"/>
    <cellStyle name="Output 2 2 5 12 7" xfId="51649"/>
    <cellStyle name="Output 2 2 5 13" xfId="1152"/>
    <cellStyle name="Output 2 2 5 13 2" xfId="8975"/>
    <cellStyle name="Output 2 2 5 13 3" xfId="16403"/>
    <cellStyle name="Output 2 2 5 13 4" xfId="20105"/>
    <cellStyle name="Output 2 2 5 13 5" xfId="27066"/>
    <cellStyle name="Output 2 2 5 13 6" xfId="39052"/>
    <cellStyle name="Output 2 2 5 13 7" xfId="48824"/>
    <cellStyle name="Output 2 2 5 14" xfId="1593"/>
    <cellStyle name="Output 2 2 5 14 2" xfId="9416"/>
    <cellStyle name="Output 2 2 5 14 3" xfId="16844"/>
    <cellStyle name="Output 2 2 5 14 4" xfId="19499"/>
    <cellStyle name="Output 2 2 5 14 5" xfId="28580"/>
    <cellStyle name="Output 2 2 5 14 6" xfId="37829"/>
    <cellStyle name="Output 2 2 5 14 7" xfId="50243"/>
    <cellStyle name="Output 2 2 5 15" xfId="2541"/>
    <cellStyle name="Output 2 2 5 15 2" xfId="10364"/>
    <cellStyle name="Output 2 2 5 15 3" xfId="17792"/>
    <cellStyle name="Output 2 2 5 15 4" xfId="20257"/>
    <cellStyle name="Output 2 2 5 15 5" xfId="27276"/>
    <cellStyle name="Output 2 2 5 15 6" xfId="40581"/>
    <cellStyle name="Output 2 2 5 15 7" xfId="46967"/>
    <cellStyle name="Output 2 2 5 16" xfId="2655"/>
    <cellStyle name="Output 2 2 5 16 2" xfId="10478"/>
    <cellStyle name="Output 2 2 5 16 3" xfId="17906"/>
    <cellStyle name="Output 2 2 5 16 4" xfId="19205"/>
    <cellStyle name="Output 2 2 5 16 5" xfId="27117"/>
    <cellStyle name="Output 2 2 5 16 6" xfId="36366"/>
    <cellStyle name="Output 2 2 5 16 7" xfId="49920"/>
    <cellStyle name="Output 2 2 5 17" xfId="2276"/>
    <cellStyle name="Output 2 2 5 17 2" xfId="10099"/>
    <cellStyle name="Output 2 2 5 17 3" xfId="17527"/>
    <cellStyle name="Output 2 2 5 17 4" xfId="25513"/>
    <cellStyle name="Output 2 2 5 17 5" xfId="33994"/>
    <cellStyle name="Output 2 2 5 17 6" xfId="37090"/>
    <cellStyle name="Output 2 2 5 17 7" xfId="51905"/>
    <cellStyle name="Output 2 2 5 18" xfId="1196"/>
    <cellStyle name="Output 2 2 5 18 2" xfId="9019"/>
    <cellStyle name="Output 2 2 5 18 3" xfId="16447"/>
    <cellStyle name="Output 2 2 5 18 4" xfId="25341"/>
    <cellStyle name="Output 2 2 5 18 5" xfId="33775"/>
    <cellStyle name="Output 2 2 5 18 6" xfId="41044"/>
    <cellStyle name="Output 2 2 5 18 7" xfId="51518"/>
    <cellStyle name="Output 2 2 5 19" xfId="2846"/>
    <cellStyle name="Output 2 2 5 19 2" xfId="10669"/>
    <cellStyle name="Output 2 2 5 19 3" xfId="18097"/>
    <cellStyle name="Output 2 2 5 19 4" xfId="26192"/>
    <cellStyle name="Output 2 2 5 19 5" xfId="34873"/>
    <cellStyle name="Output 2 2 5 19 6" xfId="39047"/>
    <cellStyle name="Output 2 2 5 19 7" xfId="53418"/>
    <cellStyle name="Output 2 2 5 2" xfId="715"/>
    <cellStyle name="Output 2 2 5 2 2" xfId="8538"/>
    <cellStyle name="Output 2 2 5 2 3" xfId="15966"/>
    <cellStyle name="Output 2 2 5 2 4" xfId="25314"/>
    <cellStyle name="Output 2 2 5 2 5" xfId="33741"/>
    <cellStyle name="Output 2 2 5 2 6" xfId="36462"/>
    <cellStyle name="Output 2 2 5 2 7" xfId="51467"/>
    <cellStyle name="Output 2 2 5 20" xfId="2953"/>
    <cellStyle name="Output 2 2 5 20 2" xfId="10776"/>
    <cellStyle name="Output 2 2 5 20 3" xfId="18204"/>
    <cellStyle name="Output 2 2 5 20 4" xfId="20224"/>
    <cellStyle name="Output 2 2 5 20 5" xfId="27497"/>
    <cellStyle name="Output 2 2 5 20 6" xfId="37749"/>
    <cellStyle name="Output 2 2 5 20 7" xfId="50138"/>
    <cellStyle name="Output 2 2 5 21" xfId="3330"/>
    <cellStyle name="Output 2 2 5 21 2" xfId="11123"/>
    <cellStyle name="Output 2 2 5 21 3" xfId="18451"/>
    <cellStyle name="Output 2 2 5 21 4" xfId="26611"/>
    <cellStyle name="Output 2 2 5 21 5" xfId="35442"/>
    <cellStyle name="Output 2 2 5 21 6" xfId="38316"/>
    <cellStyle name="Output 2 2 5 21 7" xfId="54315"/>
    <cellStyle name="Output 2 2 5 22" xfId="3449"/>
    <cellStyle name="Output 2 2 5 22 2" xfId="11240"/>
    <cellStyle name="Output 2 2 5 22 3" xfId="18562"/>
    <cellStyle name="Output 2 2 5 22 4" xfId="25620"/>
    <cellStyle name="Output 2 2 5 22 5" xfId="34134"/>
    <cellStyle name="Output 2 2 5 22 6" xfId="38594"/>
    <cellStyle name="Output 2 2 5 22 7" xfId="52136"/>
    <cellStyle name="Output 2 2 5 23" xfId="3609"/>
    <cellStyle name="Output 2 2 5 23 2" xfId="11395"/>
    <cellStyle name="Output 2 2 5 23 3" xfId="18669"/>
    <cellStyle name="Output 2 2 5 23 4" xfId="19132"/>
    <cellStyle name="Output 2 2 5 23 5" xfId="26975"/>
    <cellStyle name="Output 2 2 5 23 6" xfId="37981"/>
    <cellStyle name="Output 2 2 5 23 7" xfId="49828"/>
    <cellStyle name="Output 2 2 5 24" xfId="3722"/>
    <cellStyle name="Output 2 2 5 24 2" xfId="11507"/>
    <cellStyle name="Output 2 2 5 24 3" xfId="18779"/>
    <cellStyle name="Output 2 2 5 24 4" xfId="24915"/>
    <cellStyle name="Output 2 2 5 24 5" xfId="33244"/>
    <cellStyle name="Output 2 2 5 24 6" xfId="41804"/>
    <cellStyle name="Output 2 2 5 24 7" xfId="50612"/>
    <cellStyle name="Output 2 2 5 25" xfId="3851"/>
    <cellStyle name="Output 2 2 5 25 2" xfId="11633"/>
    <cellStyle name="Output 2 2 5 25 3" xfId="18889"/>
    <cellStyle name="Output 2 2 5 25 4" xfId="20015"/>
    <cellStyle name="Output 2 2 5 25 5" xfId="28254"/>
    <cellStyle name="Output 2 2 5 25 6" xfId="36307"/>
    <cellStyle name="Output 2 2 5 25 7" xfId="48736"/>
    <cellStyle name="Output 2 2 5 26" xfId="3970"/>
    <cellStyle name="Output 2 2 5 26 2" xfId="11749"/>
    <cellStyle name="Output 2 2 5 26 3" xfId="18998"/>
    <cellStyle name="Output 2 2 5 26 4" xfId="25760"/>
    <cellStyle name="Output 2 2 5 26 5" xfId="34317"/>
    <cellStyle name="Output 2 2 5 26 6" xfId="38900"/>
    <cellStyle name="Output 2 2 5 26 7" xfId="52462"/>
    <cellStyle name="Output 2 2 5 27" xfId="3757"/>
    <cellStyle name="Output 2 2 5 27 2" xfId="11541"/>
    <cellStyle name="Output 2 2 5 27 3" xfId="20607"/>
    <cellStyle name="Output 2 2 5 27 4" xfId="28757"/>
    <cellStyle name="Output 2 2 5 27 5" xfId="38145"/>
    <cellStyle name="Output 2 2 5 27 6" xfId="42533"/>
    <cellStyle name="Output 2 2 5 27 7" xfId="47576"/>
    <cellStyle name="Output 2 2 5 28" xfId="4166"/>
    <cellStyle name="Output 2 2 5 28 2" xfId="11925"/>
    <cellStyle name="Output 2 2 5 28 3" xfId="20876"/>
    <cellStyle name="Output 2 2 5 28 4" xfId="29063"/>
    <cellStyle name="Output 2 2 5 28 5" xfId="38439"/>
    <cellStyle name="Output 2 2 5 28 6" xfId="42728"/>
    <cellStyle name="Output 2 2 5 28 7" xfId="47963"/>
    <cellStyle name="Output 2 2 5 29" xfId="4258"/>
    <cellStyle name="Output 2 2 5 29 2" xfId="20968"/>
    <cellStyle name="Output 2 2 5 29 3" xfId="29155"/>
    <cellStyle name="Output 2 2 5 29 4" xfId="38528"/>
    <cellStyle name="Output 2 2 5 29 5" xfId="42820"/>
    <cellStyle name="Output 2 2 5 29 6" xfId="52797"/>
    <cellStyle name="Output 2 2 5 3" xfId="824"/>
    <cellStyle name="Output 2 2 5 3 2" xfId="8647"/>
    <cellStyle name="Output 2 2 5 3 3" xfId="16075"/>
    <cellStyle name="Output 2 2 5 3 4" xfId="26055"/>
    <cellStyle name="Output 2 2 5 3 5" xfId="34699"/>
    <cellStyle name="Output 2 2 5 3 6" xfId="36333"/>
    <cellStyle name="Output 2 2 5 3 7" xfId="53119"/>
    <cellStyle name="Output 2 2 5 30" xfId="4364"/>
    <cellStyle name="Output 2 2 5 30 2" xfId="12081"/>
    <cellStyle name="Output 2 2 5 30 3" xfId="21074"/>
    <cellStyle name="Output 2 2 5 30 4" xfId="29261"/>
    <cellStyle name="Output 2 2 5 30 5" xfId="38631"/>
    <cellStyle name="Output 2 2 5 30 6" xfId="42926"/>
    <cellStyle name="Output 2 2 5 30 7" xfId="52107"/>
    <cellStyle name="Output 2 2 5 31" xfId="4486"/>
    <cellStyle name="Output 2 2 5 31 2" xfId="12203"/>
    <cellStyle name="Output 2 2 5 31 3" xfId="21196"/>
    <cellStyle name="Output 2 2 5 31 4" xfId="29383"/>
    <cellStyle name="Output 2 2 5 31 5" xfId="38747"/>
    <cellStyle name="Output 2 2 5 31 6" xfId="43048"/>
    <cellStyle name="Output 2 2 5 31 7" xfId="52517"/>
    <cellStyle name="Output 2 2 5 32" xfId="4600"/>
    <cellStyle name="Output 2 2 5 32 2" xfId="12317"/>
    <cellStyle name="Output 2 2 5 32 3" xfId="21310"/>
    <cellStyle name="Output 2 2 5 32 4" xfId="29497"/>
    <cellStyle name="Output 2 2 5 32 5" xfId="38856"/>
    <cellStyle name="Output 2 2 5 32 6" xfId="43162"/>
    <cellStyle name="Output 2 2 5 32 7" xfId="49102"/>
    <cellStyle name="Output 2 2 5 33" xfId="4713"/>
    <cellStyle name="Output 2 2 5 33 2" xfId="12430"/>
    <cellStyle name="Output 2 2 5 33 3" xfId="21423"/>
    <cellStyle name="Output 2 2 5 33 4" xfId="29610"/>
    <cellStyle name="Output 2 2 5 33 5" xfId="38965"/>
    <cellStyle name="Output 2 2 5 33 6" xfId="43275"/>
    <cellStyle name="Output 2 2 5 33 7" xfId="52575"/>
    <cellStyle name="Output 2 2 5 34" xfId="4823"/>
    <cellStyle name="Output 2 2 5 34 2" xfId="12540"/>
    <cellStyle name="Output 2 2 5 34 3" xfId="21533"/>
    <cellStyle name="Output 2 2 5 34 4" xfId="29720"/>
    <cellStyle name="Output 2 2 5 34 5" xfId="39072"/>
    <cellStyle name="Output 2 2 5 34 6" xfId="43385"/>
    <cellStyle name="Output 2 2 5 34 7" xfId="48772"/>
    <cellStyle name="Output 2 2 5 35" xfId="4933"/>
    <cellStyle name="Output 2 2 5 35 2" xfId="12650"/>
    <cellStyle name="Output 2 2 5 35 3" xfId="21643"/>
    <cellStyle name="Output 2 2 5 35 4" xfId="29830"/>
    <cellStyle name="Output 2 2 5 35 5" xfId="39177"/>
    <cellStyle name="Output 2 2 5 35 6" xfId="43495"/>
    <cellStyle name="Output 2 2 5 35 7" xfId="53973"/>
    <cellStyle name="Output 2 2 5 36" xfId="5043"/>
    <cellStyle name="Output 2 2 5 36 2" xfId="12760"/>
    <cellStyle name="Output 2 2 5 36 3" xfId="21753"/>
    <cellStyle name="Output 2 2 5 36 4" xfId="29940"/>
    <cellStyle name="Output 2 2 5 36 5" xfId="39284"/>
    <cellStyle name="Output 2 2 5 36 6" xfId="43605"/>
    <cellStyle name="Output 2 2 5 36 7" xfId="49096"/>
    <cellStyle name="Output 2 2 5 37" xfId="5423"/>
    <cellStyle name="Output 2 2 5 37 2" xfId="13140"/>
    <cellStyle name="Output 2 2 5 37 3" xfId="22133"/>
    <cellStyle name="Output 2 2 5 37 4" xfId="30320"/>
    <cellStyle name="Output 2 2 5 37 5" xfId="39649"/>
    <cellStyle name="Output 2 2 5 37 6" xfId="43985"/>
    <cellStyle name="Output 2 2 5 37 7" xfId="49680"/>
    <cellStyle name="Output 2 2 5 38" xfId="5543"/>
    <cellStyle name="Output 2 2 5 38 2" xfId="13260"/>
    <cellStyle name="Output 2 2 5 38 3" xfId="22253"/>
    <cellStyle name="Output 2 2 5 38 4" xfId="30440"/>
    <cellStyle name="Output 2 2 5 38 5" xfId="39763"/>
    <cellStyle name="Output 2 2 5 38 6" xfId="44105"/>
    <cellStyle name="Output 2 2 5 38 7" xfId="47172"/>
    <cellStyle name="Output 2 2 5 39" xfId="5667"/>
    <cellStyle name="Output 2 2 5 39 2" xfId="13384"/>
    <cellStyle name="Output 2 2 5 39 3" xfId="22377"/>
    <cellStyle name="Output 2 2 5 39 4" xfId="30564"/>
    <cellStyle name="Output 2 2 5 39 5" xfId="39884"/>
    <cellStyle name="Output 2 2 5 39 6" xfId="44229"/>
    <cellStyle name="Output 2 2 5 39 7" xfId="47094"/>
    <cellStyle name="Output 2 2 5 4" xfId="934"/>
    <cellStyle name="Output 2 2 5 4 2" xfId="8757"/>
    <cellStyle name="Output 2 2 5 4 3" xfId="16185"/>
    <cellStyle name="Output 2 2 5 4 4" xfId="20452"/>
    <cellStyle name="Output 2 2 5 4 5" xfId="27445"/>
    <cellStyle name="Output 2 2 5 4 6" xfId="38087"/>
    <cellStyle name="Output 2 2 5 4 7" xfId="49567"/>
    <cellStyle name="Output 2 2 5 40" xfId="5783"/>
    <cellStyle name="Output 2 2 5 40 2" xfId="13500"/>
    <cellStyle name="Output 2 2 5 40 3" xfId="22493"/>
    <cellStyle name="Output 2 2 5 40 4" xfId="30680"/>
    <cellStyle name="Output 2 2 5 40 5" xfId="39996"/>
    <cellStyle name="Output 2 2 5 40 6" xfId="44345"/>
    <cellStyle name="Output 2 2 5 40 7" xfId="54489"/>
    <cellStyle name="Output 2 2 5 41" xfId="5900"/>
    <cellStyle name="Output 2 2 5 41 2" xfId="13617"/>
    <cellStyle name="Output 2 2 5 41 3" xfId="22610"/>
    <cellStyle name="Output 2 2 5 41 4" xfId="30797"/>
    <cellStyle name="Output 2 2 5 41 5" xfId="40110"/>
    <cellStyle name="Output 2 2 5 41 6" xfId="44462"/>
    <cellStyle name="Output 2 2 5 41 7" xfId="48612"/>
    <cellStyle name="Output 2 2 5 42" xfId="6028"/>
    <cellStyle name="Output 2 2 5 42 2" xfId="13745"/>
    <cellStyle name="Output 2 2 5 42 3" xfId="22738"/>
    <cellStyle name="Output 2 2 5 42 4" xfId="30925"/>
    <cellStyle name="Output 2 2 5 42 5" xfId="40233"/>
    <cellStyle name="Output 2 2 5 42 6" xfId="44590"/>
    <cellStyle name="Output 2 2 5 42 7" xfId="47562"/>
    <cellStyle name="Output 2 2 5 43" xfId="6155"/>
    <cellStyle name="Output 2 2 5 43 2" xfId="13872"/>
    <cellStyle name="Output 2 2 5 43 3" xfId="22865"/>
    <cellStyle name="Output 2 2 5 43 4" xfId="31052"/>
    <cellStyle name="Output 2 2 5 43 5" xfId="40353"/>
    <cellStyle name="Output 2 2 5 43 6" xfId="44717"/>
    <cellStyle name="Output 2 2 5 43 7" xfId="52266"/>
    <cellStyle name="Output 2 2 5 44" xfId="6284"/>
    <cellStyle name="Output 2 2 5 44 2" xfId="14001"/>
    <cellStyle name="Output 2 2 5 44 3" xfId="22994"/>
    <cellStyle name="Output 2 2 5 44 4" xfId="31181"/>
    <cellStyle name="Output 2 2 5 44 5" xfId="40481"/>
    <cellStyle name="Output 2 2 5 44 6" xfId="44846"/>
    <cellStyle name="Output 2 2 5 44 7" xfId="47985"/>
    <cellStyle name="Output 2 2 5 45" xfId="6399"/>
    <cellStyle name="Output 2 2 5 45 2" xfId="14116"/>
    <cellStyle name="Output 2 2 5 45 3" xfId="23109"/>
    <cellStyle name="Output 2 2 5 45 4" xfId="31296"/>
    <cellStyle name="Output 2 2 5 45 5" xfId="40592"/>
    <cellStyle name="Output 2 2 5 45 6" xfId="44961"/>
    <cellStyle name="Output 2 2 5 45 7" xfId="49277"/>
    <cellStyle name="Output 2 2 5 46" xfId="6511"/>
    <cellStyle name="Output 2 2 5 46 2" xfId="14228"/>
    <cellStyle name="Output 2 2 5 46 3" xfId="23221"/>
    <cellStyle name="Output 2 2 5 46 4" xfId="31408"/>
    <cellStyle name="Output 2 2 5 46 5" xfId="40700"/>
    <cellStyle name="Output 2 2 5 46 6" xfId="45073"/>
    <cellStyle name="Output 2 2 5 46 7" xfId="52379"/>
    <cellStyle name="Output 2 2 5 47" xfId="6305"/>
    <cellStyle name="Output 2 2 5 47 2" xfId="14022"/>
    <cellStyle name="Output 2 2 5 47 3" xfId="23015"/>
    <cellStyle name="Output 2 2 5 47 4" xfId="31202"/>
    <cellStyle name="Output 2 2 5 47 5" xfId="40502"/>
    <cellStyle name="Output 2 2 5 47 6" xfId="44867"/>
    <cellStyle name="Output 2 2 5 47 7" xfId="52564"/>
    <cellStyle name="Output 2 2 5 48" xfId="6658"/>
    <cellStyle name="Output 2 2 5 48 2" xfId="14375"/>
    <cellStyle name="Output 2 2 5 48 3" xfId="23368"/>
    <cellStyle name="Output 2 2 5 48 4" xfId="31555"/>
    <cellStyle name="Output 2 2 5 48 5" xfId="40839"/>
    <cellStyle name="Output 2 2 5 48 6" xfId="45220"/>
    <cellStyle name="Output 2 2 5 48 7" xfId="51557"/>
    <cellStyle name="Output 2 2 5 49" xfId="6769"/>
    <cellStyle name="Output 2 2 5 49 2" xfId="14486"/>
    <cellStyle name="Output 2 2 5 49 3" xfId="23479"/>
    <cellStyle name="Output 2 2 5 49 4" xfId="31666"/>
    <cellStyle name="Output 2 2 5 49 5" xfId="40945"/>
    <cellStyle name="Output 2 2 5 49 6" xfId="45331"/>
    <cellStyle name="Output 2 2 5 49 7" xfId="48398"/>
    <cellStyle name="Output 2 2 5 5" xfId="1401"/>
    <cellStyle name="Output 2 2 5 5 2" xfId="9224"/>
    <cellStyle name="Output 2 2 5 5 3" xfId="16652"/>
    <cellStyle name="Output 2 2 5 5 4" xfId="19181"/>
    <cellStyle name="Output 2 2 5 5 5" xfId="26916"/>
    <cellStyle name="Output 2 2 5 5 6" xfId="40145"/>
    <cellStyle name="Output 2 2 5 5 7" xfId="49152"/>
    <cellStyle name="Output 2 2 5 50" xfId="6884"/>
    <cellStyle name="Output 2 2 5 50 2" xfId="14601"/>
    <cellStyle name="Output 2 2 5 50 3" xfId="23594"/>
    <cellStyle name="Output 2 2 5 50 4" xfId="31781"/>
    <cellStyle name="Output 2 2 5 50 5" xfId="41053"/>
    <cellStyle name="Output 2 2 5 50 6" xfId="45446"/>
    <cellStyle name="Output 2 2 5 50 7" xfId="46808"/>
    <cellStyle name="Output 2 2 5 51" xfId="6997"/>
    <cellStyle name="Output 2 2 5 51 2" xfId="14714"/>
    <cellStyle name="Output 2 2 5 51 3" xfId="23707"/>
    <cellStyle name="Output 2 2 5 51 4" xfId="31894"/>
    <cellStyle name="Output 2 2 5 51 5" xfId="41161"/>
    <cellStyle name="Output 2 2 5 51 6" xfId="45559"/>
    <cellStyle name="Output 2 2 5 51 7" xfId="54529"/>
    <cellStyle name="Output 2 2 5 52" xfId="7107"/>
    <cellStyle name="Output 2 2 5 52 2" xfId="14824"/>
    <cellStyle name="Output 2 2 5 52 3" xfId="23817"/>
    <cellStyle name="Output 2 2 5 52 4" xfId="32004"/>
    <cellStyle name="Output 2 2 5 52 5" xfId="41266"/>
    <cellStyle name="Output 2 2 5 52 6" xfId="45669"/>
    <cellStyle name="Output 2 2 5 52 7" xfId="54234"/>
    <cellStyle name="Output 2 2 5 53" xfId="7159"/>
    <cellStyle name="Output 2 2 5 53 2" xfId="14876"/>
    <cellStyle name="Output 2 2 5 53 3" xfId="23869"/>
    <cellStyle name="Output 2 2 5 53 4" xfId="32056"/>
    <cellStyle name="Output 2 2 5 53 5" xfId="41318"/>
    <cellStyle name="Output 2 2 5 53 6" xfId="45721"/>
    <cellStyle name="Output 2 2 5 53 7" xfId="47307"/>
    <cellStyle name="Output 2 2 5 54" xfId="7405"/>
    <cellStyle name="Output 2 2 5 54 2" xfId="15122"/>
    <cellStyle name="Output 2 2 5 54 3" xfId="24115"/>
    <cellStyle name="Output 2 2 5 54 4" xfId="32302"/>
    <cellStyle name="Output 2 2 5 54 5" xfId="41554"/>
    <cellStyle name="Output 2 2 5 54 6" xfId="45967"/>
    <cellStyle name="Output 2 2 5 54 7" xfId="52321"/>
    <cellStyle name="Output 2 2 5 55" xfId="7504"/>
    <cellStyle name="Output 2 2 5 55 2" xfId="15221"/>
    <cellStyle name="Output 2 2 5 55 3" xfId="24214"/>
    <cellStyle name="Output 2 2 5 55 4" xfId="32401"/>
    <cellStyle name="Output 2 2 5 55 5" xfId="41648"/>
    <cellStyle name="Output 2 2 5 55 6" xfId="46066"/>
    <cellStyle name="Output 2 2 5 55 7" xfId="49164"/>
    <cellStyle name="Output 2 2 5 56" xfId="7625"/>
    <cellStyle name="Output 2 2 5 56 2" xfId="15342"/>
    <cellStyle name="Output 2 2 5 56 3" xfId="24335"/>
    <cellStyle name="Output 2 2 5 56 4" xfId="32522"/>
    <cellStyle name="Output 2 2 5 56 5" xfId="41764"/>
    <cellStyle name="Output 2 2 5 56 6" xfId="46187"/>
    <cellStyle name="Output 2 2 5 56 7" xfId="52981"/>
    <cellStyle name="Output 2 2 5 57" xfId="7902"/>
    <cellStyle name="Output 2 2 5 57 2" xfId="15619"/>
    <cellStyle name="Output 2 2 5 57 3" xfId="24606"/>
    <cellStyle name="Output 2 2 5 57 4" xfId="32799"/>
    <cellStyle name="Output 2 2 5 57 5" xfId="42030"/>
    <cellStyle name="Output 2 2 5 57 6" xfId="46464"/>
    <cellStyle name="Output 2 2 5 57 7" xfId="52331"/>
    <cellStyle name="Output 2 2 5 58" xfId="8030"/>
    <cellStyle name="Output 2 2 5 58 2" xfId="15747"/>
    <cellStyle name="Output 2 2 5 58 3" xfId="24732"/>
    <cellStyle name="Output 2 2 5 58 4" xfId="32927"/>
    <cellStyle name="Output 2 2 5 58 5" xfId="42152"/>
    <cellStyle name="Output 2 2 5 58 6" xfId="46592"/>
    <cellStyle name="Output 2 2 5 58 7" xfId="53402"/>
    <cellStyle name="Output 2 2 5 59" xfId="7795"/>
    <cellStyle name="Output 2 2 5 59 2" xfId="15512"/>
    <cellStyle name="Output 2 2 5 59 3" xfId="24499"/>
    <cellStyle name="Output 2 2 5 59 4" xfId="32692"/>
    <cellStyle name="Output 2 2 5 59 5" xfId="41927"/>
    <cellStyle name="Output 2 2 5 59 6" xfId="46357"/>
    <cellStyle name="Output 2 2 5 59 7" xfId="51707"/>
    <cellStyle name="Output 2 2 5 6" xfId="1524"/>
    <cellStyle name="Output 2 2 5 6 2" xfId="9347"/>
    <cellStyle name="Output 2 2 5 6 3" xfId="16775"/>
    <cellStyle name="Output 2 2 5 6 4" xfId="19192"/>
    <cellStyle name="Output 2 2 5 6 5" xfId="26923"/>
    <cellStyle name="Output 2 2 5 6 6" xfId="38250"/>
    <cellStyle name="Output 2 2 5 6 7" xfId="49120"/>
    <cellStyle name="Output 2 2 5 60" xfId="8177"/>
    <cellStyle name="Output 2 2 5 60 2" xfId="15894"/>
    <cellStyle name="Output 2 2 5 60 3" xfId="33074"/>
    <cellStyle name="Output 2 2 5 60 4" xfId="42293"/>
    <cellStyle name="Output 2 2 5 60 5" xfId="46739"/>
    <cellStyle name="Output 2 2 5 60 6" xfId="46867"/>
    <cellStyle name="Output 2 2 5 61" xfId="25601"/>
    <cellStyle name="Output 2 2 5 62" xfId="34112"/>
    <cellStyle name="Output 2 2 5 63" xfId="42311"/>
    <cellStyle name="Output 2 2 5 64" xfId="52099"/>
    <cellStyle name="Output 2 2 5 7" xfId="1260"/>
    <cellStyle name="Output 2 2 5 7 2" xfId="9083"/>
    <cellStyle name="Output 2 2 5 7 3" xfId="16511"/>
    <cellStyle name="Output 2 2 5 7 4" xfId="20136"/>
    <cellStyle name="Output 2 2 5 7 5" xfId="28032"/>
    <cellStyle name="Output 2 2 5 7 6" xfId="41602"/>
    <cellStyle name="Output 2 2 5 7 7" xfId="46951"/>
    <cellStyle name="Output 2 2 5 8" xfId="1761"/>
    <cellStyle name="Output 2 2 5 8 2" xfId="9584"/>
    <cellStyle name="Output 2 2 5 8 3" xfId="17012"/>
    <cellStyle name="Output 2 2 5 8 4" xfId="19886"/>
    <cellStyle name="Output 2 2 5 8 5" xfId="28043"/>
    <cellStyle name="Output 2 2 5 8 6" xfId="37812"/>
    <cellStyle name="Output 2 2 5 8 7" xfId="48373"/>
    <cellStyle name="Output 2 2 5 9" xfId="1894"/>
    <cellStyle name="Output 2 2 5 9 2" xfId="9717"/>
    <cellStyle name="Output 2 2 5 9 3" xfId="17145"/>
    <cellStyle name="Output 2 2 5 9 4" xfId="20654"/>
    <cellStyle name="Output 2 2 5 9 5" xfId="28098"/>
    <cellStyle name="Output 2 2 5 9 6" xfId="37485"/>
    <cellStyle name="Output 2 2 5 9 7" xfId="47948"/>
    <cellStyle name="Output 2 2 50" xfId="5362"/>
    <cellStyle name="Output 2 2 50 2" xfId="13079"/>
    <cellStyle name="Output 2 2 50 3" xfId="22072"/>
    <cellStyle name="Output 2 2 50 4" xfId="30259"/>
    <cellStyle name="Output 2 2 50 5" xfId="39591"/>
    <cellStyle name="Output 2 2 50 6" xfId="43924"/>
    <cellStyle name="Output 2 2 50 7" xfId="48245"/>
    <cellStyle name="Output 2 2 51" xfId="6065"/>
    <cellStyle name="Output 2 2 51 2" xfId="13782"/>
    <cellStyle name="Output 2 2 51 3" xfId="22775"/>
    <cellStyle name="Output 2 2 51 4" xfId="30962"/>
    <cellStyle name="Output 2 2 51 5" xfId="40267"/>
    <cellStyle name="Output 2 2 51 6" xfId="44627"/>
    <cellStyle name="Output 2 2 51 7" xfId="48181"/>
    <cellStyle name="Output 2 2 52" xfId="5151"/>
    <cellStyle name="Output 2 2 52 2" xfId="12868"/>
    <cellStyle name="Output 2 2 52 3" xfId="21861"/>
    <cellStyle name="Output 2 2 52 4" xfId="30048"/>
    <cellStyle name="Output 2 2 52 5" xfId="39387"/>
    <cellStyle name="Output 2 2 52 6" xfId="43713"/>
    <cellStyle name="Output 2 2 52 7" xfId="53786"/>
    <cellStyle name="Output 2 2 53" xfId="5927"/>
    <cellStyle name="Output 2 2 53 2" xfId="13644"/>
    <cellStyle name="Output 2 2 53 3" xfId="22637"/>
    <cellStyle name="Output 2 2 53 4" xfId="30824"/>
    <cellStyle name="Output 2 2 53 5" xfId="40135"/>
    <cellStyle name="Output 2 2 53 6" xfId="44489"/>
    <cellStyle name="Output 2 2 53 7" xfId="54359"/>
    <cellStyle name="Output 2 2 54" xfId="5327"/>
    <cellStyle name="Output 2 2 54 2" xfId="13044"/>
    <cellStyle name="Output 2 2 54 3" xfId="22037"/>
    <cellStyle name="Output 2 2 54 4" xfId="30224"/>
    <cellStyle name="Output 2 2 54 5" xfId="39558"/>
    <cellStyle name="Output 2 2 54 6" xfId="43889"/>
    <cellStyle name="Output 2 2 54 7" xfId="47472"/>
    <cellStyle name="Output 2 2 55" xfId="6786"/>
    <cellStyle name="Output 2 2 55 2" xfId="14503"/>
    <cellStyle name="Output 2 2 55 3" xfId="23496"/>
    <cellStyle name="Output 2 2 55 4" xfId="31683"/>
    <cellStyle name="Output 2 2 55 5" xfId="40962"/>
    <cellStyle name="Output 2 2 55 6" xfId="45348"/>
    <cellStyle name="Output 2 2 55 7" xfId="52964"/>
    <cellStyle name="Output 2 2 56" xfId="6900"/>
    <cellStyle name="Output 2 2 56 2" xfId="14617"/>
    <cellStyle name="Output 2 2 56 3" xfId="23610"/>
    <cellStyle name="Output 2 2 56 4" xfId="31797"/>
    <cellStyle name="Output 2 2 56 5" xfId="41069"/>
    <cellStyle name="Output 2 2 56 6" xfId="45462"/>
    <cellStyle name="Output 2 2 56 7" xfId="46916"/>
    <cellStyle name="Output 2 2 57" xfId="7013"/>
    <cellStyle name="Output 2 2 57 2" xfId="14730"/>
    <cellStyle name="Output 2 2 57 3" xfId="23723"/>
    <cellStyle name="Output 2 2 57 4" xfId="31910"/>
    <cellStyle name="Output 2 2 57 5" xfId="41177"/>
    <cellStyle name="Output 2 2 57 6" xfId="45575"/>
    <cellStyle name="Output 2 2 57 7" xfId="46993"/>
    <cellStyle name="Output 2 2 58" xfId="7301"/>
    <cellStyle name="Output 2 2 58 2" xfId="15018"/>
    <cellStyle name="Output 2 2 58 3" xfId="24011"/>
    <cellStyle name="Output 2 2 58 4" xfId="32198"/>
    <cellStyle name="Output 2 2 58 5" xfId="41454"/>
    <cellStyle name="Output 2 2 58 6" xfId="45863"/>
    <cellStyle name="Output 2 2 58 7" xfId="53765"/>
    <cellStyle name="Output 2 2 59" xfId="7139"/>
    <cellStyle name="Output 2 2 59 2" xfId="14856"/>
    <cellStyle name="Output 2 2 59 3" xfId="23849"/>
    <cellStyle name="Output 2 2 59 4" xfId="32036"/>
    <cellStyle name="Output 2 2 59 5" xfId="41298"/>
    <cellStyle name="Output 2 2 59 6" xfId="45701"/>
    <cellStyle name="Output 2 2 59 7" xfId="50717"/>
    <cellStyle name="Output 2 2 6" xfId="583"/>
    <cellStyle name="Output 2 2 6 10" xfId="2028"/>
    <cellStyle name="Output 2 2 6 10 2" xfId="9851"/>
    <cellStyle name="Output 2 2 6 10 3" xfId="17279"/>
    <cellStyle name="Output 2 2 6 10 4" xfId="19180"/>
    <cellStyle name="Output 2 2 6 10 5" xfId="26911"/>
    <cellStyle name="Output 2 2 6 10 6" xfId="39287"/>
    <cellStyle name="Output 2 2 6 10 7" xfId="49153"/>
    <cellStyle name="Output 2 2 6 11" xfId="2144"/>
    <cellStyle name="Output 2 2 6 11 2" xfId="9967"/>
    <cellStyle name="Output 2 2 6 11 3" xfId="17395"/>
    <cellStyle name="Output 2 2 6 11 4" xfId="19027"/>
    <cellStyle name="Output 2 2 6 11 5" xfId="28221"/>
    <cellStyle name="Output 2 2 6 11 6" xfId="36862"/>
    <cellStyle name="Output 2 2 6 11 7" xfId="49876"/>
    <cellStyle name="Output 2 2 6 12" xfId="2259"/>
    <cellStyle name="Output 2 2 6 12 2" xfId="10082"/>
    <cellStyle name="Output 2 2 6 12 3" xfId="17510"/>
    <cellStyle name="Output 2 2 6 12 4" xfId="26227"/>
    <cellStyle name="Output 2 2 6 12 5" xfId="34914"/>
    <cellStyle name="Output 2 2 6 12 6" xfId="38173"/>
    <cellStyle name="Output 2 2 6 12 7" xfId="53485"/>
    <cellStyle name="Output 2 2 6 13" xfId="1232"/>
    <cellStyle name="Output 2 2 6 13 2" xfId="9055"/>
    <cellStyle name="Output 2 2 6 13 3" xfId="16483"/>
    <cellStyle name="Output 2 2 6 13 4" xfId="20382"/>
    <cellStyle name="Output 2 2 6 13 5" xfId="28068"/>
    <cellStyle name="Output 2 2 6 13 6" xfId="36433"/>
    <cellStyle name="Output 2 2 6 13 7" xfId="47871"/>
    <cellStyle name="Output 2 2 6 14" xfId="1186"/>
    <cellStyle name="Output 2 2 6 14 2" xfId="9009"/>
    <cellStyle name="Output 2 2 6 14 3" xfId="16437"/>
    <cellStyle name="Output 2 2 6 14 4" xfId="25903"/>
    <cellStyle name="Output 2 2 6 14 5" xfId="34499"/>
    <cellStyle name="Output 2 2 6 14 6" xfId="42142"/>
    <cellStyle name="Output 2 2 6 14 7" xfId="52791"/>
    <cellStyle name="Output 2 2 6 15" xfId="2557"/>
    <cellStyle name="Output 2 2 6 15 2" xfId="10380"/>
    <cellStyle name="Output 2 2 6 15 3" xfId="17808"/>
    <cellStyle name="Output 2 2 6 15 4" xfId="26167"/>
    <cellStyle name="Output 2 2 6 15 5" xfId="34838"/>
    <cellStyle name="Output 2 2 6 15 6" xfId="38737"/>
    <cellStyle name="Output 2 2 6 15 7" xfId="53361"/>
    <cellStyle name="Output 2 2 6 16" xfId="2670"/>
    <cellStyle name="Output 2 2 6 16 2" xfId="10493"/>
    <cellStyle name="Output 2 2 6 16 3" xfId="17921"/>
    <cellStyle name="Output 2 2 6 16 4" xfId="26502"/>
    <cellStyle name="Output 2 2 6 16 5" xfId="35297"/>
    <cellStyle name="Output 2 2 6 16 6" xfId="41943"/>
    <cellStyle name="Output 2 2 6 16 7" xfId="54083"/>
    <cellStyle name="Output 2 2 6 17" xfId="1646"/>
    <cellStyle name="Output 2 2 6 17 2" xfId="9469"/>
    <cellStyle name="Output 2 2 6 17 3" xfId="16897"/>
    <cellStyle name="Output 2 2 6 17 4" xfId="20369"/>
    <cellStyle name="Output 2 2 6 17 5" xfId="28343"/>
    <cellStyle name="Output 2 2 6 17 6" xfId="40732"/>
    <cellStyle name="Output 2 2 6 17 7" xfId="47606"/>
    <cellStyle name="Output 2 2 6 18" xfId="1788"/>
    <cellStyle name="Output 2 2 6 18 2" xfId="9611"/>
    <cellStyle name="Output 2 2 6 18 3" xfId="17039"/>
    <cellStyle name="Output 2 2 6 18 4" xfId="25530"/>
    <cellStyle name="Output 2 2 6 18 5" xfId="34019"/>
    <cellStyle name="Output 2 2 6 18 6" xfId="41643"/>
    <cellStyle name="Output 2 2 6 18 7" xfId="51951"/>
    <cellStyle name="Output 2 2 6 19" xfId="2860"/>
    <cellStyle name="Output 2 2 6 19 2" xfId="10683"/>
    <cellStyle name="Output 2 2 6 19 3" xfId="18111"/>
    <cellStyle name="Output 2 2 6 19 4" xfId="25631"/>
    <cellStyle name="Output 2 2 6 19 5" xfId="34150"/>
    <cellStyle name="Output 2 2 6 19 6" xfId="37934"/>
    <cellStyle name="Output 2 2 6 19 7" xfId="52173"/>
    <cellStyle name="Output 2 2 6 2" xfId="728"/>
    <cellStyle name="Output 2 2 6 2 2" xfId="8551"/>
    <cellStyle name="Output 2 2 6 2 3" xfId="15979"/>
    <cellStyle name="Output 2 2 6 2 4" xfId="19840"/>
    <cellStyle name="Output 2 2 6 2 5" xfId="27373"/>
    <cellStyle name="Output 2 2 6 2 6" xfId="37371"/>
    <cellStyle name="Output 2 2 6 2 7" xfId="50213"/>
    <cellStyle name="Output 2 2 6 20" xfId="2966"/>
    <cellStyle name="Output 2 2 6 20 2" xfId="10789"/>
    <cellStyle name="Output 2 2 6 20 3" xfId="18217"/>
    <cellStyle name="Output 2 2 6 20 4" xfId="19928"/>
    <cellStyle name="Output 2 2 6 20 5" xfId="27978"/>
    <cellStyle name="Output 2 2 6 20 6" xfId="37448"/>
    <cellStyle name="Output 2 2 6 20 7" xfId="48766"/>
    <cellStyle name="Output 2 2 6 21" xfId="3346"/>
    <cellStyle name="Output 2 2 6 21 2" xfId="11139"/>
    <cellStyle name="Output 2 2 6 21 3" xfId="18465"/>
    <cellStyle name="Output 2 2 6 21 4" xfId="26322"/>
    <cellStyle name="Output 2 2 6 21 5" xfId="35046"/>
    <cellStyle name="Output 2 2 6 21 6" xfId="42017"/>
    <cellStyle name="Output 2 2 6 21 7" xfId="53688"/>
    <cellStyle name="Output 2 2 6 22" xfId="3465"/>
    <cellStyle name="Output 2 2 6 22 2" xfId="11256"/>
    <cellStyle name="Output 2 2 6 22 3" xfId="18575"/>
    <cellStyle name="Output 2 2 6 22 4" xfId="19626"/>
    <cellStyle name="Output 2 2 6 22 5" xfId="33147"/>
    <cellStyle name="Output 2 2 6 22 6" xfId="36925"/>
    <cellStyle name="Output 2 2 6 22 7" xfId="50425"/>
    <cellStyle name="Output 2 2 6 23" xfId="3623"/>
    <cellStyle name="Output 2 2 6 23 2" xfId="11408"/>
    <cellStyle name="Output 2 2 6 23 3" xfId="18682"/>
    <cellStyle name="Output 2 2 6 23 4" xfId="19194"/>
    <cellStyle name="Output 2 2 6 23 5" xfId="26926"/>
    <cellStyle name="Output 2 2 6 23 6" xfId="37067"/>
    <cellStyle name="Output 2 2 6 23 7" xfId="49114"/>
    <cellStyle name="Output 2 2 6 24" xfId="3738"/>
    <cellStyle name="Output 2 2 6 24 2" xfId="11523"/>
    <cellStyle name="Output 2 2 6 24 3" xfId="18793"/>
    <cellStyle name="Output 2 2 6 24 4" xfId="26363"/>
    <cellStyle name="Output 2 2 6 24 5" xfId="35099"/>
    <cellStyle name="Output 2 2 6 24 6" xfId="40409"/>
    <cellStyle name="Output 2 2 6 24 7" xfId="53777"/>
    <cellStyle name="Output 2 2 6 25" xfId="3866"/>
    <cellStyle name="Output 2 2 6 25 2" xfId="11648"/>
    <cellStyle name="Output 2 2 6 25 3" xfId="18903"/>
    <cellStyle name="Output 2 2 6 25 4" xfId="26617"/>
    <cellStyle name="Output 2 2 6 25 5" xfId="35449"/>
    <cellStyle name="Output 2 2 6 25 6" xfId="42137"/>
    <cellStyle name="Output 2 2 6 25 7" xfId="54326"/>
    <cellStyle name="Output 2 2 6 26" xfId="3985"/>
    <cellStyle name="Output 2 2 6 26 2" xfId="11764"/>
    <cellStyle name="Output 2 2 6 26 3" xfId="19011"/>
    <cellStyle name="Output 2 2 6 26 4" xfId="20320"/>
    <cellStyle name="Output 2 2 6 26 5" xfId="28218"/>
    <cellStyle name="Output 2 2 6 26 6" xfId="37584"/>
    <cellStyle name="Output 2 2 6 26 7" xfId="47541"/>
    <cellStyle name="Output 2 2 6 27" xfId="3500"/>
    <cellStyle name="Output 2 2 6 27 2" xfId="11291"/>
    <cellStyle name="Output 2 2 6 27 3" xfId="20482"/>
    <cellStyle name="Output 2 2 6 27 4" xfId="28603"/>
    <cellStyle name="Output 2 2 6 27 5" xfId="37978"/>
    <cellStyle name="Output 2 2 6 27 6" xfId="42487"/>
    <cellStyle name="Output 2 2 6 27 7" xfId="54120"/>
    <cellStyle name="Output 2 2 6 28" xfId="4181"/>
    <cellStyle name="Output 2 2 6 28 2" xfId="11940"/>
    <cellStyle name="Output 2 2 6 28 3" xfId="20891"/>
    <cellStyle name="Output 2 2 6 28 4" xfId="29078"/>
    <cellStyle name="Output 2 2 6 28 5" xfId="38454"/>
    <cellStyle name="Output 2 2 6 28 6" xfId="42743"/>
    <cellStyle name="Output 2 2 6 28 7" xfId="53053"/>
    <cellStyle name="Output 2 2 6 29" xfId="4232"/>
    <cellStyle name="Output 2 2 6 29 2" xfId="20942"/>
    <cellStyle name="Output 2 2 6 29 3" xfId="29129"/>
    <cellStyle name="Output 2 2 6 29 4" xfId="38503"/>
    <cellStyle name="Output 2 2 6 29 5" xfId="42794"/>
    <cellStyle name="Output 2 2 6 29 6" xfId="49309"/>
    <cellStyle name="Output 2 2 6 3" xfId="838"/>
    <cellStyle name="Output 2 2 6 3 2" xfId="8661"/>
    <cellStyle name="Output 2 2 6 3 3" xfId="16089"/>
    <cellStyle name="Output 2 2 6 3 4" xfId="25331"/>
    <cellStyle name="Output 2 2 6 3 5" xfId="33762"/>
    <cellStyle name="Output 2 2 6 3 6" xfId="36608"/>
    <cellStyle name="Output 2 2 6 3 7" xfId="51499"/>
    <cellStyle name="Output 2 2 6 30" xfId="4380"/>
    <cellStyle name="Output 2 2 6 30 2" xfId="12097"/>
    <cellStyle name="Output 2 2 6 30 3" xfId="21090"/>
    <cellStyle name="Output 2 2 6 30 4" xfId="29277"/>
    <cellStyle name="Output 2 2 6 30 5" xfId="38647"/>
    <cellStyle name="Output 2 2 6 30 6" xfId="42942"/>
    <cellStyle name="Output 2 2 6 30 7" xfId="50396"/>
    <cellStyle name="Output 2 2 6 31" xfId="4500"/>
    <cellStyle name="Output 2 2 6 31 2" xfId="12217"/>
    <cellStyle name="Output 2 2 6 31 3" xfId="21210"/>
    <cellStyle name="Output 2 2 6 31 4" xfId="29397"/>
    <cellStyle name="Output 2 2 6 31 5" xfId="38761"/>
    <cellStyle name="Output 2 2 6 31 6" xfId="43062"/>
    <cellStyle name="Output 2 2 6 31 7" xfId="50848"/>
    <cellStyle name="Output 2 2 6 32" xfId="4614"/>
    <cellStyle name="Output 2 2 6 32 2" xfId="12331"/>
    <cellStyle name="Output 2 2 6 32 3" xfId="21324"/>
    <cellStyle name="Output 2 2 6 32 4" xfId="29511"/>
    <cellStyle name="Output 2 2 6 32 5" xfId="38870"/>
    <cellStyle name="Output 2 2 6 32 6" xfId="43176"/>
    <cellStyle name="Output 2 2 6 32 7" xfId="51925"/>
    <cellStyle name="Output 2 2 6 33" xfId="4727"/>
    <cellStyle name="Output 2 2 6 33 2" xfId="12444"/>
    <cellStyle name="Output 2 2 6 33 3" xfId="21437"/>
    <cellStyle name="Output 2 2 6 33 4" xfId="29624"/>
    <cellStyle name="Output 2 2 6 33 5" xfId="38979"/>
    <cellStyle name="Output 2 2 6 33 6" xfId="43289"/>
    <cellStyle name="Output 2 2 6 33 7" xfId="51003"/>
    <cellStyle name="Output 2 2 6 34" xfId="4837"/>
    <cellStyle name="Output 2 2 6 34 2" xfId="12554"/>
    <cellStyle name="Output 2 2 6 34 3" xfId="21547"/>
    <cellStyle name="Output 2 2 6 34 4" xfId="29734"/>
    <cellStyle name="Output 2 2 6 34 5" xfId="39085"/>
    <cellStyle name="Output 2 2 6 34 6" xfId="43399"/>
    <cellStyle name="Output 2 2 6 34 7" xfId="48400"/>
    <cellStyle name="Output 2 2 6 35" xfId="4947"/>
    <cellStyle name="Output 2 2 6 35 2" xfId="12664"/>
    <cellStyle name="Output 2 2 6 35 3" xfId="21657"/>
    <cellStyle name="Output 2 2 6 35 4" xfId="29844"/>
    <cellStyle name="Output 2 2 6 35 5" xfId="39191"/>
    <cellStyle name="Output 2 2 6 35 6" xfId="43509"/>
    <cellStyle name="Output 2 2 6 35 7" xfId="52597"/>
    <cellStyle name="Output 2 2 6 36" xfId="5056"/>
    <cellStyle name="Output 2 2 6 36 2" xfId="12773"/>
    <cellStyle name="Output 2 2 6 36 3" xfId="21766"/>
    <cellStyle name="Output 2 2 6 36 4" xfId="29953"/>
    <cellStyle name="Output 2 2 6 36 5" xfId="39296"/>
    <cellStyle name="Output 2 2 6 36 6" xfId="43618"/>
    <cellStyle name="Output 2 2 6 36 7" xfId="48512"/>
    <cellStyle name="Output 2 2 6 37" xfId="5438"/>
    <cellStyle name="Output 2 2 6 37 2" xfId="13155"/>
    <cellStyle name="Output 2 2 6 37 3" xfId="22148"/>
    <cellStyle name="Output 2 2 6 37 4" xfId="30335"/>
    <cellStyle name="Output 2 2 6 37 5" xfId="39664"/>
    <cellStyle name="Output 2 2 6 37 6" xfId="44000"/>
    <cellStyle name="Output 2 2 6 37 7" xfId="54274"/>
    <cellStyle name="Output 2 2 6 38" xfId="5557"/>
    <cellStyle name="Output 2 2 6 38 2" xfId="13274"/>
    <cellStyle name="Output 2 2 6 38 3" xfId="22267"/>
    <cellStyle name="Output 2 2 6 38 4" xfId="30454"/>
    <cellStyle name="Output 2 2 6 38 5" xfId="39777"/>
    <cellStyle name="Output 2 2 6 38 6" xfId="44119"/>
    <cellStyle name="Output 2 2 6 38 7" xfId="47163"/>
    <cellStyle name="Output 2 2 6 39" xfId="5683"/>
    <cellStyle name="Output 2 2 6 39 2" xfId="13400"/>
    <cellStyle name="Output 2 2 6 39 3" xfId="22393"/>
    <cellStyle name="Output 2 2 6 39 4" xfId="30580"/>
    <cellStyle name="Output 2 2 6 39 5" xfId="39898"/>
    <cellStyle name="Output 2 2 6 39 6" xfId="44245"/>
    <cellStyle name="Output 2 2 6 39 7" xfId="47083"/>
    <cellStyle name="Output 2 2 6 4" xfId="947"/>
    <cellStyle name="Output 2 2 6 4 2" xfId="8770"/>
    <cellStyle name="Output 2 2 6 4 3" xfId="16198"/>
    <cellStyle name="Output 2 2 6 4 4" xfId="26329"/>
    <cellStyle name="Output 2 2 6 4 5" xfId="35053"/>
    <cellStyle name="Output 2 2 6 4 6" xfId="37203"/>
    <cellStyle name="Output 2 2 6 4 7" xfId="53702"/>
    <cellStyle name="Output 2 2 6 40" xfId="5797"/>
    <cellStyle name="Output 2 2 6 40 2" xfId="13514"/>
    <cellStyle name="Output 2 2 6 40 3" xfId="22507"/>
    <cellStyle name="Output 2 2 6 40 4" xfId="30694"/>
    <cellStyle name="Output 2 2 6 40 5" xfId="40009"/>
    <cellStyle name="Output 2 2 6 40 6" xfId="44359"/>
    <cellStyle name="Output 2 2 6 40 7" xfId="53065"/>
    <cellStyle name="Output 2 2 6 41" xfId="5916"/>
    <cellStyle name="Output 2 2 6 41 2" xfId="13633"/>
    <cellStyle name="Output 2 2 6 41 3" xfId="22626"/>
    <cellStyle name="Output 2 2 6 41 4" xfId="30813"/>
    <cellStyle name="Output 2 2 6 41 5" xfId="40125"/>
    <cellStyle name="Output 2 2 6 41 6" xfId="44478"/>
    <cellStyle name="Output 2 2 6 41 7" xfId="54089"/>
    <cellStyle name="Output 2 2 6 42" xfId="6042"/>
    <cellStyle name="Output 2 2 6 42 2" xfId="13759"/>
    <cellStyle name="Output 2 2 6 42 3" xfId="22752"/>
    <cellStyle name="Output 2 2 6 42 4" xfId="30939"/>
    <cellStyle name="Output 2 2 6 42 5" xfId="40246"/>
    <cellStyle name="Output 2 2 6 42 6" xfId="44604"/>
    <cellStyle name="Output 2 2 6 42 7" xfId="47965"/>
    <cellStyle name="Output 2 2 6 43" xfId="6169"/>
    <cellStyle name="Output 2 2 6 43 2" xfId="13886"/>
    <cellStyle name="Output 2 2 6 43 3" xfId="22879"/>
    <cellStyle name="Output 2 2 6 43 4" xfId="31066"/>
    <cellStyle name="Output 2 2 6 43 5" xfId="40367"/>
    <cellStyle name="Output 2 2 6 43 6" xfId="44731"/>
    <cellStyle name="Output 2 2 6 43 7" xfId="50765"/>
    <cellStyle name="Output 2 2 6 44" xfId="6298"/>
    <cellStyle name="Output 2 2 6 44 2" xfId="14015"/>
    <cellStyle name="Output 2 2 6 44 3" xfId="23008"/>
    <cellStyle name="Output 2 2 6 44 4" xfId="31195"/>
    <cellStyle name="Output 2 2 6 44 5" xfId="40495"/>
    <cellStyle name="Output 2 2 6 44 6" xfId="44860"/>
    <cellStyle name="Output 2 2 6 44 7" xfId="53522"/>
    <cellStyle name="Output 2 2 6 45" xfId="6413"/>
    <cellStyle name="Output 2 2 6 45 2" xfId="14130"/>
    <cellStyle name="Output 2 2 6 45 3" xfId="23123"/>
    <cellStyle name="Output 2 2 6 45 4" xfId="31310"/>
    <cellStyle name="Output 2 2 6 45 5" xfId="40605"/>
    <cellStyle name="Output 2 2 6 45 6" xfId="44975"/>
    <cellStyle name="Output 2 2 6 45 7" xfId="48150"/>
    <cellStyle name="Output 2 2 6 46" xfId="6525"/>
    <cellStyle name="Output 2 2 6 46 2" xfId="14242"/>
    <cellStyle name="Output 2 2 6 46 3" xfId="23235"/>
    <cellStyle name="Output 2 2 6 46 4" xfId="31422"/>
    <cellStyle name="Output 2 2 6 46 5" xfId="40713"/>
    <cellStyle name="Output 2 2 6 46 6" xfId="45087"/>
    <cellStyle name="Output 2 2 6 46 7" xfId="46956"/>
    <cellStyle name="Output 2 2 6 47" xfId="6192"/>
    <cellStyle name="Output 2 2 6 47 2" xfId="13909"/>
    <cellStyle name="Output 2 2 6 47 3" xfId="22902"/>
    <cellStyle name="Output 2 2 6 47 4" xfId="31089"/>
    <cellStyle name="Output 2 2 6 47 5" xfId="40390"/>
    <cellStyle name="Output 2 2 6 47 6" xfId="44754"/>
    <cellStyle name="Output 2 2 6 47 7" xfId="49638"/>
    <cellStyle name="Output 2 2 6 48" xfId="6672"/>
    <cellStyle name="Output 2 2 6 48 2" xfId="14389"/>
    <cellStyle name="Output 2 2 6 48 3" xfId="23382"/>
    <cellStyle name="Output 2 2 6 48 4" xfId="31569"/>
    <cellStyle name="Output 2 2 6 48 5" xfId="40853"/>
    <cellStyle name="Output 2 2 6 48 6" xfId="45234"/>
    <cellStyle name="Output 2 2 6 48 7" xfId="50200"/>
    <cellStyle name="Output 2 2 6 49" xfId="6784"/>
    <cellStyle name="Output 2 2 6 49 2" xfId="14501"/>
    <cellStyle name="Output 2 2 6 49 3" xfId="23494"/>
    <cellStyle name="Output 2 2 6 49 4" xfId="31681"/>
    <cellStyle name="Output 2 2 6 49 5" xfId="40960"/>
    <cellStyle name="Output 2 2 6 49 6" xfId="45346"/>
    <cellStyle name="Output 2 2 6 49 7" xfId="53133"/>
    <cellStyle name="Output 2 2 6 5" xfId="1416"/>
    <cellStyle name="Output 2 2 6 5 2" xfId="9239"/>
    <cellStyle name="Output 2 2 6 5 3" xfId="16667"/>
    <cellStyle name="Output 2 2 6 5 4" xfId="26449"/>
    <cellStyle name="Output 2 2 6 5 5" xfId="35225"/>
    <cellStyle name="Output 2 2 6 5 6" xfId="41963"/>
    <cellStyle name="Output 2 2 6 5 7" xfId="53963"/>
    <cellStyle name="Output 2 2 6 50" xfId="6898"/>
    <cellStyle name="Output 2 2 6 50 2" xfId="14615"/>
    <cellStyle name="Output 2 2 6 50 3" xfId="23608"/>
    <cellStyle name="Output 2 2 6 50 4" xfId="31795"/>
    <cellStyle name="Output 2 2 6 50 5" xfId="41067"/>
    <cellStyle name="Output 2 2 6 50 6" xfId="45460"/>
    <cellStyle name="Output 2 2 6 50 7" xfId="46784"/>
    <cellStyle name="Output 2 2 6 51" xfId="7011"/>
    <cellStyle name="Output 2 2 6 51 2" xfId="14728"/>
    <cellStyle name="Output 2 2 6 51 3" xfId="23721"/>
    <cellStyle name="Output 2 2 6 51 4" xfId="31908"/>
    <cellStyle name="Output 2 2 6 51 5" xfId="41175"/>
    <cellStyle name="Output 2 2 6 51 6" xfId="45573"/>
    <cellStyle name="Output 2 2 6 51 7" xfId="47199"/>
    <cellStyle name="Output 2 2 6 52" xfId="7120"/>
    <cellStyle name="Output 2 2 6 52 2" xfId="14837"/>
    <cellStyle name="Output 2 2 6 52 3" xfId="23830"/>
    <cellStyle name="Output 2 2 6 52 4" xfId="32017"/>
    <cellStyle name="Output 2 2 6 52 5" xfId="41279"/>
    <cellStyle name="Output 2 2 6 52 6" xfId="45682"/>
    <cellStyle name="Output 2 2 6 52 7" xfId="52822"/>
    <cellStyle name="Output 2 2 6 53" xfId="7370"/>
    <cellStyle name="Output 2 2 6 53 2" xfId="15087"/>
    <cellStyle name="Output 2 2 6 53 3" xfId="24080"/>
    <cellStyle name="Output 2 2 6 53 4" xfId="32267"/>
    <cellStyle name="Output 2 2 6 53 5" xfId="41523"/>
    <cellStyle name="Output 2 2 6 53 6" xfId="45932"/>
    <cellStyle name="Output 2 2 6 53 7" xfId="47323"/>
    <cellStyle name="Output 2 2 6 54" xfId="7202"/>
    <cellStyle name="Output 2 2 6 54 2" xfId="14919"/>
    <cellStyle name="Output 2 2 6 54 3" xfId="23912"/>
    <cellStyle name="Output 2 2 6 54 4" xfId="32099"/>
    <cellStyle name="Output 2 2 6 54 5" xfId="41359"/>
    <cellStyle name="Output 2 2 6 54 6" xfId="45764"/>
    <cellStyle name="Output 2 2 6 54 7" xfId="50486"/>
    <cellStyle name="Output 2 2 6 55" xfId="7517"/>
    <cellStyle name="Output 2 2 6 55 2" xfId="15234"/>
    <cellStyle name="Output 2 2 6 55 3" xfId="24227"/>
    <cellStyle name="Output 2 2 6 55 4" xfId="32414"/>
    <cellStyle name="Output 2 2 6 55 5" xfId="41660"/>
    <cellStyle name="Output 2 2 6 55 6" xfId="46079"/>
    <cellStyle name="Output 2 2 6 55 7" xfId="49007"/>
    <cellStyle name="Output 2 2 6 56" xfId="7638"/>
    <cellStyle name="Output 2 2 6 56 2" xfId="15355"/>
    <cellStyle name="Output 2 2 6 56 3" xfId="24348"/>
    <cellStyle name="Output 2 2 6 56 4" xfId="32535"/>
    <cellStyle name="Output 2 2 6 56 5" xfId="41777"/>
    <cellStyle name="Output 2 2 6 56 6" xfId="46200"/>
    <cellStyle name="Output 2 2 6 56 7" xfId="51403"/>
    <cellStyle name="Output 2 2 6 57" xfId="7916"/>
    <cellStyle name="Output 2 2 6 57 2" xfId="15633"/>
    <cellStyle name="Output 2 2 6 57 3" xfId="24620"/>
    <cellStyle name="Output 2 2 6 57 4" xfId="32813"/>
    <cellStyle name="Output 2 2 6 57 5" xfId="42044"/>
    <cellStyle name="Output 2 2 6 57 6" xfId="46478"/>
    <cellStyle name="Output 2 2 6 57 7" xfId="50752"/>
    <cellStyle name="Output 2 2 6 58" xfId="8044"/>
    <cellStyle name="Output 2 2 6 58 2" xfId="15761"/>
    <cellStyle name="Output 2 2 6 58 3" xfId="24746"/>
    <cellStyle name="Output 2 2 6 58 4" xfId="32941"/>
    <cellStyle name="Output 2 2 6 58 5" xfId="42166"/>
    <cellStyle name="Output 2 2 6 58 6" xfId="46606"/>
    <cellStyle name="Output 2 2 6 58 7" xfId="47572"/>
    <cellStyle name="Output 2 2 6 59" xfId="7810"/>
    <cellStyle name="Output 2 2 6 59 2" xfId="15527"/>
    <cellStyle name="Output 2 2 6 59 3" xfId="24514"/>
    <cellStyle name="Output 2 2 6 59 4" xfId="32707"/>
    <cellStyle name="Output 2 2 6 59 5" xfId="41942"/>
    <cellStyle name="Output 2 2 6 59 6" xfId="46372"/>
    <cellStyle name="Output 2 2 6 59 7" xfId="47988"/>
    <cellStyle name="Output 2 2 6 6" xfId="1539"/>
    <cellStyle name="Output 2 2 6 6 2" xfId="9362"/>
    <cellStyle name="Output 2 2 6 6 3" xfId="16790"/>
    <cellStyle name="Output 2 2 6 6 4" xfId="19895"/>
    <cellStyle name="Output 2 2 6 6 5" xfId="26894"/>
    <cellStyle name="Output 2 2 6 6 6" xfId="36875"/>
    <cellStyle name="Output 2 2 6 6 7" xfId="49688"/>
    <cellStyle name="Output 2 2 6 60" xfId="8190"/>
    <cellStyle name="Output 2 2 6 60 2" xfId="15907"/>
    <cellStyle name="Output 2 2 6 60 3" xfId="33087"/>
    <cellStyle name="Output 2 2 6 60 4" xfId="42306"/>
    <cellStyle name="Output 2 2 6 60 5" xfId="46752"/>
    <cellStyle name="Output 2 2 6 60 6" xfId="46852"/>
    <cellStyle name="Output 2 2 6 61" xfId="19868"/>
    <cellStyle name="Output 2 2 6 62" xfId="27951"/>
    <cellStyle name="Output 2 2 6 63" xfId="38272"/>
    <cellStyle name="Output 2 2 6 64" xfId="50264"/>
    <cellStyle name="Output 2 2 6 7" xfId="1135"/>
    <cellStyle name="Output 2 2 6 7 2" xfId="8958"/>
    <cellStyle name="Output 2 2 6 7 3" xfId="16386"/>
    <cellStyle name="Output 2 2 6 7 4" xfId="24933"/>
    <cellStyle name="Output 2 2 6 7 5" xfId="33268"/>
    <cellStyle name="Output 2 2 6 7 6" xfId="40818"/>
    <cellStyle name="Output 2 2 6 7 7" xfId="50650"/>
    <cellStyle name="Output 2 2 6 8" xfId="1777"/>
    <cellStyle name="Output 2 2 6 8 2" xfId="9600"/>
    <cellStyle name="Output 2 2 6 8 3" xfId="17028"/>
    <cellStyle name="Output 2 2 6 8 4" xfId="26000"/>
    <cellStyle name="Output 2 2 6 8 5" xfId="34625"/>
    <cellStyle name="Output 2 2 6 8 6" xfId="36338"/>
    <cellStyle name="Output 2 2 6 8 7" xfId="53003"/>
    <cellStyle name="Output 2 2 6 9" xfId="1909"/>
    <cellStyle name="Output 2 2 6 9 2" xfId="9732"/>
    <cellStyle name="Output 2 2 6 9 3" xfId="17160"/>
    <cellStyle name="Output 2 2 6 9 4" xfId="19826"/>
    <cellStyle name="Output 2 2 6 9 5" xfId="27177"/>
    <cellStyle name="Output 2 2 6 9 6" xfId="39455"/>
    <cellStyle name="Output 2 2 6 9 7" xfId="47991"/>
    <cellStyle name="Output 2 2 60" xfId="7335"/>
    <cellStyle name="Output 2 2 60 2" xfId="15052"/>
    <cellStyle name="Output 2 2 60 3" xfId="24045"/>
    <cellStyle name="Output 2 2 60 4" xfId="32232"/>
    <cellStyle name="Output 2 2 60 5" xfId="41488"/>
    <cellStyle name="Output 2 2 60 6" xfId="45897"/>
    <cellStyle name="Output 2 2 60 7" xfId="52367"/>
    <cellStyle name="Output 2 2 61" xfId="7529"/>
    <cellStyle name="Output 2 2 61 2" xfId="15246"/>
    <cellStyle name="Output 2 2 61 3" xfId="24239"/>
    <cellStyle name="Output 2 2 61 4" xfId="32426"/>
    <cellStyle name="Output 2 2 61 5" xfId="41672"/>
    <cellStyle name="Output 2 2 61 6" xfId="46091"/>
    <cellStyle name="Output 2 2 61 7" xfId="53929"/>
    <cellStyle name="Output 2 2 62" xfId="7730"/>
    <cellStyle name="Output 2 2 62 2" xfId="15447"/>
    <cellStyle name="Output 2 2 62 3" xfId="24438"/>
    <cellStyle name="Output 2 2 62 4" xfId="32627"/>
    <cellStyle name="Output 2 2 62 5" xfId="41863"/>
    <cellStyle name="Output 2 2 62 6" xfId="46292"/>
    <cellStyle name="Output 2 2 62 7" xfId="48368"/>
    <cellStyle name="Output 2 2 63" xfId="7763"/>
    <cellStyle name="Output 2 2 63 2" xfId="15480"/>
    <cellStyle name="Output 2 2 63 3" xfId="24469"/>
    <cellStyle name="Output 2 2 63 4" xfId="32660"/>
    <cellStyle name="Output 2 2 63 5" xfId="41896"/>
    <cellStyle name="Output 2 2 63 6" xfId="46325"/>
    <cellStyle name="Output 2 2 63 7" xfId="51057"/>
    <cellStyle name="Output 2 2 64" xfId="7739"/>
    <cellStyle name="Output 2 2 64 2" xfId="15456"/>
    <cellStyle name="Output 2 2 64 3" xfId="24447"/>
    <cellStyle name="Output 2 2 64 4" xfId="32636"/>
    <cellStyle name="Output 2 2 64 5" xfId="41872"/>
    <cellStyle name="Output 2 2 64 6" xfId="46301"/>
    <cellStyle name="Output 2 2 64 7" xfId="53766"/>
    <cellStyle name="Output 2 2 65" xfId="7791"/>
    <cellStyle name="Output 2 2 65 2" xfId="15508"/>
    <cellStyle name="Output 2 2 65 3" xfId="32688"/>
    <cellStyle name="Output 2 2 65 4" xfId="41923"/>
    <cellStyle name="Output 2 2 65 5" xfId="46353"/>
    <cellStyle name="Output 2 2 65 6" xfId="53052"/>
    <cellStyle name="Output 2 2 66" xfId="26493"/>
    <cellStyle name="Output 2 2 67" xfId="35286"/>
    <cellStyle name="Output 2 2 68" xfId="37676"/>
    <cellStyle name="Output 2 2 69" xfId="54070"/>
    <cellStyle name="Output 2 2 7" xfId="598"/>
    <cellStyle name="Output 2 2 7 2" xfId="8421"/>
    <cellStyle name="Output 2 2 7 3" xfId="11971"/>
    <cellStyle name="Output 2 2 7 4" xfId="19571"/>
    <cellStyle name="Output 2 2 7 5" xfId="28768"/>
    <cellStyle name="Output 2 2 7 6" xfId="37246"/>
    <cellStyle name="Output 2 2 7 7" xfId="48640"/>
    <cellStyle name="Output 2 2 8" xfId="590"/>
    <cellStyle name="Output 2 2 8 2" xfId="8413"/>
    <cellStyle name="Output 2 2 8 3" xfId="11818"/>
    <cellStyle name="Output 2 2 8 4" xfId="19933"/>
    <cellStyle name="Output 2 2 8 5" xfId="27984"/>
    <cellStyle name="Output 2 2 8 6" xfId="36444"/>
    <cellStyle name="Output 2 2 8 7" xfId="49360"/>
    <cellStyle name="Output 2 2 9" xfId="835"/>
    <cellStyle name="Output 2 2 9 2" xfId="8658"/>
    <cellStyle name="Output 2 2 9 3" xfId="16086"/>
    <cellStyle name="Output 2 2 9 4" xfId="25592"/>
    <cellStyle name="Output 2 2 9 5" xfId="34102"/>
    <cellStyle name="Output 2 2 9 6" xfId="36282"/>
    <cellStyle name="Output 2 2 9 7" xfId="52081"/>
    <cellStyle name="Output 2 20" xfId="4024"/>
    <cellStyle name="Output 2 20 2" xfId="11796"/>
    <cellStyle name="Output 2 20 3" xfId="20734"/>
    <cellStyle name="Output 2 20 4" xfId="28921"/>
    <cellStyle name="Output 2 20 5" xfId="38301"/>
    <cellStyle name="Output 2 20 6" xfId="42586"/>
    <cellStyle name="Output 2 20 7" xfId="54125"/>
    <cellStyle name="Output 2 21" xfId="4256"/>
    <cellStyle name="Output 2 21 2" xfId="11977"/>
    <cellStyle name="Output 2 21 3" xfId="20966"/>
    <cellStyle name="Output 2 21 4" xfId="29153"/>
    <cellStyle name="Output 2 21 5" xfId="38526"/>
    <cellStyle name="Output 2 21 6" xfId="42818"/>
    <cellStyle name="Output 2 21 7" xfId="51671"/>
    <cellStyle name="Output 2 22" xfId="4264"/>
    <cellStyle name="Output 2 22 2" xfId="11981"/>
    <cellStyle name="Output 2 22 3" xfId="20974"/>
    <cellStyle name="Output 2 22 4" xfId="29161"/>
    <cellStyle name="Output 2 22 5" xfId="38534"/>
    <cellStyle name="Output 2 22 6" xfId="42826"/>
    <cellStyle name="Output 2 22 7" xfId="52215"/>
    <cellStyle name="Output 2 23" xfId="5258"/>
    <cellStyle name="Output 2 23 2" xfId="12975"/>
    <cellStyle name="Output 2 23 3" xfId="21968"/>
    <cellStyle name="Output 2 23 4" xfId="30155"/>
    <cellStyle name="Output 2 23 5" xfId="39490"/>
    <cellStyle name="Output 2 23 6" xfId="43820"/>
    <cellStyle name="Output 2 23 7" xfId="50339"/>
    <cellStyle name="Output 2 24" xfId="5217"/>
    <cellStyle name="Output 2 24 2" xfId="12934"/>
    <cellStyle name="Output 2 24 3" xfId="21927"/>
    <cellStyle name="Output 2 24 4" xfId="30114"/>
    <cellStyle name="Output 2 24 5" xfId="39449"/>
    <cellStyle name="Output 2 24 6" xfId="43779"/>
    <cellStyle name="Output 2 24 7" xfId="54412"/>
    <cellStyle name="Output 2 25" xfId="5245"/>
    <cellStyle name="Output 2 25 2" xfId="12962"/>
    <cellStyle name="Output 2 25 3" xfId="21955"/>
    <cellStyle name="Output 2 25 4" xfId="30142"/>
    <cellStyle name="Output 2 25 5" xfId="39477"/>
    <cellStyle name="Output 2 25 6" xfId="43807"/>
    <cellStyle name="Output 2 25 7" xfId="51639"/>
    <cellStyle name="Output 2 26" xfId="6538"/>
    <cellStyle name="Output 2 26 2" xfId="14255"/>
    <cellStyle name="Output 2 26 3" xfId="23248"/>
    <cellStyle name="Output 2 26 4" xfId="31435"/>
    <cellStyle name="Output 2 26 5" xfId="40725"/>
    <cellStyle name="Output 2 26 6" xfId="45100"/>
    <cellStyle name="Output 2 26 7" xfId="47728"/>
    <cellStyle name="Output 2 27" xfId="6409"/>
    <cellStyle name="Output 2 27 2" xfId="14126"/>
    <cellStyle name="Output 2 27 3" xfId="23119"/>
    <cellStyle name="Output 2 27 4" xfId="31306"/>
    <cellStyle name="Output 2 27 5" xfId="40601"/>
    <cellStyle name="Output 2 27 6" xfId="44971"/>
    <cellStyle name="Output 2 27 7" xfId="48503"/>
    <cellStyle name="Output 2 28" xfId="5272"/>
    <cellStyle name="Output 2 28 2" xfId="12989"/>
    <cellStyle name="Output 2 28 3" xfId="21982"/>
    <cellStyle name="Output 2 28 4" xfId="30169"/>
    <cellStyle name="Output 2 28 5" xfId="39503"/>
    <cellStyle name="Output 2 28 6" xfId="43834"/>
    <cellStyle name="Output 2 28 7" xfId="48843"/>
    <cellStyle name="Output 2 29" xfId="7287"/>
    <cellStyle name="Output 2 29 2" xfId="15004"/>
    <cellStyle name="Output 2 29 3" xfId="23997"/>
    <cellStyle name="Output 2 29 4" xfId="32184"/>
    <cellStyle name="Output 2 29 5" xfId="41440"/>
    <cellStyle name="Output 2 29 6" xfId="45849"/>
    <cellStyle name="Output 2 29 7" xfId="49948"/>
    <cellStyle name="Output 2 3" xfId="510"/>
    <cellStyle name="Output 2 3 10" xfId="1956"/>
    <cellStyle name="Output 2 3 10 2" xfId="9779"/>
    <cellStyle name="Output 2 3 10 3" xfId="17207"/>
    <cellStyle name="Output 2 3 10 4" xfId="24863"/>
    <cellStyle name="Output 2 3 10 5" xfId="33176"/>
    <cellStyle name="Output 2 3 10 6" xfId="39106"/>
    <cellStyle name="Output 2 3 10 7" xfId="50488"/>
    <cellStyle name="Output 2 3 11" xfId="2074"/>
    <cellStyle name="Output 2 3 11 2" xfId="9897"/>
    <cellStyle name="Output 2 3 11 3" xfId="17325"/>
    <cellStyle name="Output 2 3 11 4" xfId="24963"/>
    <cellStyle name="Output 2 3 11 5" xfId="33303"/>
    <cellStyle name="Output 2 3 11 6" xfId="42159"/>
    <cellStyle name="Output 2 3 11 7" xfId="50710"/>
    <cellStyle name="Output 2 3 12" xfId="2187"/>
    <cellStyle name="Output 2 3 12 2" xfId="10010"/>
    <cellStyle name="Output 2 3 12 3" xfId="17438"/>
    <cellStyle name="Output 2 3 12 4" xfId="26265"/>
    <cellStyle name="Output 2 3 12 5" xfId="34964"/>
    <cellStyle name="Output 2 3 12 6" xfId="38083"/>
    <cellStyle name="Output 2 3 12 7" xfId="53573"/>
    <cellStyle name="Output 2 3 13" xfId="2268"/>
    <cellStyle name="Output 2 3 13 2" xfId="10091"/>
    <cellStyle name="Output 2 3 13 3" xfId="17519"/>
    <cellStyle name="Output 2 3 13 4" xfId="25867"/>
    <cellStyle name="Output 2 3 13 5" xfId="34456"/>
    <cellStyle name="Output 2 3 13 6" xfId="37227"/>
    <cellStyle name="Output 2 3 13 7" xfId="52716"/>
    <cellStyle name="Output 2 3 14" xfId="2362"/>
    <cellStyle name="Output 2 3 14 2" xfId="10185"/>
    <cellStyle name="Output 2 3 14 3" xfId="17613"/>
    <cellStyle name="Output 2 3 14 4" xfId="19450"/>
    <cellStyle name="Output 2 3 14 5" xfId="27412"/>
    <cellStyle name="Output 2 3 14 6" xfId="37189"/>
    <cellStyle name="Output 2 3 14 7" xfId="49635"/>
    <cellStyle name="Output 2 3 15" xfId="2485"/>
    <cellStyle name="Output 2 3 15 2" xfId="10308"/>
    <cellStyle name="Output 2 3 15 3" xfId="17736"/>
    <cellStyle name="Output 2 3 15 4" xfId="25547"/>
    <cellStyle name="Output 2 3 15 5" xfId="34042"/>
    <cellStyle name="Output 2 3 15 6" xfId="37596"/>
    <cellStyle name="Output 2 3 15 7" xfId="51981"/>
    <cellStyle name="Output 2 3 16" xfId="2598"/>
    <cellStyle name="Output 2 3 16 2" xfId="10421"/>
    <cellStyle name="Output 2 3 16 3" xfId="17849"/>
    <cellStyle name="Output 2 3 16 4" xfId="19146"/>
    <cellStyle name="Output 2 3 16 5" xfId="27547"/>
    <cellStyle name="Output 2 3 16 6" xfId="42169"/>
    <cellStyle name="Output 2 3 16 7" xfId="49259"/>
    <cellStyle name="Output 2 3 17" xfId="2683"/>
    <cellStyle name="Output 2 3 17 2" xfId="10506"/>
    <cellStyle name="Output 2 3 17 3" xfId="17934"/>
    <cellStyle name="Output 2 3 17 4" xfId="26554"/>
    <cellStyle name="Output 2 3 17 5" xfId="35363"/>
    <cellStyle name="Output 2 3 17 6" xfId="40755"/>
    <cellStyle name="Output 2 3 17 7" xfId="54186"/>
    <cellStyle name="Output 2 3 18" xfId="2734"/>
    <cellStyle name="Output 2 3 18 2" xfId="10557"/>
    <cellStyle name="Output 2 3 18 3" xfId="17985"/>
    <cellStyle name="Output 2 3 18 4" xfId="19432"/>
    <cellStyle name="Output 2 3 18 5" xfId="27129"/>
    <cellStyle name="Output 2 3 18 6" xfId="37992"/>
    <cellStyle name="Output 2 3 18 7" xfId="48841"/>
    <cellStyle name="Output 2 3 19" xfId="2792"/>
    <cellStyle name="Output 2 3 19 2" xfId="10615"/>
    <cellStyle name="Output 2 3 19 3" xfId="18043"/>
    <cellStyle name="Output 2 3 19 4" xfId="25317"/>
    <cellStyle name="Output 2 3 19 5" xfId="33745"/>
    <cellStyle name="Output 2 3 19 6" xfId="37316"/>
    <cellStyle name="Output 2 3 19 7" xfId="51475"/>
    <cellStyle name="Output 2 3 2" xfId="661"/>
    <cellStyle name="Output 2 3 2 2" xfId="8484"/>
    <cellStyle name="Output 2 3 2 3" xfId="8264"/>
    <cellStyle name="Output 2 3 2 4" xfId="25018"/>
    <cellStyle name="Output 2 3 2 5" xfId="33373"/>
    <cellStyle name="Output 2 3 2 6" xfId="38227"/>
    <cellStyle name="Output 2 3 2 7" xfId="50846"/>
    <cellStyle name="Output 2 3 20" xfId="2899"/>
    <cellStyle name="Output 2 3 20 2" xfId="10722"/>
    <cellStyle name="Output 2 3 20 3" xfId="18150"/>
    <cellStyle name="Output 2 3 20 4" xfId="25476"/>
    <cellStyle name="Output 2 3 20 5" xfId="33950"/>
    <cellStyle name="Output 2 3 20 6" xfId="37970"/>
    <cellStyle name="Output 2 3 20 7" xfId="51830"/>
    <cellStyle name="Output 2 3 21" xfId="3275"/>
    <cellStyle name="Output 2 3 21 2" xfId="11068"/>
    <cellStyle name="Output 2 3 21 3" xfId="18397"/>
    <cellStyle name="Output 2 3 21 4" xfId="26424"/>
    <cellStyle name="Output 2 3 21 5" xfId="35191"/>
    <cellStyle name="Output 2 3 21 6" xfId="41632"/>
    <cellStyle name="Output 2 3 21 7" xfId="53914"/>
    <cellStyle name="Output 2 3 22" xfId="3395"/>
    <cellStyle name="Output 2 3 22 2" xfId="11186"/>
    <cellStyle name="Output 2 3 22 3" xfId="18508"/>
    <cellStyle name="Output 2 3 22 4" xfId="19289"/>
    <cellStyle name="Output 2 3 22 5" xfId="27415"/>
    <cellStyle name="Output 2 3 22 6" xfId="36685"/>
    <cellStyle name="Output 2 3 22 7" xfId="50100"/>
    <cellStyle name="Output 2 3 23" xfId="2994"/>
    <cellStyle name="Output 2 3 23 2" xfId="10813"/>
    <cellStyle name="Output 2 3 23 3" xfId="18236"/>
    <cellStyle name="Output 2 3 23 4" xfId="26097"/>
    <cellStyle name="Output 2 3 23 5" xfId="34751"/>
    <cellStyle name="Output 2 3 23 6" xfId="40694"/>
    <cellStyle name="Output 2 3 23 7" xfId="53211"/>
    <cellStyle name="Output 2 3 24" xfId="3665"/>
    <cellStyle name="Output 2 3 24 2" xfId="11450"/>
    <cellStyle name="Output 2 3 24 3" xfId="18723"/>
    <cellStyle name="Output 2 3 24 4" xfId="25749"/>
    <cellStyle name="Output 2 3 24 5" xfId="34302"/>
    <cellStyle name="Output 2 3 24 6" xfId="39025"/>
    <cellStyle name="Output 2 3 24 7" xfId="52435"/>
    <cellStyle name="Output 2 3 25" xfId="3796"/>
    <cellStyle name="Output 2 3 25 2" xfId="11578"/>
    <cellStyle name="Output 2 3 25 3" xfId="18835"/>
    <cellStyle name="Output 2 3 25 4" xfId="26616"/>
    <cellStyle name="Output 2 3 25 5" xfId="35448"/>
    <cellStyle name="Output 2 3 25 6" xfId="36804"/>
    <cellStyle name="Output 2 3 25 7" xfId="54325"/>
    <cellStyle name="Output 2 3 26" xfId="3913"/>
    <cellStyle name="Output 2 3 26 2" xfId="11693"/>
    <cellStyle name="Output 2 3 26 3" xfId="18944"/>
    <cellStyle name="Output 2 3 26 4" xfId="19723"/>
    <cellStyle name="Output 2 3 26 5" xfId="27345"/>
    <cellStyle name="Output 2 3 26 6" xfId="36394"/>
    <cellStyle name="Output 2 3 26 7" xfId="49371"/>
    <cellStyle name="Output 2 3 27" xfId="3995"/>
    <cellStyle name="Output 2 3 27 2" xfId="11774"/>
    <cellStyle name="Output 2 3 27 3" xfId="20705"/>
    <cellStyle name="Output 2 3 27 4" xfId="28892"/>
    <cellStyle name="Output 2 3 27 5" xfId="38276"/>
    <cellStyle name="Output 2 3 27 6" xfId="42557"/>
    <cellStyle name="Output 2 3 27 7" xfId="49555"/>
    <cellStyle name="Output 2 3 28" xfId="4110"/>
    <cellStyle name="Output 2 3 28 2" xfId="11870"/>
    <cellStyle name="Output 2 3 28 3" xfId="20820"/>
    <cellStyle name="Output 2 3 28 4" xfId="29007"/>
    <cellStyle name="Output 2 3 28 5" xfId="38384"/>
    <cellStyle name="Output 2 3 28 6" xfId="42672"/>
    <cellStyle name="Output 2 3 28 7" xfId="52382"/>
    <cellStyle name="Output 2 3 29" xfId="3206"/>
    <cellStyle name="Output 2 3 29 2" xfId="20332"/>
    <cellStyle name="Output 2 3 29 3" xfId="28423"/>
    <cellStyle name="Output 2 3 29 4" xfId="37810"/>
    <cellStyle name="Output 2 3 29 5" xfId="42442"/>
    <cellStyle name="Output 2 3 29 6" xfId="54487"/>
    <cellStyle name="Output 2 3 3" xfId="768"/>
    <cellStyle name="Output 2 3 3 2" xfId="8591"/>
    <cellStyle name="Output 2 3 3 3" xfId="16019"/>
    <cellStyle name="Output 2 3 3 4" xfId="25762"/>
    <cellStyle name="Output 2 3 3 5" xfId="34319"/>
    <cellStyle name="Output 2 3 3 6" xfId="36514"/>
    <cellStyle name="Output 2 3 3 7" xfId="52464"/>
    <cellStyle name="Output 2 3 30" xfId="4307"/>
    <cellStyle name="Output 2 3 30 2" xfId="12024"/>
    <cellStyle name="Output 2 3 30 3" xfId="21017"/>
    <cellStyle name="Output 2 3 30 4" xfId="29204"/>
    <cellStyle name="Output 2 3 30 5" xfId="38575"/>
    <cellStyle name="Output 2 3 30 6" xfId="42869"/>
    <cellStyle name="Output 2 3 30 7" xfId="47950"/>
    <cellStyle name="Output 2 3 31" xfId="4430"/>
    <cellStyle name="Output 2 3 31 2" xfId="12147"/>
    <cellStyle name="Output 2 3 31 3" xfId="21140"/>
    <cellStyle name="Output 2 3 31 4" xfId="29327"/>
    <cellStyle name="Output 2 3 31 5" xfId="38693"/>
    <cellStyle name="Output 2 3 31 6" xfId="42992"/>
    <cellStyle name="Output 2 3 31 7" xfId="51899"/>
    <cellStyle name="Output 2 3 32" xfId="4544"/>
    <cellStyle name="Output 2 3 32 2" xfId="12261"/>
    <cellStyle name="Output 2 3 32 3" xfId="21254"/>
    <cellStyle name="Output 2 3 32 4" xfId="29441"/>
    <cellStyle name="Output 2 3 32 5" xfId="38802"/>
    <cellStyle name="Output 2 3 32 6" xfId="43106"/>
    <cellStyle name="Output 2 3 32 7" xfId="48490"/>
    <cellStyle name="Output 2 3 33" xfId="4657"/>
    <cellStyle name="Output 2 3 33 2" xfId="12374"/>
    <cellStyle name="Output 2 3 33 3" xfId="21367"/>
    <cellStyle name="Output 2 3 33 4" xfId="29554"/>
    <cellStyle name="Output 2 3 33 5" xfId="38911"/>
    <cellStyle name="Output 2 3 33 6" xfId="43219"/>
    <cellStyle name="Output 2 3 33 7" xfId="47474"/>
    <cellStyle name="Output 2 3 34" xfId="4769"/>
    <cellStyle name="Output 2 3 34 2" xfId="12486"/>
    <cellStyle name="Output 2 3 34 3" xfId="21479"/>
    <cellStyle name="Output 2 3 34 4" xfId="29666"/>
    <cellStyle name="Output 2 3 34 5" xfId="39020"/>
    <cellStyle name="Output 2 3 34 6" xfId="43331"/>
    <cellStyle name="Output 2 3 34 7" xfId="54113"/>
    <cellStyle name="Output 2 3 35" xfId="4877"/>
    <cellStyle name="Output 2 3 35 2" xfId="12594"/>
    <cellStyle name="Output 2 3 35 3" xfId="21587"/>
    <cellStyle name="Output 2 3 35 4" xfId="29774"/>
    <cellStyle name="Output 2 3 35 5" xfId="39123"/>
    <cellStyle name="Output 2 3 35 6" xfId="43439"/>
    <cellStyle name="Output 2 3 35 7" xfId="50681"/>
    <cellStyle name="Output 2 3 36" xfId="4989"/>
    <cellStyle name="Output 2 3 36 2" xfId="12706"/>
    <cellStyle name="Output 2 3 36 3" xfId="21699"/>
    <cellStyle name="Output 2 3 36 4" xfId="29886"/>
    <cellStyle name="Output 2 3 36 5" xfId="39232"/>
    <cellStyle name="Output 2 3 36 6" xfId="43551"/>
    <cellStyle name="Output 2 3 36 7" xfId="47904"/>
    <cellStyle name="Output 2 3 37" xfId="5110"/>
    <cellStyle name="Output 2 3 37 2" xfId="12827"/>
    <cellStyle name="Output 2 3 37 3" xfId="21820"/>
    <cellStyle name="Output 2 3 37 4" xfId="30007"/>
    <cellStyle name="Output 2 3 37 5" xfId="39348"/>
    <cellStyle name="Output 2 3 37 6" xfId="43672"/>
    <cellStyle name="Output 2 3 37 7" xfId="49077"/>
    <cellStyle name="Output 2 3 38" xfId="5487"/>
    <cellStyle name="Output 2 3 38 2" xfId="13204"/>
    <cellStyle name="Output 2 3 38 3" xfId="22197"/>
    <cellStyle name="Output 2 3 38 4" xfId="30384"/>
    <cellStyle name="Output 2 3 38 5" xfId="39709"/>
    <cellStyle name="Output 2 3 38 6" xfId="44049"/>
    <cellStyle name="Output 2 3 38 7" xfId="49337"/>
    <cellStyle name="Output 2 3 39" xfId="5612"/>
    <cellStyle name="Output 2 3 39 2" xfId="13329"/>
    <cellStyle name="Output 2 3 39 3" xfId="22322"/>
    <cellStyle name="Output 2 3 39 4" xfId="30509"/>
    <cellStyle name="Output 2 3 39 5" xfId="39830"/>
    <cellStyle name="Output 2 3 39 6" xfId="44174"/>
    <cellStyle name="Output 2 3 39 7" xfId="47122"/>
    <cellStyle name="Output 2 3 4" xfId="880"/>
    <cellStyle name="Output 2 3 4 2" xfId="8703"/>
    <cellStyle name="Output 2 3 4 3" xfId="16131"/>
    <cellStyle name="Output 2 3 4 4" xfId="20642"/>
    <cellStyle name="Output 2 3 4 5" xfId="27792"/>
    <cellStyle name="Output 2 3 4 6" xfId="38248"/>
    <cellStyle name="Output 2 3 4 7" xfId="47338"/>
    <cellStyle name="Output 2 3 40" xfId="5727"/>
    <cellStyle name="Output 2 3 40 2" xfId="13444"/>
    <cellStyle name="Output 2 3 40 3" xfId="22437"/>
    <cellStyle name="Output 2 3 40 4" xfId="30624"/>
    <cellStyle name="Output 2 3 40 5" xfId="39941"/>
    <cellStyle name="Output 2 3 40 6" xfId="44289"/>
    <cellStyle name="Output 2 3 40 7" xfId="54191"/>
    <cellStyle name="Output 2 3 41" xfId="5844"/>
    <cellStyle name="Output 2 3 41 2" xfId="13561"/>
    <cellStyle name="Output 2 3 41 3" xfId="22554"/>
    <cellStyle name="Output 2 3 41 4" xfId="30741"/>
    <cellStyle name="Output 2 3 41 5" xfId="40055"/>
    <cellStyle name="Output 2 3 41 6" xfId="44406"/>
    <cellStyle name="Output 2 3 41 7" xfId="48241"/>
    <cellStyle name="Output 2 3 42" xfId="5972"/>
    <cellStyle name="Output 2 3 42 2" xfId="13689"/>
    <cellStyle name="Output 2 3 42 3" xfId="22682"/>
    <cellStyle name="Output 2 3 42 4" xfId="30869"/>
    <cellStyle name="Output 2 3 42 5" xfId="40178"/>
    <cellStyle name="Output 2 3 42 6" xfId="44534"/>
    <cellStyle name="Output 2 3 42 7" xfId="48949"/>
    <cellStyle name="Output 2 3 43" xfId="5200"/>
    <cellStyle name="Output 2 3 43 2" xfId="12917"/>
    <cellStyle name="Output 2 3 43 3" xfId="21910"/>
    <cellStyle name="Output 2 3 43 4" xfId="30097"/>
    <cellStyle name="Output 2 3 43 5" xfId="39434"/>
    <cellStyle name="Output 2 3 43 6" xfId="43762"/>
    <cellStyle name="Output 2 3 43 7" xfId="48819"/>
    <cellStyle name="Output 2 3 44" xfId="6228"/>
    <cellStyle name="Output 2 3 44 2" xfId="13945"/>
    <cellStyle name="Output 2 3 44 3" xfId="22938"/>
    <cellStyle name="Output 2 3 44 4" xfId="31125"/>
    <cellStyle name="Output 2 3 44 5" xfId="40426"/>
    <cellStyle name="Output 2 3 44 6" xfId="44790"/>
    <cellStyle name="Output 2 3 44 7" xfId="52093"/>
    <cellStyle name="Output 2 3 45" xfId="6345"/>
    <cellStyle name="Output 2 3 45 2" xfId="14062"/>
    <cellStyle name="Output 2 3 45 3" xfId="23055"/>
    <cellStyle name="Output 2 3 45 4" xfId="31242"/>
    <cellStyle name="Output 2 3 45 5" xfId="40540"/>
    <cellStyle name="Output 2 3 45 6" xfId="44907"/>
    <cellStyle name="Output 2 3 45 7" xfId="48684"/>
    <cellStyle name="Output 2 3 46" xfId="6455"/>
    <cellStyle name="Output 2 3 46 2" xfId="14172"/>
    <cellStyle name="Output 2 3 46 3" xfId="23165"/>
    <cellStyle name="Output 2 3 46 4" xfId="31352"/>
    <cellStyle name="Output 2 3 46 5" xfId="40646"/>
    <cellStyle name="Output 2 3 46 6" xfId="45017"/>
    <cellStyle name="Output 2 3 46 7" xfId="49871"/>
    <cellStyle name="Output 2 3 47" xfId="6534"/>
    <cellStyle name="Output 2 3 47 2" xfId="14251"/>
    <cellStyle name="Output 2 3 47 3" xfId="23244"/>
    <cellStyle name="Output 2 3 47 4" xfId="31431"/>
    <cellStyle name="Output 2 3 47 5" xfId="40721"/>
    <cellStyle name="Output 2 3 47 6" xfId="45096"/>
    <cellStyle name="Output 2 3 47 7" xfId="49836"/>
    <cellStyle name="Output 2 3 48" xfId="6602"/>
    <cellStyle name="Output 2 3 48 2" xfId="14319"/>
    <cellStyle name="Output 2 3 48 3" xfId="23312"/>
    <cellStyle name="Output 2 3 48 4" xfId="31499"/>
    <cellStyle name="Output 2 3 48 5" xfId="40786"/>
    <cellStyle name="Output 2 3 48 6" xfId="45164"/>
    <cellStyle name="Output 2 3 48 7" xfId="50172"/>
    <cellStyle name="Output 2 3 49" xfId="6713"/>
    <cellStyle name="Output 2 3 49 2" xfId="14430"/>
    <cellStyle name="Output 2 3 49 3" xfId="23423"/>
    <cellStyle name="Output 2 3 49 4" xfId="31610"/>
    <cellStyle name="Output 2 3 49 5" xfId="40891"/>
    <cellStyle name="Output 2 3 49 6" xfId="45275"/>
    <cellStyle name="Output 2 3 49 7" xfId="48032"/>
    <cellStyle name="Output 2 3 5" xfId="1344"/>
    <cellStyle name="Output 2 3 5 2" xfId="9167"/>
    <cellStyle name="Output 2 3 5 3" xfId="16595"/>
    <cellStyle name="Output 2 3 5 4" xfId="19323"/>
    <cellStyle name="Output 2 3 5 5" xfId="27955"/>
    <cellStyle name="Output 2 3 5 6" xfId="41691"/>
    <cellStyle name="Output 2 3 5 7" xfId="48909"/>
    <cellStyle name="Output 2 3 50" xfId="6828"/>
    <cellStyle name="Output 2 3 50 2" xfId="14545"/>
    <cellStyle name="Output 2 3 50 3" xfId="23538"/>
    <cellStyle name="Output 2 3 50 4" xfId="31725"/>
    <cellStyle name="Output 2 3 50 5" xfId="40999"/>
    <cellStyle name="Output 2 3 50 6" xfId="45390"/>
    <cellStyle name="Output 2 3 50 7" xfId="48274"/>
    <cellStyle name="Output 2 3 51" xfId="6941"/>
    <cellStyle name="Output 2 3 51 2" xfId="14658"/>
    <cellStyle name="Output 2 3 51 3" xfId="23651"/>
    <cellStyle name="Output 2 3 51 4" xfId="31838"/>
    <cellStyle name="Output 2 3 51 5" xfId="41107"/>
    <cellStyle name="Output 2 3 51 6" xfId="45503"/>
    <cellStyle name="Output 2 3 51 7" xfId="46935"/>
    <cellStyle name="Output 2 3 52" xfId="7053"/>
    <cellStyle name="Output 2 3 52 2" xfId="14770"/>
    <cellStyle name="Output 2 3 52 3" xfId="23763"/>
    <cellStyle name="Output 2 3 52 4" xfId="31950"/>
    <cellStyle name="Output 2 3 52 5" xfId="41213"/>
    <cellStyle name="Output 2 3 52 6" xfId="45615"/>
    <cellStyle name="Output 2 3 52 7" xfId="53355"/>
    <cellStyle name="Output 2 3 53" xfId="7349"/>
    <cellStyle name="Output 2 3 53 2" xfId="15066"/>
    <cellStyle name="Output 2 3 53 3" xfId="24059"/>
    <cellStyle name="Output 2 3 53 4" xfId="32246"/>
    <cellStyle name="Output 2 3 53 5" xfId="41502"/>
    <cellStyle name="Output 2 3 53 6" xfId="45911"/>
    <cellStyle name="Output 2 3 53 7" xfId="50784"/>
    <cellStyle name="Output 2 3 54" xfId="7323"/>
    <cellStyle name="Output 2 3 54 2" xfId="15040"/>
    <cellStyle name="Output 2 3 54 3" xfId="24033"/>
    <cellStyle name="Output 2 3 54 4" xfId="32220"/>
    <cellStyle name="Output 2 3 54 5" xfId="41476"/>
    <cellStyle name="Output 2 3 54 6" xfId="45885"/>
    <cellStyle name="Output 2 3 54 7" xfId="53496"/>
    <cellStyle name="Output 2 3 55" xfId="7450"/>
    <cellStyle name="Output 2 3 55 2" xfId="15167"/>
    <cellStyle name="Output 2 3 55 3" xfId="24160"/>
    <cellStyle name="Output 2 3 55 4" xfId="32347"/>
    <cellStyle name="Output 2 3 55 5" xfId="41596"/>
    <cellStyle name="Output 2 3 55 6" xfId="46012"/>
    <cellStyle name="Output 2 3 55 7" xfId="49602"/>
    <cellStyle name="Output 2 3 56" xfId="7571"/>
    <cellStyle name="Output 2 3 56 2" xfId="15288"/>
    <cellStyle name="Output 2 3 56 3" xfId="24281"/>
    <cellStyle name="Output 2 3 56 4" xfId="32468"/>
    <cellStyle name="Output 2 3 56 5" xfId="41711"/>
    <cellStyle name="Output 2 3 56 6" xfId="46133"/>
    <cellStyle name="Output 2 3 56 7" xfId="49376"/>
    <cellStyle name="Output 2 3 57" xfId="7847"/>
    <cellStyle name="Output 2 3 57 2" xfId="15564"/>
    <cellStyle name="Output 2 3 57 3" xfId="24551"/>
    <cellStyle name="Output 2 3 57 4" xfId="32744"/>
    <cellStyle name="Output 2 3 57 5" xfId="41976"/>
    <cellStyle name="Output 2 3 57 6" xfId="46409"/>
    <cellStyle name="Output 2 3 57 7" xfId="50724"/>
    <cellStyle name="Output 2 3 58" xfId="7753"/>
    <cellStyle name="Output 2 3 58 2" xfId="15470"/>
    <cellStyle name="Output 2 3 58 3" xfId="24461"/>
    <cellStyle name="Output 2 3 58 4" xfId="32650"/>
    <cellStyle name="Output 2 3 58 5" xfId="41886"/>
    <cellStyle name="Output 2 3 58 6" xfId="46315"/>
    <cellStyle name="Output 2 3 58 7" xfId="52282"/>
    <cellStyle name="Output 2 3 59" xfId="7804"/>
    <cellStyle name="Output 2 3 59 2" xfId="15521"/>
    <cellStyle name="Output 2 3 59 3" xfId="24508"/>
    <cellStyle name="Output 2 3 59 4" xfId="32701"/>
    <cellStyle name="Output 2 3 59 5" xfId="41936"/>
    <cellStyle name="Output 2 3 59 6" xfId="46366"/>
    <cellStyle name="Output 2 3 59 7" xfId="54323"/>
    <cellStyle name="Output 2 3 6" xfId="1467"/>
    <cellStyle name="Output 2 3 6 2" xfId="9290"/>
    <cellStyle name="Output 2 3 6 3" xfId="16718"/>
    <cellStyle name="Output 2 3 6 4" xfId="19195"/>
    <cellStyle name="Output 2 3 6 5" xfId="26764"/>
    <cellStyle name="Output 2 3 6 6" xfId="37195"/>
    <cellStyle name="Output 2 3 6 7" xfId="47301"/>
    <cellStyle name="Output 2 3 60" xfId="8123"/>
    <cellStyle name="Output 2 3 60 2" xfId="15840"/>
    <cellStyle name="Output 2 3 60 3" xfId="33020"/>
    <cellStyle name="Output 2 3 60 4" xfId="42240"/>
    <cellStyle name="Output 2 3 60 5" xfId="46685"/>
    <cellStyle name="Output 2 3 60 6" xfId="50980"/>
    <cellStyle name="Output 2 3 61" xfId="20539"/>
    <cellStyle name="Output 2 3 62" xfId="27281"/>
    <cellStyle name="Output 2 3 63" xfId="37383"/>
    <cellStyle name="Output 2 3 64" xfId="50308"/>
    <cellStyle name="Output 2 3 7" xfId="1562"/>
    <cellStyle name="Output 2 3 7 2" xfId="9385"/>
    <cellStyle name="Output 2 3 7 3" xfId="16813"/>
    <cellStyle name="Output 2 3 7 4" xfId="26201"/>
    <cellStyle name="Output 2 3 7 5" xfId="34883"/>
    <cellStyle name="Output 2 3 7 6" xfId="41964"/>
    <cellStyle name="Output 2 3 7 7" xfId="53433"/>
    <cellStyle name="Output 2 3 8" xfId="1704"/>
    <cellStyle name="Output 2 3 8 2" xfId="9527"/>
    <cellStyle name="Output 2 3 8 3" xfId="16955"/>
    <cellStyle name="Output 2 3 8 4" xfId="26121"/>
    <cellStyle name="Output 2 3 8 5" xfId="34782"/>
    <cellStyle name="Output 2 3 8 6" xfId="37666"/>
    <cellStyle name="Output 2 3 8 7" xfId="53261"/>
    <cellStyle name="Output 2 3 9" xfId="1838"/>
    <cellStyle name="Output 2 3 9 2" xfId="9661"/>
    <cellStyle name="Output 2 3 9 3" xfId="17089"/>
    <cellStyle name="Output 2 3 9 4" xfId="26434"/>
    <cellStyle name="Output 2 3 9 5" xfId="35207"/>
    <cellStyle name="Output 2 3 9 6" xfId="37176"/>
    <cellStyle name="Output 2 3 9 7" xfId="53935"/>
    <cellStyle name="Output 2 30" xfId="7326"/>
    <cellStyle name="Output 2 30 2" xfId="15043"/>
    <cellStyle name="Output 2 30 3" xfId="24036"/>
    <cellStyle name="Output 2 30 4" xfId="32223"/>
    <cellStyle name="Output 2 30 5" xfId="41479"/>
    <cellStyle name="Output 2 30 6" xfId="45888"/>
    <cellStyle name="Output 2 30 7" xfId="48110"/>
    <cellStyle name="Output 2 31" xfId="7412"/>
    <cellStyle name="Output 2 31 2" xfId="15129"/>
    <cellStyle name="Output 2 31 3" xfId="24122"/>
    <cellStyle name="Output 2 31 4" xfId="32309"/>
    <cellStyle name="Output 2 31 5" xfId="41561"/>
    <cellStyle name="Output 2 31 6" xfId="45974"/>
    <cellStyle name="Output 2 31 7" xfId="51416"/>
    <cellStyle name="Output 2 32" xfId="8056"/>
    <cellStyle name="Output 2 32 2" xfId="15773"/>
    <cellStyle name="Output 2 32 3" xfId="24758"/>
    <cellStyle name="Output 2 32 4" xfId="32953"/>
    <cellStyle name="Output 2 32 5" xfId="42177"/>
    <cellStyle name="Output 2 32 6" xfId="46618"/>
    <cellStyle name="Output 2 32 7" xfId="49618"/>
    <cellStyle name="Output 2 33" xfId="25166"/>
    <cellStyle name="Output 2 34" xfId="33547"/>
    <cellStyle name="Output 2 35" xfId="36914"/>
    <cellStyle name="Output 2 36" xfId="51155"/>
    <cellStyle name="Output 2 4" xfId="559"/>
    <cellStyle name="Output 2 4 10" xfId="2005"/>
    <cellStyle name="Output 2 4 10 2" xfId="9828"/>
    <cellStyle name="Output 2 4 10 3" xfId="17256"/>
    <cellStyle name="Output 2 4 10 4" xfId="25344"/>
    <cellStyle name="Output 2 4 10 5" xfId="33779"/>
    <cellStyle name="Output 2 4 10 6" xfId="41767"/>
    <cellStyle name="Output 2 4 10 7" xfId="51528"/>
    <cellStyle name="Output 2 4 11" xfId="2122"/>
    <cellStyle name="Output 2 4 11 2" xfId="9945"/>
    <cellStyle name="Output 2 4 11 3" xfId="17373"/>
    <cellStyle name="Output 2 4 11 4" xfId="25689"/>
    <cellStyle name="Output 2 4 11 5" xfId="34228"/>
    <cellStyle name="Output 2 4 11 6" xfId="37495"/>
    <cellStyle name="Output 2 4 11 7" xfId="52297"/>
    <cellStyle name="Output 2 4 12" xfId="2236"/>
    <cellStyle name="Output 2 4 12 2" xfId="10059"/>
    <cellStyle name="Output 2 4 12 3" xfId="17487"/>
    <cellStyle name="Output 2 4 12 4" xfId="24838"/>
    <cellStyle name="Output 2 4 12 5" xfId="27164"/>
    <cellStyle name="Output 2 4 12 6" xfId="40557"/>
    <cellStyle name="Output 2 4 12 7" xfId="47321"/>
    <cellStyle name="Output 2 4 13" xfId="1607"/>
    <cellStyle name="Output 2 4 13 2" xfId="9430"/>
    <cellStyle name="Output 2 4 13 3" xfId="16858"/>
    <cellStyle name="Output 2 4 13 4" xfId="20356"/>
    <cellStyle name="Output 2 4 13 5" xfId="27333"/>
    <cellStyle name="Output 2 4 13 6" xfId="37343"/>
    <cellStyle name="Output 2 4 13 7" xfId="48730"/>
    <cellStyle name="Output 2 4 14" xfId="1270"/>
    <cellStyle name="Output 2 4 14 2" xfId="9093"/>
    <cellStyle name="Output 2 4 14 3" xfId="16521"/>
    <cellStyle name="Output 2 4 14 4" xfId="19786"/>
    <cellStyle name="Output 2 4 14 5" xfId="28613"/>
    <cellStyle name="Output 2 4 14 6" xfId="40652"/>
    <cellStyle name="Output 2 4 14 7" xfId="47184"/>
    <cellStyle name="Output 2 4 15" xfId="2533"/>
    <cellStyle name="Output 2 4 15 2" xfId="10356"/>
    <cellStyle name="Output 2 4 15 3" xfId="17784"/>
    <cellStyle name="Output 2 4 15 4" xfId="20592"/>
    <cellStyle name="Output 2 4 15 5" xfId="28494"/>
    <cellStyle name="Output 2 4 15 6" xfId="41255"/>
    <cellStyle name="Output 2 4 15 7" xfId="47711"/>
    <cellStyle name="Output 2 4 16" xfId="2647"/>
    <cellStyle name="Output 2 4 16 2" xfId="10470"/>
    <cellStyle name="Output 2 4 16 3" xfId="17898"/>
    <cellStyle name="Output 2 4 16 4" xfId="24961"/>
    <cellStyle name="Output 2 4 16 5" xfId="33301"/>
    <cellStyle name="Output 2 4 16 6" xfId="36883"/>
    <cellStyle name="Output 2 4 16 7" xfId="50708"/>
    <cellStyle name="Output 2 4 17" xfId="2435"/>
    <cellStyle name="Output 2 4 17 2" xfId="10258"/>
    <cellStyle name="Output 2 4 17 3" xfId="17686"/>
    <cellStyle name="Output 2 4 17 4" xfId="19259"/>
    <cellStyle name="Output 2 4 17 5" xfId="27860"/>
    <cellStyle name="Output 2 4 17 6" xfId="37021"/>
    <cellStyle name="Output 2 4 17 7" xfId="47434"/>
    <cellStyle name="Output 2 4 18" xfId="2288"/>
    <cellStyle name="Output 2 4 18 2" xfId="10111"/>
    <cellStyle name="Output 2 4 18 3" xfId="17539"/>
    <cellStyle name="Output 2 4 18 4" xfId="24884"/>
    <cellStyle name="Output 2 4 18 5" xfId="33200"/>
    <cellStyle name="Output 2 4 18 6" xfId="36281"/>
    <cellStyle name="Output 2 4 18 7" xfId="50535"/>
    <cellStyle name="Output 2 4 19" xfId="2838"/>
    <cellStyle name="Output 2 4 19 2" xfId="10661"/>
    <cellStyle name="Output 2 4 19 3" xfId="18089"/>
    <cellStyle name="Output 2 4 19 4" xfId="26593"/>
    <cellStyle name="Output 2 4 19 5" xfId="35419"/>
    <cellStyle name="Output 2 4 19 6" xfId="40082"/>
    <cellStyle name="Output 2 4 19 7" xfId="54272"/>
    <cellStyle name="Output 2 4 2" xfId="707"/>
    <cellStyle name="Output 2 4 2 2" xfId="8530"/>
    <cellStyle name="Output 2 4 2 3" xfId="15958"/>
    <cellStyle name="Output 2 4 2 4" xfId="25368"/>
    <cellStyle name="Output 2 4 2 5" xfId="33815"/>
    <cellStyle name="Output 2 4 2 6" xfId="37083"/>
    <cellStyle name="Output 2 4 2 7" xfId="51591"/>
    <cellStyle name="Output 2 4 20" xfId="2945"/>
    <cellStyle name="Output 2 4 20 2" xfId="10768"/>
    <cellStyle name="Output 2 4 20 3" xfId="18196"/>
    <cellStyle name="Output 2 4 20 4" xfId="24975"/>
    <cellStyle name="Output 2 4 20 5" xfId="33318"/>
    <cellStyle name="Output 2 4 20 6" xfId="39048"/>
    <cellStyle name="Output 2 4 20 7" xfId="50742"/>
    <cellStyle name="Output 2 4 21" xfId="3322"/>
    <cellStyle name="Output 2 4 21 2" xfId="11115"/>
    <cellStyle name="Output 2 4 21 3" xfId="18443"/>
    <cellStyle name="Output 2 4 21 4" xfId="19193"/>
    <cellStyle name="Output 2 4 21 5" xfId="26924"/>
    <cellStyle name="Output 2 4 21 6" xfId="37294"/>
    <cellStyle name="Output 2 4 21 7" xfId="49118"/>
    <cellStyle name="Output 2 4 22" xfId="3441"/>
    <cellStyle name="Output 2 4 22 2" xfId="11232"/>
    <cellStyle name="Output 2 4 22 3" xfId="18554"/>
    <cellStyle name="Output 2 4 22 4" xfId="25968"/>
    <cellStyle name="Output 2 4 22 5" xfId="34580"/>
    <cellStyle name="Output 2 4 22 6" xfId="39728"/>
    <cellStyle name="Output 2 4 22 7" xfId="52930"/>
    <cellStyle name="Output 2 4 23" xfId="3601"/>
    <cellStyle name="Output 2 4 23 2" xfId="11387"/>
    <cellStyle name="Output 2 4 23 3" xfId="18661"/>
    <cellStyle name="Output 2 4 23 4" xfId="25225"/>
    <cellStyle name="Output 2 4 23 5" xfId="33627"/>
    <cellStyle name="Output 2 4 23 6" xfId="38043"/>
    <cellStyle name="Output 2 4 23 7" xfId="51280"/>
    <cellStyle name="Output 2 4 24" xfId="3714"/>
    <cellStyle name="Output 2 4 24 2" xfId="11499"/>
    <cellStyle name="Output 2 4 24 3" xfId="18771"/>
    <cellStyle name="Output 2 4 24 4" xfId="25978"/>
    <cellStyle name="Output 2 4 24 5" xfId="34597"/>
    <cellStyle name="Output 2 4 24 6" xfId="41429"/>
    <cellStyle name="Output 2 4 24 7" xfId="52956"/>
    <cellStyle name="Output 2 4 25" xfId="3843"/>
    <cellStyle name="Output 2 4 25 2" xfId="11625"/>
    <cellStyle name="Output 2 4 25 3" xfId="18881"/>
    <cellStyle name="Output 2 4 25 4" xfId="19860"/>
    <cellStyle name="Output 2 4 25 5" xfId="28122"/>
    <cellStyle name="Output 2 4 25 6" xfId="37472"/>
    <cellStyle name="Output 2 4 25 7" xfId="49418"/>
    <cellStyle name="Output 2 4 26" xfId="3962"/>
    <cellStyle name="Output 2 4 26 2" xfId="11741"/>
    <cellStyle name="Output 2 4 26 3" xfId="18990"/>
    <cellStyle name="Output 2 4 26 4" xfId="26027"/>
    <cellStyle name="Output 2 4 26 5" xfId="34659"/>
    <cellStyle name="Output 2 4 26 6" xfId="39930"/>
    <cellStyle name="Output 2 4 26 7" xfId="53057"/>
    <cellStyle name="Output 2 4 27" xfId="3166"/>
    <cellStyle name="Output 2 4 27 2" xfId="10967"/>
    <cellStyle name="Output 2 4 27 3" xfId="20299"/>
    <cellStyle name="Output 2 4 27 4" xfId="28389"/>
    <cellStyle name="Output 2 4 27 5" xfId="37777"/>
    <cellStyle name="Output 2 4 27 6" xfId="42416"/>
    <cellStyle name="Output 2 4 27 7" xfId="52326"/>
    <cellStyle name="Output 2 4 28" xfId="4158"/>
    <cellStyle name="Output 2 4 28 2" xfId="11917"/>
    <cellStyle name="Output 2 4 28 3" xfId="20868"/>
    <cellStyle name="Output 2 4 28 4" xfId="29055"/>
    <cellStyle name="Output 2 4 28 5" xfId="38431"/>
    <cellStyle name="Output 2 4 28 6" xfId="42720"/>
    <cellStyle name="Output 2 4 28 7" xfId="49596"/>
    <cellStyle name="Output 2 4 29" xfId="4247"/>
    <cellStyle name="Output 2 4 29 2" xfId="20957"/>
    <cellStyle name="Output 2 4 29 3" xfId="29144"/>
    <cellStyle name="Output 2 4 29 4" xfId="38517"/>
    <cellStyle name="Output 2 4 29 5" xfId="42809"/>
    <cellStyle name="Output 2 4 29 6" xfId="53830"/>
    <cellStyle name="Output 2 4 3" xfId="816"/>
    <cellStyle name="Output 2 4 3 2" xfId="8639"/>
    <cellStyle name="Output 2 4 3 3" xfId="16067"/>
    <cellStyle name="Output 2 4 3 4" xfId="26428"/>
    <cellStyle name="Output 2 4 3 5" xfId="35197"/>
    <cellStyle name="Output 2 4 3 6" xfId="37494"/>
    <cellStyle name="Output 2 4 3 7" xfId="53919"/>
    <cellStyle name="Output 2 4 30" xfId="4356"/>
    <cellStyle name="Output 2 4 30 2" xfId="12073"/>
    <cellStyle name="Output 2 4 30 3" xfId="21066"/>
    <cellStyle name="Output 2 4 30 4" xfId="29253"/>
    <cellStyle name="Output 2 4 30 5" xfId="38623"/>
    <cellStyle name="Output 2 4 30 6" xfId="42918"/>
    <cellStyle name="Output 2 4 30 7" xfId="52902"/>
    <cellStyle name="Output 2 4 31" xfId="4478"/>
    <cellStyle name="Output 2 4 31 2" xfId="12195"/>
    <cellStyle name="Output 2 4 31 3" xfId="21188"/>
    <cellStyle name="Output 2 4 31 4" xfId="29375"/>
    <cellStyle name="Output 2 4 31 5" xfId="38740"/>
    <cellStyle name="Output 2 4 31 6" xfId="43040"/>
    <cellStyle name="Output 2 4 31 7" xfId="53115"/>
    <cellStyle name="Output 2 4 32" xfId="4592"/>
    <cellStyle name="Output 2 4 32 2" xfId="12309"/>
    <cellStyle name="Output 2 4 32 3" xfId="21302"/>
    <cellStyle name="Output 2 4 32 4" xfId="29489"/>
    <cellStyle name="Output 2 4 32 5" xfId="38849"/>
    <cellStyle name="Output 2 4 32 6" xfId="43154"/>
    <cellStyle name="Output 2 4 32 7" xfId="49970"/>
    <cellStyle name="Output 2 4 33" xfId="4705"/>
    <cellStyle name="Output 2 4 33 2" xfId="12422"/>
    <cellStyle name="Output 2 4 33 3" xfId="21415"/>
    <cellStyle name="Output 2 4 33 4" xfId="29602"/>
    <cellStyle name="Output 2 4 33 5" xfId="38958"/>
    <cellStyle name="Output 2 4 33 6" xfId="43267"/>
    <cellStyle name="Output 2 4 33 7" xfId="53260"/>
    <cellStyle name="Output 2 4 34" xfId="4815"/>
    <cellStyle name="Output 2 4 34 2" xfId="12532"/>
    <cellStyle name="Output 2 4 34 3" xfId="21525"/>
    <cellStyle name="Output 2 4 34 4" xfId="29712"/>
    <cellStyle name="Output 2 4 34 5" xfId="39065"/>
    <cellStyle name="Output 2 4 34 6" xfId="43377"/>
    <cellStyle name="Output 2 4 34 7" xfId="49452"/>
    <cellStyle name="Output 2 4 35" xfId="4925"/>
    <cellStyle name="Output 2 4 35 2" xfId="12642"/>
    <cellStyle name="Output 2 4 35 3" xfId="21635"/>
    <cellStyle name="Output 2 4 35 4" xfId="29822"/>
    <cellStyle name="Output 2 4 35 5" xfId="39170"/>
    <cellStyle name="Output 2 4 35 6" xfId="43487"/>
    <cellStyle name="Output 2 4 35 7" xfId="48442"/>
    <cellStyle name="Output 2 4 36" xfId="5035"/>
    <cellStyle name="Output 2 4 36 2" xfId="12752"/>
    <cellStyle name="Output 2 4 36 3" xfId="21745"/>
    <cellStyle name="Output 2 4 36 4" xfId="29932"/>
    <cellStyle name="Output 2 4 36 5" xfId="39277"/>
    <cellStyle name="Output 2 4 36 6" xfId="43597"/>
    <cellStyle name="Output 2 4 36 7" xfId="49964"/>
    <cellStyle name="Output 2 4 37" xfId="5415"/>
    <cellStyle name="Output 2 4 37 2" xfId="13132"/>
    <cellStyle name="Output 2 4 37 3" xfId="22125"/>
    <cellStyle name="Output 2 4 37 4" xfId="30312"/>
    <cellStyle name="Output 2 4 37 5" xfId="39642"/>
    <cellStyle name="Output 2 4 37 6" xfId="43977"/>
    <cellStyle name="Output 2 4 37 7" xfId="49215"/>
    <cellStyle name="Output 2 4 38" xfId="5535"/>
    <cellStyle name="Output 2 4 38 2" xfId="13252"/>
    <cellStyle name="Output 2 4 38 3" xfId="22245"/>
    <cellStyle name="Output 2 4 38 4" xfId="30432"/>
    <cellStyle name="Output 2 4 38 5" xfId="39756"/>
    <cellStyle name="Output 2 4 38 6" xfId="44097"/>
    <cellStyle name="Output 2 4 38 7" xfId="47177"/>
    <cellStyle name="Output 2 4 39" xfId="5659"/>
    <cellStyle name="Output 2 4 39 2" xfId="13376"/>
    <cellStyle name="Output 2 4 39 3" xfId="22369"/>
    <cellStyle name="Output 2 4 39 4" xfId="30556"/>
    <cellStyle name="Output 2 4 39 5" xfId="39876"/>
    <cellStyle name="Output 2 4 39 6" xfId="44221"/>
    <cellStyle name="Output 2 4 39 7" xfId="47099"/>
    <cellStyle name="Output 2 4 4" xfId="926"/>
    <cellStyle name="Output 2 4 4 2" xfId="8749"/>
    <cellStyle name="Output 2 4 4 3" xfId="16177"/>
    <cellStyle name="Output 2 4 4 4" xfId="24967"/>
    <cellStyle name="Output 2 4 4 5" xfId="33308"/>
    <cellStyle name="Output 2 4 4 6" xfId="36944"/>
    <cellStyle name="Output 2 4 4 7" xfId="50719"/>
    <cellStyle name="Output 2 4 40" xfId="5775"/>
    <cellStyle name="Output 2 4 40 2" xfId="13492"/>
    <cellStyle name="Output 2 4 40 3" xfId="22485"/>
    <cellStyle name="Output 2 4 40 4" xfId="30672"/>
    <cellStyle name="Output 2 4 40 5" xfId="39988"/>
    <cellStyle name="Output 2 4 40 6" xfId="44337"/>
    <cellStyle name="Output 2 4 40 7" xfId="48928"/>
    <cellStyle name="Output 2 4 41" xfId="5892"/>
    <cellStyle name="Output 2 4 41 2" xfId="13609"/>
    <cellStyle name="Output 2 4 41 3" xfId="22602"/>
    <cellStyle name="Output 2 4 41 4" xfId="30789"/>
    <cellStyle name="Output 2 4 41 5" xfId="40102"/>
    <cellStyle name="Output 2 4 41 6" xfId="44454"/>
    <cellStyle name="Output 2 4 41 7" xfId="49341"/>
    <cellStyle name="Output 2 4 42" xfId="6020"/>
    <cellStyle name="Output 2 4 42 2" xfId="13737"/>
    <cellStyle name="Output 2 4 42 3" xfId="22730"/>
    <cellStyle name="Output 2 4 42 4" xfId="30917"/>
    <cellStyle name="Output 2 4 42 5" xfId="40225"/>
    <cellStyle name="Output 2 4 42 6" xfId="44582"/>
    <cellStyle name="Output 2 4 42 7" xfId="51915"/>
    <cellStyle name="Output 2 4 43" xfId="6147"/>
    <cellStyle name="Output 2 4 43 2" xfId="13864"/>
    <cellStyle name="Output 2 4 43 3" xfId="22857"/>
    <cellStyle name="Output 2 4 43 4" xfId="31044"/>
    <cellStyle name="Output 2 4 43 5" xfId="40345"/>
    <cellStyle name="Output 2 4 43 6" xfId="44709"/>
    <cellStyle name="Output 2 4 43 7" xfId="53086"/>
    <cellStyle name="Output 2 4 44" xfId="6276"/>
    <cellStyle name="Output 2 4 44 2" xfId="13993"/>
    <cellStyle name="Output 2 4 44 3" xfId="22986"/>
    <cellStyle name="Output 2 4 44 4" xfId="31173"/>
    <cellStyle name="Output 2 4 44 5" xfId="40473"/>
    <cellStyle name="Output 2 4 44 6" xfId="44838"/>
    <cellStyle name="Output 2 4 44 7" xfId="49831"/>
    <cellStyle name="Output 2 4 45" xfId="6391"/>
    <cellStyle name="Output 2 4 45 2" xfId="14108"/>
    <cellStyle name="Output 2 4 45 3" xfId="23101"/>
    <cellStyle name="Output 2 4 45 4" xfId="31288"/>
    <cellStyle name="Output 2 4 45 5" xfId="40584"/>
    <cellStyle name="Output 2 4 45 6" xfId="44953"/>
    <cellStyle name="Output 2 4 45 7" xfId="50189"/>
    <cellStyle name="Output 2 4 46" xfId="6503"/>
    <cellStyle name="Output 2 4 46 2" xfId="14220"/>
    <cellStyle name="Output 2 4 46 3" xfId="23213"/>
    <cellStyle name="Output 2 4 46 4" xfId="31400"/>
    <cellStyle name="Output 2 4 46 5" xfId="40692"/>
    <cellStyle name="Output 2 4 46 6" xfId="45065"/>
    <cellStyle name="Output 2 4 46 7" xfId="47994"/>
    <cellStyle name="Output 2 4 47" xfId="6306"/>
    <cellStyle name="Output 2 4 47 2" xfId="14023"/>
    <cellStyle name="Output 2 4 47 3" xfId="23016"/>
    <cellStyle name="Output 2 4 47 4" xfId="31203"/>
    <cellStyle name="Output 2 4 47 5" xfId="40503"/>
    <cellStyle name="Output 2 4 47 6" xfId="44868"/>
    <cellStyle name="Output 2 4 47 7" xfId="52937"/>
    <cellStyle name="Output 2 4 48" xfId="6650"/>
    <cellStyle name="Output 2 4 48 2" xfId="14367"/>
    <cellStyle name="Output 2 4 48 3" xfId="23360"/>
    <cellStyle name="Output 2 4 48 4" xfId="31547"/>
    <cellStyle name="Output 2 4 48 5" xfId="40832"/>
    <cellStyle name="Output 2 4 48 6" xfId="45212"/>
    <cellStyle name="Output 2 4 48 7" xfId="52601"/>
    <cellStyle name="Output 2 4 49" xfId="6761"/>
    <cellStyle name="Output 2 4 49 2" xfId="14478"/>
    <cellStyle name="Output 2 4 49 3" xfId="23471"/>
    <cellStyle name="Output 2 4 49 4" xfId="31658"/>
    <cellStyle name="Output 2 4 49 5" xfId="40937"/>
    <cellStyle name="Output 2 4 49 6" xfId="45323"/>
    <cellStyle name="Output 2 4 49 7" xfId="49712"/>
    <cellStyle name="Output 2 4 5" xfId="1393"/>
    <cellStyle name="Output 2 4 5 2" xfId="9216"/>
    <cellStyle name="Output 2 4 5 3" xfId="16644"/>
    <cellStyle name="Output 2 4 5 4" xfId="19275"/>
    <cellStyle name="Output 2 4 5 5" xfId="27485"/>
    <cellStyle name="Output 2 4 5 6" xfId="36582"/>
    <cellStyle name="Output 2 4 5 7" xfId="50020"/>
    <cellStyle name="Output 2 4 50" xfId="6876"/>
    <cellStyle name="Output 2 4 50 2" xfId="14593"/>
    <cellStyle name="Output 2 4 50 3" xfId="23586"/>
    <cellStyle name="Output 2 4 50 4" xfId="31773"/>
    <cellStyle name="Output 2 4 50 5" xfId="41046"/>
    <cellStyle name="Output 2 4 50 6" xfId="45438"/>
    <cellStyle name="Output 2 4 50 7" xfId="47057"/>
    <cellStyle name="Output 2 4 51" xfId="6989"/>
    <cellStyle name="Output 2 4 51 2" xfId="14706"/>
    <cellStyle name="Output 2 4 51 3" xfId="23699"/>
    <cellStyle name="Output 2 4 51 4" xfId="31886"/>
    <cellStyle name="Output 2 4 51 5" xfId="41154"/>
    <cellStyle name="Output 2 4 51 6" xfId="45551"/>
    <cellStyle name="Output 2 4 51 7" xfId="46988"/>
    <cellStyle name="Output 2 4 52" xfId="7099"/>
    <cellStyle name="Output 2 4 52 2" xfId="14816"/>
    <cellStyle name="Output 2 4 52 3" xfId="23809"/>
    <cellStyle name="Output 2 4 52 4" xfId="31996"/>
    <cellStyle name="Output 2 4 52 5" xfId="41258"/>
    <cellStyle name="Output 2 4 52 6" xfId="45661"/>
    <cellStyle name="Output 2 4 52 7" xfId="47279"/>
    <cellStyle name="Output 2 4 53" xfId="7167"/>
    <cellStyle name="Output 2 4 53 2" xfId="14884"/>
    <cellStyle name="Output 2 4 53 3" xfId="23877"/>
    <cellStyle name="Output 2 4 53 4" xfId="32064"/>
    <cellStyle name="Output 2 4 53 5" xfId="41325"/>
    <cellStyle name="Output 2 4 53 6" xfId="45729"/>
    <cellStyle name="Output 2 4 53 7" xfId="54373"/>
    <cellStyle name="Output 2 4 54" xfId="7330"/>
    <cellStyle name="Output 2 4 54 2" xfId="15047"/>
    <cellStyle name="Output 2 4 54 3" xfId="24040"/>
    <cellStyle name="Output 2 4 54 4" xfId="32227"/>
    <cellStyle name="Output 2 4 54 5" xfId="41483"/>
    <cellStyle name="Output 2 4 54 6" xfId="45892"/>
    <cellStyle name="Output 2 4 54 7" xfId="52941"/>
    <cellStyle name="Output 2 4 55" xfId="7496"/>
    <cellStyle name="Output 2 4 55 2" xfId="15213"/>
    <cellStyle name="Output 2 4 55 3" xfId="24206"/>
    <cellStyle name="Output 2 4 55 4" xfId="32393"/>
    <cellStyle name="Output 2 4 55 5" xfId="41641"/>
    <cellStyle name="Output 2 4 55 6" xfId="46058"/>
    <cellStyle name="Output 2 4 55 7" xfId="50031"/>
    <cellStyle name="Output 2 4 56" xfId="7617"/>
    <cellStyle name="Output 2 4 56 2" xfId="15334"/>
    <cellStyle name="Output 2 4 56 3" xfId="24327"/>
    <cellStyle name="Output 2 4 56 4" xfId="32514"/>
    <cellStyle name="Output 2 4 56 5" xfId="41756"/>
    <cellStyle name="Output 2 4 56 6" xfId="46179"/>
    <cellStyle name="Output 2 4 56 7" xfId="53506"/>
    <cellStyle name="Output 2 4 57" xfId="7894"/>
    <cellStyle name="Output 2 4 57 2" xfId="15611"/>
    <cellStyle name="Output 2 4 57 3" xfId="24598"/>
    <cellStyle name="Output 2 4 57 4" xfId="32791"/>
    <cellStyle name="Output 2 4 57 5" xfId="42022"/>
    <cellStyle name="Output 2 4 57 6" xfId="46456"/>
    <cellStyle name="Output 2 4 57 7" xfId="53152"/>
    <cellStyle name="Output 2 4 58" xfId="8022"/>
    <cellStyle name="Output 2 4 58 2" xfId="15739"/>
    <cellStyle name="Output 2 4 58 3" xfId="24724"/>
    <cellStyle name="Output 2 4 58 4" xfId="32919"/>
    <cellStyle name="Output 2 4 58 5" xfId="42144"/>
    <cellStyle name="Output 2 4 58 6" xfId="46584"/>
    <cellStyle name="Output 2 4 58 7" xfId="48125"/>
    <cellStyle name="Output 2 4 59" xfId="7717"/>
    <cellStyle name="Output 2 4 59 2" xfId="15434"/>
    <cellStyle name="Output 2 4 59 3" xfId="24425"/>
    <cellStyle name="Output 2 4 59 4" xfId="32614"/>
    <cellStyle name="Output 2 4 59 5" xfId="41851"/>
    <cellStyle name="Output 2 4 59 6" xfId="46279"/>
    <cellStyle name="Output 2 4 59 7" xfId="47697"/>
    <cellStyle name="Output 2 4 6" xfId="1516"/>
    <cellStyle name="Output 2 4 6 2" xfId="9339"/>
    <cellStyle name="Output 2 4 6 3" xfId="16767"/>
    <cellStyle name="Output 2 4 6 4" xfId="20587"/>
    <cellStyle name="Output 2 4 6 5" xfId="27040"/>
    <cellStyle name="Output 2 4 6 6" xfId="38947"/>
    <cellStyle name="Output 2 4 6 7" xfId="49988"/>
    <cellStyle name="Output 2 4 60" xfId="8169"/>
    <cellStyle name="Output 2 4 60 2" xfId="15886"/>
    <cellStyle name="Output 2 4 60 3" xfId="33066"/>
    <cellStyle name="Output 2 4 60 4" xfId="42285"/>
    <cellStyle name="Output 2 4 60 5" xfId="46731"/>
    <cellStyle name="Output 2 4 60 6" xfId="46875"/>
    <cellStyle name="Output 2 4 61" xfId="25950"/>
    <cellStyle name="Output 2 4 62" xfId="34557"/>
    <cellStyle name="Output 2 4 63" xfId="36250"/>
    <cellStyle name="Output 2 4 64" xfId="52894"/>
    <cellStyle name="Output 2 4 7" xfId="1111"/>
    <cellStyle name="Output 2 4 7 2" xfId="8934"/>
    <cellStyle name="Output 2 4 7 3" xfId="16362"/>
    <cellStyle name="Output 2 4 7 4" xfId="19357"/>
    <cellStyle name="Output 2 4 7 5" xfId="28792"/>
    <cellStyle name="Output 2 4 7 6" xfId="36891"/>
    <cellStyle name="Output 2 4 7 7" xfId="48028"/>
    <cellStyle name="Output 2 4 8" xfId="1753"/>
    <cellStyle name="Output 2 4 8 2" xfId="9576"/>
    <cellStyle name="Output 2 4 8 3" xfId="17004"/>
    <cellStyle name="Output 2 4 8 4" xfId="19850"/>
    <cellStyle name="Output 2 4 8 5" xfId="27712"/>
    <cellStyle name="Output 2 4 8 6" xfId="38605"/>
    <cellStyle name="Output 2 4 8 7" xfId="49662"/>
    <cellStyle name="Output 2 4 9" xfId="1886"/>
    <cellStyle name="Output 2 4 9 2" xfId="9709"/>
    <cellStyle name="Output 2 4 9 3" xfId="17137"/>
    <cellStyle name="Output 2 4 9 4" xfId="19384"/>
    <cellStyle name="Output 2 4 9 5" xfId="27972"/>
    <cellStyle name="Output 2 4 9 6" xfId="38084"/>
    <cellStyle name="Output 2 4 9 7" xfId="48855"/>
    <cellStyle name="Output 2 5" xfId="543"/>
    <cellStyle name="Output 2 5 10" xfId="1989"/>
    <cellStyle name="Output 2 5 10 2" xfId="9812"/>
    <cellStyle name="Output 2 5 10 3" xfId="17240"/>
    <cellStyle name="Output 2 5 10 4" xfId="26118"/>
    <cellStyle name="Output 2 5 10 5" xfId="34779"/>
    <cellStyle name="Output 2 5 10 6" xfId="40751"/>
    <cellStyle name="Output 2 5 10 7" xfId="53255"/>
    <cellStyle name="Output 2 5 11" xfId="2107"/>
    <cellStyle name="Output 2 5 11 2" xfId="9930"/>
    <cellStyle name="Output 2 5 11 3" xfId="17358"/>
    <cellStyle name="Output 2 5 11 4" xfId="26374"/>
    <cellStyle name="Output 2 5 11 5" xfId="35118"/>
    <cellStyle name="Output 2 5 11 6" xfId="38639"/>
    <cellStyle name="Output 2 5 11 7" xfId="53803"/>
    <cellStyle name="Output 2 5 12" xfId="2220"/>
    <cellStyle name="Output 2 5 12 2" xfId="10043"/>
    <cellStyle name="Output 2 5 12 3" xfId="17471"/>
    <cellStyle name="Output 2 5 12 4" xfId="20110"/>
    <cellStyle name="Output 2 5 12 5" xfId="27329"/>
    <cellStyle name="Output 2 5 12 6" xfId="42094"/>
    <cellStyle name="Output 2 5 12 7" xfId="50312"/>
    <cellStyle name="Output 2 5 13" xfId="1029"/>
    <cellStyle name="Output 2 5 13 2" xfId="8852"/>
    <cellStyle name="Output 2 5 13 3" xfId="16280"/>
    <cellStyle name="Output 2 5 13 4" xfId="19857"/>
    <cellStyle name="Output 2 5 13 5" xfId="28199"/>
    <cellStyle name="Output 2 5 13 6" xfId="36898"/>
    <cellStyle name="Output 2 5 13 7" xfId="48240"/>
    <cellStyle name="Output 2 5 14" xfId="2323"/>
    <cellStyle name="Output 2 5 14 2" xfId="10146"/>
    <cellStyle name="Output 2 5 14 3" xfId="17574"/>
    <cellStyle name="Output 2 5 14 4" xfId="26529"/>
    <cellStyle name="Output 2 5 14 5" xfId="35329"/>
    <cellStyle name="Output 2 5 14 6" xfId="40620"/>
    <cellStyle name="Output 2 5 14 7" xfId="54136"/>
    <cellStyle name="Output 2 5 15" xfId="2518"/>
    <cellStyle name="Output 2 5 15 2" xfId="10341"/>
    <cellStyle name="Output 2 5 15 3" xfId="17769"/>
    <cellStyle name="Output 2 5 15 4" xfId="20520"/>
    <cellStyle name="Output 2 5 15 5" xfId="28089"/>
    <cellStyle name="Output 2 5 15 6" xfId="41400"/>
    <cellStyle name="Output 2 5 15 7" xfId="47896"/>
    <cellStyle name="Output 2 5 16" xfId="2631"/>
    <cellStyle name="Output 2 5 16 2" xfId="10454"/>
    <cellStyle name="Output 2 5 16 3" xfId="17882"/>
    <cellStyle name="Output 2 5 16 4" xfId="25761"/>
    <cellStyle name="Output 2 5 16 5" xfId="34318"/>
    <cellStyle name="Output 2 5 16 6" xfId="38651"/>
    <cellStyle name="Output 2 5 16 7" xfId="52463"/>
    <cellStyle name="Output 2 5 17" xfId="2427"/>
    <cellStyle name="Output 2 5 17 2" xfId="10250"/>
    <cellStyle name="Output 2 5 17 3" xfId="17678"/>
    <cellStyle name="Output 2 5 17 4" xfId="24800"/>
    <cellStyle name="Output 2 5 17 5" xfId="26806"/>
    <cellStyle name="Output 2 5 17 6" xfId="37087"/>
    <cellStyle name="Output 2 5 17 7" xfId="49697"/>
    <cellStyle name="Output 2 5 18" xfId="2685"/>
    <cellStyle name="Output 2 5 18 2" xfId="10508"/>
    <cellStyle name="Output 2 5 18 3" xfId="17936"/>
    <cellStyle name="Output 2 5 18 4" xfId="26378"/>
    <cellStyle name="Output 2 5 18 5" xfId="35124"/>
    <cellStyle name="Output 2 5 18 6" xfId="40141"/>
    <cellStyle name="Output 2 5 18 7" xfId="53808"/>
    <cellStyle name="Output 2 5 19" xfId="2824"/>
    <cellStyle name="Output 2 5 19 2" xfId="10647"/>
    <cellStyle name="Output 2 5 19 3" xfId="18075"/>
    <cellStyle name="Output 2 5 19 4" xfId="26122"/>
    <cellStyle name="Output 2 5 19 5" xfId="34783"/>
    <cellStyle name="Output 2 5 19 6" xfId="41344"/>
    <cellStyle name="Output 2 5 19 7" xfId="53262"/>
    <cellStyle name="Output 2 5 2" xfId="693"/>
    <cellStyle name="Output 2 5 2 2" xfId="8516"/>
    <cellStyle name="Output 2 5 2 3" xfId="15944"/>
    <cellStyle name="Output 2 5 2 4" xfId="26413"/>
    <cellStyle name="Output 2 5 2 5" xfId="35174"/>
    <cellStyle name="Output 2 5 2 6" xfId="37673"/>
    <cellStyle name="Output 2 5 2 7" xfId="53889"/>
    <cellStyle name="Output 2 5 20" xfId="2931"/>
    <cellStyle name="Output 2 5 20 2" xfId="10754"/>
    <cellStyle name="Output 2 5 20 3" xfId="18182"/>
    <cellStyle name="Output 2 5 20 4" xfId="25757"/>
    <cellStyle name="Output 2 5 20 5" xfId="34312"/>
    <cellStyle name="Output 2 5 20 6" xfId="40675"/>
    <cellStyle name="Output 2 5 20 7" xfId="52454"/>
    <cellStyle name="Output 2 5 21" xfId="3307"/>
    <cellStyle name="Output 2 5 21 2" xfId="11100"/>
    <cellStyle name="Output 2 5 21 3" xfId="18429"/>
    <cellStyle name="Output 2 5 21 4" xfId="24938"/>
    <cellStyle name="Output 2 5 21 5" xfId="33274"/>
    <cellStyle name="Output 2 5 21 6" xfId="37721"/>
    <cellStyle name="Output 2 5 21 7" xfId="50659"/>
    <cellStyle name="Output 2 5 22" xfId="3427"/>
    <cellStyle name="Output 2 5 22 2" xfId="11218"/>
    <cellStyle name="Output 2 5 22 3" xfId="18540"/>
    <cellStyle name="Output 2 5 22 4" xfId="26519"/>
    <cellStyle name="Output 2 5 22 5" xfId="35318"/>
    <cellStyle name="Output 2 5 22 6" xfId="40910"/>
    <cellStyle name="Output 2 5 22 7" xfId="54119"/>
    <cellStyle name="Output 2 5 23" xfId="3096"/>
    <cellStyle name="Output 2 5 23 2" xfId="10901"/>
    <cellStyle name="Output 2 5 23 3" xfId="18283"/>
    <cellStyle name="Output 2 5 23 4" xfId="19557"/>
    <cellStyle name="Output 2 5 23 5" xfId="33129"/>
    <cellStyle name="Output 2 5 23 6" xfId="37201"/>
    <cellStyle name="Output 2 5 23 7" xfId="50391"/>
    <cellStyle name="Output 2 5 24" xfId="3698"/>
    <cellStyle name="Output 2 5 24 2" xfId="11483"/>
    <cellStyle name="Output 2 5 24 3" xfId="18756"/>
    <cellStyle name="Output 2 5 24 4" xfId="19832"/>
    <cellStyle name="Output 2 5 24 5" xfId="27349"/>
    <cellStyle name="Output 2 5 24 6" xfId="39322"/>
    <cellStyle name="Output 2 5 24 7" xfId="47694"/>
    <cellStyle name="Output 2 5 25" xfId="3828"/>
    <cellStyle name="Output 2 5 25 2" xfId="11610"/>
    <cellStyle name="Output 2 5 25 3" xfId="18867"/>
    <cellStyle name="Output 2 5 25 4" xfId="25082"/>
    <cellStyle name="Output 2 5 25 5" xfId="33443"/>
    <cellStyle name="Output 2 5 25 6" xfId="37714"/>
    <cellStyle name="Output 2 5 25 7" xfId="50972"/>
    <cellStyle name="Output 2 5 26" xfId="3946"/>
    <cellStyle name="Output 2 5 26 2" xfId="11726"/>
    <cellStyle name="Output 2 5 26 3" xfId="18976"/>
    <cellStyle name="Output 2 5 26 4" xfId="19924"/>
    <cellStyle name="Output 2 5 26 5" xfId="27528"/>
    <cellStyle name="Output 2 5 26 6" xfId="41369"/>
    <cellStyle name="Output 2 5 26 7" xfId="48427"/>
    <cellStyle name="Output 2 5 27" xfId="3542"/>
    <cellStyle name="Output 2 5 27 2" xfId="11331"/>
    <cellStyle name="Output 2 5 27 3" xfId="20506"/>
    <cellStyle name="Output 2 5 27 4" xfId="28633"/>
    <cellStyle name="Output 2 5 27 5" xfId="38011"/>
    <cellStyle name="Output 2 5 27 6" xfId="42500"/>
    <cellStyle name="Output 2 5 27 7" xfId="50049"/>
    <cellStyle name="Output 2 5 28" xfId="4143"/>
    <cellStyle name="Output 2 5 28 2" xfId="11902"/>
    <cellStyle name="Output 2 5 28 3" xfId="20853"/>
    <cellStyle name="Output 2 5 28 4" xfId="29040"/>
    <cellStyle name="Output 2 5 28 5" xfId="38416"/>
    <cellStyle name="Output 2 5 28 6" xfId="42705"/>
    <cellStyle name="Output 2 5 28 7" xfId="49382"/>
    <cellStyle name="Output 2 5 29" xfId="4118"/>
    <cellStyle name="Output 2 5 29 2" xfId="20828"/>
    <cellStyle name="Output 2 5 29 3" xfId="29015"/>
    <cellStyle name="Output 2 5 29 4" xfId="38392"/>
    <cellStyle name="Output 2 5 29 5" xfId="42680"/>
    <cellStyle name="Output 2 5 29 6" xfId="52158"/>
    <cellStyle name="Output 2 5 3" xfId="801"/>
    <cellStyle name="Output 2 5 3 2" xfId="8624"/>
    <cellStyle name="Output 2 5 3 3" xfId="16052"/>
    <cellStyle name="Output 2 5 3 4" xfId="19352"/>
    <cellStyle name="Output 2 5 3 5" xfId="28091"/>
    <cellStyle name="Output 2 5 3 6" xfId="36890"/>
    <cellStyle name="Output 2 5 3 7" xfId="48883"/>
    <cellStyle name="Output 2 5 30" xfId="4340"/>
    <cellStyle name="Output 2 5 30 2" xfId="12057"/>
    <cellStyle name="Output 2 5 30 3" xfId="21050"/>
    <cellStyle name="Output 2 5 30 4" xfId="29237"/>
    <cellStyle name="Output 2 5 30 5" xfId="38607"/>
    <cellStyle name="Output 2 5 30 6" xfId="42902"/>
    <cellStyle name="Output 2 5 30 7" xfId="54027"/>
    <cellStyle name="Output 2 5 31" xfId="4463"/>
    <cellStyle name="Output 2 5 31 2" xfId="12180"/>
    <cellStyle name="Output 2 5 31 3" xfId="21173"/>
    <cellStyle name="Output 2 5 31 4" xfId="29360"/>
    <cellStyle name="Output 2 5 31 5" xfId="38725"/>
    <cellStyle name="Output 2 5 31 6" xfId="43025"/>
    <cellStyle name="Output 2 5 31 7" xfId="48380"/>
    <cellStyle name="Output 2 5 32" xfId="4577"/>
    <cellStyle name="Output 2 5 32 2" xfId="12294"/>
    <cellStyle name="Output 2 5 32 3" xfId="21287"/>
    <cellStyle name="Output 2 5 32 4" xfId="29474"/>
    <cellStyle name="Output 2 5 32 5" xfId="38834"/>
    <cellStyle name="Output 2 5 32 6" xfId="43139"/>
    <cellStyle name="Output 2 5 32 7" xfId="51371"/>
    <cellStyle name="Output 2 5 33" xfId="4690"/>
    <cellStyle name="Output 2 5 33 2" xfId="12407"/>
    <cellStyle name="Output 2 5 33 3" xfId="21400"/>
    <cellStyle name="Output 2 5 33 4" xfId="29587"/>
    <cellStyle name="Output 2 5 33 5" xfId="38943"/>
    <cellStyle name="Output 2 5 33 6" xfId="43252"/>
    <cellStyle name="Output 2 5 33 7" xfId="48545"/>
    <cellStyle name="Output 2 5 34" xfId="4801"/>
    <cellStyle name="Output 2 5 34 2" xfId="12518"/>
    <cellStyle name="Output 2 5 34 3" xfId="21511"/>
    <cellStyle name="Output 2 5 34 4" xfId="29698"/>
    <cellStyle name="Output 2 5 34 5" xfId="39051"/>
    <cellStyle name="Output 2 5 34 6" xfId="43363"/>
    <cellStyle name="Output 2 5 34 7" xfId="50893"/>
    <cellStyle name="Output 2 5 35" xfId="4910"/>
    <cellStyle name="Output 2 5 35 2" xfId="12627"/>
    <cellStyle name="Output 2 5 35 3" xfId="21620"/>
    <cellStyle name="Output 2 5 35 4" xfId="29807"/>
    <cellStyle name="Output 2 5 35 5" xfId="39155"/>
    <cellStyle name="Output 2 5 35 6" xfId="43472"/>
    <cellStyle name="Output 2 5 35 7" xfId="52958"/>
    <cellStyle name="Output 2 5 36" xfId="5021"/>
    <cellStyle name="Output 2 5 36 2" xfId="12738"/>
    <cellStyle name="Output 2 5 36 3" xfId="21731"/>
    <cellStyle name="Output 2 5 36 4" xfId="29918"/>
    <cellStyle name="Output 2 5 36 5" xfId="39263"/>
    <cellStyle name="Output 2 5 36 6" xfId="43583"/>
    <cellStyle name="Output 2 5 36 7" xfId="51261"/>
    <cellStyle name="Output 2 5 37" xfId="5400"/>
    <cellStyle name="Output 2 5 37 2" xfId="13117"/>
    <cellStyle name="Output 2 5 37 3" xfId="22110"/>
    <cellStyle name="Output 2 5 37 4" xfId="30297"/>
    <cellStyle name="Output 2 5 37 5" xfId="39627"/>
    <cellStyle name="Output 2 5 37 6" xfId="43962"/>
    <cellStyle name="Output 2 5 37 7" xfId="47485"/>
    <cellStyle name="Output 2 5 38" xfId="5520"/>
    <cellStyle name="Output 2 5 38 2" xfId="13237"/>
    <cellStyle name="Output 2 5 38 3" xfId="22230"/>
    <cellStyle name="Output 2 5 38 4" xfId="30417"/>
    <cellStyle name="Output 2 5 38 5" xfId="39741"/>
    <cellStyle name="Output 2 5 38 6" xfId="44082"/>
    <cellStyle name="Output 2 5 38 7" xfId="49644"/>
    <cellStyle name="Output 2 5 39" xfId="5644"/>
    <cellStyle name="Output 2 5 39 2" xfId="13361"/>
    <cellStyle name="Output 2 5 39 3" xfId="22354"/>
    <cellStyle name="Output 2 5 39 4" xfId="30541"/>
    <cellStyle name="Output 2 5 39 5" xfId="39861"/>
    <cellStyle name="Output 2 5 39 6" xfId="44206"/>
    <cellStyle name="Output 2 5 39 7" xfId="47110"/>
    <cellStyle name="Output 2 5 4" xfId="912"/>
    <cellStyle name="Output 2 5 4 2" xfId="8735"/>
    <cellStyle name="Output 2 5 4 3" xfId="16163"/>
    <cellStyle name="Output 2 5 4 4" xfId="25668"/>
    <cellStyle name="Output 2 5 4 5" xfId="34200"/>
    <cellStyle name="Output 2 5 4 6" xfId="37617"/>
    <cellStyle name="Output 2 5 4 7" xfId="52243"/>
    <cellStyle name="Output 2 5 40" xfId="5760"/>
    <cellStyle name="Output 2 5 40 2" xfId="13477"/>
    <cellStyle name="Output 2 5 40 3" xfId="22470"/>
    <cellStyle name="Output 2 5 40 4" xfId="30657"/>
    <cellStyle name="Output 2 5 40 5" xfId="39973"/>
    <cellStyle name="Output 2 5 40 6" xfId="44322"/>
    <cellStyle name="Output 2 5 40 7" xfId="50563"/>
    <cellStyle name="Output 2 5 41" xfId="5876"/>
    <cellStyle name="Output 2 5 41 2" xfId="13593"/>
    <cellStyle name="Output 2 5 41 3" xfId="22586"/>
    <cellStyle name="Output 2 5 41 4" xfId="30773"/>
    <cellStyle name="Output 2 5 41 5" xfId="40086"/>
    <cellStyle name="Output 2 5 41 6" xfId="44438"/>
    <cellStyle name="Output 2 5 41 7" xfId="51066"/>
    <cellStyle name="Output 2 5 42" xfId="6005"/>
    <cellStyle name="Output 2 5 42 2" xfId="13722"/>
    <cellStyle name="Output 2 5 42 3" xfId="22715"/>
    <cellStyle name="Output 2 5 42 4" xfId="30902"/>
    <cellStyle name="Output 2 5 42 5" xfId="40210"/>
    <cellStyle name="Output 2 5 42 6" xfId="44567"/>
    <cellStyle name="Output 2 5 42 7" xfId="53287"/>
    <cellStyle name="Output 2 5 43" xfId="6132"/>
    <cellStyle name="Output 2 5 43 2" xfId="13849"/>
    <cellStyle name="Output 2 5 43 3" xfId="22842"/>
    <cellStyle name="Output 2 5 43 4" xfId="31029"/>
    <cellStyle name="Output 2 5 43 5" xfId="40330"/>
    <cellStyle name="Output 2 5 43 6" xfId="44694"/>
    <cellStyle name="Output 2 5 43 7" xfId="48351"/>
    <cellStyle name="Output 2 5 44" xfId="6261"/>
    <cellStyle name="Output 2 5 44 2" xfId="13978"/>
    <cellStyle name="Output 2 5 44 3" xfId="22971"/>
    <cellStyle name="Output 2 5 44 4" xfId="31158"/>
    <cellStyle name="Output 2 5 44 5" xfId="40458"/>
    <cellStyle name="Output 2 5 44 6" xfId="44823"/>
    <cellStyle name="Output 2 5 44 7" xfId="47779"/>
    <cellStyle name="Output 2 5 45" xfId="6377"/>
    <cellStyle name="Output 2 5 45 2" xfId="14094"/>
    <cellStyle name="Output 2 5 45 3" xfId="23087"/>
    <cellStyle name="Output 2 5 45 4" xfId="31274"/>
    <cellStyle name="Output 2 5 45 5" xfId="40571"/>
    <cellStyle name="Output 2 5 45 6" xfId="44939"/>
    <cellStyle name="Output 2 5 45 7" xfId="51546"/>
    <cellStyle name="Output 2 5 46" xfId="6488"/>
    <cellStyle name="Output 2 5 46 2" xfId="14205"/>
    <cellStyle name="Output 2 5 46 3" xfId="23198"/>
    <cellStyle name="Output 2 5 46 4" xfId="31385"/>
    <cellStyle name="Output 2 5 46 5" xfId="40678"/>
    <cellStyle name="Output 2 5 46 6" xfId="45050"/>
    <cellStyle name="Output 2 5 46 7" xfId="48469"/>
    <cellStyle name="Output 2 5 47" xfId="5353"/>
    <cellStyle name="Output 2 5 47 2" xfId="13070"/>
    <cellStyle name="Output 2 5 47 3" xfId="22063"/>
    <cellStyle name="Output 2 5 47 4" xfId="30250"/>
    <cellStyle name="Output 2 5 47 5" xfId="39582"/>
    <cellStyle name="Output 2 5 47 6" xfId="43915"/>
    <cellStyle name="Output 2 5 47 7" xfId="50770"/>
    <cellStyle name="Output 2 5 48" xfId="6634"/>
    <cellStyle name="Output 2 5 48 2" xfId="14351"/>
    <cellStyle name="Output 2 5 48 3" xfId="23344"/>
    <cellStyle name="Output 2 5 48 4" xfId="31531"/>
    <cellStyle name="Output 2 5 48 5" xfId="40817"/>
    <cellStyle name="Output 2 5 48 6" xfId="45196"/>
    <cellStyle name="Output 2 5 48 7" xfId="54362"/>
    <cellStyle name="Output 2 5 49" xfId="6746"/>
    <cellStyle name="Output 2 5 49 2" xfId="14463"/>
    <cellStyle name="Output 2 5 49 3" xfId="23456"/>
    <cellStyle name="Output 2 5 49 4" xfId="31643"/>
    <cellStyle name="Output 2 5 49 5" xfId="40923"/>
    <cellStyle name="Output 2 5 49 6" xfId="45308"/>
    <cellStyle name="Output 2 5 49 7" xfId="47387"/>
    <cellStyle name="Output 2 5 5" xfId="1377"/>
    <cellStyle name="Output 2 5 5 2" xfId="9200"/>
    <cellStyle name="Output 2 5 5 3" xfId="16628"/>
    <cellStyle name="Output 2 5 5 4" xfId="25500"/>
    <cellStyle name="Output 2 5 5 5" xfId="33978"/>
    <cellStyle name="Output 2 5 5 6" xfId="37658"/>
    <cellStyle name="Output 2 5 5 7" xfId="51881"/>
    <cellStyle name="Output 2 5 50" xfId="6861"/>
    <cellStyle name="Output 2 5 50 2" xfId="14578"/>
    <cellStyle name="Output 2 5 50 3" xfId="23571"/>
    <cellStyle name="Output 2 5 50 4" xfId="31758"/>
    <cellStyle name="Output 2 5 50 5" xfId="41031"/>
    <cellStyle name="Output 2 5 50 6" xfId="45423"/>
    <cellStyle name="Output 2 5 50 7" xfId="46779"/>
    <cellStyle name="Output 2 5 51" xfId="6974"/>
    <cellStyle name="Output 2 5 51 2" xfId="14691"/>
    <cellStyle name="Output 2 5 51 3" xfId="23684"/>
    <cellStyle name="Output 2 5 51 4" xfId="31871"/>
    <cellStyle name="Output 2 5 51 5" xfId="41139"/>
    <cellStyle name="Output 2 5 51 6" xfId="45536"/>
    <cellStyle name="Output 2 5 51 7" xfId="47019"/>
    <cellStyle name="Output 2 5 52" xfId="7085"/>
    <cellStyle name="Output 2 5 52 2" xfId="14802"/>
    <cellStyle name="Output 2 5 52 3" xfId="23795"/>
    <cellStyle name="Output 2 5 52 4" xfId="31982"/>
    <cellStyle name="Output 2 5 52 5" xfId="41244"/>
    <cellStyle name="Output 2 5 52 6" xfId="45647"/>
    <cellStyle name="Output 2 5 52 7" xfId="50016"/>
    <cellStyle name="Output 2 5 53" xfId="7182"/>
    <cellStyle name="Output 2 5 53 2" xfId="14899"/>
    <cellStyle name="Output 2 5 53 3" xfId="23892"/>
    <cellStyle name="Output 2 5 53 4" xfId="32079"/>
    <cellStyle name="Output 2 5 53 5" xfId="41340"/>
    <cellStyle name="Output 2 5 53 6" xfId="45744"/>
    <cellStyle name="Output 2 5 53 7" xfId="52754"/>
    <cellStyle name="Output 2 5 54" xfId="7378"/>
    <cellStyle name="Output 2 5 54 2" xfId="15095"/>
    <cellStyle name="Output 2 5 54 3" xfId="24088"/>
    <cellStyle name="Output 2 5 54 4" xfId="32275"/>
    <cellStyle name="Output 2 5 54 5" xfId="41531"/>
    <cellStyle name="Output 2 5 54 6" xfId="45940"/>
    <cellStyle name="Output 2 5 54 7" xfId="51594"/>
    <cellStyle name="Output 2 5 55" xfId="7482"/>
    <cellStyle name="Output 2 5 55 2" xfId="15199"/>
    <cellStyle name="Output 2 5 55 3" xfId="24192"/>
    <cellStyle name="Output 2 5 55 4" xfId="32379"/>
    <cellStyle name="Output 2 5 55 5" xfId="41627"/>
    <cellStyle name="Output 2 5 55 6" xfId="46044"/>
    <cellStyle name="Output 2 5 55 7" xfId="51434"/>
    <cellStyle name="Output 2 5 56" xfId="7603"/>
    <cellStyle name="Output 2 5 56 2" xfId="15320"/>
    <cellStyle name="Output 2 5 56 3" xfId="24313"/>
    <cellStyle name="Output 2 5 56 4" xfId="32500"/>
    <cellStyle name="Output 2 5 56 5" xfId="41742"/>
    <cellStyle name="Output 2 5 56 6" xfId="46165"/>
    <cellStyle name="Output 2 5 56 7" xfId="47696"/>
    <cellStyle name="Output 2 5 57" xfId="7879"/>
    <cellStyle name="Output 2 5 57 2" xfId="15596"/>
    <cellStyle name="Output 2 5 57 3" xfId="24583"/>
    <cellStyle name="Output 2 5 57 4" xfId="32776"/>
    <cellStyle name="Output 2 5 57 5" xfId="42007"/>
    <cellStyle name="Output 2 5 57 6" xfId="46441"/>
    <cellStyle name="Output 2 5 57 7" xfId="48417"/>
    <cellStyle name="Output 2 5 58" xfId="8007"/>
    <cellStyle name="Output 2 5 58 2" xfId="15724"/>
    <cellStyle name="Output 2 5 58 3" xfId="24709"/>
    <cellStyle name="Output 2 5 58 4" xfId="32904"/>
    <cellStyle name="Output 2 5 58 5" xfId="42130"/>
    <cellStyle name="Output 2 5 58 6" xfId="46569"/>
    <cellStyle name="Output 2 5 58 7" xfId="47260"/>
    <cellStyle name="Output 2 5 59" xfId="7997"/>
    <cellStyle name="Output 2 5 59 2" xfId="15714"/>
    <cellStyle name="Output 2 5 59 3" xfId="24699"/>
    <cellStyle name="Output 2 5 59 4" xfId="32894"/>
    <cellStyle name="Output 2 5 59 5" xfId="42120"/>
    <cellStyle name="Output 2 5 59 6" xfId="46559"/>
    <cellStyle name="Output 2 5 59 7" xfId="49419"/>
    <cellStyle name="Output 2 5 6" xfId="1500"/>
    <cellStyle name="Output 2 5 6 2" xfId="9323"/>
    <cellStyle name="Output 2 5 6 3" xfId="16751"/>
    <cellStyle name="Output 2 5 6 4" xfId="25383"/>
    <cellStyle name="Output 2 5 6 5" xfId="33831"/>
    <cellStyle name="Output 2 5 6 6" xfId="39562"/>
    <cellStyle name="Output 2 5 6 7" xfId="51614"/>
    <cellStyle name="Output 2 5 60" xfId="8155"/>
    <cellStyle name="Output 2 5 60 2" xfId="15872"/>
    <cellStyle name="Output 2 5 60 3" xfId="33052"/>
    <cellStyle name="Output 2 5 60 4" xfId="42271"/>
    <cellStyle name="Output 2 5 60 5" xfId="46717"/>
    <cellStyle name="Output 2 5 60 6" xfId="47733"/>
    <cellStyle name="Output 2 5 61" xfId="26681"/>
    <cellStyle name="Output 2 5 62" xfId="35531"/>
    <cellStyle name="Output 2 5 63" xfId="36263"/>
    <cellStyle name="Output 2 5 64" xfId="54459"/>
    <cellStyle name="Output 2 5 7" xfId="975"/>
    <cellStyle name="Output 2 5 7 2" xfId="8798"/>
    <cellStyle name="Output 2 5 7 3" xfId="16226"/>
    <cellStyle name="Output 2 5 7 4" xfId="25811"/>
    <cellStyle name="Output 2 5 7 5" xfId="34392"/>
    <cellStyle name="Output 2 5 7 6" xfId="36701"/>
    <cellStyle name="Output 2 5 7 7" xfId="52594"/>
    <cellStyle name="Output 2 5 8" xfId="1737"/>
    <cellStyle name="Output 2 5 8 2" xfId="9560"/>
    <cellStyle name="Output 2 5 8 3" xfId="16988"/>
    <cellStyle name="Output 2 5 8 4" xfId="19411"/>
    <cellStyle name="Output 2 5 8 5" xfId="26971"/>
    <cellStyle name="Output 2 5 8 6" xfId="40456"/>
    <cellStyle name="Output 2 5 8 7" xfId="49550"/>
    <cellStyle name="Output 2 5 9" xfId="1871"/>
    <cellStyle name="Output 2 5 9 2" xfId="9694"/>
    <cellStyle name="Output 2 5 9 3" xfId="17122"/>
    <cellStyle name="Output 2 5 9 4" xfId="24866"/>
    <cellStyle name="Output 2 5 9 5" xfId="33180"/>
    <cellStyle name="Output 2 5 9 6" xfId="39707"/>
    <cellStyle name="Output 2 5 9 7" xfId="50498"/>
    <cellStyle name="Output 2 6" xfId="520"/>
    <cellStyle name="Output 2 6 10" xfId="1966"/>
    <cellStyle name="Output 2 6 10 2" xfId="9789"/>
    <cellStyle name="Output 2 6 10 3" xfId="17217"/>
    <cellStyle name="Output 2 6 10 4" xfId="19646"/>
    <cellStyle name="Output 2 6 10 5" xfId="28014"/>
    <cellStyle name="Output 2 6 10 6" xfId="38219"/>
    <cellStyle name="Output 2 6 10 7" xfId="49334"/>
    <cellStyle name="Output 2 6 11" xfId="2084"/>
    <cellStyle name="Output 2 6 11 2" xfId="9907"/>
    <cellStyle name="Output 2 6 11 3" xfId="17335"/>
    <cellStyle name="Output 2 6 11 4" xfId="19307"/>
    <cellStyle name="Output 2 6 11 5" xfId="28882"/>
    <cellStyle name="Output 2 6 11 6" xfId="41060"/>
    <cellStyle name="Output 2 6 11 7" xfId="49457"/>
    <cellStyle name="Output 2 6 12" xfId="2197"/>
    <cellStyle name="Output 2 6 12 2" xfId="10020"/>
    <cellStyle name="Output 2 6 12 3" xfId="17448"/>
    <cellStyle name="Output 2 6 12 4" xfId="25921"/>
    <cellStyle name="Output 2 6 12 5" xfId="34524"/>
    <cellStyle name="Output 2 6 12 6" xfId="37427"/>
    <cellStyle name="Output 2 6 12 7" xfId="52834"/>
    <cellStyle name="Output 2 6 13" xfId="2312"/>
    <cellStyle name="Output 2 6 13 2" xfId="10135"/>
    <cellStyle name="Output 2 6 13 3" xfId="17563"/>
    <cellStyle name="Output 2 6 13 4" xfId="25522"/>
    <cellStyle name="Output 2 6 13 5" xfId="34005"/>
    <cellStyle name="Output 2 6 13 6" xfId="41687"/>
    <cellStyle name="Output 2 6 13 7" xfId="51929"/>
    <cellStyle name="Output 2 6 14" xfId="2404"/>
    <cellStyle name="Output 2 6 14 2" xfId="10227"/>
    <cellStyle name="Output 2 6 14 3" xfId="17655"/>
    <cellStyle name="Output 2 6 14 4" xfId="26026"/>
    <cellStyle name="Output 2 6 14 5" xfId="34658"/>
    <cellStyle name="Output 2 6 14 6" xfId="38582"/>
    <cellStyle name="Output 2 6 14 7" xfId="53054"/>
    <cellStyle name="Output 2 6 15" xfId="2495"/>
    <cellStyle name="Output 2 6 15 2" xfId="10318"/>
    <cellStyle name="Output 2 6 15 3" xfId="17746"/>
    <cellStyle name="Output 2 6 15 4" xfId="24913"/>
    <cellStyle name="Output 2 6 15 5" xfId="33242"/>
    <cellStyle name="Output 2 6 15 6" xfId="37150"/>
    <cellStyle name="Output 2 6 15 7" xfId="50607"/>
    <cellStyle name="Output 2 6 16" xfId="2608"/>
    <cellStyle name="Output 2 6 16 2" xfId="10431"/>
    <cellStyle name="Output 2 6 16 3" xfId="17859"/>
    <cellStyle name="Output 2 6 16 4" xfId="19409"/>
    <cellStyle name="Output 2 6 16 5" xfId="27456"/>
    <cellStyle name="Output 2 6 16 6" xfId="41070"/>
    <cellStyle name="Output 2 6 16 7" xfId="47989"/>
    <cellStyle name="Output 2 6 17" xfId="2712"/>
    <cellStyle name="Output 2 6 17 2" xfId="10535"/>
    <cellStyle name="Output 2 6 17 3" xfId="17963"/>
    <cellStyle name="Output 2 6 17 4" xfId="25081"/>
    <cellStyle name="Output 2 6 17 5" xfId="33442"/>
    <cellStyle name="Output 2 6 17 6" xfId="38048"/>
    <cellStyle name="Output 2 6 17 7" xfId="50971"/>
    <cellStyle name="Output 2 6 18" xfId="2745"/>
    <cellStyle name="Output 2 6 18 2" xfId="10568"/>
    <cellStyle name="Output 2 6 18 3" xfId="17996"/>
    <cellStyle name="Output 2 6 18 4" xfId="19760"/>
    <cellStyle name="Output 2 6 18 5" xfId="28597"/>
    <cellStyle name="Output 2 6 18 6" xfId="41906"/>
    <cellStyle name="Output 2 6 18 7" xfId="50085"/>
    <cellStyle name="Output 2 6 19" xfId="2801"/>
    <cellStyle name="Output 2 6 19 2" xfId="10624"/>
    <cellStyle name="Output 2 6 19 3" xfId="18052"/>
    <cellStyle name="Output 2 6 19 4" xfId="24928"/>
    <cellStyle name="Output 2 6 19 5" xfId="33261"/>
    <cellStyle name="Output 2 6 19 6" xfId="36347"/>
    <cellStyle name="Output 2 6 19 7" xfId="50641"/>
    <cellStyle name="Output 2 6 2" xfId="670"/>
    <cellStyle name="Output 2 6 2 2" xfId="8493"/>
    <cellStyle name="Output 2 6 2 3" xfId="8253"/>
    <cellStyle name="Output 2 6 2 4" xfId="19337"/>
    <cellStyle name="Output 2 6 2 5" xfId="27849"/>
    <cellStyle name="Output 2 6 2 6" xfId="37340"/>
    <cellStyle name="Output 2 6 2 7" xfId="49985"/>
    <cellStyle name="Output 2 6 20" xfId="2908"/>
    <cellStyle name="Output 2 6 20 2" xfId="10731"/>
    <cellStyle name="Output 2 6 20 3" xfId="18159"/>
    <cellStyle name="Output 2 6 20 4" xfId="20276"/>
    <cellStyle name="Output 2 6 20 5" xfId="27722"/>
    <cellStyle name="Output 2 6 20 6" xfId="36627"/>
    <cellStyle name="Output 2 6 20 7" xfId="47851"/>
    <cellStyle name="Output 2 6 21" xfId="3284"/>
    <cellStyle name="Output 2 6 21 2" xfId="11077"/>
    <cellStyle name="Output 2 6 21 3" xfId="18406"/>
    <cellStyle name="Output 2 6 21 4" xfId="20132"/>
    <cellStyle name="Output 2 6 21 5" xfId="28119"/>
    <cellStyle name="Output 2 6 21 6" xfId="39576"/>
    <cellStyle name="Output 2 6 21 7" xfId="48037"/>
    <cellStyle name="Output 2 6 22" xfId="3404"/>
    <cellStyle name="Output 2 6 22 2" xfId="11195"/>
    <cellStyle name="Output 2 6 22 3" xfId="18517"/>
    <cellStyle name="Output 2 6 22 4" xfId="19919"/>
    <cellStyle name="Output 2 6 22 5" xfId="26930"/>
    <cellStyle name="Output 2 6 22 6" xfId="37726"/>
    <cellStyle name="Output 2 6 22 7" xfId="49103"/>
    <cellStyle name="Output 2 6 23" xfId="3210"/>
    <cellStyle name="Output 2 6 23 2" xfId="11007"/>
    <cellStyle name="Output 2 6 23 3" xfId="18347"/>
    <cellStyle name="Output 2 6 23 4" xfId="19274"/>
    <cellStyle name="Output 2 6 23 5" xfId="28879"/>
    <cellStyle name="Output 2 6 23 6" xfId="36747"/>
    <cellStyle name="Output 2 6 23 7" xfId="48206"/>
    <cellStyle name="Output 2 6 24" xfId="3675"/>
    <cellStyle name="Output 2 6 24 2" xfId="11460"/>
    <cellStyle name="Output 2 6 24 3" xfId="18733"/>
    <cellStyle name="Output 2 6 24 4" xfId="25188"/>
    <cellStyle name="Output 2 6 24 5" xfId="33572"/>
    <cellStyle name="Output 2 6 24 6" xfId="38168"/>
    <cellStyle name="Output 2 6 24 7" xfId="51198"/>
    <cellStyle name="Output 2 6 25" xfId="3805"/>
    <cellStyle name="Output 2 6 25 2" xfId="11587"/>
    <cellStyle name="Output 2 6 25 3" xfId="18844"/>
    <cellStyle name="Output 2 6 25 4" xfId="26156"/>
    <cellStyle name="Output 2 6 25 5" xfId="34825"/>
    <cellStyle name="Output 2 6 25 6" xfId="40865"/>
    <cellStyle name="Output 2 6 25 7" xfId="53334"/>
    <cellStyle name="Output 2 6 26" xfId="3923"/>
    <cellStyle name="Output 2 6 26 2" xfId="11703"/>
    <cellStyle name="Output 2 6 26 3" xfId="18953"/>
    <cellStyle name="Output 2 6 26 4" xfId="25773"/>
    <cellStyle name="Output 2 6 26 5" xfId="34334"/>
    <cellStyle name="Output 2 6 26 6" xfId="37068"/>
    <cellStyle name="Output 2 6 26 7" xfId="52501"/>
    <cellStyle name="Output 2 6 27" xfId="4019"/>
    <cellStyle name="Output 2 6 27 2" xfId="11793"/>
    <cellStyle name="Output 2 6 27 3" xfId="20729"/>
    <cellStyle name="Output 2 6 27 4" xfId="28916"/>
    <cellStyle name="Output 2 6 27 5" xfId="38298"/>
    <cellStyle name="Output 2 6 27 6" xfId="42581"/>
    <cellStyle name="Output 2 6 27 7" xfId="48455"/>
    <cellStyle name="Output 2 6 28" xfId="4120"/>
    <cellStyle name="Output 2 6 28 2" xfId="11879"/>
    <cellStyle name="Output 2 6 28 3" xfId="20830"/>
    <cellStyle name="Output 2 6 28 4" xfId="29017"/>
    <cellStyle name="Output 2 6 28 5" xfId="38394"/>
    <cellStyle name="Output 2 6 28 6" xfId="42682"/>
    <cellStyle name="Output 2 6 28 7" xfId="47573"/>
    <cellStyle name="Output 2 6 29" xfId="3213"/>
    <cellStyle name="Output 2 6 29 2" xfId="20337"/>
    <cellStyle name="Output 2 6 29 3" xfId="28425"/>
    <cellStyle name="Output 2 6 29 4" xfId="37816"/>
    <cellStyle name="Output 2 6 29 5" xfId="42443"/>
    <cellStyle name="Output 2 6 29 6" xfId="53851"/>
    <cellStyle name="Output 2 6 3" xfId="778"/>
    <cellStyle name="Output 2 6 3 2" xfId="8601"/>
    <cellStyle name="Output 2 6 3 3" xfId="16029"/>
    <cellStyle name="Output 2 6 3 4" xfId="25202"/>
    <cellStyle name="Output 2 6 3 5" xfId="33594"/>
    <cellStyle name="Output 2 6 3 6" xfId="37528"/>
    <cellStyle name="Output 2 6 3 7" xfId="51227"/>
    <cellStyle name="Output 2 6 30" xfId="4317"/>
    <cellStyle name="Output 2 6 30 2" xfId="12034"/>
    <cellStyle name="Output 2 6 30 3" xfId="21027"/>
    <cellStyle name="Output 2 6 30 4" xfId="29214"/>
    <cellStyle name="Output 2 6 30 5" xfId="38585"/>
    <cellStyle name="Output 2 6 30 6" xfId="42879"/>
    <cellStyle name="Output 2 6 30 7" xfId="48995"/>
    <cellStyle name="Output 2 6 31" xfId="4440"/>
    <cellStyle name="Output 2 6 31 2" xfId="12157"/>
    <cellStyle name="Output 2 6 31 3" xfId="21150"/>
    <cellStyle name="Output 2 6 31 4" xfId="29337"/>
    <cellStyle name="Output 2 6 31 5" xfId="38703"/>
    <cellStyle name="Output 2 6 31 6" xfId="43002"/>
    <cellStyle name="Output 2 6 31 7" xfId="50712"/>
    <cellStyle name="Output 2 6 32" xfId="4554"/>
    <cellStyle name="Output 2 6 32 2" xfId="12271"/>
    <cellStyle name="Output 2 6 32 3" xfId="21264"/>
    <cellStyle name="Output 2 6 32 4" xfId="29451"/>
    <cellStyle name="Output 2 6 32 5" xfId="38812"/>
    <cellStyle name="Output 2 6 32 6" xfId="43116"/>
    <cellStyle name="Output 2 6 32 7" xfId="53784"/>
    <cellStyle name="Output 2 6 33" xfId="4667"/>
    <cellStyle name="Output 2 6 33 2" xfId="12384"/>
    <cellStyle name="Output 2 6 33 3" xfId="21377"/>
    <cellStyle name="Output 2 6 33 4" xfId="29564"/>
    <cellStyle name="Output 2 6 33 5" xfId="38921"/>
    <cellStyle name="Output 2 6 33 6" xfId="43229"/>
    <cellStyle name="Output 2 6 33 7" xfId="49490"/>
    <cellStyle name="Output 2 6 34" xfId="4778"/>
    <cellStyle name="Output 2 6 34 2" xfId="12495"/>
    <cellStyle name="Output 2 6 34 3" xfId="21488"/>
    <cellStyle name="Output 2 6 34 4" xfId="29675"/>
    <cellStyle name="Output 2 6 34 5" xfId="39029"/>
    <cellStyle name="Output 2 6 34 6" xfId="43340"/>
    <cellStyle name="Output 2 6 34 7" xfId="53265"/>
    <cellStyle name="Output 2 6 35" xfId="4887"/>
    <cellStyle name="Output 2 6 35 2" xfId="12604"/>
    <cellStyle name="Output 2 6 35 3" xfId="21597"/>
    <cellStyle name="Output 2 6 35 4" xfId="29784"/>
    <cellStyle name="Output 2 6 35 5" xfId="39133"/>
    <cellStyle name="Output 2 6 35 6" xfId="43449"/>
    <cellStyle name="Output 2 6 35 7" xfId="47412"/>
    <cellStyle name="Output 2 6 36" xfId="4998"/>
    <cellStyle name="Output 2 6 36 2" xfId="12715"/>
    <cellStyle name="Output 2 6 36 3" xfId="21708"/>
    <cellStyle name="Output 2 6 36 4" xfId="29895"/>
    <cellStyle name="Output 2 6 36 5" xfId="39241"/>
    <cellStyle name="Output 2 6 36 6" xfId="43560"/>
    <cellStyle name="Output 2 6 36 7" xfId="53748"/>
    <cellStyle name="Output 2 6 37" xfId="5377"/>
    <cellStyle name="Output 2 6 37 2" xfId="13094"/>
    <cellStyle name="Output 2 6 37 3" xfId="22087"/>
    <cellStyle name="Output 2 6 37 4" xfId="30274"/>
    <cellStyle name="Output 2 6 37 5" xfId="39605"/>
    <cellStyle name="Output 2 6 37 6" xfId="43939"/>
    <cellStyle name="Output 2 6 37 7" xfId="53002"/>
    <cellStyle name="Output 2 6 38" xfId="5497"/>
    <cellStyle name="Output 2 6 38 2" xfId="13214"/>
    <cellStyle name="Output 2 6 38 3" xfId="22207"/>
    <cellStyle name="Output 2 6 38 4" xfId="30394"/>
    <cellStyle name="Output 2 6 38 5" xfId="39719"/>
    <cellStyle name="Output 2 6 38 6" xfId="44059"/>
    <cellStyle name="Output 2 6 38 7" xfId="47962"/>
    <cellStyle name="Output 2 6 39" xfId="5621"/>
    <cellStyle name="Output 2 6 39 2" xfId="13338"/>
    <cellStyle name="Output 2 6 39 3" xfId="22331"/>
    <cellStyle name="Output 2 6 39 4" xfId="30518"/>
    <cellStyle name="Output 2 6 39 5" xfId="39839"/>
    <cellStyle name="Output 2 6 39 6" xfId="44183"/>
    <cellStyle name="Output 2 6 39 7" xfId="47115"/>
    <cellStyle name="Output 2 6 4" xfId="889"/>
    <cellStyle name="Output 2 6 4 2" xfId="8712"/>
    <cellStyle name="Output 2 6 4 3" xfId="16140"/>
    <cellStyle name="Output 2 6 4 4" xfId="19817"/>
    <cellStyle name="Output 2 6 4 5" xfId="27563"/>
    <cellStyle name="Output 2 6 4 6" xfId="37482"/>
    <cellStyle name="Output 2 6 4 7" xfId="47724"/>
    <cellStyle name="Output 2 6 40" xfId="5737"/>
    <cellStyle name="Output 2 6 40 2" xfId="13454"/>
    <cellStyle name="Output 2 6 40 3" xfId="22447"/>
    <cellStyle name="Output 2 6 40 4" xfId="30634"/>
    <cellStyle name="Output 2 6 40 5" xfId="39951"/>
    <cellStyle name="Output 2 6 40 6" xfId="44299"/>
    <cellStyle name="Output 2 6 40 7" xfId="53023"/>
    <cellStyle name="Output 2 6 41" xfId="5853"/>
    <cellStyle name="Output 2 6 41 2" xfId="13570"/>
    <cellStyle name="Output 2 6 41 3" xfId="22563"/>
    <cellStyle name="Output 2 6 41 4" xfId="30750"/>
    <cellStyle name="Output 2 6 41 5" xfId="40064"/>
    <cellStyle name="Output 2 6 41 6" xfId="44415"/>
    <cellStyle name="Output 2 6 41 7" xfId="53674"/>
    <cellStyle name="Output 2 6 42" xfId="5982"/>
    <cellStyle name="Output 2 6 42 2" xfId="13699"/>
    <cellStyle name="Output 2 6 42 3" xfId="22692"/>
    <cellStyle name="Output 2 6 42 4" xfId="30879"/>
    <cellStyle name="Output 2 6 42 5" xfId="40188"/>
    <cellStyle name="Output 2 6 42 6" xfId="44544"/>
    <cellStyle name="Output 2 6 42 7" xfId="53515"/>
    <cellStyle name="Output 2 6 43" xfId="5160"/>
    <cellStyle name="Output 2 6 43 2" xfId="12877"/>
    <cellStyle name="Output 2 6 43 3" xfId="21870"/>
    <cellStyle name="Output 2 6 43 4" xfId="30057"/>
    <cellStyle name="Output 2 6 43 5" xfId="39396"/>
    <cellStyle name="Output 2 6 43 6" xfId="43722"/>
    <cellStyle name="Output 2 6 43 7" xfId="52949"/>
    <cellStyle name="Output 2 6 44" xfId="6238"/>
    <cellStyle name="Output 2 6 44 2" xfId="13955"/>
    <cellStyle name="Output 2 6 44 3" xfId="22948"/>
    <cellStyle name="Output 2 6 44 4" xfId="31135"/>
    <cellStyle name="Output 2 6 44 5" xfId="40436"/>
    <cellStyle name="Output 2 6 44 6" xfId="44800"/>
    <cellStyle name="Output 2 6 44 7" xfId="47512"/>
    <cellStyle name="Output 2 6 45" xfId="6354"/>
    <cellStyle name="Output 2 6 45 2" xfId="14071"/>
    <cellStyle name="Output 2 6 45 3" xfId="23064"/>
    <cellStyle name="Output 2 6 45 4" xfId="31251"/>
    <cellStyle name="Output 2 6 45 5" xfId="40549"/>
    <cellStyle name="Output 2 6 45 6" xfId="44916"/>
    <cellStyle name="Output 2 6 45 7" xfId="54231"/>
    <cellStyle name="Output 2 6 46" xfId="6465"/>
    <cellStyle name="Output 2 6 46 2" xfId="14182"/>
    <cellStyle name="Output 2 6 46 3" xfId="23175"/>
    <cellStyle name="Output 2 6 46 4" xfId="31362"/>
    <cellStyle name="Output 2 6 46 5" xfId="40656"/>
    <cellStyle name="Output 2 6 46 6" xfId="45027"/>
    <cellStyle name="Output 2 6 46 7" xfId="48831"/>
    <cellStyle name="Output 2 6 47" xfId="6554"/>
    <cellStyle name="Output 2 6 47 2" xfId="14271"/>
    <cellStyle name="Output 2 6 47 3" xfId="23264"/>
    <cellStyle name="Output 2 6 47 4" xfId="31451"/>
    <cellStyle name="Output 2 6 47 5" xfId="40740"/>
    <cellStyle name="Output 2 6 47 6" xfId="45116"/>
    <cellStyle name="Output 2 6 47 7" xfId="51787"/>
    <cellStyle name="Output 2 6 48" xfId="6611"/>
    <cellStyle name="Output 2 6 48 2" xfId="14328"/>
    <cellStyle name="Output 2 6 48 3" xfId="23321"/>
    <cellStyle name="Output 2 6 48 4" xfId="31508"/>
    <cellStyle name="Output 2 6 48 5" xfId="40795"/>
    <cellStyle name="Output 2 6 48 6" xfId="45173"/>
    <cellStyle name="Output 2 6 48 7" xfId="49155"/>
    <cellStyle name="Output 2 6 49" xfId="6723"/>
    <cellStyle name="Output 2 6 49 2" xfId="14440"/>
    <cellStyle name="Output 2 6 49 3" xfId="23433"/>
    <cellStyle name="Output 2 6 49 4" xfId="31620"/>
    <cellStyle name="Output 2 6 49 5" xfId="40901"/>
    <cellStyle name="Output 2 6 49 6" xfId="45285"/>
    <cellStyle name="Output 2 6 49 7" xfId="52179"/>
    <cellStyle name="Output 2 6 5" xfId="1354"/>
    <cellStyle name="Output 2 6 5 2" xfId="9177"/>
    <cellStyle name="Output 2 6 5 3" xfId="16605"/>
    <cellStyle name="Output 2 6 5 4" xfId="26619"/>
    <cellStyle name="Output 2 6 5 5" xfId="35452"/>
    <cellStyle name="Output 2 6 5 6" xfId="39391"/>
    <cellStyle name="Output 2 6 5 7" xfId="54331"/>
    <cellStyle name="Output 2 6 50" xfId="6838"/>
    <cellStyle name="Output 2 6 50 2" xfId="14555"/>
    <cellStyle name="Output 2 6 50 3" xfId="23548"/>
    <cellStyle name="Output 2 6 50 4" xfId="31735"/>
    <cellStyle name="Output 2 6 50 5" xfId="41009"/>
    <cellStyle name="Output 2 6 50 6" xfId="45400"/>
    <cellStyle name="Output 2 6 50 7" xfId="46999"/>
    <cellStyle name="Output 2 6 51" xfId="6951"/>
    <cellStyle name="Output 2 6 51 2" xfId="14668"/>
    <cellStyle name="Output 2 6 51 3" xfId="23661"/>
    <cellStyle name="Output 2 6 51 4" xfId="31848"/>
    <cellStyle name="Output 2 6 51 5" xfId="41117"/>
    <cellStyle name="Output 2 6 51 6" xfId="45513"/>
    <cellStyle name="Output 2 6 51 7" xfId="46805"/>
    <cellStyle name="Output 2 6 52" xfId="7062"/>
    <cellStyle name="Output 2 6 52 2" xfId="14779"/>
    <cellStyle name="Output 2 6 52 3" xfId="23772"/>
    <cellStyle name="Output 2 6 52 4" xfId="31959"/>
    <cellStyle name="Output 2 6 52 5" xfId="41222"/>
    <cellStyle name="Output 2 6 52 6" xfId="45624"/>
    <cellStyle name="Output 2 6 52 7" xfId="51777"/>
    <cellStyle name="Output 2 6 53" xfId="7341"/>
    <cellStyle name="Output 2 6 53 2" xfId="15058"/>
    <cellStyle name="Output 2 6 53 3" xfId="24051"/>
    <cellStyle name="Output 2 6 53 4" xfId="32238"/>
    <cellStyle name="Output 2 6 53 5" xfId="41494"/>
    <cellStyle name="Output 2 6 53 6" xfId="45903"/>
    <cellStyle name="Output 2 6 53 7" xfId="51561"/>
    <cellStyle name="Output 2 6 54" xfId="7356"/>
    <cellStyle name="Output 2 6 54 2" xfId="15073"/>
    <cellStyle name="Output 2 6 54 3" xfId="24066"/>
    <cellStyle name="Output 2 6 54 4" xfId="32253"/>
    <cellStyle name="Output 2 6 54 5" xfId="41509"/>
    <cellStyle name="Output 2 6 54 6" xfId="45918"/>
    <cellStyle name="Output 2 6 54 7" xfId="50058"/>
    <cellStyle name="Output 2 6 55" xfId="7459"/>
    <cellStyle name="Output 2 6 55 2" xfId="15176"/>
    <cellStyle name="Output 2 6 55 3" xfId="24169"/>
    <cellStyle name="Output 2 6 55 4" xfId="32356"/>
    <cellStyle name="Output 2 6 55 5" xfId="41605"/>
    <cellStyle name="Output 2 6 55 6" xfId="46021"/>
    <cellStyle name="Output 2 6 55 7" xfId="53958"/>
    <cellStyle name="Output 2 6 56" xfId="7580"/>
    <cellStyle name="Output 2 6 56 2" xfId="15297"/>
    <cellStyle name="Output 2 6 56 3" xfId="24290"/>
    <cellStyle name="Output 2 6 56 4" xfId="32477"/>
    <cellStyle name="Output 2 6 56 5" xfId="41720"/>
    <cellStyle name="Output 2 6 56 6" xfId="46142"/>
    <cellStyle name="Output 2 6 56 7" xfId="47265"/>
    <cellStyle name="Output 2 6 57" xfId="7856"/>
    <cellStyle name="Output 2 6 57 2" xfId="15573"/>
    <cellStyle name="Output 2 6 57 3" xfId="24560"/>
    <cellStyle name="Output 2 6 57 4" xfId="32753"/>
    <cellStyle name="Output 2 6 57 5" xfId="41985"/>
    <cellStyle name="Output 2 6 57 6" xfId="46418"/>
    <cellStyle name="Output 2 6 57 7" xfId="47454"/>
    <cellStyle name="Output 2 6 58" xfId="7750"/>
    <cellStyle name="Output 2 6 58 2" xfId="15467"/>
    <cellStyle name="Output 2 6 58 3" xfId="24458"/>
    <cellStyle name="Output 2 6 58 4" xfId="32647"/>
    <cellStyle name="Output 2 6 58 5" xfId="41883"/>
    <cellStyle name="Output 2 6 58 6" xfId="46312"/>
    <cellStyle name="Output 2 6 58 7" xfId="52646"/>
    <cellStyle name="Output 2 6 59" xfId="8068"/>
    <cellStyle name="Output 2 6 59 2" xfId="15785"/>
    <cellStyle name="Output 2 6 59 3" xfId="24770"/>
    <cellStyle name="Output 2 6 59 4" xfId="32965"/>
    <cellStyle name="Output 2 6 59 5" xfId="42187"/>
    <cellStyle name="Output 2 6 59 6" xfId="46630"/>
    <cellStyle name="Output 2 6 59 7" xfId="48287"/>
    <cellStyle name="Output 2 6 6" xfId="1477"/>
    <cellStyle name="Output 2 6 6 2" xfId="9300"/>
    <cellStyle name="Output 2 6 6 3" xfId="16728"/>
    <cellStyle name="Output 2 6 6 4" xfId="26609"/>
    <cellStyle name="Output 2 6 6 5" xfId="35439"/>
    <cellStyle name="Output 2 6 6 6" xfId="39464"/>
    <cellStyle name="Output 2 6 6 7" xfId="54311"/>
    <cellStyle name="Output 2 6 60" xfId="8132"/>
    <cellStyle name="Output 2 6 60 2" xfId="15849"/>
    <cellStyle name="Output 2 6 60 3" xfId="33029"/>
    <cellStyle name="Output 2 6 60 4" xfId="42249"/>
    <cellStyle name="Output 2 6 60 5" xfId="46694"/>
    <cellStyle name="Output 2 6 60 6" xfId="49606"/>
    <cellStyle name="Output 2 6 61" xfId="20562"/>
    <cellStyle name="Output 2 6 62" xfId="28292"/>
    <cellStyle name="Output 2 6 63" xfId="36584"/>
    <cellStyle name="Output 2 6 64" xfId="49028"/>
    <cellStyle name="Output 2 6 7" xfId="1614"/>
    <cellStyle name="Output 2 6 7 2" xfId="9437"/>
    <cellStyle name="Output 2 6 7 3" xfId="16865"/>
    <cellStyle name="Output 2 6 7 4" xfId="25359"/>
    <cellStyle name="Output 2 6 7 5" xfId="33799"/>
    <cellStyle name="Output 2 6 7 6" xfId="37135"/>
    <cellStyle name="Output 2 6 7 7" xfId="51565"/>
    <cellStyle name="Output 2 6 8" xfId="1714"/>
    <cellStyle name="Output 2 6 8 2" xfId="9537"/>
    <cellStyle name="Output 2 6 8 3" xfId="16965"/>
    <cellStyle name="Output 2 6 8 4" xfId="25706"/>
    <cellStyle name="Output 2 6 8 5" xfId="34248"/>
    <cellStyle name="Output 2 6 8 6" xfId="36387"/>
    <cellStyle name="Output 2 6 8 7" xfId="52334"/>
    <cellStyle name="Output 2 6 9" xfId="1848"/>
    <cellStyle name="Output 2 6 9 2" xfId="9671"/>
    <cellStyle name="Output 2 6 9 3" xfId="17099"/>
    <cellStyle name="Output 2 6 9 4" xfId="25981"/>
    <cellStyle name="Output 2 6 9 5" xfId="34602"/>
    <cellStyle name="Output 2 6 9 6" xfId="36816"/>
    <cellStyle name="Output 2 6 9 7" xfId="52963"/>
    <cellStyle name="Output 2 7" xfId="616"/>
    <cellStyle name="Output 2 7 2" xfId="8439"/>
    <cellStyle name="Output 2 7 3" xfId="11814"/>
    <cellStyle name="Output 2 7 4" xfId="19607"/>
    <cellStyle name="Output 2 7 5" xfId="26843"/>
    <cellStyle name="Output 2 7 6" xfId="36423"/>
    <cellStyle name="Output 2 7 7" xfId="49057"/>
    <cellStyle name="Output 2 8" xfId="213"/>
    <cellStyle name="Output 2 8 2" xfId="8317"/>
    <cellStyle name="Output 2 8 3" xfId="8306"/>
    <cellStyle name="Output 2 8 4" xfId="25231"/>
    <cellStyle name="Output 2 8 5" xfId="33635"/>
    <cellStyle name="Output 2 8 6" xfId="37729"/>
    <cellStyle name="Output 2 8 7" xfId="51289"/>
    <cellStyle name="Output 2 9" xfId="1209"/>
    <cellStyle name="Output 2 9 2" xfId="9032"/>
    <cellStyle name="Output 2 9 3" xfId="16460"/>
    <cellStyle name="Output 2 9 4" xfId="19825"/>
    <cellStyle name="Output 2 9 5" xfId="27228"/>
    <cellStyle name="Output 2 9 6" xfId="39874"/>
    <cellStyle name="Output 2 9 7" xfId="50265"/>
    <cellStyle name="Output 3" xfId="155"/>
    <cellStyle name="Output 3 10" xfId="1231"/>
    <cellStyle name="Output 3 10 2" xfId="9054"/>
    <cellStyle name="Output 3 10 3" xfId="16482"/>
    <cellStyle name="Output 3 10 4" xfId="20392"/>
    <cellStyle name="Output 3 10 5" xfId="27859"/>
    <cellStyle name="Output 3 10 6" xfId="37616"/>
    <cellStyle name="Output 3 10 7" xfId="47737"/>
    <cellStyle name="Output 3 11" xfId="1292"/>
    <cellStyle name="Output 3 11 2" xfId="9115"/>
    <cellStyle name="Output 3 11 3" xfId="16543"/>
    <cellStyle name="Output 3 11 4" xfId="20530"/>
    <cellStyle name="Output 3 11 5" xfId="27582"/>
    <cellStyle name="Output 3 11 6" xfId="38274"/>
    <cellStyle name="Output 3 11 7" xfId="48227"/>
    <cellStyle name="Output 3 12" xfId="1167"/>
    <cellStyle name="Output 3 12 2" xfId="8990"/>
    <cellStyle name="Output 3 12 3" xfId="16418"/>
    <cellStyle name="Output 3 12 4" xfId="19752"/>
    <cellStyle name="Output 3 12 5" xfId="27691"/>
    <cellStyle name="Output 3 12 6" xfId="37872"/>
    <cellStyle name="Output 3 12 7" xfId="48404"/>
    <cellStyle name="Output 3 13" xfId="2282"/>
    <cellStyle name="Output 3 13 2" xfId="10105"/>
    <cellStyle name="Output 3 13 3" xfId="17533"/>
    <cellStyle name="Output 3 13 4" xfId="25102"/>
    <cellStyle name="Output 3 13 5" xfId="33469"/>
    <cellStyle name="Output 3 13 6" xfId="36843"/>
    <cellStyle name="Output 3 13 7" xfId="51021"/>
    <cellStyle name="Output 3 14" xfId="1030"/>
    <cellStyle name="Output 3 14 2" xfId="8853"/>
    <cellStyle name="Output 3 14 3" xfId="16281"/>
    <cellStyle name="Output 3 14 4" xfId="26658"/>
    <cellStyle name="Output 3 14 5" xfId="35505"/>
    <cellStyle name="Output 3 14 6" xfId="36634"/>
    <cellStyle name="Output 3 14 7" xfId="54417"/>
    <cellStyle name="Output 3 15" xfId="3219"/>
    <cellStyle name="Output 3 15 2" xfId="11015"/>
    <cellStyle name="Output 3 15 3" xfId="18352"/>
    <cellStyle name="Output 3 15 4" xfId="26078"/>
    <cellStyle name="Output 3 15 5" xfId="34725"/>
    <cellStyle name="Output 3 15 6" xfId="39920"/>
    <cellStyle name="Output 3 15 7" xfId="53167"/>
    <cellStyle name="Output 3 16" xfId="3198"/>
    <cellStyle name="Output 3 16 2" xfId="10998"/>
    <cellStyle name="Output 3 16 3" xfId="20324"/>
    <cellStyle name="Output 3 16 4" xfId="19302"/>
    <cellStyle name="Output 3 16 5" xfId="27887"/>
    <cellStyle name="Output 3 16 6" xfId="41807"/>
    <cellStyle name="Output 3 16 7" xfId="48259"/>
    <cellStyle name="Output 3 17" xfId="3752"/>
    <cellStyle name="Output 3 17 2" xfId="20602"/>
    <cellStyle name="Output 3 17 3" xfId="28752"/>
    <cellStyle name="Output 3 17 4" xfId="38140"/>
    <cellStyle name="Output 3 17 5" xfId="42528"/>
    <cellStyle name="Output 3 17 6" xfId="52499"/>
    <cellStyle name="Output 3 18" xfId="4229"/>
    <cellStyle name="Output 3 18 2" xfId="11963"/>
    <cellStyle name="Output 3 18 3" xfId="20939"/>
    <cellStyle name="Output 3 18 4" xfId="29126"/>
    <cellStyle name="Output 3 18 5" xfId="38500"/>
    <cellStyle name="Output 3 18 6" xfId="42791"/>
    <cellStyle name="Output 3 18 7" xfId="49939"/>
    <cellStyle name="Output 3 19" xfId="4054"/>
    <cellStyle name="Output 3 19 2" xfId="11820"/>
    <cellStyle name="Output 3 19 3" xfId="20764"/>
    <cellStyle name="Output 3 19 4" xfId="28951"/>
    <cellStyle name="Output 3 19 5" xfId="38330"/>
    <cellStyle name="Output 3 19 6" xfId="42616"/>
    <cellStyle name="Output 3 19 7" xfId="51142"/>
    <cellStyle name="Output 3 2" xfId="256"/>
    <cellStyle name="Output 3 2 10" xfId="1123"/>
    <cellStyle name="Output 3 2 10 2" xfId="8946"/>
    <cellStyle name="Output 3 2 10 3" xfId="16374"/>
    <cellStyle name="Output 3 2 10 4" xfId="25582"/>
    <cellStyle name="Output 3 2 10 5" xfId="34090"/>
    <cellStyle name="Output 3 2 10 6" xfId="42131"/>
    <cellStyle name="Output 3 2 10 7" xfId="52066"/>
    <cellStyle name="Output 3 2 11" xfId="958"/>
    <cellStyle name="Output 3 2 11 2" xfId="8781"/>
    <cellStyle name="Output 3 2 11 3" xfId="16209"/>
    <cellStyle name="Output 3 2 11 4" xfId="20411"/>
    <cellStyle name="Output 3 2 11 5" xfId="28707"/>
    <cellStyle name="Output 3 2 11 6" xfId="36797"/>
    <cellStyle name="Output 3 2 11 7" xfId="48363"/>
    <cellStyle name="Output 3 2 12" xfId="1040"/>
    <cellStyle name="Output 3 2 12 2" xfId="8863"/>
    <cellStyle name="Output 3 2 12 3" xfId="16291"/>
    <cellStyle name="Output 3 2 12 4" xfId="26140"/>
    <cellStyle name="Output 3 2 12 5" xfId="34806"/>
    <cellStyle name="Output 3 2 12 6" xfId="36485"/>
    <cellStyle name="Output 3 2 12 7" xfId="53305"/>
    <cellStyle name="Output 3 2 13" xfId="1052"/>
    <cellStyle name="Output 3 2 13 2" xfId="8875"/>
    <cellStyle name="Output 3 2 13 3" xfId="16303"/>
    <cellStyle name="Output 3 2 13 4" xfId="25627"/>
    <cellStyle name="Output 3 2 13 5" xfId="34146"/>
    <cellStyle name="Output 3 2 13 6" xfId="37459"/>
    <cellStyle name="Output 3 2 13 7" xfId="52164"/>
    <cellStyle name="Output 3 2 14" xfId="1763"/>
    <cellStyle name="Output 3 2 14 2" xfId="9586"/>
    <cellStyle name="Output 3 2 14 3" xfId="17014"/>
    <cellStyle name="Output 3 2 14 4" xfId="26665"/>
    <cellStyle name="Output 3 2 14 5" xfId="35512"/>
    <cellStyle name="Output 3 2 14 6" xfId="37936"/>
    <cellStyle name="Output 3 2 14 7" xfId="54430"/>
    <cellStyle name="Output 3 2 15" xfId="1247"/>
    <cellStyle name="Output 3 2 15 2" xfId="9070"/>
    <cellStyle name="Output 3 2 15 3" xfId="16498"/>
    <cellStyle name="Output 3 2 15 4" xfId="19893"/>
    <cellStyle name="Output 3 2 15 5" xfId="27031"/>
    <cellStyle name="Output 3 2 15 6" xfId="41437"/>
    <cellStyle name="Output 3 2 15 7" xfId="46909"/>
    <cellStyle name="Output 3 2 16" xfId="1660"/>
    <cellStyle name="Output 3 2 16 2" xfId="9483"/>
    <cellStyle name="Output 3 2 16 3" xfId="16911"/>
    <cellStyle name="Output 3 2 16 4" xfId="24840"/>
    <cellStyle name="Output 3 2 16 5" xfId="26853"/>
    <cellStyle name="Output 3 2 16 6" xfId="39147"/>
    <cellStyle name="Output 3 2 16 7" xfId="49839"/>
    <cellStyle name="Output 3 2 17" xfId="1174"/>
    <cellStyle name="Output 3 2 17 2" xfId="8997"/>
    <cellStyle name="Output 3 2 17 3" xfId="16425"/>
    <cellStyle name="Output 3 2 17 4" xfId="26437"/>
    <cellStyle name="Output 3 2 17 5" xfId="35210"/>
    <cellStyle name="Output 3 2 17 6" xfId="37390"/>
    <cellStyle name="Output 3 2 17 7" xfId="53938"/>
    <cellStyle name="Output 3 2 18" xfId="1208"/>
    <cellStyle name="Output 3 2 18 2" xfId="9031"/>
    <cellStyle name="Output 3 2 18 3" xfId="16459"/>
    <cellStyle name="Output 3 2 18 4" xfId="24811"/>
    <cellStyle name="Output 3 2 18 5" xfId="33128"/>
    <cellStyle name="Output 3 2 18 6" xfId="39986"/>
    <cellStyle name="Output 3 2 18 7" xfId="50389"/>
    <cellStyle name="Output 3 2 19" xfId="2316"/>
    <cellStyle name="Output 3 2 19 2" xfId="10139"/>
    <cellStyle name="Output 3 2 19 3" xfId="17567"/>
    <cellStyle name="Output 3 2 19 4" xfId="20353"/>
    <cellStyle name="Output 3 2 19 5" xfId="28128"/>
    <cellStyle name="Output 3 2 19 6" xfId="41190"/>
    <cellStyle name="Output 3 2 19 7" xfId="50112"/>
    <cellStyle name="Output 3 2 2" xfId="530"/>
    <cellStyle name="Output 3 2 2 10" xfId="1976"/>
    <cellStyle name="Output 3 2 2 10 2" xfId="9799"/>
    <cellStyle name="Output 3 2 2 10 3" xfId="17227"/>
    <cellStyle name="Output 3 2 2 10 4" xfId="20567"/>
    <cellStyle name="Output 3 2 2 10 5" xfId="27217"/>
    <cellStyle name="Output 3 2 2 10 6" xfId="37186"/>
    <cellStyle name="Output 3 2 2 10 7" xfId="48414"/>
    <cellStyle name="Output 3 2 2 11" xfId="2094"/>
    <cellStyle name="Output 3 2 2 11 2" xfId="9917"/>
    <cellStyle name="Output 3 2 2 11 3" xfId="17345"/>
    <cellStyle name="Output 3 2 2 11 4" xfId="19196"/>
    <cellStyle name="Output 3 2 2 11 5" xfId="26960"/>
    <cellStyle name="Output 3 2 2 11 6" xfId="40239"/>
    <cellStyle name="Output 3 2 2 11 7" xfId="47300"/>
    <cellStyle name="Output 3 2 2 12" xfId="2207"/>
    <cellStyle name="Output 3 2 2 12 2" xfId="10030"/>
    <cellStyle name="Output 3 2 2 12 3" xfId="17458"/>
    <cellStyle name="Output 3 2 2 12 4" xfId="25357"/>
    <cellStyle name="Output 3 2 2 12 5" xfId="33797"/>
    <cellStyle name="Output 3 2 2 12 6" xfId="37766"/>
    <cellStyle name="Output 3 2 2 12 7" xfId="51560"/>
    <cellStyle name="Output 3 2 2 13" xfId="2303"/>
    <cellStyle name="Output 3 2 2 13 2" xfId="10126"/>
    <cellStyle name="Output 3 2 2 13 3" xfId="17554"/>
    <cellStyle name="Output 3 2 2 13 4" xfId="20129"/>
    <cellStyle name="Output 3 2 2 13 5" xfId="27638"/>
    <cellStyle name="Output 3 2 2 13 6" xfId="36998"/>
    <cellStyle name="Output 3 2 2 13 7" xfId="48892"/>
    <cellStyle name="Output 3 2 2 14" xfId="2397"/>
    <cellStyle name="Output 3 2 2 14 2" xfId="10220"/>
    <cellStyle name="Output 3 2 2 14 3" xfId="17648"/>
    <cellStyle name="Output 3 2 2 14 4" xfId="26264"/>
    <cellStyle name="Output 3 2 2 14 5" xfId="34963"/>
    <cellStyle name="Output 3 2 2 14 6" xfId="39343"/>
    <cellStyle name="Output 3 2 2 14 7" xfId="53572"/>
    <cellStyle name="Output 3 2 2 15" xfId="2505"/>
    <cellStyle name="Output 3 2 2 15 2" xfId="10328"/>
    <cellStyle name="Output 3 2 2 15 3" xfId="17756"/>
    <cellStyle name="Output 3 2 2 15 4" xfId="20621"/>
    <cellStyle name="Output 3 2 2 15 5" xfId="27162"/>
    <cellStyle name="Output 3 2 2 15 6" xfId="37655"/>
    <cellStyle name="Output 3 2 2 15 7" xfId="47414"/>
    <cellStyle name="Output 3 2 2 16" xfId="2618"/>
    <cellStyle name="Output 3 2 2 16 2" xfId="10441"/>
    <cellStyle name="Output 3 2 2 16 3" xfId="17869"/>
    <cellStyle name="Output 3 2 2 16 4" xfId="26249"/>
    <cellStyle name="Output 3 2 2 16 5" xfId="34946"/>
    <cellStyle name="Output 3 2 2 16 6" xfId="40249"/>
    <cellStyle name="Output 3 2 2 16 7" xfId="53541"/>
    <cellStyle name="Output 3 2 2 17" xfId="2703"/>
    <cellStyle name="Output 3 2 2 17 2" xfId="10526"/>
    <cellStyle name="Output 3 2 2 17 3" xfId="17954"/>
    <cellStyle name="Output 3 2 2 17 4" xfId="25594"/>
    <cellStyle name="Output 3 2 2 17 5" xfId="34104"/>
    <cellStyle name="Output 3 2 2 17 6" xfId="38665"/>
    <cellStyle name="Output 3 2 2 17 7" xfId="52084"/>
    <cellStyle name="Output 3 2 2 18" xfId="2740"/>
    <cellStyle name="Output 3 2 2 18 2" xfId="10563"/>
    <cellStyle name="Output 3 2 2 18 3" xfId="17991"/>
    <cellStyle name="Output 3 2 2 18 4" xfId="25467"/>
    <cellStyle name="Output 3 2 2 18 5" xfId="33936"/>
    <cellStyle name="Output 3 2 2 18 6" xfId="36970"/>
    <cellStyle name="Output 3 2 2 18 7" xfId="51804"/>
    <cellStyle name="Output 3 2 2 19" xfId="2811"/>
    <cellStyle name="Output 3 2 2 19 2" xfId="10634"/>
    <cellStyle name="Output 3 2 2 19 3" xfId="18062"/>
    <cellStyle name="Output 3 2 2 19 4" xfId="19808"/>
    <cellStyle name="Output 3 2 2 19 5" xfId="28562"/>
    <cellStyle name="Output 3 2 2 19 6" xfId="36727"/>
    <cellStyle name="Output 3 2 2 19 7" xfId="47375"/>
    <cellStyle name="Output 3 2 2 2" xfId="680"/>
    <cellStyle name="Output 3 2 2 2 2" xfId="8503"/>
    <cellStyle name="Output 3 2 2 2 3" xfId="15931"/>
    <cellStyle name="Output 3 2 2 2 4" xfId="19316"/>
    <cellStyle name="Output 3 2 2 2 5" xfId="27446"/>
    <cellStyle name="Output 3 2 2 2 6" xfId="36497"/>
    <cellStyle name="Output 3 2 2 2 7" xfId="48280"/>
    <cellStyle name="Output 3 2 2 20" xfId="2918"/>
    <cellStyle name="Output 3 2 2 20 2" xfId="10741"/>
    <cellStyle name="Output 3 2 2 20 3" xfId="18169"/>
    <cellStyle name="Output 3 2 2 20 4" xfId="26252"/>
    <cellStyle name="Output 3 2 2 20 5" xfId="34950"/>
    <cellStyle name="Output 3 2 2 20 6" xfId="36834"/>
    <cellStyle name="Output 3 2 2 20 7" xfId="53550"/>
    <cellStyle name="Output 3 2 2 21" xfId="3294"/>
    <cellStyle name="Output 3 2 2 21 2" xfId="11087"/>
    <cellStyle name="Output 3 2 2 21 3" xfId="18416"/>
    <cellStyle name="Output 3 2 2 21 4" xfId="25587"/>
    <cellStyle name="Output 3 2 2 21 5" xfId="34096"/>
    <cellStyle name="Output 3 2 2 21 6" xfId="36540"/>
    <cellStyle name="Output 3 2 2 21 7" xfId="52075"/>
    <cellStyle name="Output 3 2 2 22" xfId="3414"/>
    <cellStyle name="Output 3 2 2 22 2" xfId="11205"/>
    <cellStyle name="Output 3 2 2 22 3" xfId="18527"/>
    <cellStyle name="Output 3 2 2 22 4" xfId="25991"/>
    <cellStyle name="Output 3 2 2 22 5" xfId="34614"/>
    <cellStyle name="Output 3 2 2 22 6" xfId="42258"/>
    <cellStyle name="Output 3 2 2 22 7" xfId="52980"/>
    <cellStyle name="Output 3 2 2 23" xfId="2982"/>
    <cellStyle name="Output 3 2 2 23 2" xfId="10804"/>
    <cellStyle name="Output 3 2 2 23 3" xfId="18230"/>
    <cellStyle name="Output 3 2 2 23 4" xfId="26663"/>
    <cellStyle name="Output 3 2 2 23 5" xfId="35510"/>
    <cellStyle name="Output 3 2 2 23 6" xfId="42024"/>
    <cellStyle name="Output 3 2 2 23 7" xfId="54427"/>
    <cellStyle name="Output 3 2 2 24" xfId="3685"/>
    <cellStyle name="Output 3 2 2 24 2" xfId="11470"/>
    <cellStyle name="Output 3 2 2 24 3" xfId="18743"/>
    <cellStyle name="Output 3 2 2 24 4" xfId="20017"/>
    <cellStyle name="Output 3 2 2 24 5" xfId="28130"/>
    <cellStyle name="Output 3 2 2 24 6" xfId="37344"/>
    <cellStyle name="Output 3 2 2 24 7" xfId="50260"/>
    <cellStyle name="Output 3 2 2 25" xfId="3815"/>
    <cellStyle name="Output 3 2 2 25 2" xfId="11597"/>
    <cellStyle name="Output 3 2 2 25 3" xfId="18854"/>
    <cellStyle name="Output 3 2 2 25 4" xfId="25782"/>
    <cellStyle name="Output 3 2 2 25 5" xfId="34350"/>
    <cellStyle name="Output 3 2 2 25 6" xfId="40027"/>
    <cellStyle name="Output 3 2 2 25 7" xfId="52522"/>
    <cellStyle name="Output 3 2 2 26" xfId="3933"/>
    <cellStyle name="Output 3 2 2 26 2" xfId="11713"/>
    <cellStyle name="Output 3 2 2 26 3" xfId="18963"/>
    <cellStyle name="Output 3 2 2 26 4" xfId="19872"/>
    <cellStyle name="Output 3 2 2 26 5" xfId="28509"/>
    <cellStyle name="Output 3 2 2 26 6" xfId="38111"/>
    <cellStyle name="Output 3 2 2 26 7" xfId="46960"/>
    <cellStyle name="Output 3 2 2 27" xfId="4012"/>
    <cellStyle name="Output 3 2 2 27 2" xfId="11787"/>
    <cellStyle name="Output 3 2 2 27 3" xfId="20722"/>
    <cellStyle name="Output 3 2 2 27 4" xfId="28909"/>
    <cellStyle name="Output 3 2 2 27 5" xfId="38292"/>
    <cellStyle name="Output 3 2 2 27 6" xfId="42574"/>
    <cellStyle name="Output 3 2 2 27 7" xfId="52736"/>
    <cellStyle name="Output 3 2 2 28" xfId="4130"/>
    <cellStyle name="Output 3 2 2 28 2" xfId="11889"/>
    <cellStyle name="Output 3 2 2 28 3" xfId="20840"/>
    <cellStyle name="Output 3 2 2 28 4" xfId="29027"/>
    <cellStyle name="Output 3 2 2 28 5" xfId="38404"/>
    <cellStyle name="Output 3 2 2 28 6" xfId="42692"/>
    <cellStyle name="Output 3 2 2 28 7" xfId="50566"/>
    <cellStyle name="Output 3 2 2 29" xfId="4188"/>
    <cellStyle name="Output 3 2 2 29 2" xfId="20898"/>
    <cellStyle name="Output 3 2 2 29 3" xfId="29085"/>
    <cellStyle name="Output 3 2 2 29 4" xfId="38461"/>
    <cellStyle name="Output 3 2 2 29 5" xfId="42750"/>
    <cellStyle name="Output 3 2 2 29 6" xfId="52549"/>
    <cellStyle name="Output 3 2 2 3" xfId="788"/>
    <cellStyle name="Output 3 2 2 3 2" xfId="8611"/>
    <cellStyle name="Output 3 2 2 3 3" xfId="16039"/>
    <cellStyle name="Output 3 2 2 3 4" xfId="19925"/>
    <cellStyle name="Output 3 2 2 3 5" xfId="28710"/>
    <cellStyle name="Output 3 2 2 3 6" xfId="36317"/>
    <cellStyle name="Output 3 2 2 3 7" xfId="50290"/>
    <cellStyle name="Output 3 2 2 30" xfId="4327"/>
    <cellStyle name="Output 3 2 2 30 2" xfId="12044"/>
    <cellStyle name="Output 3 2 2 30 3" xfId="21037"/>
    <cellStyle name="Output 3 2 2 30 4" xfId="29224"/>
    <cellStyle name="Output 3 2 2 30 5" xfId="38595"/>
    <cellStyle name="Output 3 2 2 30 6" xfId="42889"/>
    <cellStyle name="Output 3 2 2 30 7" xfId="49051"/>
    <cellStyle name="Output 3 2 2 31" xfId="4450"/>
    <cellStyle name="Output 3 2 2 31 2" xfId="12167"/>
    <cellStyle name="Output 3 2 2 31 3" xfId="21160"/>
    <cellStyle name="Output 3 2 2 31 4" xfId="29347"/>
    <cellStyle name="Output 3 2 2 31 5" xfId="38713"/>
    <cellStyle name="Output 3 2 2 31 6" xfId="43012"/>
    <cellStyle name="Output 3 2 2 31 7" xfId="47442"/>
    <cellStyle name="Output 3 2 2 32" xfId="4564"/>
    <cellStyle name="Output 3 2 2 32 2" xfId="12281"/>
    <cellStyle name="Output 3 2 2 32 3" xfId="21274"/>
    <cellStyle name="Output 3 2 2 32 4" xfId="29461"/>
    <cellStyle name="Output 3 2 2 32 5" xfId="38822"/>
    <cellStyle name="Output 3 2 2 32 6" xfId="43126"/>
    <cellStyle name="Output 3 2 2 32 7" xfId="52854"/>
    <cellStyle name="Output 3 2 2 33" xfId="4677"/>
    <cellStyle name="Output 3 2 2 33 2" xfId="12394"/>
    <cellStyle name="Output 3 2 2 33 3" xfId="21387"/>
    <cellStyle name="Output 3 2 2 33 4" xfId="29574"/>
    <cellStyle name="Output 3 2 2 33 5" xfId="38931"/>
    <cellStyle name="Output 3 2 2 33 6" xfId="43239"/>
    <cellStyle name="Output 3 2 2 33 7" xfId="48707"/>
    <cellStyle name="Output 3 2 2 34" xfId="4788"/>
    <cellStyle name="Output 3 2 2 34 2" xfId="12505"/>
    <cellStyle name="Output 3 2 2 34 3" xfId="21498"/>
    <cellStyle name="Output 3 2 2 34 4" xfId="29685"/>
    <cellStyle name="Output 3 2 2 34 5" xfId="39039"/>
    <cellStyle name="Output 3 2 2 34 6" xfId="43350"/>
    <cellStyle name="Output 3 2 2 34 7" xfId="52460"/>
    <cellStyle name="Output 3 2 2 35" xfId="4897"/>
    <cellStyle name="Output 3 2 2 35 2" xfId="12614"/>
    <cellStyle name="Output 3 2 2 35 3" xfId="21607"/>
    <cellStyle name="Output 3 2 2 35 4" xfId="29794"/>
    <cellStyle name="Output 3 2 2 35 5" xfId="39143"/>
    <cellStyle name="Output 3 2 2 35 6" xfId="43459"/>
    <cellStyle name="Output 3 2 2 35 7" xfId="48637"/>
    <cellStyle name="Output 3 2 2 36" xfId="5008"/>
    <cellStyle name="Output 3 2 2 36 2" xfId="12725"/>
    <cellStyle name="Output 3 2 2 36 3" xfId="21718"/>
    <cellStyle name="Output 3 2 2 36 4" xfId="29905"/>
    <cellStyle name="Output 3 2 2 36 5" xfId="39251"/>
    <cellStyle name="Output 3 2 2 36 6" xfId="43570"/>
    <cellStyle name="Output 3 2 2 36 7" xfId="52745"/>
    <cellStyle name="Output 3 2 2 37" xfId="5387"/>
    <cellStyle name="Output 3 2 2 37 2" xfId="13104"/>
    <cellStyle name="Output 3 2 2 37 3" xfId="22097"/>
    <cellStyle name="Output 3 2 2 37 4" xfId="30284"/>
    <cellStyle name="Output 3 2 2 37 5" xfId="39615"/>
    <cellStyle name="Output 3 2 2 37 6" xfId="43949"/>
    <cellStyle name="Output 3 2 2 37 7" xfId="52176"/>
    <cellStyle name="Output 3 2 2 38" xfId="5507"/>
    <cellStyle name="Output 3 2 2 38 2" xfId="13224"/>
    <cellStyle name="Output 3 2 2 38 3" xfId="22217"/>
    <cellStyle name="Output 3 2 2 38 4" xfId="30404"/>
    <cellStyle name="Output 3 2 2 38 5" xfId="39729"/>
    <cellStyle name="Output 3 2 2 38 6" xfId="44069"/>
    <cellStyle name="Output 3 2 2 38 7" xfId="50065"/>
    <cellStyle name="Output 3 2 2 39" xfId="5631"/>
    <cellStyle name="Output 3 2 2 39 2" xfId="13348"/>
    <cellStyle name="Output 3 2 2 39 3" xfId="22341"/>
    <cellStyle name="Output 3 2 2 39 4" xfId="30528"/>
    <cellStyle name="Output 3 2 2 39 5" xfId="39849"/>
    <cellStyle name="Output 3 2 2 39 6" xfId="44193"/>
    <cellStyle name="Output 3 2 2 39 7" xfId="54512"/>
    <cellStyle name="Output 3 2 2 4" xfId="899"/>
    <cellStyle name="Output 3 2 2 4 2" xfId="8722"/>
    <cellStyle name="Output 3 2 2 4 3" xfId="16150"/>
    <cellStyle name="Output 3 2 2 4 4" xfId="26228"/>
    <cellStyle name="Output 3 2 2 4 5" xfId="34916"/>
    <cellStyle name="Output 3 2 2 4 6" xfId="37044"/>
    <cellStyle name="Output 3 2 2 4 7" xfId="53486"/>
    <cellStyle name="Output 3 2 2 40" xfId="5747"/>
    <cellStyle name="Output 3 2 2 40 2" xfId="13464"/>
    <cellStyle name="Output 3 2 2 40 3" xfId="22457"/>
    <cellStyle name="Output 3 2 2 40 4" xfId="30644"/>
    <cellStyle name="Output 3 2 2 40 5" xfId="39961"/>
    <cellStyle name="Output 3 2 2 40 6" xfId="44309"/>
    <cellStyle name="Output 3 2 2 40 7" xfId="52089"/>
    <cellStyle name="Output 3 2 2 41" xfId="5863"/>
    <cellStyle name="Output 3 2 2 41 2" xfId="13580"/>
    <cellStyle name="Output 3 2 2 41 3" xfId="22573"/>
    <cellStyle name="Output 3 2 2 41 4" xfId="30760"/>
    <cellStyle name="Output 3 2 2 41 5" xfId="40074"/>
    <cellStyle name="Output 3 2 2 41 6" xfId="44425"/>
    <cellStyle name="Output 3 2 2 41 7" xfId="52655"/>
    <cellStyle name="Output 3 2 2 42" xfId="5992"/>
    <cellStyle name="Output 3 2 2 42 2" xfId="13709"/>
    <cellStyle name="Output 3 2 2 42 3" xfId="22702"/>
    <cellStyle name="Output 3 2 2 42 4" xfId="30889"/>
    <cellStyle name="Output 3 2 2 42 5" xfId="40198"/>
    <cellStyle name="Output 3 2 2 42 6" xfId="44554"/>
    <cellStyle name="Output 3 2 2 42 7" xfId="48450"/>
    <cellStyle name="Output 3 2 2 43" xfId="5299"/>
    <cellStyle name="Output 3 2 2 43 2" xfId="13016"/>
    <cellStyle name="Output 3 2 2 43 3" xfId="22009"/>
    <cellStyle name="Output 3 2 2 43 4" xfId="30196"/>
    <cellStyle name="Output 3 2 2 43 5" xfId="39530"/>
    <cellStyle name="Output 3 2 2 43 6" xfId="43861"/>
    <cellStyle name="Output 3 2 2 43 7" xfId="53663"/>
    <cellStyle name="Output 3 2 2 44" xfId="6248"/>
    <cellStyle name="Output 3 2 2 44 2" xfId="13965"/>
    <cellStyle name="Output 3 2 2 44 3" xfId="22958"/>
    <cellStyle name="Output 3 2 2 44 4" xfId="31145"/>
    <cellStyle name="Output 3 2 2 44 5" xfId="40446"/>
    <cellStyle name="Output 3 2 2 44 6" xfId="44810"/>
    <cellStyle name="Output 3 2 2 44 7" xfId="49527"/>
    <cellStyle name="Output 3 2 2 45" xfId="6364"/>
    <cellStyle name="Output 3 2 2 45 2" xfId="14081"/>
    <cellStyle name="Output 3 2 2 45 3" xfId="23074"/>
    <cellStyle name="Output 3 2 2 45 4" xfId="31261"/>
    <cellStyle name="Output 3 2 2 45 5" xfId="40559"/>
    <cellStyle name="Output 3 2 2 45 6" xfId="44926"/>
    <cellStyle name="Output 3 2 2 45 7" xfId="53064"/>
    <cellStyle name="Output 3 2 2 46" xfId="6475"/>
    <cellStyle name="Output 3 2 2 46 2" xfId="14192"/>
    <cellStyle name="Output 3 2 2 46 3" xfId="23185"/>
    <cellStyle name="Output 3 2 2 46 4" xfId="31372"/>
    <cellStyle name="Output 3 2 2 46 5" xfId="40666"/>
    <cellStyle name="Output 3 2 2 46 6" xfId="45037"/>
    <cellStyle name="Output 3 2 2 46 7" xfId="51693"/>
    <cellStyle name="Output 3 2 2 47" xfId="6549"/>
    <cellStyle name="Output 3 2 2 47 2" xfId="14266"/>
    <cellStyle name="Output 3 2 2 47 3" xfId="23259"/>
    <cellStyle name="Output 3 2 2 47 4" xfId="31446"/>
    <cellStyle name="Output 3 2 2 47 5" xfId="40735"/>
    <cellStyle name="Output 3 2 2 47 6" xfId="45111"/>
    <cellStyle name="Output 3 2 2 47 7" xfId="53500"/>
    <cellStyle name="Output 3 2 2 48" xfId="6621"/>
    <cellStyle name="Output 3 2 2 48 2" xfId="14338"/>
    <cellStyle name="Output 3 2 2 48 3" xfId="23331"/>
    <cellStyle name="Output 3 2 2 48 4" xfId="31518"/>
    <cellStyle name="Output 3 2 2 48 5" xfId="40805"/>
    <cellStyle name="Output 3 2 2 48 6" xfId="45183"/>
    <cellStyle name="Output 3 2 2 48 7" xfId="51851"/>
    <cellStyle name="Output 3 2 2 49" xfId="6733"/>
    <cellStyle name="Output 3 2 2 49 2" xfId="14450"/>
    <cellStyle name="Output 3 2 2 49 3" xfId="23443"/>
    <cellStyle name="Output 3 2 2 49 4" xfId="31630"/>
    <cellStyle name="Output 3 2 2 49 5" xfId="40911"/>
    <cellStyle name="Output 3 2 2 49 6" xfId="45295"/>
    <cellStyle name="Output 3 2 2 49 7" xfId="50957"/>
    <cellStyle name="Output 3 2 2 5" xfId="1364"/>
    <cellStyle name="Output 3 2 2 5 2" xfId="9187"/>
    <cellStyle name="Output 3 2 2 5 3" xfId="16615"/>
    <cellStyle name="Output 3 2 2 5 4" xfId="26066"/>
    <cellStyle name="Output 3 2 2 5 5" xfId="34712"/>
    <cellStyle name="Output 3 2 2 5 6" xfId="36507"/>
    <cellStyle name="Output 3 2 2 5 7" xfId="53148"/>
    <cellStyle name="Output 3 2 2 50" xfId="6848"/>
    <cellStyle name="Output 3 2 2 50 2" xfId="14565"/>
    <cellStyle name="Output 3 2 2 50 3" xfId="23558"/>
    <cellStyle name="Output 3 2 2 50 4" xfId="31745"/>
    <cellStyle name="Output 3 2 2 50 5" xfId="41019"/>
    <cellStyle name="Output 3 2 2 50 6" xfId="45410"/>
    <cellStyle name="Output 3 2 2 50 7" xfId="47862"/>
    <cellStyle name="Output 3 2 2 51" xfId="6961"/>
    <cellStyle name="Output 3 2 2 51 2" xfId="14678"/>
    <cellStyle name="Output 3 2 2 51 3" xfId="23671"/>
    <cellStyle name="Output 3 2 2 51 4" xfId="31858"/>
    <cellStyle name="Output 3 2 2 51 5" xfId="41127"/>
    <cellStyle name="Output 3 2 2 51 6" xfId="45523"/>
    <cellStyle name="Output 3 2 2 51 7" xfId="47024"/>
    <cellStyle name="Output 3 2 2 52" xfId="7072"/>
    <cellStyle name="Output 3 2 2 52 2" xfId="14789"/>
    <cellStyle name="Output 3 2 2 52 3" xfId="23782"/>
    <cellStyle name="Output 3 2 2 52 4" xfId="31969"/>
    <cellStyle name="Output 3 2 2 52 5" xfId="41232"/>
    <cellStyle name="Output 3 2 2 52 6" xfId="45634"/>
    <cellStyle name="Output 3 2 2 52 7" xfId="51314"/>
    <cellStyle name="Output 3 2 2 53" xfId="7193"/>
    <cellStyle name="Output 3 2 2 53 2" xfId="14910"/>
    <cellStyle name="Output 3 2 2 53 3" xfId="23903"/>
    <cellStyle name="Output 3 2 2 53 4" xfId="32090"/>
    <cellStyle name="Output 3 2 2 53 5" xfId="41350"/>
    <cellStyle name="Output 3 2 2 53 6" xfId="45755"/>
    <cellStyle name="Output 3 2 2 53 7" xfId="51374"/>
    <cellStyle name="Output 3 2 2 54" xfId="7209"/>
    <cellStyle name="Output 3 2 2 54 2" xfId="14926"/>
    <cellStyle name="Output 3 2 2 54 3" xfId="23919"/>
    <cellStyle name="Output 3 2 2 54 4" xfId="32106"/>
    <cellStyle name="Output 3 2 2 54 5" xfId="41366"/>
    <cellStyle name="Output 3 2 2 54 6" xfId="45771"/>
    <cellStyle name="Output 3 2 2 54 7" xfId="49496"/>
    <cellStyle name="Output 3 2 2 55" xfId="7469"/>
    <cellStyle name="Output 3 2 2 55 2" xfId="15186"/>
    <cellStyle name="Output 3 2 2 55 3" xfId="24179"/>
    <cellStyle name="Output 3 2 2 55 4" xfId="32366"/>
    <cellStyle name="Output 3 2 2 55 5" xfId="41615"/>
    <cellStyle name="Output 3 2 2 55 6" xfId="46031"/>
    <cellStyle name="Output 3 2 2 55 7" xfId="51738"/>
    <cellStyle name="Output 3 2 2 56" xfId="7590"/>
    <cellStyle name="Output 3 2 2 56 2" xfId="15307"/>
    <cellStyle name="Output 3 2 2 56 3" xfId="24300"/>
    <cellStyle name="Output 3 2 2 56 4" xfId="32487"/>
    <cellStyle name="Output 3 2 2 56 5" xfId="41730"/>
    <cellStyle name="Output 3 2 2 56 6" xfId="46152"/>
    <cellStyle name="Output 3 2 2 56 7" xfId="47830"/>
    <cellStyle name="Output 3 2 2 57" xfId="7866"/>
    <cellStyle name="Output 3 2 2 57 2" xfId="15583"/>
    <cellStyle name="Output 3 2 2 57 3" xfId="24570"/>
    <cellStyle name="Output 3 2 2 57 4" xfId="32763"/>
    <cellStyle name="Output 3 2 2 57 5" xfId="41995"/>
    <cellStyle name="Output 3 2 2 57 6" xfId="46428"/>
    <cellStyle name="Output 3 2 2 57 7" xfId="48682"/>
    <cellStyle name="Output 3 2 2 58" xfId="7918"/>
    <cellStyle name="Output 3 2 2 58 2" xfId="15635"/>
    <cellStyle name="Output 3 2 2 58 3" xfId="24622"/>
    <cellStyle name="Output 3 2 2 58 4" xfId="32815"/>
    <cellStyle name="Output 3 2 2 58 5" xfId="42046"/>
    <cellStyle name="Output 3 2 2 58 6" xfId="46480"/>
    <cellStyle name="Output 3 2 2 58 7" xfId="49772"/>
    <cellStyle name="Output 3 2 2 59" xfId="8069"/>
    <cellStyle name="Output 3 2 2 59 2" xfId="15786"/>
    <cellStyle name="Output 3 2 2 59 3" xfId="24771"/>
    <cellStyle name="Output 3 2 2 59 4" xfId="32966"/>
    <cellStyle name="Output 3 2 2 59 5" xfId="42188"/>
    <cellStyle name="Output 3 2 2 59 6" xfId="46631"/>
    <cellStyle name="Output 3 2 2 59 7" xfId="47842"/>
    <cellStyle name="Output 3 2 2 6" xfId="1487"/>
    <cellStyle name="Output 3 2 2 6 2" xfId="9310"/>
    <cellStyle name="Output 3 2 2 6 3" xfId="16738"/>
    <cellStyle name="Output 3 2 2 6 4" xfId="26052"/>
    <cellStyle name="Output 3 2 2 6 5" xfId="34696"/>
    <cellStyle name="Output 3 2 2 6 6" xfId="41798"/>
    <cellStyle name="Output 3 2 2 6 7" xfId="53116"/>
    <cellStyle name="Output 3 2 2 60" xfId="8142"/>
    <cellStyle name="Output 3 2 2 60 2" xfId="15859"/>
    <cellStyle name="Output 3 2 2 60 3" xfId="33039"/>
    <cellStyle name="Output 3 2 2 60 4" xfId="42259"/>
    <cellStyle name="Output 3 2 2 60 5" xfId="46704"/>
    <cellStyle name="Output 3 2 2 60 6" xfId="49044"/>
    <cellStyle name="Output 3 2 2 61" xfId="20398"/>
    <cellStyle name="Output 3 2 2 62" xfId="27882"/>
    <cellStyle name="Output 3 2 2 63" xfId="36922"/>
    <cellStyle name="Output 3 2 2 64" xfId="49678"/>
    <cellStyle name="Output 3 2 2 7" xfId="1601"/>
    <cellStyle name="Output 3 2 2 7 2" xfId="9424"/>
    <cellStyle name="Output 3 2 2 7 3" xfId="16852"/>
    <cellStyle name="Output 3 2 2 7 4" xfId="20024"/>
    <cellStyle name="Output 3 2 2 7 5" xfId="27111"/>
    <cellStyle name="Output 3 2 2 7 6" xfId="37990"/>
    <cellStyle name="Output 3 2 2 7 7" xfId="48921"/>
    <cellStyle name="Output 3 2 2 8" xfId="1724"/>
    <cellStyle name="Output 3 2 2 8 2" xfId="9547"/>
    <cellStyle name="Output 3 2 2 8 3" xfId="16975"/>
    <cellStyle name="Output 3 2 2 8 4" xfId="25146"/>
    <cellStyle name="Output 3 2 2 8 5" xfId="33523"/>
    <cellStyle name="Output 3 2 2 8 6" xfId="41740"/>
    <cellStyle name="Output 3 2 2 8 7" xfId="51111"/>
    <cellStyle name="Output 3 2 2 9" xfId="1858"/>
    <cellStyle name="Output 3 2 2 9 2" xfId="9681"/>
    <cellStyle name="Output 3 2 2 9 3" xfId="17109"/>
    <cellStyle name="Output 3 2 2 9 4" xfId="25546"/>
    <cellStyle name="Output 3 2 2 9 5" xfId="34041"/>
    <cellStyle name="Output 3 2 2 9 6" xfId="40783"/>
    <cellStyle name="Output 3 2 2 9 7" xfId="51980"/>
    <cellStyle name="Output 3 2 20" xfId="1633"/>
    <cellStyle name="Output 3 2 20 2" xfId="9456"/>
    <cellStyle name="Output 3 2 20 3" xfId="16884"/>
    <cellStyle name="Output 3 2 20 4" xfId="26154"/>
    <cellStyle name="Output 3 2 20 5" xfId="34823"/>
    <cellStyle name="Output 3 2 20 6" xfId="42086"/>
    <cellStyle name="Output 3 2 20 7" xfId="53331"/>
    <cellStyle name="Output 3 2 21" xfId="1550"/>
    <cellStyle name="Output 3 2 21 2" xfId="9373"/>
    <cellStyle name="Output 3 2 21 3" xfId="16801"/>
    <cellStyle name="Output 3 2 21 4" xfId="19863"/>
    <cellStyle name="Output 3 2 21 5" xfId="28477"/>
    <cellStyle name="Output 3 2 21 6" xfId="37682"/>
    <cellStyle name="Output 3 2 21 7" xfId="48509"/>
    <cellStyle name="Output 3 2 22" xfId="2411"/>
    <cellStyle name="Output 3 2 22 2" xfId="10234"/>
    <cellStyle name="Output 3 2 22 3" xfId="17662"/>
    <cellStyle name="Output 3 2 22 4" xfId="25707"/>
    <cellStyle name="Output 3 2 22 5" xfId="34249"/>
    <cellStyle name="Output 3 2 22 6" xfId="38092"/>
    <cellStyle name="Output 3 2 22 7" xfId="52338"/>
    <cellStyle name="Output 3 2 23" xfId="1308"/>
    <cellStyle name="Output 3 2 23 2" xfId="9131"/>
    <cellStyle name="Output 3 2 23 3" xfId="16559"/>
    <cellStyle name="Output 3 2 23 4" xfId="25922"/>
    <cellStyle name="Output 3 2 23 5" xfId="34525"/>
    <cellStyle name="Output 3 2 23 6" xfId="37247"/>
    <cellStyle name="Output 3 2 23 7" xfId="52837"/>
    <cellStyle name="Output 3 2 24" xfId="2388"/>
    <cellStyle name="Output 3 2 24 2" xfId="10211"/>
    <cellStyle name="Output 3 2 24 3" xfId="17639"/>
    <cellStyle name="Output 3 2 24 4" xfId="20026"/>
    <cellStyle name="Output 3 2 24 5" xfId="27105"/>
    <cellStyle name="Output 3 2 24 6" xfId="40433"/>
    <cellStyle name="Output 3 2 24 7" xfId="48424"/>
    <cellStyle name="Output 3 2 25" xfId="1669"/>
    <cellStyle name="Output 3 2 25 2" xfId="9492"/>
    <cellStyle name="Output 3 2 25 3" xfId="16920"/>
    <cellStyle name="Output 3 2 25 4" xfId="19915"/>
    <cellStyle name="Output 3 2 25 5" xfId="28215"/>
    <cellStyle name="Output 3 2 25 6" xfId="38291"/>
    <cellStyle name="Output 3 2 25 7" xfId="49415"/>
    <cellStyle name="Output 3 2 26" xfId="3105"/>
    <cellStyle name="Output 3 2 26 2" xfId="10910"/>
    <cellStyle name="Output 3 2 26 3" xfId="18291"/>
    <cellStyle name="Output 3 2 26 4" xfId="19672"/>
    <cellStyle name="Output 3 2 26 5" xfId="27924"/>
    <cellStyle name="Output 3 2 26 6" xfId="40255"/>
    <cellStyle name="Output 3 2 26 7" xfId="49361"/>
    <cellStyle name="Output 3 2 27" xfId="3148"/>
    <cellStyle name="Output 3 2 27 2" xfId="10950"/>
    <cellStyle name="Output 3 2 27 3" xfId="18320"/>
    <cellStyle name="Output 3 2 27 4" xfId="26564"/>
    <cellStyle name="Output 3 2 27 5" xfId="35379"/>
    <cellStyle name="Output 3 2 27 6" xfId="36508"/>
    <cellStyle name="Output 3 2 27 7" xfId="54210"/>
    <cellStyle name="Output 3 2 28" xfId="3153"/>
    <cellStyle name="Output 3 2 28 2" xfId="10955"/>
    <cellStyle name="Output 3 2 28 3" xfId="18325"/>
    <cellStyle name="Output 3 2 28 4" xfId="26215"/>
    <cellStyle name="Output 3 2 28 5" xfId="34900"/>
    <cellStyle name="Output 3 2 28 6" xfId="39002"/>
    <cellStyle name="Output 3 2 28 7" xfId="53461"/>
    <cellStyle name="Output 3 2 29" xfId="3194"/>
    <cellStyle name="Output 3 2 29 2" xfId="10994"/>
    <cellStyle name="Output 3 2 29 3" xfId="18342"/>
    <cellStyle name="Output 3 2 29 4" xfId="19903"/>
    <cellStyle name="Output 3 2 29 5" xfId="27996"/>
    <cellStyle name="Output 3 2 29 6" xfId="36667"/>
    <cellStyle name="Output 3 2 29 7" xfId="47768"/>
    <cellStyle name="Output 3 2 3" xfId="500"/>
    <cellStyle name="Output 3 2 3 10" xfId="1946"/>
    <cellStyle name="Output 3 2 3 10 2" xfId="9769"/>
    <cellStyle name="Output 3 2 3 10 3" xfId="17197"/>
    <cellStyle name="Output 3 2 3 10 4" xfId="25285"/>
    <cellStyle name="Output 3 2 3 10 5" xfId="33698"/>
    <cellStyle name="Output 3 2 3 10 6" xfId="39408"/>
    <cellStyle name="Output 3 2 3 10 7" xfId="51400"/>
    <cellStyle name="Output 3 2 3 11" xfId="2064"/>
    <cellStyle name="Output 3 2 3 11 2" xfId="9887"/>
    <cellStyle name="Output 3 2 3 11 3" xfId="17315"/>
    <cellStyle name="Output 3 2 3 11 4" xfId="25510"/>
    <cellStyle name="Output 3 2 3 11 5" xfId="33988"/>
    <cellStyle name="Output 3 2 3 11 6" xfId="39561"/>
    <cellStyle name="Output 3 2 3 11 7" xfId="51897"/>
    <cellStyle name="Output 3 2 3 12" xfId="2177"/>
    <cellStyle name="Output 3 2 3 12 2" xfId="10000"/>
    <cellStyle name="Output 3 2 3 12 3" xfId="17428"/>
    <cellStyle name="Output 3 2 3 12 4" xfId="19848"/>
    <cellStyle name="Output 3 2 3 12 5" xfId="27829"/>
    <cellStyle name="Output 3 2 3 12 6" xfId="38904"/>
    <cellStyle name="Output 3 2 3 12 7" xfId="48575"/>
    <cellStyle name="Output 3 2 3 13" xfId="1268"/>
    <cellStyle name="Output 3 2 3 13 2" xfId="9091"/>
    <cellStyle name="Output 3 2 3 13 3" xfId="16519"/>
    <cellStyle name="Output 3 2 3 13 4" xfId="19743"/>
    <cellStyle name="Output 3 2 3 13 5" xfId="28451"/>
    <cellStyle name="Output 3 2 3 13 6" xfId="36762"/>
    <cellStyle name="Output 3 2 3 13 7" xfId="47186"/>
    <cellStyle name="Output 3 2 3 14" xfId="1564"/>
    <cellStyle name="Output 3 2 3 14 2" xfId="9387"/>
    <cellStyle name="Output 3 2 3 14 3" xfId="16815"/>
    <cellStyle name="Output 3 2 3 14 4" xfId="26105"/>
    <cellStyle name="Output 3 2 3 14 5" xfId="34761"/>
    <cellStyle name="Output 3 2 3 14 6" xfId="41584"/>
    <cellStyle name="Output 3 2 3 14 7" xfId="53224"/>
    <cellStyle name="Output 3 2 3 15" xfId="2475"/>
    <cellStyle name="Output 3 2 3 15 2" xfId="10298"/>
    <cellStyle name="Output 3 2 3 15 3" xfId="17726"/>
    <cellStyle name="Output 3 2 3 15 4" xfId="25987"/>
    <cellStyle name="Output 3 2 3 15 5" xfId="34609"/>
    <cellStyle name="Output 3 2 3 15 6" xfId="36467"/>
    <cellStyle name="Output 3 2 3 15 7" xfId="52974"/>
    <cellStyle name="Output 3 2 3 16" xfId="2588"/>
    <cellStyle name="Output 3 2 3 16 2" xfId="10411"/>
    <cellStyle name="Output 3 2 3 16 3" xfId="17839"/>
    <cellStyle name="Output 3 2 3 16 4" xfId="19624"/>
    <cellStyle name="Output 3 2 3 16 5" xfId="27900"/>
    <cellStyle name="Output 3 2 3 16 6" xfId="39541"/>
    <cellStyle name="Output 3 2 3 16 7" xfId="50276"/>
    <cellStyle name="Output 3 2 3 17" xfId="2639"/>
    <cellStyle name="Output 3 2 3 17 2" xfId="10462"/>
    <cellStyle name="Output 3 2 3 17 3" xfId="17890"/>
    <cellStyle name="Output 3 2 3 17 4" xfId="25302"/>
    <cellStyle name="Output 3 2 3 17 5" xfId="33718"/>
    <cellStyle name="Output 3 2 3 17 6" xfId="38070"/>
    <cellStyle name="Output 3 2 3 17 7" xfId="51436"/>
    <cellStyle name="Output 3 2 3 18" xfId="2445"/>
    <cellStyle name="Output 3 2 3 18 2" xfId="10268"/>
    <cellStyle name="Output 3 2 3 18 3" xfId="17696"/>
    <cellStyle name="Output 3 2 3 18 4" xfId="19814"/>
    <cellStyle name="Output 3 2 3 18 5" xfId="27316"/>
    <cellStyle name="Output 3 2 3 18 6" xfId="41606"/>
    <cellStyle name="Output 3 2 3 18 7" xfId="48661"/>
    <cellStyle name="Output 3 2 3 19" xfId="2782"/>
    <cellStyle name="Output 3 2 3 19 2" xfId="10605"/>
    <cellStyle name="Output 3 2 3 19 3" xfId="18033"/>
    <cellStyle name="Output 3 2 3 19 4" xfId="25830"/>
    <cellStyle name="Output 3 2 3 19 5" xfId="34415"/>
    <cellStyle name="Output 3 2 3 19 6" xfId="38255"/>
    <cellStyle name="Output 3 2 3 19 7" xfId="52640"/>
    <cellStyle name="Output 3 2 3 2" xfId="651"/>
    <cellStyle name="Output 3 2 3 2 2" xfId="8474"/>
    <cellStyle name="Output 3 2 3 2 3" xfId="8274"/>
    <cellStyle name="Output 3 2 3 2 4" xfId="19555"/>
    <cellStyle name="Output 3 2 3 2 5" xfId="27230"/>
    <cellStyle name="Output 3 2 3 2 6" xfId="37174"/>
    <cellStyle name="Output 3 2 3 2 7" xfId="47598"/>
    <cellStyle name="Output 3 2 3 20" xfId="2889"/>
    <cellStyle name="Output 3 2 3 20 2" xfId="10712"/>
    <cellStyle name="Output 3 2 3 20 3" xfId="18140"/>
    <cellStyle name="Output 3 2 3 20 4" xfId="19078"/>
    <cellStyle name="Output 3 2 3 20 5" xfId="26754"/>
    <cellStyle name="Output 3 2 3 20 6" xfId="38045"/>
    <cellStyle name="Output 3 2 3 20 7" xfId="49107"/>
    <cellStyle name="Output 3 2 3 21" xfId="3265"/>
    <cellStyle name="Output 3 2 3 21 2" xfId="11058"/>
    <cellStyle name="Output 3 2 3 21 3" xfId="18387"/>
    <cellStyle name="Output 3 2 3 21 4" xfId="19086"/>
    <cellStyle name="Output 3 2 3 21 5" xfId="26763"/>
    <cellStyle name="Output 3 2 3 21 6" xfId="37036"/>
    <cellStyle name="Output 3 2 3 21 7" xfId="47303"/>
    <cellStyle name="Output 3 2 3 22" xfId="3385"/>
    <cellStyle name="Output 3 2 3 22 2" xfId="11176"/>
    <cellStyle name="Output 3 2 3 22 3" xfId="18498"/>
    <cellStyle name="Output 3 2 3 22 4" xfId="25066"/>
    <cellStyle name="Output 3 2 3 22 5" xfId="33426"/>
    <cellStyle name="Output 3 2 3 22 6" xfId="38026"/>
    <cellStyle name="Output 3 2 3 22 7" xfId="50947"/>
    <cellStyle name="Output 3 2 3 23" xfId="2987"/>
    <cellStyle name="Output 3 2 3 23 2" xfId="10808"/>
    <cellStyle name="Output 3 2 3 23 3" xfId="18233"/>
    <cellStyle name="Output 3 2 3 23 4" xfId="26543"/>
    <cellStyle name="Output 3 2 3 23 5" xfId="35351"/>
    <cellStyle name="Output 3 2 3 23 6" xfId="41260"/>
    <cellStyle name="Output 3 2 3 23 7" xfId="54168"/>
    <cellStyle name="Output 3 2 3 24" xfId="3655"/>
    <cellStyle name="Output 3 2 3 24 2" xfId="11440"/>
    <cellStyle name="Output 3 2 3 24 3" xfId="18713"/>
    <cellStyle name="Output 3 2 3 24 4" xfId="26111"/>
    <cellStyle name="Output 3 2 3 24 5" xfId="34770"/>
    <cellStyle name="Output 3 2 3 24 6" xfId="40280"/>
    <cellStyle name="Output 3 2 3 24 7" xfId="53240"/>
    <cellStyle name="Output 3 2 3 25" xfId="3786"/>
    <cellStyle name="Output 3 2 3 25 2" xfId="11568"/>
    <cellStyle name="Output 3 2 3 25 3" xfId="18825"/>
    <cellStyle name="Output 3 2 3 25 4" xfId="19248"/>
    <cellStyle name="Output 3 2 3 25 5" xfId="28612"/>
    <cellStyle name="Output 3 2 3 25 6" xfId="40293"/>
    <cellStyle name="Output 3 2 3 25 7" xfId="48876"/>
    <cellStyle name="Output 3 2 3 26" xfId="3903"/>
    <cellStyle name="Output 3 2 3 26 2" xfId="11683"/>
    <cellStyle name="Output 3 2 3 26 3" xfId="18934"/>
    <cellStyle name="Output 3 2 3 26 4" xfId="24864"/>
    <cellStyle name="Output 3 2 3 26 5" xfId="33177"/>
    <cellStyle name="Output 3 2 3 26 6" xfId="38362"/>
    <cellStyle name="Output 3 2 3 26 7" xfId="50489"/>
    <cellStyle name="Output 3 2 3 27" xfId="3988"/>
    <cellStyle name="Output 3 2 3 27 2" xfId="11767"/>
    <cellStyle name="Output 3 2 3 27 3" xfId="20699"/>
    <cellStyle name="Output 3 2 3 27 4" xfId="28885"/>
    <cellStyle name="Output 3 2 3 27 5" xfId="38270"/>
    <cellStyle name="Output 3 2 3 27 6" xfId="42553"/>
    <cellStyle name="Output 3 2 3 27 7" xfId="50524"/>
    <cellStyle name="Output 3 2 3 28" xfId="4100"/>
    <cellStyle name="Output 3 2 3 28 2" xfId="11860"/>
    <cellStyle name="Output 3 2 3 28 3" xfId="20810"/>
    <cellStyle name="Output 3 2 3 28 4" xfId="28997"/>
    <cellStyle name="Output 3 2 3 28 5" xfId="38375"/>
    <cellStyle name="Output 3 2 3 28 6" xfId="42662"/>
    <cellStyle name="Output 3 2 3 28 7" xfId="53888"/>
    <cellStyle name="Output 3 2 3 29" xfId="4007"/>
    <cellStyle name="Output 3 2 3 29 2" xfId="20717"/>
    <cellStyle name="Output 3 2 3 29 3" xfId="28904"/>
    <cellStyle name="Output 3 2 3 29 4" xfId="38287"/>
    <cellStyle name="Output 3 2 3 29 5" xfId="42569"/>
    <cellStyle name="Output 3 2 3 29 6" xfId="47297"/>
    <cellStyle name="Output 3 2 3 3" xfId="758"/>
    <cellStyle name="Output 3 2 3 3 2" xfId="8581"/>
    <cellStyle name="Output 3 2 3 3 3" xfId="16009"/>
    <cellStyle name="Output 3 2 3 3 4" xfId="26174"/>
    <cellStyle name="Output 3 2 3 3 5" xfId="34847"/>
    <cellStyle name="Output 3 2 3 3 6" xfId="37166"/>
    <cellStyle name="Output 3 2 3 3 7" xfId="53374"/>
    <cellStyle name="Output 3 2 3 30" xfId="4297"/>
    <cellStyle name="Output 3 2 3 30 2" xfId="12014"/>
    <cellStyle name="Output 3 2 3 30 3" xfId="21007"/>
    <cellStyle name="Output 3 2 3 30 4" xfId="29194"/>
    <cellStyle name="Output 3 2 3 30 5" xfId="38566"/>
    <cellStyle name="Output 3 2 3 30 6" xfId="42859"/>
    <cellStyle name="Output 3 2 3 30 7" xfId="48758"/>
    <cellStyle name="Output 3 2 3 31" xfId="4420"/>
    <cellStyle name="Output 3 2 3 31 2" xfId="12137"/>
    <cellStyle name="Output 3 2 3 31 3" xfId="21130"/>
    <cellStyle name="Output 3 2 3 31 4" xfId="29317"/>
    <cellStyle name="Output 3 2 3 31 5" xfId="38684"/>
    <cellStyle name="Output 3 2 3 31 6" xfId="42982"/>
    <cellStyle name="Output 3 2 3 31 7" xfId="52817"/>
    <cellStyle name="Output 3 2 3 32" xfId="4534"/>
    <cellStyle name="Output 3 2 3 32 2" xfId="12251"/>
    <cellStyle name="Output 3 2 3 32 3" xfId="21244"/>
    <cellStyle name="Output 3 2 3 32 4" xfId="29431"/>
    <cellStyle name="Output 3 2 3 32 5" xfId="38793"/>
    <cellStyle name="Output 3 2 3 32 6" xfId="43096"/>
    <cellStyle name="Output 3 2 3 32 7" xfId="47334"/>
    <cellStyle name="Output 3 2 3 33" xfId="4647"/>
    <cellStyle name="Output 3 2 3 33 2" xfId="12364"/>
    <cellStyle name="Output 3 2 3 33 3" xfId="21357"/>
    <cellStyle name="Output 3 2 3 33 4" xfId="29544"/>
    <cellStyle name="Output 3 2 3 33 5" xfId="38901"/>
    <cellStyle name="Output 3 2 3 33 6" xfId="43209"/>
    <cellStyle name="Output 3 2 3 33 7" xfId="51939"/>
    <cellStyle name="Output 3 2 3 34" xfId="4759"/>
    <cellStyle name="Output 3 2 3 34 2" xfId="12476"/>
    <cellStyle name="Output 3 2 3 34 3" xfId="21469"/>
    <cellStyle name="Output 3 2 3 34 4" xfId="29656"/>
    <cellStyle name="Output 3 2 3 34 5" xfId="39010"/>
    <cellStyle name="Output 3 2 3 34 6" xfId="43321"/>
    <cellStyle name="Output 3 2 3 34 7" xfId="50081"/>
    <cellStyle name="Output 3 2 3 35" xfId="4867"/>
    <cellStyle name="Output 3 2 3 35 2" xfId="12584"/>
    <cellStyle name="Output 3 2 3 35 3" xfId="21577"/>
    <cellStyle name="Output 3 2 3 35 4" xfId="29764"/>
    <cellStyle name="Output 3 2 3 35 5" xfId="39113"/>
    <cellStyle name="Output 3 2 3 35 6" xfId="43429"/>
    <cellStyle name="Output 3 2 3 35 7" xfId="51869"/>
    <cellStyle name="Output 3 2 3 36" xfId="4979"/>
    <cellStyle name="Output 3 2 3 36 2" xfId="12696"/>
    <cellStyle name="Output 3 2 3 36 3" xfId="21689"/>
    <cellStyle name="Output 3 2 3 36 4" xfId="29876"/>
    <cellStyle name="Output 3 2 3 36 5" xfId="39222"/>
    <cellStyle name="Output 3 2 3 36 6" xfId="43541"/>
    <cellStyle name="Output 3 2 3 36 7" xfId="49284"/>
    <cellStyle name="Output 3 2 3 37" xfId="5120"/>
    <cellStyle name="Output 3 2 3 37 2" xfId="12837"/>
    <cellStyle name="Output 3 2 3 37 3" xfId="21830"/>
    <cellStyle name="Output 3 2 3 37 4" xfId="30017"/>
    <cellStyle name="Output 3 2 3 37 5" xfId="39358"/>
    <cellStyle name="Output 3 2 3 37 6" xfId="43682"/>
    <cellStyle name="Output 3 2 3 37 7" xfId="52226"/>
    <cellStyle name="Output 3 2 3 38" xfId="5477"/>
    <cellStyle name="Output 3 2 3 38 2" xfId="13194"/>
    <cellStyle name="Output 3 2 3 38 3" xfId="22187"/>
    <cellStyle name="Output 3 2 3 38 4" xfId="30374"/>
    <cellStyle name="Output 3 2 3 38 5" xfId="39700"/>
    <cellStyle name="Output 3 2 3 38 6" xfId="44039"/>
    <cellStyle name="Output 3 2 3 38 7" xfId="50390"/>
    <cellStyle name="Output 3 2 3 39" xfId="5602"/>
    <cellStyle name="Output 3 2 3 39 2" xfId="13319"/>
    <cellStyle name="Output 3 2 3 39 3" xfId="22312"/>
    <cellStyle name="Output 3 2 3 39 4" xfId="30499"/>
    <cellStyle name="Output 3 2 3 39 5" xfId="39820"/>
    <cellStyle name="Output 3 2 3 39 6" xfId="44164"/>
    <cellStyle name="Output 3 2 3 39 7" xfId="47128"/>
    <cellStyle name="Output 3 2 3 4" xfId="870"/>
    <cellStyle name="Output 3 2 3 4 2" xfId="8693"/>
    <cellStyle name="Output 3 2 3 4 3" xfId="16121"/>
    <cellStyle name="Output 3 2 3 4 4" xfId="25802"/>
    <cellStyle name="Output 3 2 3 4 5" xfId="34381"/>
    <cellStyle name="Output 3 2 3 4 6" xfId="37149"/>
    <cellStyle name="Output 3 2 3 4 7" xfId="52577"/>
    <cellStyle name="Output 3 2 3 40" xfId="5717"/>
    <cellStyle name="Output 3 2 3 40 2" xfId="13434"/>
    <cellStyle name="Output 3 2 3 40 3" xfId="22427"/>
    <cellStyle name="Output 3 2 3 40 4" xfId="30614"/>
    <cellStyle name="Output 3 2 3 40 5" xfId="39931"/>
    <cellStyle name="Output 3 2 3 40 6" xfId="44279"/>
    <cellStyle name="Output 3 2 3 40 7" xfId="48008"/>
    <cellStyle name="Output 3 2 3 41" xfId="5834"/>
    <cellStyle name="Output 3 2 3 41 2" xfId="13551"/>
    <cellStyle name="Output 3 2 3 41 3" xfId="22544"/>
    <cellStyle name="Output 3 2 3 41 4" xfId="30731"/>
    <cellStyle name="Output 3 2 3 41 5" xfId="40045"/>
    <cellStyle name="Output 3 2 3 41 6" xfId="44396"/>
    <cellStyle name="Output 3 2 3 41 7" xfId="48302"/>
    <cellStyle name="Output 3 2 3 42" xfId="5962"/>
    <cellStyle name="Output 3 2 3 42 2" xfId="13679"/>
    <cellStyle name="Output 3 2 3 42 3" xfId="22672"/>
    <cellStyle name="Output 3 2 3 42 4" xfId="30859"/>
    <cellStyle name="Output 3 2 3 42 5" xfId="40169"/>
    <cellStyle name="Output 3 2 3 42 6" xfId="44524"/>
    <cellStyle name="Output 3 2 3 42 7" xfId="50539"/>
    <cellStyle name="Output 3 2 3 43" xfId="5805"/>
    <cellStyle name="Output 3 2 3 43 2" xfId="13522"/>
    <cellStyle name="Output 3 2 3 43 3" xfId="22515"/>
    <cellStyle name="Output 3 2 3 43 4" xfId="30702"/>
    <cellStyle name="Output 3 2 3 43 5" xfId="40017"/>
    <cellStyle name="Output 3 2 3 43 6" xfId="44367"/>
    <cellStyle name="Output 3 2 3 43 7" xfId="52239"/>
    <cellStyle name="Output 3 2 3 44" xfId="6218"/>
    <cellStyle name="Output 3 2 3 44 2" xfId="13935"/>
    <cellStyle name="Output 3 2 3 44 3" xfId="22928"/>
    <cellStyle name="Output 3 2 3 44 4" xfId="31115"/>
    <cellStyle name="Output 3 2 3 44 5" xfId="40416"/>
    <cellStyle name="Output 3 2 3 44 6" xfId="44780"/>
    <cellStyle name="Output 3 2 3 44 7" xfId="53027"/>
    <cellStyle name="Output 3 2 3 45" xfId="6335"/>
    <cellStyle name="Output 3 2 3 45 2" xfId="14052"/>
    <cellStyle name="Output 3 2 3 45 3" xfId="23045"/>
    <cellStyle name="Output 3 2 3 45 4" xfId="31232"/>
    <cellStyle name="Output 3 2 3 45 5" xfId="40530"/>
    <cellStyle name="Output 3 2 3 45 6" xfId="44897"/>
    <cellStyle name="Output 3 2 3 45 7" xfId="47456"/>
    <cellStyle name="Output 3 2 3 46" xfId="6445"/>
    <cellStyle name="Output 3 2 3 46 2" xfId="14162"/>
    <cellStyle name="Output 3 2 3 46 3" xfId="23155"/>
    <cellStyle name="Output 3 2 3 46 4" xfId="31342"/>
    <cellStyle name="Output 3 2 3 46 5" xfId="40636"/>
    <cellStyle name="Output 3 2 3 46 6" xfId="45007"/>
    <cellStyle name="Output 3 2 3 46 7" xfId="50845"/>
    <cellStyle name="Output 3 2 3 47" xfId="5277"/>
    <cellStyle name="Output 3 2 3 47 2" xfId="12994"/>
    <cellStyle name="Output 3 2 3 47 3" xfId="21987"/>
    <cellStyle name="Output 3 2 3 47 4" xfId="30174"/>
    <cellStyle name="Output 3 2 3 47 5" xfId="39508"/>
    <cellStyle name="Output 3 2 3 47 6" xfId="43839"/>
    <cellStyle name="Output 3 2 3 47 7" xfId="51751"/>
    <cellStyle name="Output 3 2 3 48" xfId="6592"/>
    <cellStyle name="Output 3 2 3 48 2" xfId="14309"/>
    <cellStyle name="Output 3 2 3 48 3" xfId="23302"/>
    <cellStyle name="Output 3 2 3 48 4" xfId="31489"/>
    <cellStyle name="Output 3 2 3 48 5" xfId="40776"/>
    <cellStyle name="Output 3 2 3 48 6" xfId="45154"/>
    <cellStyle name="Output 3 2 3 48 7" xfId="51107"/>
    <cellStyle name="Output 3 2 3 49" xfId="6703"/>
    <cellStyle name="Output 3 2 3 49 2" xfId="14420"/>
    <cellStyle name="Output 3 2 3 49 3" xfId="23413"/>
    <cellStyle name="Output 3 2 3 49 4" xfId="31600"/>
    <cellStyle name="Output 3 2 3 49 5" xfId="40882"/>
    <cellStyle name="Output 3 2 3 49 6" xfId="45265"/>
    <cellStyle name="Output 3 2 3 49 7" xfId="54380"/>
    <cellStyle name="Output 3 2 3 5" xfId="1334"/>
    <cellStyle name="Output 3 2 3 5 2" xfId="9157"/>
    <cellStyle name="Output 3 2 3 5 3" xfId="16585"/>
    <cellStyle name="Output 3 2 3 5 4" xfId="19114"/>
    <cellStyle name="Output 3 2 3 5 5" xfId="28888"/>
    <cellStyle name="Output 3 2 3 5 6" xfId="41423"/>
    <cellStyle name="Output 3 2 3 5 7" xfId="49947"/>
    <cellStyle name="Output 3 2 3 50" xfId="6818"/>
    <cellStyle name="Output 3 2 3 50 2" xfId="14535"/>
    <cellStyle name="Output 3 2 3 50 3" xfId="23528"/>
    <cellStyle name="Output 3 2 3 50 4" xfId="31715"/>
    <cellStyle name="Output 3 2 3 50 5" xfId="40990"/>
    <cellStyle name="Output 3 2 3 50 6" xfId="45380"/>
    <cellStyle name="Output 3 2 3 50 7" xfId="49363"/>
    <cellStyle name="Output 3 2 3 51" xfId="6931"/>
    <cellStyle name="Output 3 2 3 51 2" xfId="14648"/>
    <cellStyle name="Output 3 2 3 51 3" xfId="23641"/>
    <cellStyle name="Output 3 2 3 51 4" xfId="31828"/>
    <cellStyle name="Output 3 2 3 51 5" xfId="41098"/>
    <cellStyle name="Output 3 2 3 51 6" xfId="45493"/>
    <cellStyle name="Output 3 2 3 51 7" xfId="46924"/>
    <cellStyle name="Output 3 2 3 52" xfId="7043"/>
    <cellStyle name="Output 3 2 3 52 2" xfId="14760"/>
    <cellStyle name="Output 3 2 3 52 3" xfId="23753"/>
    <cellStyle name="Output 3 2 3 52 4" xfId="31940"/>
    <cellStyle name="Output 3 2 3 52 5" xfId="41204"/>
    <cellStyle name="Output 3 2 3 52 6" xfId="45605"/>
    <cellStyle name="Output 3 2 3 52 7" xfId="54465"/>
    <cellStyle name="Output 3 2 3 53" xfId="7319"/>
    <cellStyle name="Output 3 2 3 53 2" xfId="15036"/>
    <cellStyle name="Output 3 2 3 53 3" xfId="24029"/>
    <cellStyle name="Output 3 2 3 53 4" xfId="32216"/>
    <cellStyle name="Output 3 2 3 53 5" xfId="41472"/>
    <cellStyle name="Output 3 2 3 53 6" xfId="45881"/>
    <cellStyle name="Output 3 2 3 53 7" xfId="53981"/>
    <cellStyle name="Output 3 2 3 54" xfId="7367"/>
    <cellStyle name="Output 3 2 3 54 2" xfId="15084"/>
    <cellStyle name="Output 3 2 3 54 3" xfId="24077"/>
    <cellStyle name="Output 3 2 3 54 4" xfId="32264"/>
    <cellStyle name="Output 3 2 3 54 5" xfId="41520"/>
    <cellStyle name="Output 3 2 3 54 6" xfId="45929"/>
    <cellStyle name="Output 3 2 3 54 7" xfId="48906"/>
    <cellStyle name="Output 3 2 3 55" xfId="7440"/>
    <cellStyle name="Output 3 2 3 55 2" xfId="15157"/>
    <cellStyle name="Output 3 2 3 55 3" xfId="24150"/>
    <cellStyle name="Output 3 2 3 55 4" xfId="32337"/>
    <cellStyle name="Output 3 2 3 55 5" xfId="41587"/>
    <cellStyle name="Output 3 2 3 55 6" xfId="46002"/>
    <cellStyle name="Output 3 2 3 55 7" xfId="47277"/>
    <cellStyle name="Output 3 2 3 56" xfId="7561"/>
    <cellStyle name="Output 3 2 3 56 2" xfId="15278"/>
    <cellStyle name="Output 3 2 3 56 3" xfId="24271"/>
    <cellStyle name="Output 3 2 3 56 4" xfId="32458"/>
    <cellStyle name="Output 3 2 3 56 5" xfId="41702"/>
    <cellStyle name="Output 3 2 3 56 6" xfId="46123"/>
    <cellStyle name="Output 3 2 3 56 7" xfId="50597"/>
    <cellStyle name="Output 3 2 3 57" xfId="7837"/>
    <cellStyle name="Output 3 2 3 57 2" xfId="15554"/>
    <cellStyle name="Output 3 2 3 57 3" xfId="24541"/>
    <cellStyle name="Output 3 2 3 57 4" xfId="32734"/>
    <cellStyle name="Output 3 2 3 57 5" xfId="41967"/>
    <cellStyle name="Output 3 2 3 57 6" xfId="46399"/>
    <cellStyle name="Output 3 2 3 57 7" xfId="51911"/>
    <cellStyle name="Output 3 2 3 58" xfId="7749"/>
    <cellStyle name="Output 3 2 3 58 2" xfId="15466"/>
    <cellStyle name="Output 3 2 3 58 3" xfId="24457"/>
    <cellStyle name="Output 3 2 3 58 4" xfId="32646"/>
    <cellStyle name="Output 3 2 3 58 5" xfId="41882"/>
    <cellStyle name="Output 3 2 3 58 6" xfId="46311"/>
    <cellStyle name="Output 3 2 3 58 7" xfId="52755"/>
    <cellStyle name="Output 3 2 3 59" xfId="7801"/>
    <cellStyle name="Output 3 2 3 59 2" xfId="15518"/>
    <cellStyle name="Output 3 2 3 59 3" xfId="24505"/>
    <cellStyle name="Output 3 2 3 59 4" xfId="32698"/>
    <cellStyle name="Output 3 2 3 59 5" xfId="41933"/>
    <cellStyle name="Output 3 2 3 59 6" xfId="46363"/>
    <cellStyle name="Output 3 2 3 59 7" xfId="47330"/>
    <cellStyle name="Output 3 2 3 6" xfId="1457"/>
    <cellStyle name="Output 3 2 3 6 2" xfId="9280"/>
    <cellStyle name="Output 3 2 3 6 3" xfId="16708"/>
    <cellStyle name="Output 3 2 3 6 4" xfId="20649"/>
    <cellStyle name="Output 3 2 3 6 5" xfId="28807"/>
    <cellStyle name="Output 3 2 3 6 6" xfId="37847"/>
    <cellStyle name="Output 3 2 3 6 7" xfId="49458"/>
    <cellStyle name="Output 3 2 3 60" xfId="8113"/>
    <cellStyle name="Output 3 2 3 60 2" xfId="15830"/>
    <cellStyle name="Output 3 2 3 60 3" xfId="33010"/>
    <cellStyle name="Output 3 2 3 60 4" xfId="42231"/>
    <cellStyle name="Output 3 2 3 60 5" xfId="46675"/>
    <cellStyle name="Output 3 2 3 60 6" xfId="52201"/>
    <cellStyle name="Output 3 2 3 61" xfId="25323"/>
    <cellStyle name="Output 3 2 3 62" xfId="33753"/>
    <cellStyle name="Output 3 2 3 63" xfId="38099"/>
    <cellStyle name="Output 3 2 3 64" xfId="51487"/>
    <cellStyle name="Output 3 2 3 7" xfId="953"/>
    <cellStyle name="Output 3 2 3 7 2" xfId="8776"/>
    <cellStyle name="Output 3 2 3 7 3" xfId="16204"/>
    <cellStyle name="Output 3 2 3 7 4" xfId="25725"/>
    <cellStyle name="Output 3 2 3 7 5" xfId="34273"/>
    <cellStyle name="Output 3 2 3 7 6" xfId="36372"/>
    <cellStyle name="Output 3 2 3 7 7" xfId="52385"/>
    <cellStyle name="Output 3 2 3 8" xfId="1694"/>
    <cellStyle name="Output 3 2 3 8 2" xfId="9517"/>
    <cellStyle name="Output 3 2 3 8 3" xfId="16945"/>
    <cellStyle name="Output 3 2 3 8 4" xfId="24795"/>
    <cellStyle name="Output 3 2 3 8 5" xfId="27871"/>
    <cellStyle name="Output 3 2 3 8 6" xfId="36738"/>
    <cellStyle name="Output 3 2 3 8 7" xfId="48193"/>
    <cellStyle name="Output 3 2 3 9" xfId="1828"/>
    <cellStyle name="Output 3 2 3 9 2" xfId="9651"/>
    <cellStyle name="Output 3 2 3 9 3" xfId="17079"/>
    <cellStyle name="Output 3 2 3 9 4" xfId="19960"/>
    <cellStyle name="Output 3 2 3 9 5" xfId="28776"/>
    <cellStyle name="Output 3 2 3 9 6" xfId="37620"/>
    <cellStyle name="Output 3 2 3 9 7" xfId="48234"/>
    <cellStyle name="Output 3 2 30" xfId="3740"/>
    <cellStyle name="Output 3 2 30 2" xfId="11525"/>
    <cellStyle name="Output 3 2 30 3" xfId="18795"/>
    <cellStyle name="Output 3 2 30 4" xfId="26315"/>
    <cellStyle name="Output 3 2 30 5" xfId="35038"/>
    <cellStyle name="Output 3 2 30 6" xfId="40269"/>
    <cellStyle name="Output 3 2 30 7" xfId="53679"/>
    <cellStyle name="Output 3 2 31" xfId="3116"/>
    <cellStyle name="Output 3 2 31 2" xfId="10921"/>
    <cellStyle name="Output 3 2 31 3" xfId="18299"/>
    <cellStyle name="Output 3 2 31 4" xfId="19998"/>
    <cellStyle name="Output 3 2 31 5" xfId="27552"/>
    <cellStyle name="Output 3 2 31 6" xfId="41434"/>
    <cellStyle name="Output 3 2 31 7" xfId="48454"/>
    <cellStyle name="Output 3 2 32" xfId="3066"/>
    <cellStyle name="Output 3 2 32 2" xfId="10874"/>
    <cellStyle name="Output 3 2 32 3" xfId="20228"/>
    <cellStyle name="Output 3 2 32 4" xfId="28319"/>
    <cellStyle name="Output 3 2 32 5" xfId="37700"/>
    <cellStyle name="Output 3 2 32 6" xfId="42379"/>
    <cellStyle name="Output 3 2 32 7" xfId="53352"/>
    <cellStyle name="Output 3 2 33" xfId="3188"/>
    <cellStyle name="Output 3 2 33 2" xfId="10988"/>
    <cellStyle name="Output 3 2 33 3" xfId="20315"/>
    <cellStyle name="Output 3 2 33 4" xfId="28408"/>
    <cellStyle name="Output 3 2 33 5" xfId="37794"/>
    <cellStyle name="Output 3 2 33 6" xfId="42429"/>
    <cellStyle name="Output 3 2 33 7" xfId="50019"/>
    <cellStyle name="Output 3 2 34" xfId="4061"/>
    <cellStyle name="Output 3 2 34 2" xfId="20771"/>
    <cellStyle name="Output 3 2 34 3" xfId="28958"/>
    <cellStyle name="Output 3 2 34 4" xfId="38337"/>
    <cellStyle name="Output 3 2 34 5" xfId="42623"/>
    <cellStyle name="Output 3 2 34 6" xfId="50550"/>
    <cellStyle name="Output 3 2 35" xfId="4062"/>
    <cellStyle name="Output 3 2 35 2" xfId="11827"/>
    <cellStyle name="Output 3 2 35 3" xfId="20772"/>
    <cellStyle name="Output 3 2 35 4" xfId="28959"/>
    <cellStyle name="Output 3 2 35 5" xfId="38338"/>
    <cellStyle name="Output 3 2 35 6" xfId="42624"/>
    <cellStyle name="Output 3 2 35 7" xfId="50438"/>
    <cellStyle name="Output 3 2 36" xfId="3052"/>
    <cellStyle name="Output 3 2 36 2" xfId="10862"/>
    <cellStyle name="Output 3 2 36 3" xfId="20218"/>
    <cellStyle name="Output 3 2 36 4" xfId="28310"/>
    <cellStyle name="Output 3 2 36 5" xfId="37690"/>
    <cellStyle name="Output 3 2 36 6" xfId="42375"/>
    <cellStyle name="Output 3 2 36 7" xfId="48532"/>
    <cellStyle name="Output 3 2 37" xfId="3355"/>
    <cellStyle name="Output 3 2 37 2" xfId="11147"/>
    <cellStyle name="Output 3 2 37 3" xfId="20404"/>
    <cellStyle name="Output 3 2 37 4" xfId="28511"/>
    <cellStyle name="Output 3 2 37 5" xfId="37897"/>
    <cellStyle name="Output 3 2 37 6" xfId="42461"/>
    <cellStyle name="Output 3 2 37 7" xfId="48138"/>
    <cellStyle name="Output 3 2 38" xfId="4611"/>
    <cellStyle name="Output 3 2 38 2" xfId="12328"/>
    <cellStyle name="Output 3 2 38 3" xfId="21321"/>
    <cellStyle name="Output 3 2 38 4" xfId="29508"/>
    <cellStyle name="Output 3 2 38 5" xfId="38867"/>
    <cellStyle name="Output 3 2 38 6" xfId="43173"/>
    <cellStyle name="Output 3 2 38 7" xfId="52558"/>
    <cellStyle name="Output 3 2 39" xfId="4035"/>
    <cellStyle name="Output 3 2 39 2" xfId="11806"/>
    <cellStyle name="Output 3 2 39 3" xfId="20745"/>
    <cellStyle name="Output 3 2 39 4" xfId="28932"/>
    <cellStyle name="Output 3 2 39 5" xfId="38311"/>
    <cellStyle name="Output 3 2 39 6" xfId="42597"/>
    <cellStyle name="Output 3 2 39 7" xfId="53081"/>
    <cellStyle name="Output 3 2 4" xfId="549"/>
    <cellStyle name="Output 3 2 4 10" xfId="1995"/>
    <cellStyle name="Output 3 2 4 10 2" xfId="9818"/>
    <cellStyle name="Output 3 2 4 10 3" xfId="17246"/>
    <cellStyle name="Output 3 2 4 10 4" xfId="25906"/>
    <cellStyle name="Output 3 2 4 10 5" xfId="34506"/>
    <cellStyle name="Output 3 2 4 10 6" xfId="39421"/>
    <cellStyle name="Output 3 2 4 10 7" xfId="52801"/>
    <cellStyle name="Output 3 2 4 11" xfId="2113"/>
    <cellStyle name="Output 3 2 4 11 2" xfId="9936"/>
    <cellStyle name="Output 3 2 4 11 3" xfId="17364"/>
    <cellStyle name="Output 3 2 4 11 4" xfId="19957"/>
    <cellStyle name="Output 3 2 4 11 5" xfId="27982"/>
    <cellStyle name="Output 3 2 4 11 6" xfId="38201"/>
    <cellStyle name="Output 3 2 4 11 7" xfId="48040"/>
    <cellStyle name="Output 3 2 4 12" xfId="2226"/>
    <cellStyle name="Output 3 2 4 12 2" xfId="10049"/>
    <cellStyle name="Output 3 2 4 12 3" xfId="17477"/>
    <cellStyle name="Output 3 2 4 12 4" xfId="20286"/>
    <cellStyle name="Output 3 2 4 12 5" xfId="27491"/>
    <cellStyle name="Output 3 2 4 12 6" xfId="41433"/>
    <cellStyle name="Output 3 2 4 12 7" xfId="49476"/>
    <cellStyle name="Output 3 2 4 13" xfId="1285"/>
    <cellStyle name="Output 3 2 4 13 2" xfId="9108"/>
    <cellStyle name="Output 3 2 4 13 3" xfId="16536"/>
    <cellStyle name="Output 3 2 4 13 4" xfId="20666"/>
    <cellStyle name="Output 3 2 4 13 5" xfId="28520"/>
    <cellStyle name="Output 3 2 4 13 6" xfId="38917"/>
    <cellStyle name="Output 3 2 4 13 7" xfId="47919"/>
    <cellStyle name="Output 3 2 4 14" xfId="2297"/>
    <cellStyle name="Output 3 2 4 14 2" xfId="10120"/>
    <cellStyle name="Output 3 2 4 14 3" xfId="17548"/>
    <cellStyle name="Output 3 2 4 14 4" xfId="20114"/>
    <cellStyle name="Output 3 2 4 14 5" xfId="27815"/>
    <cellStyle name="Output 3 2 4 14 6" xfId="38329"/>
    <cellStyle name="Output 3 2 4 14 7" xfId="47901"/>
    <cellStyle name="Output 3 2 4 15" xfId="2524"/>
    <cellStyle name="Output 3 2 4 15 2" xfId="10347"/>
    <cellStyle name="Output 3 2 4 15 3" xfId="17775"/>
    <cellStyle name="Output 3 2 4 15 4" xfId="19092"/>
    <cellStyle name="Output 3 2 4 15 5" xfId="28731"/>
    <cellStyle name="Output 3 2 4 15 6" xfId="41868"/>
    <cellStyle name="Output 3 2 4 15 7" xfId="47758"/>
    <cellStyle name="Output 3 2 4 16" xfId="2637"/>
    <cellStyle name="Output 3 2 4 16 2" xfId="10460"/>
    <cellStyle name="Output 3 2 4 16 3" xfId="17888"/>
    <cellStyle name="Output 3 2 4 16 4" xfId="25508"/>
    <cellStyle name="Output 3 2 4 16 5" xfId="33986"/>
    <cellStyle name="Output 3 2 4 16 6" xfId="38206"/>
    <cellStyle name="Output 3 2 4 16 7" xfId="51895"/>
    <cellStyle name="Output 3 2 4 17" xfId="1595"/>
    <cellStyle name="Output 3 2 4 17 2" xfId="9418"/>
    <cellStyle name="Output 3 2 4 17 3" xfId="16846"/>
    <cellStyle name="Output 3 2 4 17 4" xfId="20453"/>
    <cellStyle name="Output 3 2 4 17 5" xfId="27597"/>
    <cellStyle name="Output 3 2 4 17 6" xfId="38372"/>
    <cellStyle name="Output 3 2 4 17 7" xfId="49990"/>
    <cellStyle name="Output 3 2 4 18" xfId="1274"/>
    <cellStyle name="Output 3 2 4 18 2" xfId="9097"/>
    <cellStyle name="Output 3 2 4 18 3" xfId="16525"/>
    <cellStyle name="Output 3 2 4 18 4" xfId="19866"/>
    <cellStyle name="Output 3 2 4 18 5" xfId="28766"/>
    <cellStyle name="Output 3 2 4 18 6" xfId="40281"/>
    <cellStyle name="Output 3 2 4 18 7" xfId="47182"/>
    <cellStyle name="Output 3 2 4 19" xfId="2830"/>
    <cellStyle name="Output 3 2 4 19 2" xfId="10653"/>
    <cellStyle name="Output 3 2 4 19 3" xfId="18081"/>
    <cellStyle name="Output 3 2 4 19 4" xfId="25746"/>
    <cellStyle name="Output 3 2 4 19 5" xfId="34297"/>
    <cellStyle name="Output 3 2 4 19 6" xfId="36773"/>
    <cellStyle name="Output 3 2 4 19 7" xfId="52425"/>
    <cellStyle name="Output 3 2 4 2" xfId="699"/>
    <cellStyle name="Output 3 2 4 2 2" xfId="8522"/>
    <cellStyle name="Output 3 2 4 2 3" xfId="15950"/>
    <cellStyle name="Output 3 2 4 2 4" xfId="26090"/>
    <cellStyle name="Output 3 2 4 2 5" xfId="34740"/>
    <cellStyle name="Output 3 2 4 2 6" xfId="37327"/>
    <cellStyle name="Output 3 2 4 2 7" xfId="53196"/>
    <cellStyle name="Output 3 2 4 20" xfId="2937"/>
    <cellStyle name="Output 3 2 4 20 2" xfId="10760"/>
    <cellStyle name="Output 3 2 4 20 3" xfId="18188"/>
    <cellStyle name="Output 3 2 4 20 4" xfId="25503"/>
    <cellStyle name="Output 3 2 4 20 5" xfId="33981"/>
    <cellStyle name="Output 3 2 4 20 6" xfId="40083"/>
    <cellStyle name="Output 3 2 4 20 7" xfId="51886"/>
    <cellStyle name="Output 3 2 4 21" xfId="3313"/>
    <cellStyle name="Output 3 2 4 21 2" xfId="11106"/>
    <cellStyle name="Output 3 2 4 21 3" xfId="18435"/>
    <cellStyle name="Output 3 2 4 21 4" xfId="19801"/>
    <cellStyle name="Output 3 2 4 21 5" xfId="27081"/>
    <cellStyle name="Output 3 2 4 21 6" xfId="37941"/>
    <cellStyle name="Output 3 2 4 21 7" xfId="50110"/>
    <cellStyle name="Output 3 2 4 22" xfId="3433"/>
    <cellStyle name="Output 3 2 4 22 2" xfId="11224"/>
    <cellStyle name="Output 3 2 4 22 3" xfId="18546"/>
    <cellStyle name="Output 3 2 4 22 4" xfId="26243"/>
    <cellStyle name="Output 3 2 4 22 5" xfId="34937"/>
    <cellStyle name="Output 3 2 4 22 6" xfId="40445"/>
    <cellStyle name="Output 3 2 4 22 7" xfId="53529"/>
    <cellStyle name="Output 3 2 4 23" xfId="3592"/>
    <cellStyle name="Output 3 2 4 23 2" xfId="11378"/>
    <cellStyle name="Output 3 2 4 23 3" xfId="18653"/>
    <cellStyle name="Output 3 2 4 23 4" xfId="25736"/>
    <cellStyle name="Output 3 2 4 23 5" xfId="34286"/>
    <cellStyle name="Output 3 2 4 23 6" xfId="39686"/>
    <cellStyle name="Output 3 2 4 23 7" xfId="52411"/>
    <cellStyle name="Output 3 2 4 24" xfId="3704"/>
    <cellStyle name="Output 3 2 4 24 2" xfId="11489"/>
    <cellStyle name="Output 3 2 4 24 3" xfId="18762"/>
    <cellStyle name="Output 3 2 4 24 4" xfId="19669"/>
    <cellStyle name="Output 3 2 4 24 5" xfId="27220"/>
    <cellStyle name="Output 3 2 4 24 6" xfId="36483"/>
    <cellStyle name="Output 3 2 4 24 7" xfId="47819"/>
    <cellStyle name="Output 3 2 4 25" xfId="3834"/>
    <cellStyle name="Output 3 2 4 25 2" xfId="11616"/>
    <cellStyle name="Output 3 2 4 25 3" xfId="18873"/>
    <cellStyle name="Output 3 2 4 25 4" xfId="24862"/>
    <cellStyle name="Output 3 2 4 25 5" xfId="33175"/>
    <cellStyle name="Output 3 2 4 25 6" xfId="38073"/>
    <cellStyle name="Output 3 2 4 25 7" xfId="50485"/>
    <cellStyle name="Output 3 2 4 26" xfId="3952"/>
    <cellStyle name="Output 3 2 4 26 2" xfId="11732"/>
    <cellStyle name="Output 3 2 4 26 3" xfId="18982"/>
    <cellStyle name="Output 3 2 4 26 4" xfId="20559"/>
    <cellStyle name="Output 3 2 4 26 5" xfId="27617"/>
    <cellStyle name="Output 3 2 4 26 6" xfId="40775"/>
    <cellStyle name="Output 3 2 4 26 7" xfId="48200"/>
    <cellStyle name="Output 3 2 4 27" xfId="3040"/>
    <cellStyle name="Output 3 2 4 27 2" xfId="10853"/>
    <cellStyle name="Output 3 2 4 27 3" xfId="20206"/>
    <cellStyle name="Output 3 2 4 27 4" xfId="28298"/>
    <cellStyle name="Output 3 2 4 27 5" xfId="37678"/>
    <cellStyle name="Output 3 2 4 27 6" xfId="42363"/>
    <cellStyle name="Output 3 2 4 27 7" xfId="48605"/>
    <cellStyle name="Output 3 2 4 28" xfId="4149"/>
    <cellStyle name="Output 3 2 4 28 2" xfId="11908"/>
    <cellStyle name="Output 3 2 4 28 3" xfId="20859"/>
    <cellStyle name="Output 3 2 4 28 4" xfId="29046"/>
    <cellStyle name="Output 3 2 4 28 5" xfId="38422"/>
    <cellStyle name="Output 3 2 4 28 6" xfId="42711"/>
    <cellStyle name="Output 3 2 4 28 7" xfId="47800"/>
    <cellStyle name="Output 3 2 4 29" xfId="4219"/>
    <cellStyle name="Output 3 2 4 29 2" xfId="20929"/>
    <cellStyle name="Output 3 2 4 29 3" xfId="29116"/>
    <cellStyle name="Output 3 2 4 29 4" xfId="38491"/>
    <cellStyle name="Output 3 2 4 29 5" xfId="42781"/>
    <cellStyle name="Output 3 2 4 29 6" xfId="49266"/>
    <cellStyle name="Output 3 2 4 3" xfId="807"/>
    <cellStyle name="Output 3 2 4 3 2" xfId="8630"/>
    <cellStyle name="Output 3 2 4 3 3" xfId="16058"/>
    <cellStyle name="Output 3 2 4 3 4" xfId="26290"/>
    <cellStyle name="Output 3 2 4 3 5" xfId="35004"/>
    <cellStyle name="Output 3 2 4 3 6" xfId="38175"/>
    <cellStyle name="Output 3 2 4 3 7" xfId="53628"/>
    <cellStyle name="Output 3 2 4 30" xfId="4346"/>
    <cellStyle name="Output 3 2 4 30 2" xfId="12063"/>
    <cellStyle name="Output 3 2 4 30 3" xfId="21056"/>
    <cellStyle name="Output 3 2 4 30 4" xfId="29243"/>
    <cellStyle name="Output 3 2 4 30 5" xfId="38613"/>
    <cellStyle name="Output 3 2 4 30 6" xfId="42908"/>
    <cellStyle name="Output 3 2 4 30 7" xfId="53831"/>
    <cellStyle name="Output 3 2 4 31" xfId="4469"/>
    <cellStyle name="Output 3 2 4 31 2" xfId="12186"/>
    <cellStyle name="Output 3 2 4 31 3" xfId="21179"/>
    <cellStyle name="Output 3 2 4 31 4" xfId="29366"/>
    <cellStyle name="Output 3 2 4 31 5" xfId="38731"/>
    <cellStyle name="Output 3 2 4 31 6" xfId="43031"/>
    <cellStyle name="Output 3 2 4 31 7" xfId="48153"/>
    <cellStyle name="Output 3 2 4 32" xfId="4583"/>
    <cellStyle name="Output 3 2 4 32 2" xfId="12300"/>
    <cellStyle name="Output 3 2 4 32 3" xfId="21293"/>
    <cellStyle name="Output 3 2 4 32 4" xfId="29480"/>
    <cellStyle name="Output 3 2 4 32 5" xfId="38840"/>
    <cellStyle name="Output 3 2 4 32 6" xfId="43145"/>
    <cellStyle name="Output 3 2 4 32 7" xfId="49614"/>
    <cellStyle name="Output 3 2 4 33" xfId="4696"/>
    <cellStyle name="Output 3 2 4 33 2" xfId="12413"/>
    <cellStyle name="Output 3 2 4 33 3" xfId="21406"/>
    <cellStyle name="Output 3 2 4 33 4" xfId="29593"/>
    <cellStyle name="Output 3 2 4 33 5" xfId="38949"/>
    <cellStyle name="Output 3 2 4 33 6" xfId="43258"/>
    <cellStyle name="Output 3 2 4 33 7" xfId="54110"/>
    <cellStyle name="Output 3 2 4 34" xfId="4807"/>
    <cellStyle name="Output 3 2 4 34 2" xfId="12524"/>
    <cellStyle name="Output 3 2 4 34 3" xfId="21517"/>
    <cellStyle name="Output 3 2 4 34 4" xfId="29704"/>
    <cellStyle name="Output 3 2 4 34 5" xfId="39057"/>
    <cellStyle name="Output 3 2 4 34 6" xfId="43369"/>
    <cellStyle name="Output 3 2 4 34 7" xfId="50409"/>
    <cellStyle name="Output 3 2 4 35" xfId="4916"/>
    <cellStyle name="Output 3 2 4 35 2" xfId="12633"/>
    <cellStyle name="Output 3 2 4 35 3" xfId="21626"/>
    <cellStyle name="Output 3 2 4 35 4" xfId="29813"/>
    <cellStyle name="Output 3 2 4 35 5" xfId="39161"/>
    <cellStyle name="Output 3 2 4 35 6" xfId="43478"/>
    <cellStyle name="Output 3 2 4 35 7" xfId="50787"/>
    <cellStyle name="Output 3 2 4 36" xfId="5027"/>
    <cellStyle name="Output 3 2 4 36 2" xfId="12744"/>
    <cellStyle name="Output 3 2 4 36 3" xfId="21737"/>
    <cellStyle name="Output 3 2 4 36 4" xfId="29924"/>
    <cellStyle name="Output 3 2 4 36 5" xfId="39269"/>
    <cellStyle name="Output 3 2 4 36 6" xfId="43589"/>
    <cellStyle name="Output 3 2 4 36 7" xfId="47470"/>
    <cellStyle name="Output 3 2 4 37" xfId="5406"/>
    <cellStyle name="Output 3 2 4 37 2" xfId="13123"/>
    <cellStyle name="Output 3 2 4 37 3" xfId="22116"/>
    <cellStyle name="Output 3 2 4 37 4" xfId="30303"/>
    <cellStyle name="Output 3 2 4 37 5" xfId="39633"/>
    <cellStyle name="Output 3 2 4 37 6" xfId="43968"/>
    <cellStyle name="Output 3 2 4 37 7" xfId="49735"/>
    <cellStyle name="Output 3 2 4 38" xfId="5526"/>
    <cellStyle name="Output 3 2 4 38 2" xfId="13243"/>
    <cellStyle name="Output 3 2 4 38 3" xfId="22236"/>
    <cellStyle name="Output 3 2 4 38 4" xfId="30423"/>
    <cellStyle name="Output 3 2 4 38 5" xfId="39747"/>
    <cellStyle name="Output 3 2 4 38 6" xfId="44088"/>
    <cellStyle name="Output 3 2 4 38 7" xfId="48236"/>
    <cellStyle name="Output 3 2 4 39" xfId="5650"/>
    <cellStyle name="Output 3 2 4 39 2" xfId="13367"/>
    <cellStyle name="Output 3 2 4 39 3" xfId="22360"/>
    <cellStyle name="Output 3 2 4 39 4" xfId="30547"/>
    <cellStyle name="Output 3 2 4 39 5" xfId="39867"/>
    <cellStyle name="Output 3 2 4 39 6" xfId="44212"/>
    <cellStyle name="Output 3 2 4 39 7" xfId="46898"/>
    <cellStyle name="Output 3 2 4 4" xfId="918"/>
    <cellStyle name="Output 3 2 4 4 2" xfId="8741"/>
    <cellStyle name="Output 3 2 4 4 3" xfId="16169"/>
    <cellStyle name="Output 3 2 4 4 4" xfId="25308"/>
    <cellStyle name="Output 3 2 4 4 5" xfId="33728"/>
    <cellStyle name="Output 3 2 4 4 6" xfId="37399"/>
    <cellStyle name="Output 3 2 4 4 7" xfId="51447"/>
    <cellStyle name="Output 3 2 4 40" xfId="5766"/>
    <cellStyle name="Output 3 2 4 40 2" xfId="13483"/>
    <cellStyle name="Output 3 2 4 40 3" xfId="22476"/>
    <cellStyle name="Output 3 2 4 40 4" xfId="30663"/>
    <cellStyle name="Output 3 2 4 40 5" xfId="39979"/>
    <cellStyle name="Output 3 2 4 40 6" xfId="44328"/>
    <cellStyle name="Output 3 2 4 40 7" xfId="49887"/>
    <cellStyle name="Output 3 2 4 41" xfId="5882"/>
    <cellStyle name="Output 3 2 4 41 2" xfId="13599"/>
    <cellStyle name="Output 3 2 4 41 3" xfId="22592"/>
    <cellStyle name="Output 3 2 4 41 4" xfId="30779"/>
    <cellStyle name="Output 3 2 4 41 5" xfId="40092"/>
    <cellStyle name="Output 3 2 4 41 6" xfId="44444"/>
    <cellStyle name="Output 3 2 4 41 7" xfId="49684"/>
    <cellStyle name="Output 3 2 4 42" xfId="6011"/>
    <cellStyle name="Output 3 2 4 42 2" xfId="13728"/>
    <cellStyle name="Output 3 2 4 42 3" xfId="22721"/>
    <cellStyle name="Output 3 2 4 42 4" xfId="30908"/>
    <cellStyle name="Output 3 2 4 42 5" xfId="40216"/>
    <cellStyle name="Output 3 2 4 42 6" xfId="44573"/>
    <cellStyle name="Output 3 2 4 42 7" xfId="52833"/>
    <cellStyle name="Output 3 2 4 43" xfId="6138"/>
    <cellStyle name="Output 3 2 4 43 2" xfId="13855"/>
    <cellStyle name="Output 3 2 4 43 3" xfId="22848"/>
    <cellStyle name="Output 3 2 4 43 4" xfId="31035"/>
    <cellStyle name="Output 3 2 4 43 5" xfId="40336"/>
    <cellStyle name="Output 3 2 4 43 6" xfId="44700"/>
    <cellStyle name="Output 3 2 4 43 7" xfId="54150"/>
    <cellStyle name="Output 3 2 4 44" xfId="6267"/>
    <cellStyle name="Output 3 2 4 44 2" xfId="13984"/>
    <cellStyle name="Output 3 2 4 44 3" xfId="22977"/>
    <cellStyle name="Output 3 2 4 44 4" xfId="31164"/>
    <cellStyle name="Output 3 2 4 44 5" xfId="40464"/>
    <cellStyle name="Output 3 2 4 44 6" xfId="44829"/>
    <cellStyle name="Output 3 2 4 44 7" xfId="47897"/>
    <cellStyle name="Output 3 2 4 45" xfId="6383"/>
    <cellStyle name="Output 3 2 4 45 2" xfId="14100"/>
    <cellStyle name="Output 3 2 4 45 3" xfId="23093"/>
    <cellStyle name="Output 3 2 4 45 4" xfId="31280"/>
    <cellStyle name="Output 3 2 4 45 5" xfId="40577"/>
    <cellStyle name="Output 3 2 4 45 6" xfId="44945"/>
    <cellStyle name="Output 3 2 4 45 7" xfId="50902"/>
    <cellStyle name="Output 3 2 4 46" xfId="6494"/>
    <cellStyle name="Output 3 2 4 46 2" xfId="14211"/>
    <cellStyle name="Output 3 2 4 46 3" xfId="23204"/>
    <cellStyle name="Output 3 2 4 46 4" xfId="31391"/>
    <cellStyle name="Output 3 2 4 46 5" xfId="40684"/>
    <cellStyle name="Output 3 2 4 46 6" xfId="45056"/>
    <cellStyle name="Output 3 2 4 46 7" xfId="53995"/>
    <cellStyle name="Output 3 2 4 47" xfId="5294"/>
    <cellStyle name="Output 3 2 4 47 2" xfId="13011"/>
    <cellStyle name="Output 3 2 4 47 3" xfId="22004"/>
    <cellStyle name="Output 3 2 4 47 4" xfId="30191"/>
    <cellStyle name="Output 3 2 4 47 5" xfId="39525"/>
    <cellStyle name="Output 3 2 4 47 6" xfId="43856"/>
    <cellStyle name="Output 3 2 4 47 7" xfId="48132"/>
    <cellStyle name="Output 3 2 4 48" xfId="6640"/>
    <cellStyle name="Output 3 2 4 48 2" xfId="14357"/>
    <cellStyle name="Output 3 2 4 48 3" xfId="23350"/>
    <cellStyle name="Output 3 2 4 48 4" xfId="31537"/>
    <cellStyle name="Output 3 2 4 48 5" xfId="40823"/>
    <cellStyle name="Output 3 2 4 48 6" xfId="45202"/>
    <cellStyle name="Output 3 2 4 48 7" xfId="53492"/>
    <cellStyle name="Output 3 2 4 49" xfId="6752"/>
    <cellStyle name="Output 3 2 4 49 2" xfId="14469"/>
    <cellStyle name="Output 3 2 4 49 3" xfId="23462"/>
    <cellStyle name="Output 3 2 4 49 4" xfId="31649"/>
    <cellStyle name="Output 3 2 4 49 5" xfId="40929"/>
    <cellStyle name="Output 3 2 4 49 6" xfId="45314"/>
    <cellStyle name="Output 3 2 4 49 7" xfId="48990"/>
    <cellStyle name="Output 3 2 4 5" xfId="1383"/>
    <cellStyle name="Output 3 2 4 5 2" xfId="9206"/>
    <cellStyle name="Output 3 2 4 5 3" xfId="16634"/>
    <cellStyle name="Output 3 2 4 5 4" xfId="25090"/>
    <cellStyle name="Output 3 2 4 5 5" xfId="33454"/>
    <cellStyle name="Output 3 2 4 5 6" xfId="37909"/>
    <cellStyle name="Output 3 2 4 5 7" xfId="50997"/>
    <cellStyle name="Output 3 2 4 50" xfId="6867"/>
    <cellStyle name="Output 3 2 4 50 2" xfId="14584"/>
    <cellStyle name="Output 3 2 4 50 3" xfId="23577"/>
    <cellStyle name="Output 3 2 4 50 4" xfId="31764"/>
    <cellStyle name="Output 3 2 4 50 5" xfId="41037"/>
    <cellStyle name="Output 3 2 4 50 6" xfId="45429"/>
    <cellStyle name="Output 3 2 4 50 7" xfId="46887"/>
    <cellStyle name="Output 3 2 4 51" xfId="6980"/>
    <cellStyle name="Output 3 2 4 51 2" xfId="14697"/>
    <cellStyle name="Output 3 2 4 51 3" xfId="23690"/>
    <cellStyle name="Output 3 2 4 51 4" xfId="31877"/>
    <cellStyle name="Output 3 2 4 51 5" xfId="41145"/>
    <cellStyle name="Output 3 2 4 51 6" xfId="45542"/>
    <cellStyle name="Output 3 2 4 51 7" xfId="54549"/>
    <cellStyle name="Output 3 2 4 52" xfId="7091"/>
    <cellStyle name="Output 3 2 4 52 2" xfId="14808"/>
    <cellStyle name="Output 3 2 4 52 3" xfId="23801"/>
    <cellStyle name="Output 3 2 4 52 4" xfId="31988"/>
    <cellStyle name="Output 3 2 4 52 5" xfId="41250"/>
    <cellStyle name="Output 3 2 4 52 6" xfId="45653"/>
    <cellStyle name="Output 3 2 4 52 7" xfId="48926"/>
    <cellStyle name="Output 3 2 4 53" xfId="7176"/>
    <cellStyle name="Output 3 2 4 53 2" xfId="14893"/>
    <cellStyle name="Output 3 2 4 53 3" xfId="23886"/>
    <cellStyle name="Output 3 2 4 53 4" xfId="32073"/>
    <cellStyle name="Output 3 2 4 53 5" xfId="41334"/>
    <cellStyle name="Output 3 2 4 53 6" xfId="45738"/>
    <cellStyle name="Output 3 2 4 53 7" xfId="53208"/>
    <cellStyle name="Output 3 2 4 54" xfId="7254"/>
    <cellStyle name="Output 3 2 4 54 2" xfId="14971"/>
    <cellStyle name="Output 3 2 4 54 3" xfId="23964"/>
    <cellStyle name="Output 3 2 4 54 4" xfId="32151"/>
    <cellStyle name="Output 3 2 4 54 5" xfId="41407"/>
    <cellStyle name="Output 3 2 4 54 6" xfId="45816"/>
    <cellStyle name="Output 3 2 4 54 7" xfId="53398"/>
    <cellStyle name="Output 3 2 4 55" xfId="7488"/>
    <cellStyle name="Output 3 2 4 55 2" xfId="15205"/>
    <cellStyle name="Output 3 2 4 55 3" xfId="24198"/>
    <cellStyle name="Output 3 2 4 55 4" xfId="32385"/>
    <cellStyle name="Output 3 2 4 55 5" xfId="41633"/>
    <cellStyle name="Output 3 2 4 55 6" xfId="46050"/>
    <cellStyle name="Output 3 2 4 55 7" xfId="47540"/>
    <cellStyle name="Output 3 2 4 56" xfId="7609"/>
    <cellStyle name="Output 3 2 4 56 2" xfId="15326"/>
    <cellStyle name="Output 3 2 4 56 3" xfId="24319"/>
    <cellStyle name="Output 3 2 4 56 4" xfId="32506"/>
    <cellStyle name="Output 3 2 4 56 5" xfId="41748"/>
    <cellStyle name="Output 3 2 4 56 6" xfId="46171"/>
    <cellStyle name="Output 3 2 4 56 7" xfId="48333"/>
    <cellStyle name="Output 3 2 4 57" xfId="7885"/>
    <cellStyle name="Output 3 2 4 57 2" xfId="15602"/>
    <cellStyle name="Output 3 2 4 57 3" xfId="24589"/>
    <cellStyle name="Output 3 2 4 57 4" xfId="32782"/>
    <cellStyle name="Output 3 2 4 57 5" xfId="42013"/>
    <cellStyle name="Output 3 2 4 57 6" xfId="46447"/>
    <cellStyle name="Output 3 2 4 57 7" xfId="54215"/>
    <cellStyle name="Output 3 2 4 58" xfId="8013"/>
    <cellStyle name="Output 3 2 4 58 2" xfId="15730"/>
    <cellStyle name="Output 3 2 4 58 3" xfId="24715"/>
    <cellStyle name="Output 3 2 4 58 4" xfId="32910"/>
    <cellStyle name="Output 3 2 4 58 5" xfId="42136"/>
    <cellStyle name="Output 3 2 4 58 6" xfId="46575"/>
    <cellStyle name="Output 3 2 4 58 7" xfId="50769"/>
    <cellStyle name="Output 3 2 4 59" xfId="7722"/>
    <cellStyle name="Output 3 2 4 59 2" xfId="15439"/>
    <cellStyle name="Output 3 2 4 59 3" xfId="24430"/>
    <cellStyle name="Output 3 2 4 59 4" xfId="32619"/>
    <cellStyle name="Output 3 2 4 59 5" xfId="41856"/>
    <cellStyle name="Output 3 2 4 59 6" xfId="46284"/>
    <cellStyle name="Output 3 2 4 59 7" xfId="48221"/>
    <cellStyle name="Output 3 2 4 6" xfId="1506"/>
    <cellStyle name="Output 3 2 4 6 2" xfId="9329"/>
    <cellStyle name="Output 3 2 4 6 3" xfId="16757"/>
    <cellStyle name="Output 3 2 4 6 4" xfId="25075"/>
    <cellStyle name="Output 3 2 4 6 5" xfId="33436"/>
    <cellStyle name="Output 3 2 4 6 6" xfId="40214"/>
    <cellStyle name="Output 3 2 4 6 7" xfId="50964"/>
    <cellStyle name="Output 3 2 4 60" xfId="8161"/>
    <cellStyle name="Output 3 2 4 60 2" xfId="15878"/>
    <cellStyle name="Output 3 2 4 60 3" xfId="33058"/>
    <cellStyle name="Output 3 2 4 60 4" xfId="42277"/>
    <cellStyle name="Output 3 2 4 60 5" xfId="46723"/>
    <cellStyle name="Output 3 2 4 60 6" xfId="50728"/>
    <cellStyle name="Output 3 2 4 61" xfId="26385"/>
    <cellStyle name="Output 3 2 4 62" xfId="35133"/>
    <cellStyle name="Output 3 2 4 63" xfId="36261"/>
    <cellStyle name="Output 3 2 4 64" xfId="53823"/>
    <cellStyle name="Output 3 2 4 7" xfId="956"/>
    <cellStyle name="Output 3 2 4 7 2" xfId="8779"/>
    <cellStyle name="Output 3 2 4 7 3" xfId="16207"/>
    <cellStyle name="Output 3 2 4 7 4" xfId="25721"/>
    <cellStyle name="Output 3 2 4 7 5" xfId="34267"/>
    <cellStyle name="Output 3 2 4 7 6" xfId="36654"/>
    <cellStyle name="Output 3 2 4 7 7" xfId="52373"/>
    <cellStyle name="Output 3 2 4 8" xfId="1743"/>
    <cellStyle name="Output 3 2 4 8 2" xfId="9566"/>
    <cellStyle name="Output 3 2 4 8 3" xfId="16994"/>
    <cellStyle name="Output 3 2 4 8 4" xfId="19178"/>
    <cellStyle name="Output 3 2 4 8 5" xfId="26748"/>
    <cellStyle name="Output 3 2 4 8 6" xfId="39859"/>
    <cellStyle name="Output 3 2 4 8 7" xfId="49159"/>
    <cellStyle name="Output 3 2 4 9" xfId="1877"/>
    <cellStyle name="Output 3 2 4 9 2" xfId="9700"/>
    <cellStyle name="Output 3 2 4 9 3" xfId="17128"/>
    <cellStyle name="Output 3 2 4 9 4" xfId="19525"/>
    <cellStyle name="Output 3 2 4 9 5" xfId="26835"/>
    <cellStyle name="Output 3 2 4 9 6" xfId="38800"/>
    <cellStyle name="Output 3 2 4 9 7" xfId="49531"/>
    <cellStyle name="Output 3 2 40" xfId="4187"/>
    <cellStyle name="Output 3 2 40 2" xfId="11946"/>
    <cellStyle name="Output 3 2 40 3" xfId="20897"/>
    <cellStyle name="Output 3 2 40 4" xfId="29084"/>
    <cellStyle name="Output 3 2 40 5" xfId="38460"/>
    <cellStyle name="Output 3 2 40 6" xfId="42749"/>
    <cellStyle name="Output 3 2 40 7" xfId="52578"/>
    <cellStyle name="Output 3 2 41" xfId="3356"/>
    <cellStyle name="Output 3 2 41 2" xfId="11148"/>
    <cellStyle name="Output 3 2 41 3" xfId="20405"/>
    <cellStyle name="Output 3 2 41 4" xfId="28512"/>
    <cellStyle name="Output 3 2 41 5" xfId="37898"/>
    <cellStyle name="Output 3 2 41 6" xfId="42462"/>
    <cellStyle name="Output 3 2 41 7" xfId="54163"/>
    <cellStyle name="Output 3 2 42" xfId="5184"/>
    <cellStyle name="Output 3 2 42 2" xfId="12901"/>
    <cellStyle name="Output 3 2 42 3" xfId="21894"/>
    <cellStyle name="Output 3 2 42 4" xfId="30081"/>
    <cellStyle name="Output 3 2 42 5" xfId="39420"/>
    <cellStyle name="Output 3 2 42 6" xfId="43746"/>
    <cellStyle name="Output 3 2 42 7" xfId="50461"/>
    <cellStyle name="Output 3 2 43" xfId="5264"/>
    <cellStyle name="Output 3 2 43 2" xfId="12981"/>
    <cellStyle name="Output 3 2 43 3" xfId="21974"/>
    <cellStyle name="Output 3 2 43 4" xfId="30161"/>
    <cellStyle name="Output 3 2 43 5" xfId="39496"/>
    <cellStyle name="Output 3 2 43 6" xfId="43826"/>
    <cellStyle name="Output 3 2 43 7" xfId="49485"/>
    <cellStyle name="Output 3 2 44" xfId="5554"/>
    <cellStyle name="Output 3 2 44 2" xfId="13271"/>
    <cellStyle name="Output 3 2 44 3" xfId="22264"/>
    <cellStyle name="Output 3 2 44 4" xfId="30451"/>
    <cellStyle name="Output 3 2 44 5" xfId="39774"/>
    <cellStyle name="Output 3 2 44 6" xfId="44116"/>
    <cellStyle name="Output 3 2 44 7" xfId="47195"/>
    <cellStyle name="Output 3 2 45" xfId="5365"/>
    <cellStyle name="Output 3 2 45 2" xfId="13082"/>
    <cellStyle name="Output 3 2 45 3" xfId="22075"/>
    <cellStyle name="Output 3 2 45 4" xfId="30262"/>
    <cellStyle name="Output 3 2 45 5" xfId="39593"/>
    <cellStyle name="Output 3 2 45 6" xfId="43927"/>
    <cellStyle name="Output 3 2 45 7" xfId="54283"/>
    <cellStyle name="Output 3 2 46" xfId="5313"/>
    <cellStyle name="Output 3 2 46 2" xfId="13030"/>
    <cellStyle name="Output 3 2 46 3" xfId="22023"/>
    <cellStyle name="Output 3 2 46 4" xfId="30210"/>
    <cellStyle name="Output 3 2 46 5" xfId="39544"/>
    <cellStyle name="Output 3 2 46 6" xfId="43875"/>
    <cellStyle name="Output 3 2 46 7" xfId="52273"/>
    <cellStyle name="Output 3 2 47" xfId="5098"/>
    <cellStyle name="Output 3 2 47 2" xfId="12815"/>
    <cellStyle name="Output 3 2 47 3" xfId="21808"/>
    <cellStyle name="Output 3 2 47 4" xfId="29995"/>
    <cellStyle name="Output 3 2 47 5" xfId="39336"/>
    <cellStyle name="Output 3 2 47 6" xfId="43660"/>
    <cellStyle name="Output 3 2 47 7" xfId="49582"/>
    <cellStyle name="Output 3 2 48" xfId="5335"/>
    <cellStyle name="Output 3 2 48 2" xfId="13052"/>
    <cellStyle name="Output 3 2 48 3" xfId="22045"/>
    <cellStyle name="Output 3 2 48 4" xfId="30232"/>
    <cellStyle name="Output 3 2 48 5" xfId="39564"/>
    <cellStyle name="Output 3 2 48 6" xfId="43897"/>
    <cellStyle name="Output 3 2 48 7" xfId="49965"/>
    <cellStyle name="Output 3 2 49" xfId="5205"/>
    <cellStyle name="Output 3 2 49 2" xfId="12922"/>
    <cellStyle name="Output 3 2 49 3" xfId="21915"/>
    <cellStyle name="Output 3 2 49 4" xfId="30102"/>
    <cellStyle name="Output 3 2 49 5" xfId="39437"/>
    <cellStyle name="Output 3 2 49 6" xfId="43767"/>
    <cellStyle name="Output 3 2 49 7" xfId="53230"/>
    <cellStyle name="Output 3 2 5" xfId="514"/>
    <cellStyle name="Output 3 2 5 10" xfId="1960"/>
    <cellStyle name="Output 3 2 5 10 2" xfId="9783"/>
    <cellStyle name="Output 3 2 5 10 3" xfId="17211"/>
    <cellStyle name="Output 3 2 5 10 4" xfId="20001"/>
    <cellStyle name="Output 3 2 5 10 5" xfId="28717"/>
    <cellStyle name="Output 3 2 5 10 6" xfId="38677"/>
    <cellStyle name="Output 3 2 5 10 7" xfId="49998"/>
    <cellStyle name="Output 3 2 5 11" xfId="2078"/>
    <cellStyle name="Output 3 2 5 11 2" xfId="9901"/>
    <cellStyle name="Output 3 2 5 11 3" xfId="17329"/>
    <cellStyle name="Output 3 2 5 11 4" xfId="20045"/>
    <cellStyle name="Output 3 2 5 11 5" xfId="28263"/>
    <cellStyle name="Output 3 2 5 11 6" xfId="41771"/>
    <cellStyle name="Output 3 2 5 11 7" xfId="50291"/>
    <cellStyle name="Output 3 2 5 12" xfId="2191"/>
    <cellStyle name="Output 3 2 5 12 2" xfId="10014"/>
    <cellStyle name="Output 3 2 5 12 3" xfId="17442"/>
    <cellStyle name="Output 3 2 5 12 4" xfId="26133"/>
    <cellStyle name="Output 3 2 5 12 5" xfId="34798"/>
    <cellStyle name="Output 3 2 5 12 6" xfId="37851"/>
    <cellStyle name="Output 3 2 5 12 7" xfId="53288"/>
    <cellStyle name="Output 3 2 5 13" xfId="1916"/>
    <cellStyle name="Output 3 2 5 13 2" xfId="9739"/>
    <cellStyle name="Output 3 2 5 13 3" xfId="17167"/>
    <cellStyle name="Output 3 2 5 13 4" xfId="20142"/>
    <cellStyle name="Output 3 2 5 13 5" xfId="28732"/>
    <cellStyle name="Output 3 2 5 13 6" xfId="42109"/>
    <cellStyle name="Output 3 2 5 13 7" xfId="48391"/>
    <cellStyle name="Output 3 2 5 14" xfId="2358"/>
    <cellStyle name="Output 3 2 5 14 2" xfId="10181"/>
    <cellStyle name="Output 3 2 5 14 3" xfId="17609"/>
    <cellStyle name="Output 3 2 5 14 4" xfId="20660"/>
    <cellStyle name="Output 3 2 5 14 5" xfId="26889"/>
    <cellStyle name="Output 3 2 5 14 6" xfId="37415"/>
    <cellStyle name="Output 3 2 5 14 7" xfId="49702"/>
    <cellStyle name="Output 3 2 5 15" xfId="2489"/>
    <cellStyle name="Output 3 2 5 15 2" xfId="10312"/>
    <cellStyle name="Output 3 2 5 15 3" xfId="17740"/>
    <cellStyle name="Output 3 2 5 15 4" xfId="25240"/>
    <cellStyle name="Output 3 2 5 15 5" xfId="33644"/>
    <cellStyle name="Output 3 2 5 15 6" xfId="37499"/>
    <cellStyle name="Output 3 2 5 15 7" xfId="51307"/>
    <cellStyle name="Output 3 2 5 16" xfId="2602"/>
    <cellStyle name="Output 3 2 5 16 2" xfId="10425"/>
    <cellStyle name="Output 3 2 5 16 3" xfId="17853"/>
    <cellStyle name="Output 3 2 5 16 4" xfId="20044"/>
    <cellStyle name="Output 3 2 5 16 5" xfId="27399"/>
    <cellStyle name="Output 3 2 5 16 6" xfId="41779"/>
    <cellStyle name="Output 3 2 5 16 7" xfId="48869"/>
    <cellStyle name="Output 3 2 5 17" xfId="2679"/>
    <cellStyle name="Output 3 2 5 17 2" xfId="10502"/>
    <cellStyle name="Output 3 2 5 17 3" xfId="17930"/>
    <cellStyle name="Output 3 2 5 17 4" xfId="26614"/>
    <cellStyle name="Output 3 2 5 17 5" xfId="35446"/>
    <cellStyle name="Output 3 2 5 17 6" xfId="41185"/>
    <cellStyle name="Output 3 2 5 17 7" xfId="54321"/>
    <cellStyle name="Output 3 2 5 18" xfId="1021"/>
    <cellStyle name="Output 3 2 5 18 2" xfId="8844"/>
    <cellStyle name="Output 3 2 5 18 3" xfId="16272"/>
    <cellStyle name="Output 3 2 5 18 4" xfId="25370"/>
    <cellStyle name="Output 3 2 5 18 5" xfId="33818"/>
    <cellStyle name="Output 3 2 5 18 6" xfId="37514"/>
    <cellStyle name="Output 3 2 5 18 7" xfId="51595"/>
    <cellStyle name="Output 3 2 5 19" xfId="2796"/>
    <cellStyle name="Output 3 2 5 19 2" xfId="10619"/>
    <cellStyle name="Output 3 2 5 19 3" xfId="18047"/>
    <cellStyle name="Output 3 2 5 19 4" xfId="25114"/>
    <cellStyle name="Output 3 2 5 19 5" xfId="33487"/>
    <cellStyle name="Output 3 2 5 19 6" xfId="37276"/>
    <cellStyle name="Output 3 2 5 19 7" xfId="51051"/>
    <cellStyle name="Output 3 2 5 2" xfId="665"/>
    <cellStyle name="Output 3 2 5 2 2" xfId="8488"/>
    <cellStyle name="Output 3 2 5 2 3" xfId="8260"/>
    <cellStyle name="Output 3 2 5 2 4" xfId="24834"/>
    <cellStyle name="Output 3 2 5 2 5" xfId="28213"/>
    <cellStyle name="Output 3 2 5 2 6" xfId="37919"/>
    <cellStyle name="Output 3 2 5 2 7" xfId="50063"/>
    <cellStyle name="Output 3 2 5 20" xfId="2903"/>
    <cellStyle name="Output 3 2 5 20 2" xfId="10726"/>
    <cellStyle name="Output 3 2 5 20 3" xfId="18154"/>
    <cellStyle name="Output 3 2 5 20 4" xfId="25299"/>
    <cellStyle name="Output 3 2 5 20 5" xfId="33715"/>
    <cellStyle name="Output 3 2 5 20 6" xfId="37261"/>
    <cellStyle name="Output 3 2 5 20 7" xfId="51430"/>
    <cellStyle name="Output 3 2 5 21" xfId="3279"/>
    <cellStyle name="Output 3 2 5 21 2" xfId="11072"/>
    <cellStyle name="Output 3 2 5 21 3" xfId="18401"/>
    <cellStyle name="Output 3 2 5 21 4" xfId="26198"/>
    <cellStyle name="Output 3 2 5 21 5" xfId="34880"/>
    <cellStyle name="Output 3 2 5 21 6" xfId="41144"/>
    <cellStyle name="Output 3 2 5 21 7" xfId="53429"/>
    <cellStyle name="Output 3 2 5 22" xfId="3399"/>
    <cellStyle name="Output 3 2 5 22 2" xfId="11190"/>
    <cellStyle name="Output 3 2 5 22 3" xfId="18512"/>
    <cellStyle name="Output 3 2 5 22 4" xfId="19803"/>
    <cellStyle name="Output 3 2 5 22 5" xfId="27095"/>
    <cellStyle name="Output 3 2 5 22 6" xfId="37107"/>
    <cellStyle name="Output 3 2 5 22 7" xfId="47378"/>
    <cellStyle name="Output 3 2 5 23" xfId="3033"/>
    <cellStyle name="Output 3 2 5 23 2" xfId="10846"/>
    <cellStyle name="Output 3 2 5 23 3" xfId="18257"/>
    <cellStyle name="Output 3 2 5 23 4" xfId="20077"/>
    <cellStyle name="Output 3 2 5 23 5" xfId="28235"/>
    <cellStyle name="Output 3 2 5 23 6" xfId="37236"/>
    <cellStyle name="Output 3 2 5 23 7" xfId="49302"/>
    <cellStyle name="Output 3 2 5 24" xfId="3669"/>
    <cellStyle name="Output 3 2 5 24 2" xfId="11454"/>
    <cellStyle name="Output 3 2 5 24 3" xfId="18727"/>
    <cellStyle name="Output 3 2 5 24 4" xfId="19220"/>
    <cellStyle name="Output 3 2 5 24 5" xfId="27774"/>
    <cellStyle name="Output 3 2 5 24 6" xfId="38580"/>
    <cellStyle name="Output 3 2 5 24 7" xfId="47619"/>
    <cellStyle name="Output 3 2 5 25" xfId="3800"/>
    <cellStyle name="Output 3 2 5 25 2" xfId="11582"/>
    <cellStyle name="Output 3 2 5 25 3" xfId="18839"/>
    <cellStyle name="Output 3 2 5 25 4" xfId="26431"/>
    <cellStyle name="Output 3 2 5 25 5" xfId="35200"/>
    <cellStyle name="Output 3 2 5 25 6" xfId="41451"/>
    <cellStyle name="Output 3 2 5 25 7" xfId="53923"/>
    <cellStyle name="Output 3 2 5 26" xfId="3917"/>
    <cellStyle name="Output 3 2 5 26 2" xfId="11697"/>
    <cellStyle name="Output 3 2 5 26 3" xfId="18948"/>
    <cellStyle name="Output 3 2 5 26 4" xfId="19372"/>
    <cellStyle name="Output 3 2 5 26 5" xfId="26966"/>
    <cellStyle name="Output 3 2 5 26 6" xfId="37417"/>
    <cellStyle name="Output 3 2 5 26 7" xfId="49059"/>
    <cellStyle name="Output 3 2 5 27" xfId="3235"/>
    <cellStyle name="Output 3 2 5 27 2" xfId="11028"/>
    <cellStyle name="Output 3 2 5 27 3" xfId="20352"/>
    <cellStyle name="Output 3 2 5 27 4" xfId="28441"/>
    <cellStyle name="Output 3 2 5 27 5" xfId="37834"/>
    <cellStyle name="Output 3 2 5 27 6" xfId="42455"/>
    <cellStyle name="Output 3 2 5 27 7" xfId="51545"/>
    <cellStyle name="Output 3 2 5 28" xfId="4114"/>
    <cellStyle name="Output 3 2 5 28 2" xfId="11874"/>
    <cellStyle name="Output 3 2 5 28 3" xfId="20824"/>
    <cellStyle name="Output 3 2 5 28 4" xfId="29011"/>
    <cellStyle name="Output 3 2 5 28 5" xfId="38388"/>
    <cellStyle name="Output 3 2 5 28 6" xfId="42676"/>
    <cellStyle name="Output 3 2 5 28 7" xfId="52527"/>
    <cellStyle name="Output 3 2 5 29" xfId="4037"/>
    <cellStyle name="Output 3 2 5 29 2" xfId="20747"/>
    <cellStyle name="Output 3 2 5 29 3" xfId="28934"/>
    <cellStyle name="Output 3 2 5 29 4" xfId="38313"/>
    <cellStyle name="Output 3 2 5 29 5" xfId="42599"/>
    <cellStyle name="Output 3 2 5 29 6" xfId="52547"/>
    <cellStyle name="Output 3 2 5 3" xfId="772"/>
    <cellStyle name="Output 3 2 5 3 2" xfId="8595"/>
    <cellStyle name="Output 3 2 5 3 3" xfId="16023"/>
    <cellStyle name="Output 3 2 5 3 4" xfId="25614"/>
    <cellStyle name="Output 3 2 5 3 5" xfId="34128"/>
    <cellStyle name="Output 3 2 5 3 6" xfId="38082"/>
    <cellStyle name="Output 3 2 5 3 7" xfId="52124"/>
    <cellStyle name="Output 3 2 5 30" xfId="4311"/>
    <cellStyle name="Output 3 2 5 30 2" xfId="12028"/>
    <cellStyle name="Output 3 2 5 30 3" xfId="21021"/>
    <cellStyle name="Output 3 2 5 30 4" xfId="29208"/>
    <cellStyle name="Output 3 2 5 30 5" xfId="38579"/>
    <cellStyle name="Output 3 2 5 30 6" xfId="42873"/>
    <cellStyle name="Output 3 2 5 30 7" xfId="50565"/>
    <cellStyle name="Output 3 2 5 31" xfId="4434"/>
    <cellStyle name="Output 3 2 5 31 2" xfId="12151"/>
    <cellStyle name="Output 3 2 5 31 3" xfId="21144"/>
    <cellStyle name="Output 3 2 5 31 4" xfId="29331"/>
    <cellStyle name="Output 3 2 5 31 5" xfId="38697"/>
    <cellStyle name="Output 3 2 5 31 6" xfId="42996"/>
    <cellStyle name="Output 3 2 5 31 7" xfId="51230"/>
    <cellStyle name="Output 3 2 5 32" xfId="4548"/>
    <cellStyle name="Output 3 2 5 32 2" xfId="12265"/>
    <cellStyle name="Output 3 2 5 32 3" xfId="21258"/>
    <cellStyle name="Output 3 2 5 32 4" xfId="29445"/>
    <cellStyle name="Output 3 2 5 32 5" xfId="38806"/>
    <cellStyle name="Output 3 2 5 32 6" xfId="43110"/>
    <cellStyle name="Output 3 2 5 32 7" xfId="54385"/>
    <cellStyle name="Output 3 2 5 33" xfId="4661"/>
    <cellStyle name="Output 3 2 5 33 2" xfId="12378"/>
    <cellStyle name="Output 3 2 5 33 3" xfId="21371"/>
    <cellStyle name="Output 3 2 5 33 4" xfId="29558"/>
    <cellStyle name="Output 3 2 5 33 5" xfId="38915"/>
    <cellStyle name="Output 3 2 5 33 6" xfId="43223"/>
    <cellStyle name="Output 3 2 5 33 7" xfId="50345"/>
    <cellStyle name="Output 3 2 5 34" xfId="4773"/>
    <cellStyle name="Output 3 2 5 34 2" xfId="12490"/>
    <cellStyle name="Output 3 2 5 34 3" xfId="21483"/>
    <cellStyle name="Output 3 2 5 34 4" xfId="29670"/>
    <cellStyle name="Output 3 2 5 34 5" xfId="39024"/>
    <cellStyle name="Output 3 2 5 34 6" xfId="43335"/>
    <cellStyle name="Output 3 2 5 34 7" xfId="53843"/>
    <cellStyle name="Output 3 2 5 35" xfId="4881"/>
    <cellStyle name="Output 3 2 5 35 2" xfId="12598"/>
    <cellStyle name="Output 3 2 5 35 3" xfId="21591"/>
    <cellStyle name="Output 3 2 5 35 4" xfId="29778"/>
    <cellStyle name="Output 3 2 5 35 5" xfId="39127"/>
    <cellStyle name="Output 3 2 5 35 6" xfId="43443"/>
    <cellStyle name="Output 3 2 5 35 7" xfId="50261"/>
    <cellStyle name="Output 3 2 5 36" xfId="4993"/>
    <cellStyle name="Output 3 2 5 36 2" xfId="12710"/>
    <cellStyle name="Output 3 2 5 36 3" xfId="21703"/>
    <cellStyle name="Output 3 2 5 36 4" xfId="29890"/>
    <cellStyle name="Output 3 2 5 36 5" xfId="39236"/>
    <cellStyle name="Output 3 2 5 36 6" xfId="43555"/>
    <cellStyle name="Output 3 2 5 36 7" xfId="54014"/>
    <cellStyle name="Output 3 2 5 37" xfId="5106"/>
    <cellStyle name="Output 3 2 5 37 2" xfId="12823"/>
    <cellStyle name="Output 3 2 5 37 3" xfId="21816"/>
    <cellStyle name="Output 3 2 5 37 4" xfId="30003"/>
    <cellStyle name="Output 3 2 5 37 5" xfId="39344"/>
    <cellStyle name="Output 3 2 5 37 6" xfId="43668"/>
    <cellStyle name="Output 3 2 5 37 7" xfId="49517"/>
    <cellStyle name="Output 3 2 5 38" xfId="5491"/>
    <cellStyle name="Output 3 2 5 38 2" xfId="13208"/>
    <cellStyle name="Output 3 2 5 38 3" xfId="22201"/>
    <cellStyle name="Output 3 2 5 38 4" xfId="30388"/>
    <cellStyle name="Output 3 2 5 38 5" xfId="39713"/>
    <cellStyle name="Output 3 2 5 38 6" xfId="44053"/>
    <cellStyle name="Output 3 2 5 38 7" xfId="48961"/>
    <cellStyle name="Output 3 2 5 39" xfId="5616"/>
    <cellStyle name="Output 3 2 5 39 2" xfId="13333"/>
    <cellStyle name="Output 3 2 5 39 3" xfId="22326"/>
    <cellStyle name="Output 3 2 5 39 4" xfId="30513"/>
    <cellStyle name="Output 3 2 5 39 5" xfId="39834"/>
    <cellStyle name="Output 3 2 5 39 6" xfId="44178"/>
    <cellStyle name="Output 3 2 5 39 7" xfId="47119"/>
    <cellStyle name="Output 3 2 5 4" xfId="884"/>
    <cellStyle name="Output 3 2 5 4 2" xfId="8707"/>
    <cellStyle name="Output 3 2 5 4 3" xfId="16135"/>
    <cellStyle name="Output 3 2 5 4 4" xfId="26494"/>
    <cellStyle name="Output 3 2 5 4 5" xfId="35287"/>
    <cellStyle name="Output 3 2 5 4 6" xfId="37938"/>
    <cellStyle name="Output 3 2 5 4 7" xfId="54071"/>
    <cellStyle name="Output 3 2 5 40" xfId="5731"/>
    <cellStyle name="Output 3 2 5 40 2" xfId="13448"/>
    <cellStyle name="Output 3 2 5 40 3" xfId="22441"/>
    <cellStyle name="Output 3 2 5 40 4" xfId="30628"/>
    <cellStyle name="Output 3 2 5 40 5" xfId="39945"/>
    <cellStyle name="Output 3 2 5 40 6" xfId="44293"/>
    <cellStyle name="Output 3 2 5 40 7" xfId="53690"/>
    <cellStyle name="Output 3 2 5 41" xfId="5848"/>
    <cellStyle name="Output 3 2 5 41 2" xfId="13565"/>
    <cellStyle name="Output 3 2 5 41 3" xfId="22558"/>
    <cellStyle name="Output 3 2 5 41 4" xfId="30745"/>
    <cellStyle name="Output 3 2 5 41 5" xfId="40059"/>
    <cellStyle name="Output 3 2 5 41 6" xfId="44410"/>
    <cellStyle name="Output 3 2 5 41 7" xfId="54268"/>
    <cellStyle name="Output 3 2 5 42" xfId="5976"/>
    <cellStyle name="Output 3 2 5 42 2" xfId="13693"/>
    <cellStyle name="Output 3 2 5 42 3" xfId="22686"/>
    <cellStyle name="Output 3 2 5 42 4" xfId="30873"/>
    <cellStyle name="Output 3 2 5 42 5" xfId="40182"/>
    <cellStyle name="Output 3 2 5 42 6" xfId="44538"/>
    <cellStyle name="Output 3 2 5 42 7" xfId="47959"/>
    <cellStyle name="Output 3 2 5 43" xfId="5312"/>
    <cellStyle name="Output 3 2 5 43 2" xfId="13029"/>
    <cellStyle name="Output 3 2 5 43 3" xfId="22022"/>
    <cellStyle name="Output 3 2 5 43 4" xfId="30209"/>
    <cellStyle name="Output 3 2 5 43 5" xfId="39543"/>
    <cellStyle name="Output 3 2 5 43 6" xfId="43874"/>
    <cellStyle name="Output 3 2 5 43 7" xfId="52394"/>
    <cellStyle name="Output 3 2 5 44" xfId="6232"/>
    <cellStyle name="Output 3 2 5 44 2" xfId="13949"/>
    <cellStyle name="Output 3 2 5 44 3" xfId="22942"/>
    <cellStyle name="Output 3 2 5 44 4" xfId="31129"/>
    <cellStyle name="Output 3 2 5 44 5" xfId="40430"/>
    <cellStyle name="Output 3 2 5 44 6" xfId="44794"/>
    <cellStyle name="Output 3 2 5 44 7" xfId="51406"/>
    <cellStyle name="Output 3 2 5 45" xfId="6349"/>
    <cellStyle name="Output 3 2 5 45 2" xfId="14066"/>
    <cellStyle name="Output 3 2 5 45 3" xfId="23059"/>
    <cellStyle name="Output 3 2 5 45 4" xfId="31246"/>
    <cellStyle name="Output 3 2 5 45 5" xfId="40544"/>
    <cellStyle name="Output 3 2 5 45 6" xfId="44911"/>
    <cellStyle name="Output 3 2 5 45 7" xfId="47822"/>
    <cellStyle name="Output 3 2 5 46" xfId="6459"/>
    <cellStyle name="Output 3 2 5 46 2" xfId="14176"/>
    <cellStyle name="Output 3 2 5 46 3" xfId="23169"/>
    <cellStyle name="Output 3 2 5 46 4" xfId="31356"/>
    <cellStyle name="Output 3 2 5 46 5" xfId="40650"/>
    <cellStyle name="Output 3 2 5 46 6" xfId="45021"/>
    <cellStyle name="Output 3 2 5 46 7" xfId="49330"/>
    <cellStyle name="Output 3 2 5 47" xfId="5352"/>
    <cellStyle name="Output 3 2 5 47 2" xfId="13069"/>
    <cellStyle name="Output 3 2 5 47 3" xfId="22062"/>
    <cellStyle name="Output 3 2 5 47 4" xfId="30249"/>
    <cellStyle name="Output 3 2 5 47 5" xfId="39581"/>
    <cellStyle name="Output 3 2 5 47 6" xfId="43914"/>
    <cellStyle name="Output 3 2 5 47 7" xfId="50907"/>
    <cellStyle name="Output 3 2 5 48" xfId="6606"/>
    <cellStyle name="Output 3 2 5 48 2" xfId="14323"/>
    <cellStyle name="Output 3 2 5 48 3" xfId="23316"/>
    <cellStyle name="Output 3 2 5 48 4" xfId="31503"/>
    <cellStyle name="Output 3 2 5 48 5" xfId="40790"/>
    <cellStyle name="Output 3 2 5 48 6" xfId="45168"/>
    <cellStyle name="Output 3 2 5 48 7" xfId="47428"/>
    <cellStyle name="Output 3 2 5 49" xfId="6717"/>
    <cellStyle name="Output 3 2 5 49 2" xfId="14434"/>
    <cellStyle name="Output 3 2 5 49 3" xfId="23427"/>
    <cellStyle name="Output 3 2 5 49 4" xfId="31614"/>
    <cellStyle name="Output 3 2 5 49 5" xfId="40895"/>
    <cellStyle name="Output 3 2 5 49 6" xfId="45279"/>
    <cellStyle name="Output 3 2 5 49 7" xfId="52865"/>
    <cellStyle name="Output 3 2 5 5" xfId="1348"/>
    <cellStyle name="Output 3 2 5 5 2" xfId="9171"/>
    <cellStyle name="Output 3 2 5 5 3" xfId="16599"/>
    <cellStyle name="Output 3 2 5 5 4" xfId="19887"/>
    <cellStyle name="Output 3 2 5 5 5" xfId="27346"/>
    <cellStyle name="Output 3 2 5 5 6" xfId="41194"/>
    <cellStyle name="Output 3 2 5 5 7" xfId="48539"/>
    <cellStyle name="Output 3 2 5 50" xfId="6832"/>
    <cellStyle name="Output 3 2 5 50 2" xfId="14549"/>
    <cellStyle name="Output 3 2 5 50 3" xfId="23542"/>
    <cellStyle name="Output 3 2 5 50 4" xfId="31729"/>
    <cellStyle name="Output 3 2 5 50 5" xfId="41003"/>
    <cellStyle name="Output 3 2 5 50 6" xfId="45394"/>
    <cellStyle name="Output 3 2 5 50 7" xfId="47881"/>
    <cellStyle name="Output 3 2 5 51" xfId="6945"/>
    <cellStyle name="Output 3 2 5 51 2" xfId="14662"/>
    <cellStyle name="Output 3 2 5 51 3" xfId="23655"/>
    <cellStyle name="Output 3 2 5 51 4" xfId="31842"/>
    <cellStyle name="Output 3 2 5 51 5" xfId="41111"/>
    <cellStyle name="Output 3 2 5 51 6" xfId="45507"/>
    <cellStyle name="Output 3 2 5 51 7" xfId="47030"/>
    <cellStyle name="Output 3 2 5 52" xfId="7057"/>
    <cellStyle name="Output 3 2 5 52 2" xfId="14774"/>
    <cellStyle name="Output 3 2 5 52 3" xfId="23767"/>
    <cellStyle name="Output 3 2 5 52 4" xfId="31954"/>
    <cellStyle name="Output 3 2 5 52 5" xfId="41217"/>
    <cellStyle name="Output 3 2 5 52 6" xfId="45619"/>
    <cellStyle name="Output 3 2 5 52 7" xfId="53039"/>
    <cellStyle name="Output 3 2 5 53" xfId="7365"/>
    <cellStyle name="Output 3 2 5 53 2" xfId="15082"/>
    <cellStyle name="Output 3 2 5 53 3" xfId="24075"/>
    <cellStyle name="Output 3 2 5 53 4" xfId="32262"/>
    <cellStyle name="Output 3 2 5 53 5" xfId="41518"/>
    <cellStyle name="Output 3 2 5 53 6" xfId="45927"/>
    <cellStyle name="Output 3 2 5 53 7" xfId="48272"/>
    <cellStyle name="Output 3 2 5 54" xfId="7235"/>
    <cellStyle name="Output 3 2 5 54 2" xfId="14952"/>
    <cellStyle name="Output 3 2 5 54 3" xfId="23945"/>
    <cellStyle name="Output 3 2 5 54 4" xfId="32132"/>
    <cellStyle name="Output 3 2 5 54 5" xfId="41389"/>
    <cellStyle name="Output 3 2 5 54 6" xfId="45797"/>
    <cellStyle name="Output 3 2 5 54 7" xfId="54143"/>
    <cellStyle name="Output 3 2 5 55" xfId="7454"/>
    <cellStyle name="Output 3 2 5 55 2" xfId="15171"/>
    <cellStyle name="Output 3 2 5 55 3" xfId="24164"/>
    <cellStyle name="Output 3 2 5 55 4" xfId="32351"/>
    <cellStyle name="Output 3 2 5 55 5" xfId="41600"/>
    <cellStyle name="Output 3 2 5 55 6" xfId="46016"/>
    <cellStyle name="Output 3 2 5 55 7" xfId="54480"/>
    <cellStyle name="Output 3 2 5 56" xfId="7575"/>
    <cellStyle name="Output 3 2 5 56 2" xfId="15292"/>
    <cellStyle name="Output 3 2 5 56 3" xfId="24285"/>
    <cellStyle name="Output 3 2 5 56 4" xfId="32472"/>
    <cellStyle name="Output 3 2 5 56 5" xfId="41715"/>
    <cellStyle name="Output 3 2 5 56 6" xfId="46137"/>
    <cellStyle name="Output 3 2 5 56 7" xfId="49070"/>
    <cellStyle name="Output 3 2 5 57" xfId="7851"/>
    <cellStyle name="Output 3 2 5 57 2" xfId="15568"/>
    <cellStyle name="Output 3 2 5 57 3" xfId="24555"/>
    <cellStyle name="Output 3 2 5 57 4" xfId="32748"/>
    <cellStyle name="Output 3 2 5 57 5" xfId="41980"/>
    <cellStyle name="Output 3 2 5 57 6" xfId="46413"/>
    <cellStyle name="Output 3 2 5 57 7" xfId="50306"/>
    <cellStyle name="Output 3 2 5 58" xfId="7933"/>
    <cellStyle name="Output 3 2 5 58 2" xfId="15650"/>
    <cellStyle name="Output 3 2 5 58 3" xfId="24636"/>
    <cellStyle name="Output 3 2 5 58 4" xfId="32830"/>
    <cellStyle name="Output 3 2 5 58 5" xfId="42059"/>
    <cellStyle name="Output 3 2 5 58 6" xfId="46495"/>
    <cellStyle name="Output 3 2 5 58 7" xfId="48626"/>
    <cellStyle name="Output 3 2 5 59" xfId="8063"/>
    <cellStyle name="Output 3 2 5 59 2" xfId="15780"/>
    <cellStyle name="Output 3 2 5 59 3" xfId="24765"/>
    <cellStyle name="Output 3 2 5 59 4" xfId="32960"/>
    <cellStyle name="Output 3 2 5 59 5" xfId="42184"/>
    <cellStyle name="Output 3 2 5 59 6" xfId="46625"/>
    <cellStyle name="Output 3 2 5 59 7" xfId="49959"/>
    <cellStyle name="Output 3 2 5 6" xfId="1471"/>
    <cellStyle name="Output 3 2 5 6 2" xfId="9294"/>
    <cellStyle name="Output 3 2 5 6 3" xfId="16722"/>
    <cellStyle name="Output 3 2 5 6 4" xfId="19668"/>
    <cellStyle name="Output 3 2 5 6 5" xfId="28637"/>
    <cellStyle name="Output 3 2 5 6 6" xfId="39491"/>
    <cellStyle name="Output 3 2 5 6 7" xfId="48507"/>
    <cellStyle name="Output 3 2 5 60" xfId="8127"/>
    <cellStyle name="Output 3 2 5 60 2" xfId="15844"/>
    <cellStyle name="Output 3 2 5 60 3" xfId="33024"/>
    <cellStyle name="Output 3 2 5 60 4" xfId="42244"/>
    <cellStyle name="Output 3 2 5 60 5" xfId="46689"/>
    <cellStyle name="Output 3 2 5 60 6" xfId="50677"/>
    <cellStyle name="Output 3 2 5 61" xfId="19978"/>
    <cellStyle name="Output 3 2 5 62" xfId="28429"/>
    <cellStyle name="Output 3 2 5 63" xfId="37156"/>
    <cellStyle name="Output 3 2 5 64" xfId="49600"/>
    <cellStyle name="Output 3 2 5 7" xfId="1558"/>
    <cellStyle name="Output 3 2 5 7 2" xfId="9381"/>
    <cellStyle name="Output 3 2 5 7 3" xfId="16809"/>
    <cellStyle name="Output 3 2 5 7 4" xfId="26427"/>
    <cellStyle name="Output 3 2 5 7 5" xfId="35195"/>
    <cellStyle name="Output 3 2 5 7 6" xfId="42185"/>
    <cellStyle name="Output 3 2 5 7 7" xfId="53918"/>
    <cellStyle name="Output 3 2 5 8" xfId="1708"/>
    <cellStyle name="Output 3 2 5 8 2" xfId="9531"/>
    <cellStyle name="Output 3 2 5 8 3" xfId="16959"/>
    <cellStyle name="Output 3 2 5 8 4" xfId="25459"/>
    <cellStyle name="Output 3 2 5 8 5" xfId="33924"/>
    <cellStyle name="Output 3 2 5 8 6" xfId="37270"/>
    <cellStyle name="Output 3 2 5 8 7" xfId="51785"/>
    <cellStyle name="Output 3 2 5 9" xfId="1842"/>
    <cellStyle name="Output 3 2 5 9 2" xfId="9665"/>
    <cellStyle name="Output 3 2 5 9 3" xfId="17093"/>
    <cellStyle name="Output 3 2 5 9 4" xfId="26209"/>
    <cellStyle name="Output 3 2 5 9 5" xfId="34894"/>
    <cellStyle name="Output 3 2 5 9 6" xfId="36941"/>
    <cellStyle name="Output 3 2 5 9 7" xfId="53450"/>
    <cellStyle name="Output 3 2 50" xfId="5288"/>
    <cellStyle name="Output 3 2 50 2" xfId="13005"/>
    <cellStyle name="Output 3 2 50 3" xfId="21998"/>
    <cellStyle name="Output 3 2 50 4" xfId="30185"/>
    <cellStyle name="Output 3 2 50 5" xfId="39519"/>
    <cellStyle name="Output 3 2 50 6" xfId="43850"/>
    <cellStyle name="Output 3 2 50 7" xfId="48359"/>
    <cellStyle name="Output 3 2 51" xfId="5278"/>
    <cellStyle name="Output 3 2 51 2" xfId="12995"/>
    <cellStyle name="Output 3 2 51 3" xfId="21988"/>
    <cellStyle name="Output 3 2 51 4" xfId="30175"/>
    <cellStyle name="Output 3 2 51 5" xfId="39509"/>
    <cellStyle name="Output 3 2 51 6" xfId="43840"/>
    <cellStyle name="Output 3 2 51 7" xfId="51681"/>
    <cellStyle name="Output 3 2 52" xfId="5311"/>
    <cellStyle name="Output 3 2 52 2" xfId="13028"/>
    <cellStyle name="Output 3 2 52 3" xfId="22021"/>
    <cellStyle name="Output 3 2 52 4" xfId="30208"/>
    <cellStyle name="Output 3 2 52 5" xfId="39542"/>
    <cellStyle name="Output 3 2 52 6" xfId="43873"/>
    <cellStyle name="Output 3 2 52 7" xfId="52502"/>
    <cellStyle name="Output 3 2 53" xfId="6054"/>
    <cellStyle name="Output 3 2 53 2" xfId="13771"/>
    <cellStyle name="Output 3 2 53 3" xfId="22764"/>
    <cellStyle name="Output 3 2 53 4" xfId="30951"/>
    <cellStyle name="Output 3 2 53 5" xfId="40258"/>
    <cellStyle name="Output 3 2 53 6" xfId="44616"/>
    <cellStyle name="Output 3 2 53 7" xfId="51745"/>
    <cellStyle name="Output 3 2 54" xfId="6555"/>
    <cellStyle name="Output 3 2 54 2" xfId="14272"/>
    <cellStyle name="Output 3 2 54 3" xfId="23265"/>
    <cellStyle name="Output 3 2 54 4" xfId="31452"/>
    <cellStyle name="Output 3 2 54 5" xfId="40741"/>
    <cellStyle name="Output 3 2 54 6" xfId="45117"/>
    <cellStyle name="Output 3 2 54 7" xfId="51717"/>
    <cellStyle name="Output 3 2 55" xfId="5061"/>
    <cellStyle name="Output 3 2 55 2" xfId="12778"/>
    <cellStyle name="Output 3 2 55 3" xfId="21771"/>
    <cellStyle name="Output 3 2 55 4" xfId="29958"/>
    <cellStyle name="Output 3 2 55 5" xfId="39301"/>
    <cellStyle name="Output 3 2 55 6" xfId="43623"/>
    <cellStyle name="Output 3 2 55 7" xfId="54303"/>
    <cellStyle name="Output 3 2 56" xfId="5148"/>
    <cellStyle name="Output 3 2 56 2" xfId="12865"/>
    <cellStyle name="Output 3 2 56 3" xfId="21858"/>
    <cellStyle name="Output 3 2 56 4" xfId="30045"/>
    <cellStyle name="Output 3 2 56 5" xfId="39384"/>
    <cellStyle name="Output 3 2 56 6" xfId="43710"/>
    <cellStyle name="Output 3 2 56 7" xfId="48139"/>
    <cellStyle name="Output 3 2 57" xfId="6420"/>
    <cellStyle name="Output 3 2 57 2" xfId="14137"/>
    <cellStyle name="Output 3 2 57 3" xfId="23130"/>
    <cellStyle name="Output 3 2 57 4" xfId="31317"/>
    <cellStyle name="Output 3 2 57 5" xfId="40612"/>
    <cellStyle name="Output 3 2 57 6" xfId="44982"/>
    <cellStyle name="Output 3 2 57 7" xfId="53597"/>
    <cellStyle name="Output 3 2 58" xfId="7321"/>
    <cellStyle name="Output 3 2 58 2" xfId="15038"/>
    <cellStyle name="Output 3 2 58 3" xfId="24031"/>
    <cellStyle name="Output 3 2 58 4" xfId="32218"/>
    <cellStyle name="Output 3 2 58 5" xfId="41474"/>
    <cellStyle name="Output 3 2 58 6" xfId="45883"/>
    <cellStyle name="Output 3 2 58 7" xfId="53647"/>
    <cellStyle name="Output 3 2 59" xfId="7274"/>
    <cellStyle name="Output 3 2 59 2" xfId="14991"/>
    <cellStyle name="Output 3 2 59 3" xfId="23984"/>
    <cellStyle name="Output 3 2 59 4" xfId="32171"/>
    <cellStyle name="Output 3 2 59 5" xfId="41427"/>
    <cellStyle name="Output 3 2 59 6" xfId="45836"/>
    <cellStyle name="Output 3 2 59 7" xfId="51252"/>
    <cellStyle name="Output 3 2 6" xfId="511"/>
    <cellStyle name="Output 3 2 6 10" xfId="1957"/>
    <cellStyle name="Output 3 2 6 10 2" xfId="9780"/>
    <cellStyle name="Output 3 2 6 10 3" xfId="17208"/>
    <cellStyle name="Output 3 2 6 10 4" xfId="20318"/>
    <cellStyle name="Output 3 2 6 10 5" xfId="33120"/>
    <cellStyle name="Output 3 2 6 10 6" xfId="39003"/>
    <cellStyle name="Output 3 2 6 10 7" xfId="50376"/>
    <cellStyle name="Output 3 2 6 11" xfId="2075"/>
    <cellStyle name="Output 3 2 6 11 2" xfId="9898"/>
    <cellStyle name="Output 3 2 6 11 3" xfId="17326"/>
    <cellStyle name="Output 3 2 6 11 4" xfId="24844"/>
    <cellStyle name="Output 3 2 6 11 5" xfId="26870"/>
    <cellStyle name="Output 3 2 6 11 6" xfId="41915"/>
    <cellStyle name="Output 3 2 6 11 7" xfId="49771"/>
    <cellStyle name="Output 3 2 6 12" xfId="2188"/>
    <cellStyle name="Output 3 2 6 12 2" xfId="10011"/>
    <cellStyle name="Output 3 2 6 12 3" xfId="17439"/>
    <cellStyle name="Output 3 2 6 12 4" xfId="26344"/>
    <cellStyle name="Output 3 2 6 12 5" xfId="35071"/>
    <cellStyle name="Output 3 2 6 12 6" xfId="37636"/>
    <cellStyle name="Output 3 2 6 12 7" xfId="53727"/>
    <cellStyle name="Output 3 2 6 13" xfId="2262"/>
    <cellStyle name="Output 3 2 6 13 2" xfId="10085"/>
    <cellStyle name="Output 3 2 6 13 3" xfId="17513"/>
    <cellStyle name="Output 3 2 6 13 4" xfId="19463"/>
    <cellStyle name="Output 3 2 6 13 5" xfId="27681"/>
    <cellStyle name="Output 3 2 6 13 6" xfId="38009"/>
    <cellStyle name="Output 3 2 6 13 7" xfId="48096"/>
    <cellStyle name="Output 3 2 6 14" xfId="1586"/>
    <cellStyle name="Output 3 2 6 14 2" xfId="9409"/>
    <cellStyle name="Output 3 2 6 14 3" xfId="16837"/>
    <cellStyle name="Output 3 2 6 14 4" xfId="25022"/>
    <cellStyle name="Output 3 2 6 14 5" xfId="33377"/>
    <cellStyle name="Output 3 2 6 14 6" xfId="39219"/>
    <cellStyle name="Output 3 2 6 14 7" xfId="50851"/>
    <cellStyle name="Output 3 2 6 15" xfId="2486"/>
    <cellStyle name="Output 3 2 6 15 2" xfId="10309"/>
    <cellStyle name="Output 3 2 6 15 3" xfId="17737"/>
    <cellStyle name="Output 3 2 6 15 4" xfId="25496"/>
    <cellStyle name="Output 3 2 6 15 5" xfId="33974"/>
    <cellStyle name="Output 3 2 6 15 6" xfId="36414"/>
    <cellStyle name="Output 3 2 6 15 7" xfId="51871"/>
    <cellStyle name="Output 3 2 6 16" xfId="2599"/>
    <cellStyle name="Output 3 2 6 16 2" xfId="10422"/>
    <cellStyle name="Output 3 2 6 16 3" xfId="17850"/>
    <cellStyle name="Output 3 2 6 16 4" xfId="19179"/>
    <cellStyle name="Output 3 2 6 16 5" xfId="26915"/>
    <cellStyle name="Output 3 2 6 16 6" xfId="41920"/>
    <cellStyle name="Output 3 2 6 16 7" xfId="49154"/>
    <cellStyle name="Output 3 2 6 17" xfId="2277"/>
    <cellStyle name="Output 3 2 6 17 2" xfId="10100"/>
    <cellStyle name="Output 3 2 6 17 3" xfId="17528"/>
    <cellStyle name="Output 3 2 6 17 4" xfId="25354"/>
    <cellStyle name="Output 3 2 6 17 5" xfId="33792"/>
    <cellStyle name="Output 3 2 6 17 6" xfId="36332"/>
    <cellStyle name="Output 3 2 6 17 7" xfId="51550"/>
    <cellStyle name="Output 3 2 6 18" xfId="2408"/>
    <cellStyle name="Output 3 2 6 18 2" xfId="10231"/>
    <cellStyle name="Output 3 2 6 18 3" xfId="17659"/>
    <cellStyle name="Output 3 2 6 18 4" xfId="25861"/>
    <cellStyle name="Output 3 2 6 18 5" xfId="34450"/>
    <cellStyle name="Output 3 2 6 18 6" xfId="37735"/>
    <cellStyle name="Output 3 2 6 18 7" xfId="52702"/>
    <cellStyle name="Output 3 2 6 19" xfId="2793"/>
    <cellStyle name="Output 3 2 6 19 2" xfId="10616"/>
    <cellStyle name="Output 3 2 6 19 3" xfId="18044"/>
    <cellStyle name="Output 3 2 6 19 4" xfId="25266"/>
    <cellStyle name="Output 3 2 6 19 5" xfId="33676"/>
    <cellStyle name="Output 3 2 6 19 6" xfId="36612"/>
    <cellStyle name="Output 3 2 6 19 7" xfId="51369"/>
    <cellStyle name="Output 3 2 6 2" xfId="662"/>
    <cellStyle name="Output 3 2 6 2 2" xfId="8485"/>
    <cellStyle name="Output 3 2 6 2 3" xfId="8261"/>
    <cellStyle name="Output 3 2 6 2 4" xfId="19333"/>
    <cellStyle name="Output 3 2 6 2 5" xfId="27648"/>
    <cellStyle name="Output 3 2 6 2 6" xfId="38164"/>
    <cellStyle name="Output 3 2 6 2 7" xfId="47492"/>
    <cellStyle name="Output 3 2 6 20" xfId="2900"/>
    <cellStyle name="Output 3 2 6 20 2" xfId="10723"/>
    <cellStyle name="Output 3 2 6 20 3" xfId="18151"/>
    <cellStyle name="Output 3 2 6 20 4" xfId="25483"/>
    <cellStyle name="Output 3 2 6 20 5" xfId="33958"/>
    <cellStyle name="Output 3 2 6 20 6" xfId="37718"/>
    <cellStyle name="Output 3 2 6 20 7" xfId="51842"/>
    <cellStyle name="Output 3 2 6 21" xfId="3276"/>
    <cellStyle name="Output 3 2 6 21 2" xfId="11069"/>
    <cellStyle name="Output 3 2 6 21 3" xfId="18398"/>
    <cellStyle name="Output 3 2 6 21 4" xfId="26372"/>
    <cellStyle name="Output 3 2 6 21 5" xfId="35116"/>
    <cellStyle name="Output 3 2 6 21 6" xfId="41418"/>
    <cellStyle name="Output 3 2 6 21 7" xfId="53800"/>
    <cellStyle name="Output 3 2 6 22" xfId="3396"/>
    <cellStyle name="Output 3 2 6 22 2" xfId="11187"/>
    <cellStyle name="Output 3 2 6 22 3" xfId="18509"/>
    <cellStyle name="Output 3 2 6 22 4" xfId="19989"/>
    <cellStyle name="Output 3 2 6 22 5" xfId="28812"/>
    <cellStyle name="Output 3 2 6 22 6" xfId="36842"/>
    <cellStyle name="Output 3 2 6 22 7" xfId="49971"/>
    <cellStyle name="Output 3 2 6 23" xfId="3035"/>
    <cellStyle name="Output 3 2 6 23 2" xfId="10848"/>
    <cellStyle name="Output 3 2 6 23 3" xfId="18259"/>
    <cellStyle name="Output 3 2 6 23 4" xfId="19024"/>
    <cellStyle name="Output 3 2 6 23 5" xfId="26927"/>
    <cellStyle name="Output 3 2 6 23 6" xfId="37112"/>
    <cellStyle name="Output 3 2 6 23 7" xfId="49108"/>
    <cellStyle name="Output 3 2 6 24" xfId="3666"/>
    <cellStyle name="Output 3 2 6 24 2" xfId="11451"/>
    <cellStyle name="Output 3 2 6 24 3" xfId="18724"/>
    <cellStyle name="Output 3 2 6 24 4" xfId="25697"/>
    <cellStyle name="Output 3 2 6 24 5" xfId="34237"/>
    <cellStyle name="Output 3 2 6 24 6" xfId="38916"/>
    <cellStyle name="Output 3 2 6 24 7" xfId="52313"/>
    <cellStyle name="Output 3 2 6 25" xfId="3797"/>
    <cellStyle name="Output 3 2 6 25 2" xfId="11579"/>
    <cellStyle name="Output 3 2 6 25 3" xfId="18836"/>
    <cellStyle name="Output 3 2 6 25 4" xfId="26514"/>
    <cellStyle name="Output 3 2 6 25 5" xfId="35311"/>
    <cellStyle name="Output 3 2 6 25 6" xfId="41950"/>
    <cellStyle name="Output 3 2 6 25 7" xfId="54103"/>
    <cellStyle name="Output 3 2 6 26" xfId="3914"/>
    <cellStyle name="Output 3 2 6 26 2" xfId="11694"/>
    <cellStyle name="Output 3 2 6 26 3" xfId="18945"/>
    <cellStyle name="Output 3 2 6 26 4" xfId="19546"/>
    <cellStyle name="Output 3 2 6 26 5" xfId="27476"/>
    <cellStyle name="Output 3 2 6 26 6" xfId="37519"/>
    <cellStyle name="Output 3 2 6 26 7" xfId="49344"/>
    <cellStyle name="Output 3 2 6 27" xfId="3982"/>
    <cellStyle name="Output 3 2 6 27 2" xfId="11761"/>
    <cellStyle name="Output 3 2 6 27 3" xfId="20694"/>
    <cellStyle name="Output 3 2 6 27 4" xfId="28883"/>
    <cellStyle name="Output 3 2 6 27 5" xfId="38267"/>
    <cellStyle name="Output 3 2 6 27 6" xfId="42551"/>
    <cellStyle name="Output 3 2 6 27 7" xfId="51010"/>
    <cellStyle name="Output 3 2 6 28" xfId="4111"/>
    <cellStyle name="Output 3 2 6 28 2" xfId="11871"/>
    <cellStyle name="Output 3 2 6 28 3" xfId="20821"/>
    <cellStyle name="Output 3 2 6 28 4" xfId="29008"/>
    <cellStyle name="Output 3 2 6 28 5" xfId="38385"/>
    <cellStyle name="Output 3 2 6 28 6" xfId="42673"/>
    <cellStyle name="Output 3 2 6 28 7" xfId="52844"/>
    <cellStyle name="Output 3 2 6 29" xfId="3007"/>
    <cellStyle name="Output 3 2 6 29 2" xfId="20181"/>
    <cellStyle name="Output 3 2 6 29 3" xfId="28271"/>
    <cellStyle name="Output 3 2 6 29 4" xfId="37652"/>
    <cellStyle name="Output 3 2 6 29 5" xfId="42346"/>
    <cellStyle name="Output 3 2 6 29 6" xfId="52065"/>
    <cellStyle name="Output 3 2 6 3" xfId="769"/>
    <cellStyle name="Output 3 2 6 3 2" xfId="8592"/>
    <cellStyle name="Output 3 2 6 3 3" xfId="16020"/>
    <cellStyle name="Output 3 2 6 3 4" xfId="25710"/>
    <cellStyle name="Output 3 2 6 3 5" xfId="34252"/>
    <cellStyle name="Output 3 2 6 3 6" xfId="36456"/>
    <cellStyle name="Output 3 2 6 3 7" xfId="52343"/>
    <cellStyle name="Output 3 2 6 30" xfId="4308"/>
    <cellStyle name="Output 3 2 6 30 2" xfId="12025"/>
    <cellStyle name="Output 3 2 6 30 3" xfId="21018"/>
    <cellStyle name="Output 3 2 6 30 4" xfId="29205"/>
    <cellStyle name="Output 3 2 6 30 5" xfId="38576"/>
    <cellStyle name="Output 3 2 6 30 6" xfId="42870"/>
    <cellStyle name="Output 3 2 6 30 7" xfId="48006"/>
    <cellStyle name="Output 3 2 6 31" xfId="4431"/>
    <cellStyle name="Output 3 2 6 31 2" xfId="12148"/>
    <cellStyle name="Output 3 2 6 31 3" xfId="21141"/>
    <cellStyle name="Output 3 2 6 31 4" xfId="29328"/>
    <cellStyle name="Output 3 2 6 31 5" xfId="38694"/>
    <cellStyle name="Output 3 2 6 31 6" xfId="42993"/>
    <cellStyle name="Output 3 2 6 31 7" xfId="51544"/>
    <cellStyle name="Output 3 2 6 32" xfId="4545"/>
    <cellStyle name="Output 3 2 6 32 2" xfId="12262"/>
    <cellStyle name="Output 3 2 6 32 3" xfId="21255"/>
    <cellStyle name="Output 3 2 6 32 4" xfId="29442"/>
    <cellStyle name="Output 3 2 6 32 5" xfId="38803"/>
    <cellStyle name="Output 3 2 6 32 6" xfId="43107"/>
    <cellStyle name="Output 3 2 6 32 7" xfId="48364"/>
    <cellStyle name="Output 3 2 6 33" xfId="4658"/>
    <cellStyle name="Output 3 2 6 33 2" xfId="12375"/>
    <cellStyle name="Output 3 2 6 33 3" xfId="21368"/>
    <cellStyle name="Output 3 2 6 33 4" xfId="29555"/>
    <cellStyle name="Output 3 2 6 33 5" xfId="38912"/>
    <cellStyle name="Output 3 2 6 33 6" xfId="43220"/>
    <cellStyle name="Output 3 2 6 33 7" xfId="50640"/>
    <cellStyle name="Output 3 2 6 34" xfId="4770"/>
    <cellStyle name="Output 3 2 6 34 2" xfId="12487"/>
    <cellStyle name="Output 3 2 6 34 3" xfId="21480"/>
    <cellStyle name="Output 3 2 6 34 4" xfId="29667"/>
    <cellStyle name="Output 3 2 6 34 5" xfId="39021"/>
    <cellStyle name="Output 3 2 6 34 6" xfId="43332"/>
    <cellStyle name="Output 3 2 6 34 7" xfId="48198"/>
    <cellStyle name="Output 3 2 6 35" xfId="4878"/>
    <cellStyle name="Output 3 2 6 35 2" xfId="12595"/>
    <cellStyle name="Output 3 2 6 35 3" xfId="21588"/>
    <cellStyle name="Output 3 2 6 35 4" xfId="29775"/>
    <cellStyle name="Output 3 2 6 35 5" xfId="39124"/>
    <cellStyle name="Output 3 2 6 35 6" xfId="43440"/>
    <cellStyle name="Output 3 2 6 35 7" xfId="49956"/>
    <cellStyle name="Output 3 2 6 36" xfId="4990"/>
    <cellStyle name="Output 3 2 6 36 2" xfId="12707"/>
    <cellStyle name="Output 3 2 6 36 3" xfId="21700"/>
    <cellStyle name="Output 3 2 6 36 4" xfId="29887"/>
    <cellStyle name="Output 3 2 6 36 5" xfId="39233"/>
    <cellStyle name="Output 3 2 6 36 6" xfId="43552"/>
    <cellStyle name="Output 3 2 6 36 7" xfId="54414"/>
    <cellStyle name="Output 3 2 6 37" xfId="5111"/>
    <cellStyle name="Output 3 2 6 37 2" xfId="12828"/>
    <cellStyle name="Output 3 2 6 37 3" xfId="21821"/>
    <cellStyle name="Output 3 2 6 37 4" xfId="30008"/>
    <cellStyle name="Output 3 2 6 37 5" xfId="39349"/>
    <cellStyle name="Output 3 2 6 37 6" xfId="43673"/>
    <cellStyle name="Output 3 2 6 37 7" xfId="49230"/>
    <cellStyle name="Output 3 2 6 38" xfId="5488"/>
    <cellStyle name="Output 3 2 6 38 2" xfId="13205"/>
    <cellStyle name="Output 3 2 6 38 3" xfId="22198"/>
    <cellStyle name="Output 3 2 6 38 4" xfId="30385"/>
    <cellStyle name="Output 3 2 6 38 5" xfId="39710"/>
    <cellStyle name="Output 3 2 6 38 6" xfId="44050"/>
    <cellStyle name="Output 3 2 6 38 7" xfId="49249"/>
    <cellStyle name="Output 3 2 6 39" xfId="5613"/>
    <cellStyle name="Output 3 2 6 39 2" xfId="13330"/>
    <cellStyle name="Output 3 2 6 39 3" xfId="22323"/>
    <cellStyle name="Output 3 2 6 39 4" xfId="30510"/>
    <cellStyle name="Output 3 2 6 39 5" xfId="39831"/>
    <cellStyle name="Output 3 2 6 39 6" xfId="44175"/>
    <cellStyle name="Output 3 2 6 39 7" xfId="47120"/>
    <cellStyle name="Output 3 2 6 4" xfId="881"/>
    <cellStyle name="Output 3 2 6 4 2" xfId="8704"/>
    <cellStyle name="Output 3 2 6 4 3" xfId="16132"/>
    <cellStyle name="Output 3 2 6 4 4" xfId="26520"/>
    <cellStyle name="Output 3 2 6 4 5" xfId="35320"/>
    <cellStyle name="Output 3 2 6 4 6" xfId="38184"/>
    <cellStyle name="Output 3 2 6 4 7" xfId="54121"/>
    <cellStyle name="Output 3 2 6 40" xfId="5728"/>
    <cellStyle name="Output 3 2 6 40 2" xfId="13445"/>
    <cellStyle name="Output 3 2 6 40 3" xfId="22438"/>
    <cellStyle name="Output 3 2 6 40 4" xfId="30625"/>
    <cellStyle name="Output 3 2 6 40 5" xfId="39942"/>
    <cellStyle name="Output 3 2 6 40 6" xfId="44290"/>
    <cellStyle name="Output 3 2 6 40 7" xfId="53927"/>
    <cellStyle name="Output 3 2 6 41" xfId="5845"/>
    <cellStyle name="Output 3 2 6 41 2" xfId="13562"/>
    <cellStyle name="Output 3 2 6 41 3" xfId="22555"/>
    <cellStyle name="Output 3 2 6 41 4" xfId="30742"/>
    <cellStyle name="Output 3 2 6 41 5" xfId="40056"/>
    <cellStyle name="Output 3 2 6 41 6" xfId="44407"/>
    <cellStyle name="Output 3 2 6 41 7" xfId="54433"/>
    <cellStyle name="Output 3 2 6 42" xfId="5973"/>
    <cellStyle name="Output 3 2 6 42 2" xfId="13690"/>
    <cellStyle name="Output 3 2 6 42 3" xfId="22683"/>
    <cellStyle name="Output 3 2 6 42 4" xfId="30870"/>
    <cellStyle name="Output 3 2 6 42 5" xfId="40179"/>
    <cellStyle name="Output 3 2 6 42 6" xfId="44535"/>
    <cellStyle name="Output 3 2 6 42 7" xfId="49285"/>
    <cellStyle name="Output 3 2 6 43" xfId="5089"/>
    <cellStyle name="Output 3 2 6 43 2" xfId="12806"/>
    <cellStyle name="Output 3 2 6 43 3" xfId="21799"/>
    <cellStyle name="Output 3 2 6 43 4" xfId="29986"/>
    <cellStyle name="Output 3 2 6 43 5" xfId="39328"/>
    <cellStyle name="Output 3 2 6 43 6" xfId="43651"/>
    <cellStyle name="Output 3 2 6 43 7" xfId="51395"/>
    <cellStyle name="Output 3 2 6 44" xfId="6229"/>
    <cellStyle name="Output 3 2 6 44 2" xfId="13946"/>
    <cellStyle name="Output 3 2 6 44 3" xfId="22939"/>
    <cellStyle name="Output 3 2 6 44 4" xfId="31126"/>
    <cellStyle name="Output 3 2 6 44 5" xfId="40427"/>
    <cellStyle name="Output 3 2 6 44 6" xfId="44791"/>
    <cellStyle name="Output 3 2 6 44 7" xfId="51976"/>
    <cellStyle name="Output 3 2 6 45" xfId="6346"/>
    <cellStyle name="Output 3 2 6 45 2" xfId="14063"/>
    <cellStyle name="Output 3 2 6 45 3" xfId="23056"/>
    <cellStyle name="Output 3 2 6 45 4" xfId="31243"/>
    <cellStyle name="Output 3 2 6 45 5" xfId="40541"/>
    <cellStyle name="Output 3 2 6 45 6" xfId="44908"/>
    <cellStyle name="Output 3 2 6 45 7" xfId="47318"/>
    <cellStyle name="Output 3 2 6 46" xfId="6456"/>
    <cellStyle name="Output 3 2 6 46 2" xfId="14173"/>
    <cellStyle name="Output 3 2 6 46 3" xfId="23166"/>
    <cellStyle name="Output 3 2 6 46 4" xfId="31353"/>
    <cellStyle name="Output 3 2 6 46 5" xfId="40647"/>
    <cellStyle name="Output 3 2 6 46 6" xfId="45018"/>
    <cellStyle name="Output 3 2 6 46 7" xfId="49507"/>
    <cellStyle name="Output 3 2 6 47" xfId="6528"/>
    <cellStyle name="Output 3 2 6 47 2" xfId="14245"/>
    <cellStyle name="Output 3 2 6 47 3" xfId="23238"/>
    <cellStyle name="Output 3 2 6 47 4" xfId="31425"/>
    <cellStyle name="Output 3 2 6 47 5" xfId="40716"/>
    <cellStyle name="Output 3 2 6 47 6" xfId="45090"/>
    <cellStyle name="Output 3 2 6 47 7" xfId="50177"/>
    <cellStyle name="Output 3 2 6 48" xfId="6603"/>
    <cellStyle name="Output 3 2 6 48 2" xfId="14320"/>
    <cellStyle name="Output 3 2 6 48 3" xfId="23313"/>
    <cellStyle name="Output 3 2 6 48 4" xfId="31500"/>
    <cellStyle name="Output 3 2 6 48 5" xfId="40787"/>
    <cellStyle name="Output 3 2 6 48 6" xfId="45165"/>
    <cellStyle name="Output 3 2 6 48 7" xfId="50023"/>
    <cellStyle name="Output 3 2 6 49" xfId="6714"/>
    <cellStyle name="Output 3 2 6 49 2" xfId="14431"/>
    <cellStyle name="Output 3 2 6 49 3" xfId="23424"/>
    <cellStyle name="Output 3 2 6 49 4" xfId="31611"/>
    <cellStyle name="Output 3 2 6 49 5" xfId="40892"/>
    <cellStyle name="Output 3 2 6 49 6" xfId="45276"/>
    <cellStyle name="Output 3 2 6 49 7" xfId="53109"/>
    <cellStyle name="Output 3 2 6 5" xfId="1345"/>
    <cellStyle name="Output 3 2 6 5 2" xfId="9168"/>
    <cellStyle name="Output 3 2 6 5 3" xfId="16596"/>
    <cellStyle name="Output 3 2 6 5 4" xfId="19239"/>
    <cellStyle name="Output 3 2 6 5 5" xfId="28234"/>
    <cellStyle name="Output 3 2 6 5 6" xfId="41576"/>
    <cellStyle name="Output 3 2 6 5 7" xfId="48799"/>
    <cellStyle name="Output 3 2 6 50" xfId="6829"/>
    <cellStyle name="Output 3 2 6 50 2" xfId="14546"/>
    <cellStyle name="Output 3 2 6 50 3" xfId="23539"/>
    <cellStyle name="Output 3 2 6 50 4" xfId="31726"/>
    <cellStyle name="Output 3 2 6 50 5" xfId="41000"/>
    <cellStyle name="Output 3 2 6 50 6" xfId="45391"/>
    <cellStyle name="Output 3 2 6 50 7" xfId="47908"/>
    <cellStyle name="Output 3 2 6 51" xfId="6942"/>
    <cellStyle name="Output 3 2 6 51 2" xfId="14659"/>
    <cellStyle name="Output 3 2 6 51 3" xfId="23652"/>
    <cellStyle name="Output 3 2 6 51 4" xfId="31839"/>
    <cellStyle name="Output 3 2 6 51 5" xfId="41108"/>
    <cellStyle name="Output 3 2 6 51 6" xfId="45504"/>
    <cellStyle name="Output 3 2 6 51 7" xfId="46921"/>
    <cellStyle name="Output 3 2 6 52" xfId="7054"/>
    <cellStyle name="Output 3 2 6 52 2" xfId="14771"/>
    <cellStyle name="Output 3 2 6 52 3" xfId="23764"/>
    <cellStyle name="Output 3 2 6 52 4" xfId="31951"/>
    <cellStyle name="Output 3 2 6 52 5" xfId="41214"/>
    <cellStyle name="Output 3 2 6 52 6" xfId="45616"/>
    <cellStyle name="Output 3 2 6 52 7" xfId="53250"/>
    <cellStyle name="Output 3 2 6 53" xfId="7360"/>
    <cellStyle name="Output 3 2 6 53 2" xfId="15077"/>
    <cellStyle name="Output 3 2 6 53 3" xfId="24070"/>
    <cellStyle name="Output 3 2 6 53 4" xfId="32257"/>
    <cellStyle name="Output 3 2 6 53 5" xfId="41513"/>
    <cellStyle name="Output 3 2 6 53 6" xfId="45922"/>
    <cellStyle name="Output 3 2 6 53 7" xfId="49477"/>
    <cellStyle name="Output 3 2 6 54" xfId="7258"/>
    <cellStyle name="Output 3 2 6 54 2" xfId="14975"/>
    <cellStyle name="Output 3 2 6 54 3" xfId="23968"/>
    <cellStyle name="Output 3 2 6 54 4" xfId="32155"/>
    <cellStyle name="Output 3 2 6 54 5" xfId="41411"/>
    <cellStyle name="Output 3 2 6 54 6" xfId="45820"/>
    <cellStyle name="Output 3 2 6 54 7" xfId="53083"/>
    <cellStyle name="Output 3 2 6 55" xfId="7451"/>
    <cellStyle name="Output 3 2 6 55 2" xfId="15168"/>
    <cellStyle name="Output 3 2 6 55 3" xfId="24161"/>
    <cellStyle name="Output 3 2 6 55 4" xfId="32348"/>
    <cellStyle name="Output 3 2 6 55 5" xfId="41597"/>
    <cellStyle name="Output 3 2 6 55 6" xfId="46013"/>
    <cellStyle name="Output 3 2 6 55 7" xfId="48551"/>
    <cellStyle name="Output 3 2 6 56" xfId="7572"/>
    <cellStyle name="Output 3 2 6 56 2" xfId="15289"/>
    <cellStyle name="Output 3 2 6 56 3" xfId="24282"/>
    <cellStyle name="Output 3 2 6 56 4" xfId="32469"/>
    <cellStyle name="Output 3 2 6 56 5" xfId="41712"/>
    <cellStyle name="Output 3 2 6 56 6" xfId="46134"/>
    <cellStyle name="Output 3 2 6 56 7" xfId="49351"/>
    <cellStyle name="Output 3 2 6 57" xfId="7848"/>
    <cellStyle name="Output 3 2 6 57 2" xfId="15565"/>
    <cellStyle name="Output 3 2 6 57 3" xfId="24552"/>
    <cellStyle name="Output 3 2 6 57 4" xfId="32745"/>
    <cellStyle name="Output 3 2 6 57 5" xfId="41977"/>
    <cellStyle name="Output 3 2 6 57 6" xfId="46410"/>
    <cellStyle name="Output 3 2 6 57 7" xfId="50325"/>
    <cellStyle name="Output 3 2 6 58" xfId="7716"/>
    <cellStyle name="Output 3 2 6 58 2" xfId="15433"/>
    <cellStyle name="Output 3 2 6 58 3" xfId="24424"/>
    <cellStyle name="Output 3 2 6 58 4" xfId="32613"/>
    <cellStyle name="Output 3 2 6 58 5" xfId="41850"/>
    <cellStyle name="Output 3 2 6 58 6" xfId="46278"/>
    <cellStyle name="Output 3 2 6 58 7" xfId="49463"/>
    <cellStyle name="Output 3 2 6 59" xfId="8050"/>
    <cellStyle name="Output 3 2 6 59 2" xfId="15767"/>
    <cellStyle name="Output 3 2 6 59 3" xfId="24752"/>
    <cellStyle name="Output 3 2 6 59 4" xfId="32947"/>
    <cellStyle name="Output 3 2 6 59 5" xfId="42172"/>
    <cellStyle name="Output 3 2 6 59 6" xfId="46612"/>
    <cellStyle name="Output 3 2 6 59 7" xfId="51256"/>
    <cellStyle name="Output 3 2 6 6" xfId="1468"/>
    <cellStyle name="Output 3 2 6 6 2" xfId="9291"/>
    <cellStyle name="Output 3 2 6 6 3" xfId="16719"/>
    <cellStyle name="Output 3 2 6 6 4" xfId="26608"/>
    <cellStyle name="Output 3 2 6 6 5" xfId="35437"/>
    <cellStyle name="Output 3 2 6 6 6" xfId="37134"/>
    <cellStyle name="Output 3 2 6 6 7" xfId="54309"/>
    <cellStyle name="Output 3 2 6 60" xfId="8124"/>
    <cellStyle name="Output 3 2 6 60 2" xfId="15841"/>
    <cellStyle name="Output 3 2 6 60 3" xfId="33021"/>
    <cellStyle name="Output 3 2 6 60 4" xfId="42241"/>
    <cellStyle name="Output 3 2 6 60 5" xfId="46686"/>
    <cellStyle name="Output 3 2 6 60 6" xfId="50864"/>
    <cellStyle name="Output 3 2 6 61" xfId="19052"/>
    <cellStyle name="Output 3 2 6 62" xfId="33164"/>
    <cellStyle name="Output 3 2 6 63" xfId="37338"/>
    <cellStyle name="Output 3 2 6 64" xfId="50469"/>
    <cellStyle name="Output 3 2 6 7" xfId="1220"/>
    <cellStyle name="Output 3 2 6 7 2" xfId="9043"/>
    <cellStyle name="Output 3 2 6 7 3" xfId="16471"/>
    <cellStyle name="Output 3 2 6 7 4" xfId="20508"/>
    <cellStyle name="Output 3 2 6 7 5" xfId="26948"/>
    <cellStyle name="Output 3 2 6 7 6" xfId="38474"/>
    <cellStyle name="Output 3 2 6 7 7" xfId="49065"/>
    <cellStyle name="Output 3 2 6 8" xfId="1705"/>
    <cellStyle name="Output 3 2 6 8 2" xfId="9528"/>
    <cellStyle name="Output 3 2 6 8 3" xfId="16956"/>
    <cellStyle name="Output 3 2 6 8 4" xfId="20064"/>
    <cellStyle name="Output 3 2 6 8 5" xfId="28720"/>
    <cellStyle name="Output 3 2 6 8 6" xfId="37782"/>
    <cellStyle name="Output 3 2 6 8 7" xfId="48078"/>
    <cellStyle name="Output 3 2 6 9" xfId="1839"/>
    <cellStyle name="Output 3 2 6 9 2" xfId="9662"/>
    <cellStyle name="Output 3 2 6 9 3" xfId="17090"/>
    <cellStyle name="Output 3 2 6 9 4" xfId="26383"/>
    <cellStyle name="Output 3 2 6 9 5" xfId="35131"/>
    <cellStyle name="Output 3 2 6 9 6" xfId="37113"/>
    <cellStyle name="Output 3 2 6 9 7" xfId="53821"/>
    <cellStyle name="Output 3 2 60" xfId="7295"/>
    <cellStyle name="Output 3 2 60 2" xfId="15012"/>
    <cellStyle name="Output 3 2 60 3" xfId="24005"/>
    <cellStyle name="Output 3 2 60 4" xfId="32192"/>
    <cellStyle name="Output 3 2 60 5" xfId="41448"/>
    <cellStyle name="Output 3 2 60 6" xfId="45857"/>
    <cellStyle name="Output 3 2 60 7" xfId="47866"/>
    <cellStyle name="Output 3 2 61" xfId="7528"/>
    <cellStyle name="Output 3 2 61 2" xfId="15245"/>
    <cellStyle name="Output 3 2 61 3" xfId="24238"/>
    <cellStyle name="Output 3 2 61 4" xfId="32425"/>
    <cellStyle name="Output 3 2 61 5" xfId="41671"/>
    <cellStyle name="Output 3 2 61 6" xfId="46090"/>
    <cellStyle name="Output 3 2 61 7" xfId="54193"/>
    <cellStyle name="Output 3 2 62" xfId="7729"/>
    <cellStyle name="Output 3 2 62 2" xfId="15446"/>
    <cellStyle name="Output 3 2 62 3" xfId="24437"/>
    <cellStyle name="Output 3 2 62 4" xfId="32626"/>
    <cellStyle name="Output 3 2 62 5" xfId="41862"/>
    <cellStyle name="Output 3 2 62 6" xfId="46291"/>
    <cellStyle name="Output 3 2 62 7" xfId="48494"/>
    <cellStyle name="Output 3 2 63" xfId="7802"/>
    <cellStyle name="Output 3 2 63 2" xfId="15519"/>
    <cellStyle name="Output 3 2 63 3" xfId="24506"/>
    <cellStyle name="Output 3 2 63 4" xfId="32699"/>
    <cellStyle name="Output 3 2 63 5" xfId="41934"/>
    <cellStyle name="Output 3 2 63 6" xfId="46364"/>
    <cellStyle name="Output 3 2 63 7" xfId="54091"/>
    <cellStyle name="Output 3 2 64" xfId="7751"/>
    <cellStyle name="Output 3 2 64 2" xfId="15468"/>
    <cellStyle name="Output 3 2 64 3" xfId="24459"/>
    <cellStyle name="Output 3 2 64 4" xfId="32648"/>
    <cellStyle name="Output 3 2 64 5" xfId="41884"/>
    <cellStyle name="Output 3 2 64 6" xfId="46313"/>
    <cellStyle name="Output 3 2 64 7" xfId="51775"/>
    <cellStyle name="Output 3 2 65" xfId="7965"/>
    <cellStyle name="Output 3 2 65 2" xfId="15682"/>
    <cellStyle name="Output 3 2 65 3" xfId="32862"/>
    <cellStyle name="Output 3 2 65 4" xfId="42089"/>
    <cellStyle name="Output 3 2 65 5" xfId="46527"/>
    <cellStyle name="Output 3 2 65 6" xfId="53020"/>
    <cellStyle name="Output 3 2 66" xfId="26533"/>
    <cellStyle name="Output 3 2 67" xfId="35333"/>
    <cellStyle name="Output 3 2 68" xfId="36284"/>
    <cellStyle name="Output 3 2 69" xfId="54140"/>
    <cellStyle name="Output 3 2 7" xfId="597"/>
    <cellStyle name="Output 3 2 7 2" xfId="8420"/>
    <cellStyle name="Output 3 2 7 3" xfId="8399"/>
    <cellStyle name="Output 3 2 7 4" xfId="19332"/>
    <cellStyle name="Output 3 2 7 5" xfId="27191"/>
    <cellStyle name="Output 3 2 7 6" xfId="36893"/>
    <cellStyle name="Output 3 2 7 7" xfId="48751"/>
    <cellStyle name="Output 3 2 8" xfId="243"/>
    <cellStyle name="Output 3 2 8 2" xfId="8342"/>
    <cellStyle name="Output 3 2 8 3" xfId="8360"/>
    <cellStyle name="Output 3 2 8 4" xfId="25980"/>
    <cellStyle name="Output 3 2 8 5" xfId="34601"/>
    <cellStyle name="Output 3 2 8 6" xfId="37155"/>
    <cellStyle name="Output 3 2 8 7" xfId="52962"/>
    <cellStyle name="Output 3 2 9" xfId="840"/>
    <cellStyle name="Output 3 2 9 2" xfId="8663"/>
    <cellStyle name="Output 3 2 9 3" xfId="16091"/>
    <cellStyle name="Output 3 2 9 4" xfId="25232"/>
    <cellStyle name="Output 3 2 9 5" xfId="33636"/>
    <cellStyle name="Output 3 2 9 6" xfId="36670"/>
    <cellStyle name="Output 3 2 9 7" xfId="51290"/>
    <cellStyle name="Output 3 20" xfId="4059"/>
    <cellStyle name="Output 3 20 2" xfId="11825"/>
    <cellStyle name="Output 3 20 3" xfId="20769"/>
    <cellStyle name="Output 3 20 4" xfId="28956"/>
    <cellStyle name="Output 3 20 5" xfId="38335"/>
    <cellStyle name="Output 3 20 6" xfId="42621"/>
    <cellStyle name="Output 3 20 7" xfId="50732"/>
    <cellStyle name="Output 3 21" xfId="3078"/>
    <cellStyle name="Output 3 21 2" xfId="10885"/>
    <cellStyle name="Output 3 21 3" xfId="20239"/>
    <cellStyle name="Output 3 21 4" xfId="28329"/>
    <cellStyle name="Output 3 21 5" xfId="37709"/>
    <cellStyle name="Output 3 21 6" xfId="42386"/>
    <cellStyle name="Output 3 21 7" xfId="52320"/>
    <cellStyle name="Output 3 22" xfId="2993"/>
    <cellStyle name="Output 3 22 2" xfId="10812"/>
    <cellStyle name="Output 3 22 3" xfId="20174"/>
    <cellStyle name="Output 3 22 4" xfId="28260"/>
    <cellStyle name="Output 3 22 5" xfId="37645"/>
    <cellStyle name="Output 3 22 6" xfId="42341"/>
    <cellStyle name="Output 3 22 7" xfId="53315"/>
    <cellStyle name="Output 3 23" xfId="5096"/>
    <cellStyle name="Output 3 23 2" xfId="12813"/>
    <cellStyle name="Output 3 23 3" xfId="21806"/>
    <cellStyle name="Output 3 23 4" xfId="29993"/>
    <cellStyle name="Output 3 23 5" xfId="39334"/>
    <cellStyle name="Output 3 23 6" xfId="43658"/>
    <cellStyle name="Output 3 23 7" xfId="47501"/>
    <cellStyle name="Output 3 24" xfId="5085"/>
    <cellStyle name="Output 3 24 2" xfId="12802"/>
    <cellStyle name="Output 3 24 3" xfId="21795"/>
    <cellStyle name="Output 3 24 4" xfId="29982"/>
    <cellStyle name="Output 3 24 5" xfId="39325"/>
    <cellStyle name="Output 3 24 6" xfId="43647"/>
    <cellStyle name="Output 3 24 7" xfId="47607"/>
    <cellStyle name="Output 3 25" xfId="5197"/>
    <cellStyle name="Output 3 25 2" xfId="12914"/>
    <cellStyle name="Output 3 25 3" xfId="21907"/>
    <cellStyle name="Output 3 25 4" xfId="30094"/>
    <cellStyle name="Output 3 25 5" xfId="39431"/>
    <cellStyle name="Output 3 25 6" xfId="43759"/>
    <cellStyle name="Output 3 25 7" xfId="49104"/>
    <cellStyle name="Output 3 26" xfId="5218"/>
    <cellStyle name="Output 3 26 2" xfId="12935"/>
    <cellStyle name="Output 3 26 3" xfId="21928"/>
    <cellStyle name="Output 3 26 4" xfId="30115"/>
    <cellStyle name="Output 3 26 5" xfId="39450"/>
    <cellStyle name="Output 3 26 6" xfId="43780"/>
    <cellStyle name="Output 3 26 7" xfId="53990"/>
    <cellStyle name="Output 3 27" xfId="5210"/>
    <cellStyle name="Output 3 27 2" xfId="12927"/>
    <cellStyle name="Output 3 27 3" xfId="21920"/>
    <cellStyle name="Output 3 27 4" xfId="30107"/>
    <cellStyle name="Output 3 27 5" xfId="39442"/>
    <cellStyle name="Output 3 27 6" xfId="43772"/>
    <cellStyle name="Output 3 27 7" xfId="52612"/>
    <cellStyle name="Output 3 28" xfId="6641"/>
    <cellStyle name="Output 3 28 2" xfId="14358"/>
    <cellStyle name="Output 3 28 3" xfId="23351"/>
    <cellStyle name="Output 3 28 4" xfId="31538"/>
    <cellStyle name="Output 3 28 5" xfId="40824"/>
    <cellStyle name="Output 3 28 6" xfId="45203"/>
    <cellStyle name="Output 3 28 7" xfId="53390"/>
    <cellStyle name="Output 3 29" xfId="7290"/>
    <cellStyle name="Output 3 29 2" xfId="15007"/>
    <cellStyle name="Output 3 29 3" xfId="24000"/>
    <cellStyle name="Output 3 29 4" xfId="32187"/>
    <cellStyle name="Output 3 29 5" xfId="41443"/>
    <cellStyle name="Output 3 29 6" xfId="45852"/>
    <cellStyle name="Output 3 29 7" xfId="49480"/>
    <cellStyle name="Output 3 3" xfId="509"/>
    <cellStyle name="Output 3 3 10" xfId="1955"/>
    <cellStyle name="Output 3 3 10 2" xfId="9778"/>
    <cellStyle name="Output 3 3 10 3" xfId="17206"/>
    <cellStyle name="Output 3 3 10 4" xfId="24903"/>
    <cellStyle name="Output 3 3 10 5" xfId="33226"/>
    <cellStyle name="Output 3 3 10 6" xfId="39214"/>
    <cellStyle name="Output 3 3 10 7" xfId="50579"/>
    <cellStyle name="Output 3 3 11" xfId="2073"/>
    <cellStyle name="Output 3 3 11 2" xfId="9896"/>
    <cellStyle name="Output 3 3 11 3" xfId="17324"/>
    <cellStyle name="Output 3 3 11 4" xfId="24995"/>
    <cellStyle name="Output 3 3 11 5" xfId="33346"/>
    <cellStyle name="Output 3 3 11 6" xfId="41844"/>
    <cellStyle name="Output 3 3 11 7" xfId="50793"/>
    <cellStyle name="Output 3 3 12" xfId="2186"/>
    <cellStyle name="Output 3 3 12 2" xfId="10009"/>
    <cellStyle name="Output 3 3 12 3" xfId="17437"/>
    <cellStyle name="Output 3 3 12 4" xfId="26403"/>
    <cellStyle name="Output 3 3 12 5" xfId="35161"/>
    <cellStyle name="Output 3 3 12 6" xfId="38162"/>
    <cellStyle name="Output 3 3 12 7" xfId="53866"/>
    <cellStyle name="Output 3 3 13" xfId="1015"/>
    <cellStyle name="Output 3 3 13 2" xfId="8838"/>
    <cellStyle name="Output 3 3 13 3" xfId="16266"/>
    <cellStyle name="Output 3 3 13 4" xfId="19945"/>
    <cellStyle name="Output 3 3 13 5" xfId="27839"/>
    <cellStyle name="Output 3 3 13 6" xfId="37750"/>
    <cellStyle name="Output 3 3 13 7" xfId="48598"/>
    <cellStyle name="Output 3 3 14" xfId="1202"/>
    <cellStyle name="Output 3 3 14 2" xfId="9025"/>
    <cellStyle name="Output 3 3 14 3" xfId="16453"/>
    <cellStyle name="Output 3 3 14 4" xfId="25033"/>
    <cellStyle name="Output 3 3 14 5" xfId="33391"/>
    <cellStyle name="Output 3 3 14 6" xfId="40582"/>
    <cellStyle name="Output 3 3 14 7" xfId="50872"/>
    <cellStyle name="Output 3 3 15" xfId="2484"/>
    <cellStyle name="Output 3 3 15 2" xfId="10307"/>
    <cellStyle name="Output 3 3 15 3" xfId="17735"/>
    <cellStyle name="Output 3 3 15 4" xfId="25600"/>
    <cellStyle name="Output 3 3 15 5" xfId="34111"/>
    <cellStyle name="Output 3 3 15 6" xfId="37861"/>
    <cellStyle name="Output 3 3 15 7" xfId="52098"/>
    <cellStyle name="Output 3 3 16" xfId="2597"/>
    <cellStyle name="Output 3 3 16 2" xfId="10420"/>
    <cellStyle name="Output 3 3 16 3" xfId="17848"/>
    <cellStyle name="Output 3 3 16 4" xfId="20427"/>
    <cellStyle name="Output 3 3 16 5" xfId="28868"/>
    <cellStyle name="Output 3 3 16 6" xfId="41855"/>
    <cellStyle name="Output 3 3 16 7" xfId="48389"/>
    <cellStyle name="Output 3 3 17" xfId="1156"/>
    <cellStyle name="Output 3 3 17 2" xfId="8979"/>
    <cellStyle name="Output 3 3 17 3" xfId="16407"/>
    <cellStyle name="Output 3 3 17 4" xfId="19234"/>
    <cellStyle name="Output 3 3 17 5" xfId="27529"/>
    <cellStyle name="Output 3 3 17 6" xfId="38608"/>
    <cellStyle name="Output 3 3 17 7" xfId="49664"/>
    <cellStyle name="Output 3 3 18" xfId="2428"/>
    <cellStyle name="Output 3 3 18 2" xfId="10251"/>
    <cellStyle name="Output 3 3 18 3" xfId="17679"/>
    <cellStyle name="Output 3 3 18 4" xfId="24878"/>
    <cellStyle name="Output 3 3 18 5" xfId="33192"/>
    <cellStyle name="Output 3 3 18 6" xfId="36328"/>
    <cellStyle name="Output 3 3 18 7" xfId="50521"/>
    <cellStyle name="Output 3 3 19" xfId="2791"/>
    <cellStyle name="Output 3 3 19 2" xfId="10614"/>
    <cellStyle name="Output 3 3 19 3" xfId="18042"/>
    <cellStyle name="Output 3 3 19 4" xfId="25393"/>
    <cellStyle name="Output 3 3 19 5" xfId="33845"/>
    <cellStyle name="Output 3 3 19 6" xfId="37556"/>
    <cellStyle name="Output 3 3 19 7" xfId="51634"/>
    <cellStyle name="Output 3 3 2" xfId="660"/>
    <cellStyle name="Output 3 3 2 2" xfId="8483"/>
    <cellStyle name="Output 3 3 2 3" xfId="8263"/>
    <cellStyle name="Output 3 3 2 4" xfId="25073"/>
    <cellStyle name="Output 3 3 2 5" xfId="33434"/>
    <cellStyle name="Output 3 3 2 6" xfId="36459"/>
    <cellStyle name="Output 3 3 2 7" xfId="50961"/>
    <cellStyle name="Output 3 3 20" xfId="2898"/>
    <cellStyle name="Output 3 3 20 2" xfId="10721"/>
    <cellStyle name="Output 3 3 20 3" xfId="18149"/>
    <cellStyle name="Output 3 3 20 4" xfId="25453"/>
    <cellStyle name="Output 3 3 20 5" xfId="33918"/>
    <cellStyle name="Output 3 3 20 6" xfId="38071"/>
    <cellStyle name="Output 3 3 20 7" xfId="51771"/>
    <cellStyle name="Output 3 3 21" xfId="3274"/>
    <cellStyle name="Output 3 3 21 2" xfId="11067"/>
    <cellStyle name="Output 3 3 21 3" xfId="18396"/>
    <cellStyle name="Output 3 3 21 4" xfId="26548"/>
    <cellStyle name="Output 3 3 21 5" xfId="35357"/>
    <cellStyle name="Output 3 3 21 6" xfId="41747"/>
    <cellStyle name="Output 3 3 21 7" xfId="54178"/>
    <cellStyle name="Output 3 3 22" xfId="3394"/>
    <cellStyle name="Output 3 3 22 2" xfId="11185"/>
    <cellStyle name="Output 3 3 22 3" xfId="18507"/>
    <cellStyle name="Output 3 3 22 4" xfId="20448"/>
    <cellStyle name="Output 3 3 22 5" xfId="27432"/>
    <cellStyle name="Output 3 3 22 6" xfId="37396"/>
    <cellStyle name="Output 3 3 22 7" xfId="50123"/>
    <cellStyle name="Output 3 3 23" xfId="3125"/>
    <cellStyle name="Output 3 3 23 2" xfId="10930"/>
    <cellStyle name="Output 3 3 23 3" xfId="18308"/>
    <cellStyle name="Output 3 3 23 4" xfId="19433"/>
    <cellStyle name="Output 3 3 23 5" xfId="27890"/>
    <cellStyle name="Output 3 3 23 6" xfId="42056"/>
    <cellStyle name="Output 3 3 23 7" xfId="47007"/>
    <cellStyle name="Output 3 3 24" xfId="3664"/>
    <cellStyle name="Output 3 3 24 2" xfId="11449"/>
    <cellStyle name="Output 3 3 24 3" xfId="18722"/>
    <cellStyle name="Output 3 3 24 4" xfId="25785"/>
    <cellStyle name="Output 3 3 24 5" xfId="34355"/>
    <cellStyle name="Output 3 3 24 6" xfId="39128"/>
    <cellStyle name="Output 3 3 24 7" xfId="52530"/>
    <cellStyle name="Output 3 3 25" xfId="3795"/>
    <cellStyle name="Output 3 3 25 2" xfId="11577"/>
    <cellStyle name="Output 3 3 25 3" xfId="18834"/>
    <cellStyle name="Output 3 3 25 4" xfId="26501"/>
    <cellStyle name="Output 3 3 25 5" xfId="35295"/>
    <cellStyle name="Output 3 3 25 6" xfId="42014"/>
    <cellStyle name="Output 3 3 25 7" xfId="54080"/>
    <cellStyle name="Output 3 3 26" xfId="3912"/>
    <cellStyle name="Output 3 3 26 2" xfId="11692"/>
    <cellStyle name="Output 3 3 26 3" xfId="18943"/>
    <cellStyle name="Output 3 3 26 4" xfId="19761"/>
    <cellStyle name="Output 3 3 26 5" xfId="27976"/>
    <cellStyle name="Output 3 3 26 6" xfId="37577"/>
    <cellStyle name="Output 3 3 26 7" xfId="49421"/>
    <cellStyle name="Output 3 3 27" xfId="3084"/>
    <cellStyle name="Output 3 3 27 2" xfId="10891"/>
    <cellStyle name="Output 3 3 27 3" xfId="20244"/>
    <cellStyle name="Output 3 3 27 4" xfId="28335"/>
    <cellStyle name="Output 3 3 27 5" xfId="37713"/>
    <cellStyle name="Output 3 3 27 6" xfId="42389"/>
    <cellStyle name="Output 3 3 27 7" xfId="51520"/>
    <cellStyle name="Output 3 3 28" xfId="4109"/>
    <cellStyle name="Output 3 3 28 2" xfId="11869"/>
    <cellStyle name="Output 3 3 28 3" xfId="20819"/>
    <cellStyle name="Output 3 3 28 4" xfId="29006"/>
    <cellStyle name="Output 3 3 28 5" xfId="38383"/>
    <cellStyle name="Output 3 3 28 6" xfId="42671"/>
    <cellStyle name="Output 3 3 28 7" xfId="48011"/>
    <cellStyle name="Output 3 3 29" xfId="3761"/>
    <cellStyle name="Output 3 3 29 2" xfId="20611"/>
    <cellStyle name="Output 3 3 29 3" xfId="28761"/>
    <cellStyle name="Output 3 3 29 4" xfId="38149"/>
    <cellStyle name="Output 3 3 29 5" xfId="42537"/>
    <cellStyle name="Output 3 3 29 6" xfId="51363"/>
    <cellStyle name="Output 3 3 3" xfId="767"/>
    <cellStyle name="Output 3 3 3 2" xfId="8590"/>
    <cellStyle name="Output 3 3 3 3" xfId="16018"/>
    <cellStyle name="Output 3 3 3 4" xfId="25806"/>
    <cellStyle name="Output 3 3 3 5" xfId="34385"/>
    <cellStyle name="Output 3 3 3 6" xfId="36753"/>
    <cellStyle name="Output 3 3 3 7" xfId="52584"/>
    <cellStyle name="Output 3 3 30" xfId="4306"/>
    <cellStyle name="Output 3 3 30 2" xfId="12023"/>
    <cellStyle name="Output 3 3 30 3" xfId="21016"/>
    <cellStyle name="Output 3 3 30 4" xfId="29203"/>
    <cellStyle name="Output 3 3 30 5" xfId="38574"/>
    <cellStyle name="Output 3 3 30 6" xfId="42868"/>
    <cellStyle name="Output 3 3 30 7" xfId="47981"/>
    <cellStyle name="Output 3 3 31" xfId="4429"/>
    <cellStyle name="Output 3 3 31 2" xfId="12146"/>
    <cellStyle name="Output 3 3 31 3" xfId="21139"/>
    <cellStyle name="Output 3 3 31 4" xfId="29326"/>
    <cellStyle name="Output 3 3 31 5" xfId="38692"/>
    <cellStyle name="Output 3 3 31 6" xfId="42991"/>
    <cellStyle name="Output 3 3 31 7" xfId="52010"/>
    <cellStyle name="Output 3 3 32" xfId="4543"/>
    <cellStyle name="Output 3 3 32 2" xfId="12260"/>
    <cellStyle name="Output 3 3 32 3" xfId="21253"/>
    <cellStyle name="Output 3 3 32 4" xfId="29440"/>
    <cellStyle name="Output 3 3 32 5" xfId="38801"/>
    <cellStyle name="Output 3 3 32 6" xfId="43105"/>
    <cellStyle name="Output 3 3 32 7" xfId="53667"/>
    <cellStyle name="Output 3 3 33" xfId="4656"/>
    <cellStyle name="Output 3 3 33 2" xfId="12373"/>
    <cellStyle name="Output 3 3 33 3" xfId="21366"/>
    <cellStyle name="Output 3 3 33 4" xfId="29553"/>
    <cellStyle name="Output 3 3 33 5" xfId="38910"/>
    <cellStyle name="Output 3 3 33 6" xfId="43218"/>
    <cellStyle name="Output 3 3 33 7" xfId="49687"/>
    <cellStyle name="Output 3 3 34" xfId="4768"/>
    <cellStyle name="Output 3 3 34 2" xfId="12485"/>
    <cellStyle name="Output 3 3 34 3" xfId="21478"/>
    <cellStyle name="Output 3 3 34 4" xfId="29665"/>
    <cellStyle name="Output 3 3 34 5" xfId="39019"/>
    <cellStyle name="Output 3 3 34 6" xfId="43330"/>
    <cellStyle name="Output 3 3 34 7" xfId="54342"/>
    <cellStyle name="Output 3 3 35" xfId="4876"/>
    <cellStyle name="Output 3 3 35 2" xfId="12593"/>
    <cellStyle name="Output 3 3 35 3" xfId="21586"/>
    <cellStyle name="Output 3 3 35 4" xfId="29773"/>
    <cellStyle name="Output 3 3 35 5" xfId="39122"/>
    <cellStyle name="Output 3 3 35 6" xfId="43438"/>
    <cellStyle name="Output 3 3 35 7" xfId="47515"/>
    <cellStyle name="Output 3 3 36" xfId="4988"/>
    <cellStyle name="Output 3 3 36 2" xfId="12705"/>
    <cellStyle name="Output 3 3 36 3" xfId="21698"/>
    <cellStyle name="Output 3 3 36 4" xfId="29885"/>
    <cellStyle name="Output 3 3 36 5" xfId="39231"/>
    <cellStyle name="Output 3 3 36 6" xfId="43550"/>
    <cellStyle name="Output 3 3 36 7" xfId="48358"/>
    <cellStyle name="Output 3 3 37" xfId="5113"/>
    <cellStyle name="Output 3 3 37 2" xfId="12830"/>
    <cellStyle name="Output 3 3 37 3" xfId="21823"/>
    <cellStyle name="Output 3 3 37 4" xfId="30010"/>
    <cellStyle name="Output 3 3 37 5" xfId="39351"/>
    <cellStyle name="Output 3 3 37 6" xfId="43675"/>
    <cellStyle name="Output 3 3 37 7" xfId="48294"/>
    <cellStyle name="Output 3 3 38" xfId="5486"/>
    <cellStyle name="Output 3 3 38 2" xfId="13203"/>
    <cellStyle name="Output 3 3 38 3" xfId="22196"/>
    <cellStyle name="Output 3 3 38 4" xfId="30383"/>
    <cellStyle name="Output 3 3 38 5" xfId="39708"/>
    <cellStyle name="Output 3 3 38 6" xfId="44048"/>
    <cellStyle name="Output 3 3 38 7" xfId="49368"/>
    <cellStyle name="Output 3 3 39" xfId="5611"/>
    <cellStyle name="Output 3 3 39 2" xfId="13328"/>
    <cellStyle name="Output 3 3 39 3" xfId="22321"/>
    <cellStyle name="Output 3 3 39 4" xfId="30508"/>
    <cellStyle name="Output 3 3 39 5" xfId="39829"/>
    <cellStyle name="Output 3 3 39 6" xfId="44173"/>
    <cellStyle name="Output 3 3 39 7" xfId="47123"/>
    <cellStyle name="Output 3 3 4" xfId="879"/>
    <cellStyle name="Output 3 3 4 2" xfId="8702"/>
    <cellStyle name="Output 3 3 4 3" xfId="16130"/>
    <cellStyle name="Output 3 3 4 4" xfId="19732"/>
    <cellStyle name="Output 3 3 4 5" xfId="27140"/>
    <cellStyle name="Output 3 3 4 6" xfId="36478"/>
    <cellStyle name="Output 3 3 4 7" xfId="47347"/>
    <cellStyle name="Output 3 3 40" xfId="5726"/>
    <cellStyle name="Output 3 3 40 2" xfId="13443"/>
    <cellStyle name="Output 3 3 40 3" xfId="22436"/>
    <cellStyle name="Output 3 3 40 4" xfId="30623"/>
    <cellStyle name="Output 3 3 40 5" xfId="39940"/>
    <cellStyle name="Output 3 3 40 6" xfId="44288"/>
    <cellStyle name="Output 3 3 40 7" xfId="54277"/>
    <cellStyle name="Output 3 3 41" xfId="5843"/>
    <cellStyle name="Output 3 3 41 2" xfId="13560"/>
    <cellStyle name="Output 3 3 41 3" xfId="22553"/>
    <cellStyle name="Output 3 3 41 4" xfId="30740"/>
    <cellStyle name="Output 3 3 41 5" xfId="40054"/>
    <cellStyle name="Output 3 3 41 6" xfId="44405"/>
    <cellStyle name="Output 3 3 41 7" xfId="48376"/>
    <cellStyle name="Output 3 3 42" xfId="5971"/>
    <cellStyle name="Output 3 3 42 2" xfId="13688"/>
    <cellStyle name="Output 3 3 42 3" xfId="22681"/>
    <cellStyle name="Output 3 3 42 4" xfId="30868"/>
    <cellStyle name="Output 3 3 42 5" xfId="40177"/>
    <cellStyle name="Output 3 3 42 6" xfId="44533"/>
    <cellStyle name="Output 3 3 42 7" xfId="49010"/>
    <cellStyle name="Output 3 3 43" xfId="5690"/>
    <cellStyle name="Output 3 3 43 2" xfId="13407"/>
    <cellStyle name="Output 3 3 43 3" xfId="22400"/>
    <cellStyle name="Output 3 3 43 4" xfId="30587"/>
    <cellStyle name="Output 3 3 43 5" xfId="39905"/>
    <cellStyle name="Output 3 3 43 6" xfId="44252"/>
    <cellStyle name="Output 3 3 43 7" xfId="47077"/>
    <cellStyle name="Output 3 3 44" xfId="6227"/>
    <cellStyle name="Output 3 3 44 2" xfId="13944"/>
    <cellStyle name="Output 3 3 44 3" xfId="22937"/>
    <cellStyle name="Output 3 3 44 4" xfId="31124"/>
    <cellStyle name="Output 3 3 44 5" xfId="40425"/>
    <cellStyle name="Output 3 3 44 6" xfId="44789"/>
    <cellStyle name="Output 3 3 44 7" xfId="47617"/>
    <cellStyle name="Output 3 3 45" xfId="6344"/>
    <cellStyle name="Output 3 3 45 2" xfId="14061"/>
    <cellStyle name="Output 3 3 45 3" xfId="23054"/>
    <cellStyle name="Output 3 3 45 4" xfId="31241"/>
    <cellStyle name="Output 3 3 45 5" xfId="40539"/>
    <cellStyle name="Output 3 3 45 6" xfId="44906"/>
    <cellStyle name="Output 3 3 45 7" xfId="48794"/>
    <cellStyle name="Output 3 3 46" xfId="6454"/>
    <cellStyle name="Output 3 3 46 2" xfId="14171"/>
    <cellStyle name="Output 3 3 46 3" xfId="23164"/>
    <cellStyle name="Output 3 3 46 4" xfId="31351"/>
    <cellStyle name="Output 3 3 46 5" xfId="40645"/>
    <cellStyle name="Output 3 3 46 6" xfId="45016"/>
    <cellStyle name="Output 3 3 46 7" xfId="49984"/>
    <cellStyle name="Output 3 3 47" xfId="5308"/>
    <cellStyle name="Output 3 3 47 2" xfId="13025"/>
    <cellStyle name="Output 3 3 47 3" xfId="22018"/>
    <cellStyle name="Output 3 3 47 4" xfId="30205"/>
    <cellStyle name="Output 3 3 47 5" xfId="39539"/>
    <cellStyle name="Output 3 3 47 6" xfId="43870"/>
    <cellStyle name="Output 3 3 47 7" xfId="52746"/>
    <cellStyle name="Output 3 3 48" xfId="6601"/>
    <cellStyle name="Output 3 3 48 2" xfId="14318"/>
    <cellStyle name="Output 3 3 48 3" xfId="23311"/>
    <cellStyle name="Output 3 3 48 4" xfId="31498"/>
    <cellStyle name="Output 3 3 48 5" xfId="40785"/>
    <cellStyle name="Output 3 3 48 6" xfId="45163"/>
    <cellStyle name="Output 3 3 48 7" xfId="50277"/>
    <cellStyle name="Output 3 3 49" xfId="6712"/>
    <cellStyle name="Output 3 3 49 2" xfId="14429"/>
    <cellStyle name="Output 3 3 49 3" xfId="23422"/>
    <cellStyle name="Output 3 3 49 4" xfId="31609"/>
    <cellStyle name="Output 3 3 49 5" xfId="40890"/>
    <cellStyle name="Output 3 3 49 6" xfId="45274"/>
    <cellStyle name="Output 3 3 49 7" xfId="53215"/>
    <cellStyle name="Output 3 3 5" xfId="1343"/>
    <cellStyle name="Output 3 3 5 2" xfId="9166"/>
    <cellStyle name="Output 3 3 5 3" xfId="16594"/>
    <cellStyle name="Output 3 3 5 4" xfId="20070"/>
    <cellStyle name="Output 3 3 5 5" xfId="27304"/>
    <cellStyle name="Output 3 3 5 6" xfId="41957"/>
    <cellStyle name="Output 3 3 5 7" xfId="48291"/>
    <cellStyle name="Output 3 3 50" xfId="6827"/>
    <cellStyle name="Output 3 3 50 2" xfId="14544"/>
    <cellStyle name="Output 3 3 50 3" xfId="23537"/>
    <cellStyle name="Output 3 3 50 4" xfId="31724"/>
    <cellStyle name="Output 3 3 50 5" xfId="40998"/>
    <cellStyle name="Output 3 3 50 6" xfId="45389"/>
    <cellStyle name="Output 3 3 50 7" xfId="47268"/>
    <cellStyle name="Output 3 3 51" xfId="6940"/>
    <cellStyle name="Output 3 3 51 2" xfId="14657"/>
    <cellStyle name="Output 3 3 51 3" xfId="23650"/>
    <cellStyle name="Output 3 3 51 4" xfId="31837"/>
    <cellStyle name="Output 3 3 51 5" xfId="41106"/>
    <cellStyle name="Output 3 3 51 6" xfId="45502"/>
    <cellStyle name="Output 3 3 51 7" xfId="46928"/>
    <cellStyle name="Output 3 3 52" xfId="7052"/>
    <cellStyle name="Output 3 3 52 2" xfId="14769"/>
    <cellStyle name="Output 3 3 52 3" xfId="23762"/>
    <cellStyle name="Output 3 3 52 4" xfId="31949"/>
    <cellStyle name="Output 3 3 52 5" xfId="41212"/>
    <cellStyle name="Output 3 3 52 6" xfId="45614"/>
    <cellStyle name="Output 3 3 52 7" xfId="53458"/>
    <cellStyle name="Output 3 3 53" xfId="7198"/>
    <cellStyle name="Output 3 3 53 2" xfId="14915"/>
    <cellStyle name="Output 3 3 53 3" xfId="23908"/>
    <cellStyle name="Output 3 3 53 4" xfId="32095"/>
    <cellStyle name="Output 3 3 53 5" xfId="41355"/>
    <cellStyle name="Output 3 3 53 6" xfId="45760"/>
    <cellStyle name="Output 3 3 53 7" xfId="50834"/>
    <cellStyle name="Output 3 3 54" xfId="7297"/>
    <cellStyle name="Output 3 3 54 2" xfId="15014"/>
    <cellStyle name="Output 3 3 54 3" xfId="24007"/>
    <cellStyle name="Output 3 3 54 4" xfId="32194"/>
    <cellStyle name="Output 3 3 54 5" xfId="41450"/>
    <cellStyle name="Output 3 3 54 6" xfId="45859"/>
    <cellStyle name="Output 3 3 54 7" xfId="48910"/>
    <cellStyle name="Output 3 3 55" xfId="7449"/>
    <cellStyle name="Output 3 3 55 2" xfId="15166"/>
    <cellStyle name="Output 3 3 55 3" xfId="24159"/>
    <cellStyle name="Output 3 3 55 4" xfId="32346"/>
    <cellStyle name="Output 3 3 55 5" xfId="41595"/>
    <cellStyle name="Output 3 3 55 6" xfId="46011"/>
    <cellStyle name="Output 3 3 55 7" xfId="49840"/>
    <cellStyle name="Output 3 3 56" xfId="7570"/>
    <cellStyle name="Output 3 3 56 2" xfId="15287"/>
    <cellStyle name="Output 3 3 56 3" xfId="24280"/>
    <cellStyle name="Output 3 3 56 4" xfId="32467"/>
    <cellStyle name="Output 3 3 56 5" xfId="41710"/>
    <cellStyle name="Output 3 3 56 6" xfId="46132"/>
    <cellStyle name="Output 3 3 56 7" xfId="49424"/>
    <cellStyle name="Output 3 3 57" xfId="7846"/>
    <cellStyle name="Output 3 3 57 2" xfId="15563"/>
    <cellStyle name="Output 3 3 57 3" xfId="24550"/>
    <cellStyle name="Output 3 3 57 4" xfId="32743"/>
    <cellStyle name="Output 3 3 57 5" xfId="41975"/>
    <cellStyle name="Output 3 3 57 6" xfId="46408"/>
    <cellStyle name="Output 3 3 57 7" xfId="50759"/>
    <cellStyle name="Output 3 3 58" xfId="7984"/>
    <cellStyle name="Output 3 3 58 2" xfId="15701"/>
    <cellStyle name="Output 3 3 58 3" xfId="24686"/>
    <cellStyle name="Output 3 3 58 4" xfId="32881"/>
    <cellStyle name="Output 3 3 58 5" xfId="42107"/>
    <cellStyle name="Output 3 3 58 6" xfId="46546"/>
    <cellStyle name="Output 3 3 58 7" xfId="50858"/>
    <cellStyle name="Output 3 3 59" xfId="7652"/>
    <cellStyle name="Output 3 3 59 2" xfId="15369"/>
    <cellStyle name="Output 3 3 59 3" xfId="24361"/>
    <cellStyle name="Output 3 3 59 4" xfId="32549"/>
    <cellStyle name="Output 3 3 59 5" xfId="41790"/>
    <cellStyle name="Output 3 3 59 6" xfId="46214"/>
    <cellStyle name="Output 3 3 59 7" xfId="50001"/>
    <cellStyle name="Output 3 3 6" xfId="1466"/>
    <cellStyle name="Output 3 3 6 2" xfId="9289"/>
    <cellStyle name="Output 3 3 6 3" xfId="16717"/>
    <cellStyle name="Output 3 3 6 4" xfId="19548"/>
    <cellStyle name="Output 3 3 6 5" xfId="28691"/>
    <cellStyle name="Output 3 3 6 6" xfId="36590"/>
    <cellStyle name="Output 3 3 6 7" xfId="48668"/>
    <cellStyle name="Output 3 3 60" xfId="8122"/>
    <cellStyle name="Output 3 3 60 2" xfId="15839"/>
    <cellStyle name="Output 3 3 60 3" xfId="33019"/>
    <cellStyle name="Output 3 3 60 4" xfId="42239"/>
    <cellStyle name="Output 3 3 60 5" xfId="46684"/>
    <cellStyle name="Output 3 3 60 6" xfId="51087"/>
    <cellStyle name="Output 3 3 61" xfId="24935"/>
    <cellStyle name="Output 3 3 62" xfId="33270"/>
    <cellStyle name="Output 3 3 63" xfId="37445"/>
    <cellStyle name="Output 3 3 64" xfId="50653"/>
    <cellStyle name="Output 3 3 7" xfId="984"/>
    <cellStyle name="Output 3 3 7 2" xfId="8807"/>
    <cellStyle name="Output 3 3 7 3" xfId="16235"/>
    <cellStyle name="Output 3 3 7 4" xfId="25579"/>
    <cellStyle name="Output 3 3 7 5" xfId="34085"/>
    <cellStyle name="Output 3 3 7 6" xfId="36790"/>
    <cellStyle name="Output 3 3 7 7" xfId="52058"/>
    <cellStyle name="Output 3 3 8" xfId="1703"/>
    <cellStyle name="Output 3 3 8 2" xfId="9526"/>
    <cellStyle name="Output 3 3 8 3" xfId="16954"/>
    <cellStyle name="Output 3 3 8 4" xfId="26169"/>
    <cellStyle name="Output 3 3 8 5" xfId="34841"/>
    <cellStyle name="Output 3 3 8 6" xfId="38207"/>
    <cellStyle name="Output 3 3 8 7" xfId="53366"/>
    <cellStyle name="Output 3 3 9" xfId="1837"/>
    <cellStyle name="Output 3 3 9 2" xfId="9660"/>
    <cellStyle name="Output 3 3 9 3" xfId="17088"/>
    <cellStyle name="Output 3 3 9 4" xfId="26559"/>
    <cellStyle name="Output 3 3 9 5" xfId="35371"/>
    <cellStyle name="Output 3 3 9 6" xfId="37237"/>
    <cellStyle name="Output 3 3 9 7" xfId="54199"/>
    <cellStyle name="Output 3 30" xfId="7362"/>
    <cellStyle name="Output 3 30 2" xfId="15079"/>
    <cellStyle name="Output 3 30 3" xfId="24072"/>
    <cellStyle name="Output 3 30 4" xfId="32259"/>
    <cellStyle name="Output 3 30 5" xfId="41515"/>
    <cellStyle name="Output 3 30 6" xfId="45924"/>
    <cellStyle name="Output 3 30 7" xfId="49086"/>
    <cellStyle name="Output 3 31" xfId="7358"/>
    <cellStyle name="Output 3 31 2" xfId="15075"/>
    <cellStyle name="Output 3 31 3" xfId="24068"/>
    <cellStyle name="Output 3 31 4" xfId="32255"/>
    <cellStyle name="Output 3 31 5" xfId="41511"/>
    <cellStyle name="Output 3 31 6" xfId="45920"/>
    <cellStyle name="Output 3 31 7" xfId="49577"/>
    <cellStyle name="Output 3 32" xfId="7982"/>
    <cellStyle name="Output 3 32 2" xfId="15699"/>
    <cellStyle name="Output 3 32 3" xfId="24684"/>
    <cellStyle name="Output 3 32 4" xfId="32879"/>
    <cellStyle name="Output 3 32 5" xfId="42105"/>
    <cellStyle name="Output 3 32 6" xfId="46544"/>
    <cellStyle name="Output 3 32 7" xfId="51081"/>
    <cellStyle name="Output 3 33" xfId="25216"/>
    <cellStyle name="Output 3 34" xfId="33616"/>
    <cellStyle name="Output 3 35" xfId="36600"/>
    <cellStyle name="Output 3 36" xfId="51262"/>
    <cellStyle name="Output 3 4" xfId="560"/>
    <cellStyle name="Output 3 4 10" xfId="2006"/>
    <cellStyle name="Output 3 4 10 2" xfId="9829"/>
    <cellStyle name="Output 3 4 10 3" xfId="17257"/>
    <cellStyle name="Output 3 4 10 4" xfId="25295"/>
    <cellStyle name="Output 3 4 10 5" xfId="33711"/>
    <cellStyle name="Output 3 4 10 6" xfId="41651"/>
    <cellStyle name="Output 3 4 10 7" xfId="51423"/>
    <cellStyle name="Output 3 4 11" xfId="2123"/>
    <cellStyle name="Output 3 4 11 2" xfId="9946"/>
    <cellStyle name="Output 3 4 11 3" xfId="17374"/>
    <cellStyle name="Output 3 4 11 4" xfId="25639"/>
    <cellStyle name="Output 3 4 11 5" xfId="34160"/>
    <cellStyle name="Output 3 4 11 6" xfId="37341"/>
    <cellStyle name="Output 3 4 11 7" xfId="52187"/>
    <cellStyle name="Output 3 4 12" xfId="2237"/>
    <cellStyle name="Output 3 4 12 2" xfId="10060"/>
    <cellStyle name="Output 3 4 12 3" xfId="17488"/>
    <cellStyle name="Output 3 4 12 4" xfId="26236"/>
    <cellStyle name="Output 3 4 12 5" xfId="34927"/>
    <cellStyle name="Output 3 4 12 6" xfId="40444"/>
    <cellStyle name="Output 3 4 12 7" xfId="53513"/>
    <cellStyle name="Output 3 4 13" xfId="1050"/>
    <cellStyle name="Output 3 4 13 2" xfId="8873"/>
    <cellStyle name="Output 3 4 13 3" xfId="16301"/>
    <cellStyle name="Output 3 4 13 4" xfId="25728"/>
    <cellStyle name="Output 3 4 13 5" xfId="34277"/>
    <cellStyle name="Output 3 4 13 6" xfId="37318"/>
    <cellStyle name="Output 3 4 13 7" xfId="52395"/>
    <cellStyle name="Output 3 4 14" xfId="965"/>
    <cellStyle name="Output 3 4 14 2" xfId="8788"/>
    <cellStyle name="Output 3 4 14 3" xfId="16216"/>
    <cellStyle name="Output 3 4 14 4" xfId="26417"/>
    <cellStyle name="Output 3 4 14 5" xfId="35181"/>
    <cellStyle name="Output 3 4 14 6" xfId="37957"/>
    <cellStyle name="Output 3 4 14 7" xfId="53897"/>
    <cellStyle name="Output 3 4 15" xfId="2534"/>
    <cellStyle name="Output 3 4 15 2" xfId="10357"/>
    <cellStyle name="Output 3 4 15 3" xfId="17785"/>
    <cellStyle name="Output 3 4 15 4" xfId="19484"/>
    <cellStyle name="Output 3 4 15 5" xfId="27786"/>
    <cellStyle name="Output 3 4 15 6" xfId="41151"/>
    <cellStyle name="Output 3 4 15 7" xfId="47720"/>
    <cellStyle name="Output 3 4 16" xfId="2648"/>
    <cellStyle name="Output 3 4 16 2" xfId="10471"/>
    <cellStyle name="Output 3 4 16 3" xfId="17899"/>
    <cellStyle name="Output 3 4 16 4" xfId="24849"/>
    <cellStyle name="Output 3 4 16 5" xfId="28030"/>
    <cellStyle name="Output 3 4 16 6" xfId="37474"/>
    <cellStyle name="Output 3 4 16 7" xfId="49931"/>
    <cellStyle name="Output 3 4 17" xfId="2441"/>
    <cellStyle name="Output 3 4 17 2" xfId="10264"/>
    <cellStyle name="Output 3 4 17 3" xfId="17692"/>
    <cellStyle name="Output 3 4 17 4" xfId="19649"/>
    <cellStyle name="Output 3 4 17 5" xfId="27994"/>
    <cellStyle name="Output 3 4 17 6" xfId="42124"/>
    <cellStyle name="Output 3 4 17 7" xfId="48978"/>
    <cellStyle name="Output 3 4 18" xfId="2695"/>
    <cellStyle name="Output 3 4 18 2" xfId="10518"/>
    <cellStyle name="Output 3 4 18 3" xfId="17946"/>
    <cellStyle name="Output 3 4 18 4" xfId="25943"/>
    <cellStyle name="Output 3 4 18 5" xfId="34548"/>
    <cellStyle name="Output 3 4 18 6" xfId="36501"/>
    <cellStyle name="Output 3 4 18 7" xfId="52878"/>
    <cellStyle name="Output 3 4 19" xfId="2839"/>
    <cellStyle name="Output 3 4 19 2" xfId="10662"/>
    <cellStyle name="Output 3 4 19 3" xfId="18090"/>
    <cellStyle name="Output 3 4 19 4" xfId="26477"/>
    <cellStyle name="Output 3 4 19 5" xfId="35264"/>
    <cellStyle name="Output 3 4 19 6" xfId="39969"/>
    <cellStyle name="Output 3 4 19 7" xfId="54036"/>
    <cellStyle name="Output 3 4 2" xfId="708"/>
    <cellStyle name="Output 3 4 2 2" xfId="8531"/>
    <cellStyle name="Output 3 4 2 3" xfId="15959"/>
    <cellStyle name="Output 3 4 2 4" xfId="25727"/>
    <cellStyle name="Output 3 4 2 5" xfId="34275"/>
    <cellStyle name="Output 3 4 2 6" xfId="36324"/>
    <cellStyle name="Output 3 4 2 7" xfId="52390"/>
    <cellStyle name="Output 3 4 20" xfId="2946"/>
    <cellStyle name="Output 3 4 20 2" xfId="10769"/>
    <cellStyle name="Output 3 4 20 3" xfId="18197"/>
    <cellStyle name="Output 3 4 20 4" xfId="20018"/>
    <cellStyle name="Output 3 4 20 5" xfId="27192"/>
    <cellStyle name="Output 3 4 20 6" xfId="38940"/>
    <cellStyle name="Output 3 4 20 7" xfId="47533"/>
    <cellStyle name="Output 3 4 21" xfId="3323"/>
    <cellStyle name="Output 3 4 21 2" xfId="11116"/>
    <cellStyle name="Output 3 4 21 3" xfId="18444"/>
    <cellStyle name="Output 3 4 21 4" xfId="19093"/>
    <cellStyle name="Output 3 4 21 5" xfId="27487"/>
    <cellStyle name="Output 3 4 21 6" xfId="36721"/>
    <cellStyle name="Output 3 4 21 7" xfId="47859"/>
    <cellStyle name="Output 3 4 22" xfId="3442"/>
    <cellStyle name="Output 3 4 22 2" xfId="11233"/>
    <cellStyle name="Output 3 4 22 3" xfId="18555"/>
    <cellStyle name="Output 3 4 22 4" xfId="25918"/>
    <cellStyle name="Output 3 4 22 5" xfId="34520"/>
    <cellStyle name="Output 3 4 22 6" xfId="39614"/>
    <cellStyle name="Output 3 4 22 7" xfId="52825"/>
    <cellStyle name="Output 3 4 23" xfId="3602"/>
    <cellStyle name="Output 3 4 23 2" xfId="11388"/>
    <cellStyle name="Output 3 4 23 3" xfId="18662"/>
    <cellStyle name="Output 3 4 23 4" xfId="25175"/>
    <cellStyle name="Output 3 4 23 5" xfId="33558"/>
    <cellStyle name="Output 3 4 23 6" xfId="36448"/>
    <cellStyle name="Output 3 4 23 7" xfId="51173"/>
    <cellStyle name="Output 3 4 24" xfId="3715"/>
    <cellStyle name="Output 3 4 24 2" xfId="11500"/>
    <cellStyle name="Output 3 4 24 3" xfId="18772"/>
    <cellStyle name="Output 3 4 24 4" xfId="25438"/>
    <cellStyle name="Output 3 4 24 5" xfId="33898"/>
    <cellStyle name="Output 3 4 24 6" xfId="41424"/>
    <cellStyle name="Output 3 4 24 7" xfId="51732"/>
    <cellStyle name="Output 3 4 25" xfId="3844"/>
    <cellStyle name="Output 3 4 25 2" xfId="11626"/>
    <cellStyle name="Output 3 4 25 3" xfId="18882"/>
    <cellStyle name="Output 3 4 25 4" xfId="20560"/>
    <cellStyle name="Output 3 4 25 5" xfId="28729"/>
    <cellStyle name="Output 3 4 25 6" xfId="37414"/>
    <cellStyle name="Output 3 4 25 7" xfId="48942"/>
    <cellStyle name="Output 3 4 26" xfId="3963"/>
    <cellStyle name="Output 3 4 26 2" xfId="11742"/>
    <cellStyle name="Output 3 4 26 3" xfId="18991"/>
    <cellStyle name="Output 3 4 26 4" xfId="19800"/>
    <cellStyle name="Output 3 4 26 5" xfId="28171"/>
    <cellStyle name="Output 3 4 26 6" xfId="39819"/>
    <cellStyle name="Output 3 4 26 7" xfId="48085"/>
    <cellStyle name="Output 3 4 27" xfId="3143"/>
    <cellStyle name="Output 3 4 27 2" xfId="10947"/>
    <cellStyle name="Output 3 4 27 3" xfId="20280"/>
    <cellStyle name="Output 3 4 27 4" xfId="28373"/>
    <cellStyle name="Output 3 4 27 5" xfId="37759"/>
    <cellStyle name="Output 3 4 27 6" xfId="42407"/>
    <cellStyle name="Output 3 4 27 7" xfId="54468"/>
    <cellStyle name="Output 3 4 28" xfId="4159"/>
    <cellStyle name="Output 3 4 28 2" xfId="11918"/>
    <cellStyle name="Output 3 4 28 3" xfId="20869"/>
    <cellStyle name="Output 3 4 28 4" xfId="29056"/>
    <cellStyle name="Output 3 4 28 5" xfId="38432"/>
    <cellStyle name="Output 3 4 28 6" xfId="42721"/>
    <cellStyle name="Output 3 4 28 7" xfId="50108"/>
    <cellStyle name="Output 3 4 29" xfId="3030"/>
    <cellStyle name="Output 3 4 29 2" xfId="20199"/>
    <cellStyle name="Output 3 4 29 3" xfId="28290"/>
    <cellStyle name="Output 3 4 29 4" xfId="37670"/>
    <cellStyle name="Output 3 4 29 5" xfId="42358"/>
    <cellStyle name="Output 3 4 29 6" xfId="47383"/>
    <cellStyle name="Output 3 4 3" xfId="817"/>
    <cellStyle name="Output 3 4 3 2" xfId="8640"/>
    <cellStyle name="Output 3 4 3 3" xfId="16068"/>
    <cellStyle name="Output 3 4 3 4" xfId="26376"/>
    <cellStyle name="Output 3 4 3 5" xfId="35121"/>
    <cellStyle name="Output 3 4 3 6" xfId="37442"/>
    <cellStyle name="Output 3 4 3 7" xfId="53805"/>
    <cellStyle name="Output 3 4 30" xfId="4357"/>
    <cellStyle name="Output 3 4 30 2" xfId="12074"/>
    <cellStyle name="Output 3 4 30 3" xfId="21067"/>
    <cellStyle name="Output 3 4 30 4" xfId="29254"/>
    <cellStyle name="Output 3 4 30 5" xfId="38624"/>
    <cellStyle name="Output 3 4 30 6" xfId="42919"/>
    <cellStyle name="Output 3 4 30 7" xfId="52798"/>
    <cellStyle name="Output 3 4 31" xfId="4479"/>
    <cellStyle name="Output 3 4 31 2" xfId="12196"/>
    <cellStyle name="Output 3 4 31 3" xfId="21189"/>
    <cellStyle name="Output 3 4 31 4" xfId="29376"/>
    <cellStyle name="Output 3 4 31 5" xfId="38741"/>
    <cellStyle name="Output 3 4 31 6" xfId="43041"/>
    <cellStyle name="Output 3 4 31 7" xfId="53011"/>
    <cellStyle name="Output 3 4 32" xfId="4593"/>
    <cellStyle name="Output 3 4 32 2" xfId="12310"/>
    <cellStyle name="Output 3 4 32 3" xfId="21303"/>
    <cellStyle name="Output 3 4 32 4" xfId="29490"/>
    <cellStyle name="Output 3 4 32 5" xfId="38850"/>
    <cellStyle name="Output 3 4 32 6" xfId="43155"/>
    <cellStyle name="Output 3 4 32 7" xfId="49857"/>
    <cellStyle name="Output 3 4 33" xfId="4706"/>
    <cellStyle name="Output 3 4 33 2" xfId="12423"/>
    <cellStyle name="Output 3 4 33 3" xfId="21416"/>
    <cellStyle name="Output 3 4 33 4" xfId="29603"/>
    <cellStyle name="Output 3 4 33 5" xfId="38959"/>
    <cellStyle name="Output 3 4 33 6" xfId="43268"/>
    <cellStyle name="Output 3 4 33 7" xfId="53154"/>
    <cellStyle name="Output 3 4 34" xfId="4816"/>
    <cellStyle name="Output 3 4 34 2" xfId="12533"/>
    <cellStyle name="Output 3 4 34 3" xfId="21526"/>
    <cellStyle name="Output 3 4 34 4" xfId="29713"/>
    <cellStyle name="Output 3 4 34 5" xfId="39066"/>
    <cellStyle name="Output 3 4 34 6" xfId="43378"/>
    <cellStyle name="Output 3 4 34 7" xfId="49315"/>
    <cellStyle name="Output 3 4 35" xfId="4926"/>
    <cellStyle name="Output 3 4 35 2" xfId="12643"/>
    <cellStyle name="Output 3 4 35 3" xfId="21636"/>
    <cellStyle name="Output 3 4 35 4" xfId="29823"/>
    <cellStyle name="Output 3 4 35 5" xfId="39171"/>
    <cellStyle name="Output 3 4 35 6" xfId="43488"/>
    <cellStyle name="Output 3 4 35 7" xfId="47765"/>
    <cellStyle name="Output 3 4 36" xfId="5036"/>
    <cellStyle name="Output 3 4 36 2" xfId="12753"/>
    <cellStyle name="Output 3 4 36 3" xfId="21746"/>
    <cellStyle name="Output 3 4 36 4" xfId="29933"/>
    <cellStyle name="Output 3 4 36 5" xfId="39278"/>
    <cellStyle name="Output 3 4 36 6" xfId="43598"/>
    <cellStyle name="Output 3 4 36 7" xfId="49851"/>
    <cellStyle name="Output 3 4 37" xfId="5416"/>
    <cellStyle name="Output 3 4 37 2" xfId="13133"/>
    <cellStyle name="Output 3 4 37 3" xfId="22126"/>
    <cellStyle name="Output 3 4 37 4" xfId="30313"/>
    <cellStyle name="Output 3 4 37 5" xfId="39643"/>
    <cellStyle name="Output 3 4 37 6" xfId="43978"/>
    <cellStyle name="Output 3 4 37 7" xfId="49110"/>
    <cellStyle name="Output 3 4 38" xfId="5536"/>
    <cellStyle name="Output 3 4 38 2" xfId="13253"/>
    <cellStyle name="Output 3 4 38 3" xfId="22246"/>
    <cellStyle name="Output 3 4 38 4" xfId="30433"/>
    <cellStyle name="Output 3 4 38 5" xfId="39757"/>
    <cellStyle name="Output 3 4 38 6" xfId="44098"/>
    <cellStyle name="Output 3 4 38 7" xfId="47176"/>
    <cellStyle name="Output 3 4 39" xfId="5660"/>
    <cellStyle name="Output 3 4 39 2" xfId="13377"/>
    <cellStyle name="Output 3 4 39 3" xfId="22370"/>
    <cellStyle name="Output 3 4 39 4" xfId="30557"/>
    <cellStyle name="Output 3 4 39 5" xfId="39877"/>
    <cellStyle name="Output 3 4 39 6" xfId="44222"/>
    <cellStyle name="Output 3 4 39 7" xfId="46826"/>
    <cellStyle name="Output 3 4 4" xfId="927"/>
    <cellStyle name="Output 3 4 4 2" xfId="8750"/>
    <cellStyle name="Output 3 4 4 3" xfId="16178"/>
    <cellStyle name="Output 3 4 4 4" xfId="19795"/>
    <cellStyle name="Output 3 4 4 5" xfId="27496"/>
    <cellStyle name="Output 3 4 4 6" xfId="36870"/>
    <cellStyle name="Output 3 4 4 7" xfId="50318"/>
    <cellStyle name="Output 3 4 40" xfId="5776"/>
    <cellStyle name="Output 3 4 40 2" xfId="13493"/>
    <cellStyle name="Output 3 4 40 3" xfId="22486"/>
    <cellStyle name="Output 3 4 40 4" xfId="30673"/>
    <cellStyle name="Output 3 4 40 5" xfId="39989"/>
    <cellStyle name="Output 3 4 40 6" xfId="44338"/>
    <cellStyle name="Output 3 4 40 7" xfId="48847"/>
    <cellStyle name="Output 3 4 41" xfId="5893"/>
    <cellStyle name="Output 3 4 41 2" xfId="13610"/>
    <cellStyle name="Output 3 4 41 3" xfId="22603"/>
    <cellStyle name="Output 3 4 41 4" xfId="30790"/>
    <cellStyle name="Output 3 4 41 5" xfId="40103"/>
    <cellStyle name="Output 3 4 41 6" xfId="44455"/>
    <cellStyle name="Output 3 4 41 7" xfId="49300"/>
    <cellStyle name="Output 3 4 42" xfId="6021"/>
    <cellStyle name="Output 3 4 42 2" xfId="13738"/>
    <cellStyle name="Output 3 4 42 3" xfId="22731"/>
    <cellStyle name="Output 3 4 42 4" xfId="30918"/>
    <cellStyle name="Output 3 4 42 5" xfId="40226"/>
    <cellStyle name="Output 3 4 42 6" xfId="44583"/>
    <cellStyle name="Output 3 4 42 7" xfId="51559"/>
    <cellStyle name="Output 3 4 43" xfId="6148"/>
    <cellStyle name="Output 3 4 43 2" xfId="13865"/>
    <cellStyle name="Output 3 4 43 3" xfId="22858"/>
    <cellStyle name="Output 3 4 43 4" xfId="31045"/>
    <cellStyle name="Output 3 4 43 5" xfId="40346"/>
    <cellStyle name="Output 3 4 43 6" xfId="44710"/>
    <cellStyle name="Output 3 4 43 7" xfId="52982"/>
    <cellStyle name="Output 3 4 44" xfId="6277"/>
    <cellStyle name="Output 3 4 44 2" xfId="13994"/>
    <cellStyle name="Output 3 4 44 3" xfId="22987"/>
    <cellStyle name="Output 3 4 44 4" xfId="31174"/>
    <cellStyle name="Output 3 4 44 5" xfId="40474"/>
    <cellStyle name="Output 3 4 44 6" xfId="44839"/>
    <cellStyle name="Output 3 4 44 7" xfId="49843"/>
    <cellStyle name="Output 3 4 45" xfId="6392"/>
    <cellStyle name="Output 3 4 45 2" xfId="14109"/>
    <cellStyle name="Output 3 4 45 3" xfId="23102"/>
    <cellStyle name="Output 3 4 45 4" xfId="31289"/>
    <cellStyle name="Output 3 4 45 5" xfId="40585"/>
    <cellStyle name="Output 3 4 45 6" xfId="44954"/>
    <cellStyle name="Output 3 4 45 7" xfId="50039"/>
    <cellStyle name="Output 3 4 46" xfId="6504"/>
    <cellStyle name="Output 3 4 46 2" xfId="14221"/>
    <cellStyle name="Output 3 4 46 3" xfId="23214"/>
    <cellStyle name="Output 3 4 46 4" xfId="31401"/>
    <cellStyle name="Output 3 4 46 5" xfId="40693"/>
    <cellStyle name="Output 3 4 46 6" xfId="45066"/>
    <cellStyle name="Output 3 4 46 7" xfId="51797"/>
    <cellStyle name="Output 3 4 47" xfId="5651"/>
    <cellStyle name="Output 3 4 47 2" xfId="13368"/>
    <cellStyle name="Output 3 4 47 3" xfId="22361"/>
    <cellStyle name="Output 3 4 47 4" xfId="30548"/>
    <cellStyle name="Output 3 4 47 5" xfId="39868"/>
    <cellStyle name="Output 3 4 47 6" xfId="44213"/>
    <cellStyle name="Output 3 4 47 7" xfId="47106"/>
    <cellStyle name="Output 3 4 48" xfId="6651"/>
    <cellStyle name="Output 3 4 48 2" xfId="14368"/>
    <cellStyle name="Output 3 4 48 3" xfId="23361"/>
    <cellStyle name="Output 3 4 48 4" xfId="31548"/>
    <cellStyle name="Output 3 4 48 5" xfId="40833"/>
    <cellStyle name="Output 3 4 48 6" xfId="45213"/>
    <cellStyle name="Output 3 4 48 7" xfId="52480"/>
    <cellStyle name="Output 3 4 49" xfId="6762"/>
    <cellStyle name="Output 3 4 49 2" xfId="14479"/>
    <cellStyle name="Output 3 4 49 3" xfId="23472"/>
    <cellStyle name="Output 3 4 49 4" xfId="31659"/>
    <cellStyle name="Output 3 4 49 5" xfId="40938"/>
    <cellStyle name="Output 3 4 49 6" xfId="45324"/>
    <cellStyle name="Output 3 4 49 7" xfId="48123"/>
    <cellStyle name="Output 3 4 5" xfId="1394"/>
    <cellStyle name="Output 3 4 5 2" xfId="9217"/>
    <cellStyle name="Output 3 4 5 3" xfId="16645"/>
    <cellStyle name="Output 3 4 5 4" xfId="19105"/>
    <cellStyle name="Output 3 4 5 5" xfId="28073"/>
    <cellStyle name="Output 3 4 5 6" xfId="37192"/>
    <cellStyle name="Output 3 4 5 7" xfId="49906"/>
    <cellStyle name="Output 3 4 50" xfId="6877"/>
    <cellStyle name="Output 3 4 50 2" xfId="14594"/>
    <cellStyle name="Output 3 4 50 3" xfId="23587"/>
    <cellStyle name="Output 3 4 50 4" xfId="31774"/>
    <cellStyle name="Output 3 4 50 5" xfId="41047"/>
    <cellStyle name="Output 3 4 50 6" xfId="45439"/>
    <cellStyle name="Output 3 4 50 7" xfId="47056"/>
    <cellStyle name="Output 3 4 51" xfId="6990"/>
    <cellStyle name="Output 3 4 51 2" xfId="14707"/>
    <cellStyle name="Output 3 4 51 3" xfId="23700"/>
    <cellStyle name="Output 3 4 51 4" xfId="31887"/>
    <cellStyle name="Output 3 4 51 5" xfId="41155"/>
    <cellStyle name="Output 3 4 51 6" xfId="45552"/>
    <cellStyle name="Output 3 4 51 7" xfId="47200"/>
    <cellStyle name="Output 3 4 52" xfId="7100"/>
    <cellStyle name="Output 3 4 52 2" xfId="14817"/>
    <cellStyle name="Output 3 4 52 3" xfId="23810"/>
    <cellStyle name="Output 3 4 52 4" xfId="31997"/>
    <cellStyle name="Output 3 4 52 5" xfId="41259"/>
    <cellStyle name="Output 3 4 52 6" xfId="45662"/>
    <cellStyle name="Output 3 4 52 7" xfId="48562"/>
    <cellStyle name="Output 3 4 53" xfId="7164"/>
    <cellStyle name="Output 3 4 53 2" xfId="14881"/>
    <cellStyle name="Output 3 4 53 3" xfId="23874"/>
    <cellStyle name="Output 3 4 53 4" xfId="32061"/>
    <cellStyle name="Output 3 4 53 5" xfId="41323"/>
    <cellStyle name="Output 3 4 53 6" xfId="45726"/>
    <cellStyle name="Output 3 4 53 7" xfId="47925"/>
    <cellStyle name="Output 3 4 54" xfId="7205"/>
    <cellStyle name="Output 3 4 54 2" xfId="14922"/>
    <cellStyle name="Output 3 4 54 3" xfId="23915"/>
    <cellStyle name="Output 3 4 54 4" xfId="32102"/>
    <cellStyle name="Output 3 4 54 5" xfId="41362"/>
    <cellStyle name="Output 3 4 54 6" xfId="45767"/>
    <cellStyle name="Output 3 4 54 7" xfId="50226"/>
    <cellStyle name="Output 3 4 55" xfId="7497"/>
    <cellStyle name="Output 3 4 55 2" xfId="15214"/>
    <cellStyle name="Output 3 4 55 3" xfId="24207"/>
    <cellStyle name="Output 3 4 55 4" xfId="32394"/>
    <cellStyle name="Output 3 4 55 5" xfId="41642"/>
    <cellStyle name="Output 3 4 55 6" xfId="46059"/>
    <cellStyle name="Output 3 4 55 7" xfId="49918"/>
    <cellStyle name="Output 3 4 56" xfId="7618"/>
    <cellStyle name="Output 3 4 56 2" xfId="15335"/>
    <cellStyle name="Output 3 4 56 3" xfId="24328"/>
    <cellStyle name="Output 3 4 56 4" xfId="32515"/>
    <cellStyle name="Output 3 4 56 5" xfId="41757"/>
    <cellStyle name="Output 3 4 56 6" xfId="46180"/>
    <cellStyle name="Output 3 4 56 7" xfId="53722"/>
    <cellStyle name="Output 3 4 57" xfId="7895"/>
    <cellStyle name="Output 3 4 57 2" xfId="15612"/>
    <cellStyle name="Output 3 4 57 3" xfId="24599"/>
    <cellStyle name="Output 3 4 57 4" xfId="32792"/>
    <cellStyle name="Output 3 4 57 5" xfId="42023"/>
    <cellStyle name="Output 3 4 57 6" xfId="46457"/>
    <cellStyle name="Output 3 4 57 7" xfId="53047"/>
    <cellStyle name="Output 3 4 58" xfId="8023"/>
    <cellStyle name="Output 3 4 58 2" xfId="15740"/>
    <cellStyle name="Output 3 4 58 3" xfId="24725"/>
    <cellStyle name="Output 3 4 58 4" xfId="32920"/>
    <cellStyle name="Output 3 4 58 5" xfId="42145"/>
    <cellStyle name="Output 3 4 58 6" xfId="46585"/>
    <cellStyle name="Output 3 4 58 7" xfId="54254"/>
    <cellStyle name="Output 3 4 59" xfId="7923"/>
    <cellStyle name="Output 3 4 59 2" xfId="15640"/>
    <cellStyle name="Output 3 4 59 3" xfId="24627"/>
    <cellStyle name="Output 3 4 59 4" xfId="32820"/>
    <cellStyle name="Output 3 4 59 5" xfId="42051"/>
    <cellStyle name="Output 3 4 59 6" xfId="46485"/>
    <cellStyle name="Output 3 4 59 7" xfId="50024"/>
    <cellStyle name="Output 3 4 6" xfId="1517"/>
    <cellStyle name="Output 3 4 6 2" xfId="9340"/>
    <cellStyle name="Output 3 4 6 3" xfId="16768"/>
    <cellStyle name="Output 3 4 6 4" xfId="19121"/>
    <cellStyle name="Output 3 4 6 5" xfId="28476"/>
    <cellStyle name="Output 3 4 6 6" xfId="38838"/>
    <cellStyle name="Output 3 4 6 7" xfId="49875"/>
    <cellStyle name="Output 3 4 60" xfId="8170"/>
    <cellStyle name="Output 3 4 60 2" xfId="15887"/>
    <cellStyle name="Output 3 4 60 3" xfId="33067"/>
    <cellStyle name="Output 3 4 60 4" xfId="42286"/>
    <cellStyle name="Output 3 4 60 5" xfId="46732"/>
    <cellStyle name="Output 3 4 60 6" xfId="46872"/>
    <cellStyle name="Output 3 4 61" xfId="25902"/>
    <cellStyle name="Output 3 4 62" xfId="34498"/>
    <cellStyle name="Output 3 4 63" xfId="36294"/>
    <cellStyle name="Output 3 4 64" xfId="52790"/>
    <cellStyle name="Output 3 4 7" xfId="1137"/>
    <cellStyle name="Output 3 4 7 2" xfId="8960"/>
    <cellStyle name="Output 3 4 7 3" xfId="16388"/>
    <cellStyle name="Output 3 4 7 4" xfId="19053"/>
    <cellStyle name="Output 3 4 7 5" xfId="33162"/>
    <cellStyle name="Output 3 4 7 6" xfId="40501"/>
    <cellStyle name="Output 3 4 7 7" xfId="50466"/>
    <cellStyle name="Output 3 4 8" xfId="1754"/>
    <cellStyle name="Output 3 4 8 2" xfId="9577"/>
    <cellStyle name="Output 3 4 8 3" xfId="17005"/>
    <cellStyle name="Output 3 4 8 4" xfId="24921"/>
    <cellStyle name="Output 3 4 8 5" xfId="33251"/>
    <cellStyle name="Output 3 4 8 6" xfId="37643"/>
    <cellStyle name="Output 3 4 8 7" xfId="50620"/>
    <cellStyle name="Output 3 4 9" xfId="1887"/>
    <cellStyle name="Output 3 4 9 2" xfId="9710"/>
    <cellStyle name="Output 3 4 9 3" xfId="17138"/>
    <cellStyle name="Output 3 4 9 4" xfId="19565"/>
    <cellStyle name="Output 3 4 9 5" xfId="27470"/>
    <cellStyle name="Output 3 4 9 6" xfId="37745"/>
    <cellStyle name="Output 3 4 9 7" xfId="48749"/>
    <cellStyle name="Output 3 5" xfId="542"/>
    <cellStyle name="Output 3 5 10" xfId="1988"/>
    <cellStyle name="Output 3 5 10 2" xfId="9811"/>
    <cellStyle name="Output 3 5 10 3" xfId="17239"/>
    <cellStyle name="Output 3 5 10 4" xfId="26166"/>
    <cellStyle name="Output 3 5 10 5" xfId="34837"/>
    <cellStyle name="Output 3 5 10 6" xfId="40742"/>
    <cellStyle name="Output 3 5 10 7" xfId="53360"/>
    <cellStyle name="Output 3 5 11" xfId="2106"/>
    <cellStyle name="Output 3 5 11 2" xfId="9929"/>
    <cellStyle name="Output 3 5 11 3" xfId="17357"/>
    <cellStyle name="Output 3 5 11 4" xfId="26426"/>
    <cellStyle name="Output 3 5 11 5" xfId="35194"/>
    <cellStyle name="Output 3 5 11 6" xfId="38754"/>
    <cellStyle name="Output 3 5 11 7" xfId="53917"/>
    <cellStyle name="Output 3 5 12" xfId="2219"/>
    <cellStyle name="Output 3 5 12 2" xfId="10042"/>
    <cellStyle name="Output 3 5 12 3" xfId="17470"/>
    <cellStyle name="Output 3 5 12 4" xfId="19065"/>
    <cellStyle name="Output 3 5 12 5" xfId="33148"/>
    <cellStyle name="Output 3 5 12 6" xfId="42191"/>
    <cellStyle name="Output 3 5 12 7" xfId="50434"/>
    <cellStyle name="Output 3 5 13" xfId="1997"/>
    <cellStyle name="Output 3 5 13 2" xfId="9820"/>
    <cellStyle name="Output 3 5 13 3" xfId="17248"/>
    <cellStyle name="Output 3 5 13 4" xfId="25798"/>
    <cellStyle name="Output 3 5 13 5" xfId="34375"/>
    <cellStyle name="Output 3 5 13 6" xfId="36981"/>
    <cellStyle name="Output 3 5 13 7" xfId="52570"/>
    <cellStyle name="Output 3 5 14" xfId="2300"/>
    <cellStyle name="Output 3 5 14 2" xfId="10123"/>
    <cellStyle name="Output 3 5 14 3" xfId="17551"/>
    <cellStyle name="Output 3 5 14 4" xfId="19171"/>
    <cellStyle name="Output 3 5 14 5" xfId="26904"/>
    <cellStyle name="Output 3 5 14 6" xfId="36681"/>
    <cellStyle name="Output 3 5 14 7" xfId="49176"/>
    <cellStyle name="Output 3 5 15" xfId="2517"/>
    <cellStyle name="Output 3 5 15 2" xfId="10340"/>
    <cellStyle name="Output 3 5 15 3" xfId="17768"/>
    <cellStyle name="Output 3 5 15 4" xfId="20615"/>
    <cellStyle name="Output 3 5 15 5" xfId="27635"/>
    <cellStyle name="Output 3 5 15 6" xfId="41543"/>
    <cellStyle name="Output 3 5 15 7" xfId="47949"/>
    <cellStyle name="Output 3 5 16" xfId="2630"/>
    <cellStyle name="Output 3 5 16 2" xfId="10453"/>
    <cellStyle name="Output 3 5 16 3" xfId="17881"/>
    <cellStyle name="Output 3 5 16 4" xfId="25792"/>
    <cellStyle name="Output 3 5 16 5" xfId="34365"/>
    <cellStyle name="Output 3 5 16 6" xfId="38764"/>
    <cellStyle name="Output 3 5 16 7" xfId="52553"/>
    <cellStyle name="Output 3 5 17" xfId="2381"/>
    <cellStyle name="Output 3 5 17 2" xfId="10204"/>
    <cellStyle name="Output 3 5 17 3" xfId="17632"/>
    <cellStyle name="Output 3 5 17 4" xfId="24979"/>
    <cellStyle name="Output 3 5 17 5" xfId="33323"/>
    <cellStyle name="Output 3 5 17 6" xfId="41006"/>
    <cellStyle name="Output 3 5 17 7" xfId="50753"/>
    <cellStyle name="Output 3 5 18" xfId="2723"/>
    <cellStyle name="Output 3 5 18 2" xfId="10546"/>
    <cellStyle name="Output 3 5 18 3" xfId="17974"/>
    <cellStyle name="Output 3 5 18 4" xfId="19490"/>
    <cellStyle name="Output 3 5 18 5" xfId="27137"/>
    <cellStyle name="Output 3 5 18 6" xfId="36904"/>
    <cellStyle name="Output 3 5 18 7" xfId="49995"/>
    <cellStyle name="Output 3 5 19" xfId="2823"/>
    <cellStyle name="Output 3 5 19 2" xfId="10646"/>
    <cellStyle name="Output 3 5 19 3" xfId="18074"/>
    <cellStyle name="Output 3 5 19 4" xfId="26170"/>
    <cellStyle name="Output 3 5 19 5" xfId="34842"/>
    <cellStyle name="Output 3 5 19 6" xfId="41490"/>
    <cellStyle name="Output 3 5 19 7" xfId="53367"/>
    <cellStyle name="Output 3 5 2" xfId="692"/>
    <cellStyle name="Output 3 5 2 2" xfId="8515"/>
    <cellStyle name="Output 3 5 2 3" xfId="15943"/>
    <cellStyle name="Output 3 5 2 4" xfId="26537"/>
    <cellStyle name="Output 3 5 2 5" xfId="35340"/>
    <cellStyle name="Output 3 5 2 6" xfId="38088"/>
    <cellStyle name="Output 3 5 2 7" xfId="54153"/>
    <cellStyle name="Output 3 5 20" xfId="2930"/>
    <cellStyle name="Output 3 5 20 2" xfId="10753"/>
    <cellStyle name="Output 3 5 20 3" xfId="18181"/>
    <cellStyle name="Output 3 5 20 4" xfId="25789"/>
    <cellStyle name="Output 3 5 20 5" xfId="34360"/>
    <cellStyle name="Output 3 5 20 6" xfId="40278"/>
    <cellStyle name="Output 3 5 20 7" xfId="52545"/>
    <cellStyle name="Output 3 5 21" xfId="3306"/>
    <cellStyle name="Output 3 5 21 2" xfId="11099"/>
    <cellStyle name="Output 3 5 21 3" xfId="18428"/>
    <cellStyle name="Output 3 5 21 4" xfId="20683"/>
    <cellStyle name="Output 3 5 21 5" xfId="27579"/>
    <cellStyle name="Output 3 5 21 6" xfId="38421"/>
    <cellStyle name="Output 3 5 21 7" xfId="47493"/>
    <cellStyle name="Output 3 5 22" xfId="3426"/>
    <cellStyle name="Output 3 5 22 2" xfId="11217"/>
    <cellStyle name="Output 3 5 22 3" xfId="18539"/>
    <cellStyle name="Output 3 5 22 4" xfId="26633"/>
    <cellStyle name="Output 3 5 22 5" xfId="35469"/>
    <cellStyle name="Output 3 5 22 6" xfId="41018"/>
    <cellStyle name="Output 3 5 22 7" xfId="54357"/>
    <cellStyle name="Output 3 5 23" xfId="2975"/>
    <cellStyle name="Output 3 5 23 2" xfId="10797"/>
    <cellStyle name="Output 3 5 23 3" xfId="18224"/>
    <cellStyle name="Output 3 5 23 4" xfId="20109"/>
    <cellStyle name="Output 3 5 23 5" xfId="28121"/>
    <cellStyle name="Output 3 5 23 6" xfId="36977"/>
    <cellStyle name="Output 3 5 23 7" xfId="49654"/>
    <cellStyle name="Output 3 5 24" xfId="3697"/>
    <cellStyle name="Output 3 5 24 2" xfId="11482"/>
    <cellStyle name="Output 3 5 24 3" xfId="18755"/>
    <cellStyle name="Output 3 5 24 4" xfId="20119"/>
    <cellStyle name="Output 3 5 24 5" xfId="27945"/>
    <cellStyle name="Output 3 5 24 6" xfId="39388"/>
    <cellStyle name="Output 3 5 24 7" xfId="47740"/>
    <cellStyle name="Output 3 5 25" xfId="3827"/>
    <cellStyle name="Output 3 5 25 2" xfId="11609"/>
    <cellStyle name="Output 3 5 25 3" xfId="18866"/>
    <cellStyle name="Output 3 5 25 4" xfId="25132"/>
    <cellStyle name="Output 3 5 25 5" xfId="33505"/>
    <cellStyle name="Output 3 5 25 6" xfId="38548"/>
    <cellStyle name="Output 3 5 25 7" xfId="51079"/>
    <cellStyle name="Output 3 5 26" xfId="3945"/>
    <cellStyle name="Output 3 5 26 2" xfId="11725"/>
    <cellStyle name="Output 3 5 26 3" xfId="18975"/>
    <cellStyle name="Output 3 5 26 4" xfId="19518"/>
    <cellStyle name="Output 3 5 26 5" xfId="27268"/>
    <cellStyle name="Output 3 5 26 6" xfId="41586"/>
    <cellStyle name="Output 3 5 26 7" xfId="48552"/>
    <cellStyle name="Output 3 5 27" xfId="3520"/>
    <cellStyle name="Output 3 5 27 2" xfId="11311"/>
    <cellStyle name="Output 3 5 27 3" xfId="20492"/>
    <cellStyle name="Output 3 5 27 4" xfId="28617"/>
    <cellStyle name="Output 3 5 27 5" xfId="37993"/>
    <cellStyle name="Output 3 5 27 6" xfId="42490"/>
    <cellStyle name="Output 3 5 27 7" xfId="52358"/>
    <cellStyle name="Output 3 5 28" xfId="4142"/>
    <cellStyle name="Output 3 5 28 2" xfId="11901"/>
    <cellStyle name="Output 3 5 28 3" xfId="20852"/>
    <cellStyle name="Output 3 5 28 4" xfId="29039"/>
    <cellStyle name="Output 3 5 28 5" xfId="38415"/>
    <cellStyle name="Output 3 5 28 6" xfId="42704"/>
    <cellStyle name="Output 3 5 28 7" xfId="47367"/>
    <cellStyle name="Output 3 5 29" xfId="4231"/>
    <cellStyle name="Output 3 5 29 2" xfId="20941"/>
    <cellStyle name="Output 3 5 29 3" xfId="29128"/>
    <cellStyle name="Output 3 5 29 4" xfId="38502"/>
    <cellStyle name="Output 3 5 29 5" xfId="42793"/>
    <cellStyle name="Output 3 5 29 6" xfId="49474"/>
    <cellStyle name="Output 3 5 3" xfId="800"/>
    <cellStyle name="Output 3 5 3 2" xfId="8623"/>
    <cellStyle name="Output 3 5 3 3" xfId="16051"/>
    <cellStyle name="Output 3 5 3 4" xfId="20533"/>
    <cellStyle name="Output 3 5 3 5" xfId="28378"/>
    <cellStyle name="Output 3 5 3 6" xfId="36955"/>
    <cellStyle name="Output 3 5 3 7" xfId="48255"/>
    <cellStyle name="Output 3 5 30" xfId="4339"/>
    <cellStyle name="Output 3 5 30 2" xfId="12056"/>
    <cellStyle name="Output 3 5 30 3" xfId="21049"/>
    <cellStyle name="Output 3 5 30 4" xfId="29236"/>
    <cellStyle name="Output 3 5 30 5" xfId="38606"/>
    <cellStyle name="Output 3 5 30 6" xfId="42901"/>
    <cellStyle name="Output 3 5 30 7" xfId="54467"/>
    <cellStyle name="Output 3 5 31" xfId="4462"/>
    <cellStyle name="Output 3 5 31 2" xfId="12179"/>
    <cellStyle name="Output 3 5 31 3" xfId="21172"/>
    <cellStyle name="Output 3 5 31 4" xfId="29359"/>
    <cellStyle name="Output 3 5 31 5" xfId="38724"/>
    <cellStyle name="Output 3 5 31 6" xfId="43024"/>
    <cellStyle name="Output 3 5 31 7" xfId="48506"/>
    <cellStyle name="Output 3 5 32" xfId="4576"/>
    <cellStyle name="Output 3 5 32 2" xfId="12293"/>
    <cellStyle name="Output 3 5 32 3" xfId="21286"/>
    <cellStyle name="Output 3 5 32 4" xfId="29473"/>
    <cellStyle name="Output 3 5 32 5" xfId="38833"/>
    <cellStyle name="Output 3 5 32 6" xfId="43138"/>
    <cellStyle name="Output 3 5 32 7" xfId="51477"/>
    <cellStyle name="Output 3 5 33" xfId="4689"/>
    <cellStyle name="Output 3 5 33 2" xfId="12406"/>
    <cellStyle name="Output 3 5 33 3" xfId="21399"/>
    <cellStyle name="Output 3 5 33 4" xfId="29586"/>
    <cellStyle name="Output 3 5 33 5" xfId="38942"/>
    <cellStyle name="Output 3 5 33 6" xfId="43251"/>
    <cellStyle name="Output 3 5 33 7" xfId="50079"/>
    <cellStyle name="Output 3 5 34" xfId="4800"/>
    <cellStyle name="Output 3 5 34 2" xfId="12517"/>
    <cellStyle name="Output 3 5 34 3" xfId="21510"/>
    <cellStyle name="Output 3 5 34 4" xfId="29697"/>
    <cellStyle name="Output 3 5 34 5" xfId="39050"/>
    <cellStyle name="Output 3 5 34 6" xfId="43362"/>
    <cellStyle name="Output 3 5 34 7" xfId="51008"/>
    <cellStyle name="Output 3 5 35" xfId="4909"/>
    <cellStyle name="Output 3 5 35 2" xfId="12626"/>
    <cellStyle name="Output 3 5 35 3" xfId="21619"/>
    <cellStyle name="Output 3 5 35 4" xfId="29806"/>
    <cellStyle name="Output 3 5 35 5" xfId="39154"/>
    <cellStyle name="Output 3 5 35 6" xfId="43471"/>
    <cellStyle name="Output 3 5 35 7" xfId="47001"/>
    <cellStyle name="Output 3 5 36" xfId="5020"/>
    <cellStyle name="Output 3 5 36 2" xfId="12737"/>
    <cellStyle name="Output 3 5 36 3" xfId="21730"/>
    <cellStyle name="Output 3 5 36 4" xfId="29917"/>
    <cellStyle name="Output 3 5 36 5" xfId="39262"/>
    <cellStyle name="Output 3 5 36 6" xfId="43582"/>
    <cellStyle name="Output 3 5 36 7" xfId="51364"/>
    <cellStyle name="Output 3 5 37" xfId="5399"/>
    <cellStyle name="Output 3 5 37 2" xfId="13116"/>
    <cellStyle name="Output 3 5 37 3" xfId="22109"/>
    <cellStyle name="Output 3 5 37 4" xfId="30296"/>
    <cellStyle name="Output 3 5 37 5" xfId="39626"/>
    <cellStyle name="Output 3 5 37 6" xfId="43961"/>
    <cellStyle name="Output 3 5 37 7" xfId="50622"/>
    <cellStyle name="Output 3 5 38" xfId="5519"/>
    <cellStyle name="Output 3 5 38 2" xfId="13236"/>
    <cellStyle name="Output 3 5 38 3" xfId="22229"/>
    <cellStyle name="Output 3 5 38 4" xfId="30416"/>
    <cellStyle name="Output 3 5 38 5" xfId="39740"/>
    <cellStyle name="Output 3 5 38 6" xfId="44081"/>
    <cellStyle name="Output 3 5 38 7" xfId="50072"/>
    <cellStyle name="Output 3 5 39" xfId="5643"/>
    <cellStyle name="Output 3 5 39 2" xfId="13360"/>
    <cellStyle name="Output 3 5 39 3" xfId="22353"/>
    <cellStyle name="Output 3 5 39 4" xfId="30540"/>
    <cellStyle name="Output 3 5 39 5" xfId="39860"/>
    <cellStyle name="Output 3 5 39 6" xfId="44205"/>
    <cellStyle name="Output 3 5 39 7" xfId="47192"/>
    <cellStyle name="Output 3 5 4" xfId="911"/>
    <cellStyle name="Output 3 5 4 2" xfId="8734"/>
    <cellStyle name="Output 3 5 4 3" xfId="16162"/>
    <cellStyle name="Output 3 5 4 4" xfId="25714"/>
    <cellStyle name="Output 3 5 4 5" xfId="34258"/>
    <cellStyle name="Output 3 5 4 6" xfId="37881"/>
    <cellStyle name="Output 3 5 4 7" xfId="52354"/>
    <cellStyle name="Output 3 5 40" xfId="5759"/>
    <cellStyle name="Output 3 5 40 2" xfId="13476"/>
    <cellStyle name="Output 3 5 40 3" xfId="22469"/>
    <cellStyle name="Output 3 5 40 4" xfId="30656"/>
    <cellStyle name="Output 3 5 40 5" xfId="39972"/>
    <cellStyle name="Output 3 5 40 6" xfId="44321"/>
    <cellStyle name="Output 3 5 40 7" xfId="50674"/>
    <cellStyle name="Output 3 5 41" xfId="5875"/>
    <cellStyle name="Output 3 5 41 2" xfId="13592"/>
    <cellStyle name="Output 3 5 41 3" xfId="22585"/>
    <cellStyle name="Output 3 5 41 4" xfId="30772"/>
    <cellStyle name="Output 3 5 41 5" xfId="40085"/>
    <cellStyle name="Output 3 5 41 6" xfId="44437"/>
    <cellStyle name="Output 3 5 41 7" xfId="51174"/>
    <cellStyle name="Output 3 5 42" xfId="6004"/>
    <cellStyle name="Output 3 5 42 2" xfId="13721"/>
    <cellStyle name="Output 3 5 42 3" xfId="22714"/>
    <cellStyle name="Output 3 5 42 4" xfId="30901"/>
    <cellStyle name="Output 3 5 42 5" xfId="40209"/>
    <cellStyle name="Output 3 5 42 6" xfId="44566"/>
    <cellStyle name="Output 3 5 42 7" xfId="53392"/>
    <cellStyle name="Output 3 5 43" xfId="6131"/>
    <cellStyle name="Output 3 5 43 2" xfId="13848"/>
    <cellStyle name="Output 3 5 43 3" xfId="22841"/>
    <cellStyle name="Output 3 5 43 4" xfId="31028"/>
    <cellStyle name="Output 3 5 43 5" xfId="40329"/>
    <cellStyle name="Output 3 5 43 6" xfId="44693"/>
    <cellStyle name="Output 3 5 43 7" xfId="48477"/>
    <cellStyle name="Output 3 5 44" xfId="6260"/>
    <cellStyle name="Output 3 5 44 2" xfId="13977"/>
    <cellStyle name="Output 3 5 44 3" xfId="22970"/>
    <cellStyle name="Output 3 5 44 4" xfId="31157"/>
    <cellStyle name="Output 3 5 44 5" xfId="40457"/>
    <cellStyle name="Output 3 5 44 6" xfId="44822"/>
    <cellStyle name="Output 3 5 44 7" xfId="47267"/>
    <cellStyle name="Output 3 5 45" xfId="6376"/>
    <cellStyle name="Output 3 5 45 2" xfId="14093"/>
    <cellStyle name="Output 3 5 45 3" xfId="23086"/>
    <cellStyle name="Output 3 5 45 4" xfId="31273"/>
    <cellStyle name="Output 3 5 45 5" xfId="40570"/>
    <cellStyle name="Output 3 5 45 6" xfId="44938"/>
    <cellStyle name="Output 3 5 45 7" xfId="51901"/>
    <cellStyle name="Output 3 5 46" xfId="6487"/>
    <cellStyle name="Output 3 5 46 2" xfId="14204"/>
    <cellStyle name="Output 3 5 46 3" xfId="23197"/>
    <cellStyle name="Output 3 5 46 4" xfId="31384"/>
    <cellStyle name="Output 3 5 46 5" xfId="40677"/>
    <cellStyle name="Output 3 5 46 6" xfId="45049"/>
    <cellStyle name="Output 3 5 46 7" xfId="53752"/>
    <cellStyle name="Output 3 5 47" xfId="5932"/>
    <cellStyle name="Output 3 5 47 2" xfId="13649"/>
    <cellStyle name="Output 3 5 47 3" xfId="22642"/>
    <cellStyle name="Output 3 5 47 4" xfId="30829"/>
    <cellStyle name="Output 3 5 47 5" xfId="40140"/>
    <cellStyle name="Output 3 5 47 6" xfId="44494"/>
    <cellStyle name="Output 3 5 47 7" xfId="53525"/>
    <cellStyle name="Output 3 5 48" xfId="6633"/>
    <cellStyle name="Output 3 5 48 2" xfId="14350"/>
    <cellStyle name="Output 3 5 48 3" xfId="23343"/>
    <cellStyle name="Output 3 5 48 4" xfId="31530"/>
    <cellStyle name="Output 3 5 48 5" xfId="40816"/>
    <cellStyle name="Output 3 5 48 6" xfId="45195"/>
    <cellStyle name="Output 3 5 48 7" xfId="54079"/>
    <cellStyle name="Output 3 5 49" xfId="6745"/>
    <cellStyle name="Output 3 5 49 2" xfId="14462"/>
    <cellStyle name="Output 3 5 49 3" xfId="23455"/>
    <cellStyle name="Output 3 5 49 4" xfId="31642"/>
    <cellStyle name="Output 3 5 49 5" xfId="40922"/>
    <cellStyle name="Output 3 5 49 6" xfId="45307"/>
    <cellStyle name="Output 3 5 49 7" xfId="49504"/>
    <cellStyle name="Output 3 5 5" xfId="1376"/>
    <cellStyle name="Output 3 5 5 2" xfId="9199"/>
    <cellStyle name="Output 3 5 5 3" xfId="16627"/>
    <cellStyle name="Output 3 5 5 4" xfId="25552"/>
    <cellStyle name="Output 3 5 5 5" xfId="34048"/>
    <cellStyle name="Output 3 5 5 6" xfId="38365"/>
    <cellStyle name="Output 3 5 5 7" xfId="51992"/>
    <cellStyle name="Output 3 5 50" xfId="6860"/>
    <cellStyle name="Output 3 5 50 2" xfId="14577"/>
    <cellStyle name="Output 3 5 50 3" xfId="23570"/>
    <cellStyle name="Output 3 5 50 4" xfId="31757"/>
    <cellStyle name="Output 3 5 50 5" xfId="41030"/>
    <cellStyle name="Output 3 5 50 6" xfId="45422"/>
    <cellStyle name="Output 3 5 50 7" xfId="47062"/>
    <cellStyle name="Output 3 5 51" xfId="6973"/>
    <cellStyle name="Output 3 5 51 2" xfId="14690"/>
    <cellStyle name="Output 3 5 51 3" xfId="23683"/>
    <cellStyle name="Output 3 5 51 4" xfId="31870"/>
    <cellStyle name="Output 3 5 51 5" xfId="41138"/>
    <cellStyle name="Output 3 5 51 6" xfId="45535"/>
    <cellStyle name="Output 3 5 51 7" xfId="47017"/>
    <cellStyle name="Output 3 5 52" xfId="7084"/>
    <cellStyle name="Output 3 5 52 2" xfId="14801"/>
    <cellStyle name="Output 3 5 52 3" xfId="23794"/>
    <cellStyle name="Output 3 5 52 4" xfId="31981"/>
    <cellStyle name="Output 3 5 52 5" xfId="41243"/>
    <cellStyle name="Output 3 5 52 6" xfId="45646"/>
    <cellStyle name="Output 3 5 52 7" xfId="49693"/>
    <cellStyle name="Output 3 5 53" xfId="7181"/>
    <cellStyle name="Output 3 5 53 2" xfId="14898"/>
    <cellStyle name="Output 3 5 53 3" xfId="23891"/>
    <cellStyle name="Output 3 5 53 4" xfId="32078"/>
    <cellStyle name="Output 3 5 53 5" xfId="41339"/>
    <cellStyle name="Output 3 5 53 6" xfId="45743"/>
    <cellStyle name="Output 3 5 53 7" xfId="52857"/>
    <cellStyle name="Output 3 5 54" xfId="7328"/>
    <cellStyle name="Output 3 5 54 2" xfId="15045"/>
    <cellStyle name="Output 3 5 54 3" xfId="24038"/>
    <cellStyle name="Output 3 5 54 4" xfId="32225"/>
    <cellStyle name="Output 3 5 54 5" xfId="41481"/>
    <cellStyle name="Output 3 5 54 6" xfId="45890"/>
    <cellStyle name="Output 3 5 54 7" xfId="53080"/>
    <cellStyle name="Output 3 5 55" xfId="7481"/>
    <cellStyle name="Output 3 5 55 2" xfId="15198"/>
    <cellStyle name="Output 3 5 55 3" xfId="24191"/>
    <cellStyle name="Output 3 5 55 4" xfId="32378"/>
    <cellStyle name="Output 3 5 55 5" xfId="41626"/>
    <cellStyle name="Output 3 5 55 6" xfId="46043"/>
    <cellStyle name="Output 3 5 55 7" xfId="51538"/>
    <cellStyle name="Output 3 5 56" xfId="7602"/>
    <cellStyle name="Output 3 5 56 2" xfId="15319"/>
    <cellStyle name="Output 3 5 56 3" xfId="24312"/>
    <cellStyle name="Output 3 5 56 4" xfId="32499"/>
    <cellStyle name="Output 3 5 56 5" xfId="41741"/>
    <cellStyle name="Output 3 5 56 6" xfId="46164"/>
    <cellStyle name="Output 3 5 56 7" xfId="46874"/>
    <cellStyle name="Output 3 5 57" xfId="7878"/>
    <cellStyle name="Output 3 5 57 2" xfId="15595"/>
    <cellStyle name="Output 3 5 57 3" xfId="24582"/>
    <cellStyle name="Output 3 5 57 4" xfId="32775"/>
    <cellStyle name="Output 3 5 57 5" xfId="42006"/>
    <cellStyle name="Output 3 5 57 6" xfId="46440"/>
    <cellStyle name="Output 3 5 57 7" xfId="48543"/>
    <cellStyle name="Output 3 5 58" xfId="8006"/>
    <cellStyle name="Output 3 5 58 2" xfId="15723"/>
    <cellStyle name="Output 3 5 58 3" xfId="24708"/>
    <cellStyle name="Output 3 5 58 4" xfId="32903"/>
    <cellStyle name="Output 3 5 58 5" xfId="42129"/>
    <cellStyle name="Output 3 5 58 6" xfId="46568"/>
    <cellStyle name="Output 3 5 58 7" xfId="48627"/>
    <cellStyle name="Output 3 5 59" xfId="8002"/>
    <cellStyle name="Output 3 5 59 2" xfId="15719"/>
    <cellStyle name="Output 3 5 59 3" xfId="24704"/>
    <cellStyle name="Output 3 5 59 4" xfId="32899"/>
    <cellStyle name="Output 3 5 59 5" xfId="42125"/>
    <cellStyle name="Output 3 5 59 6" xfId="46564"/>
    <cellStyle name="Output 3 5 59 7" xfId="47778"/>
    <cellStyle name="Output 3 5 6" xfId="1499"/>
    <cellStyle name="Output 3 5 6 2" xfId="9322"/>
    <cellStyle name="Output 3 5 6 3" xfId="16750"/>
    <cellStyle name="Output 3 5 6 4" xfId="25535"/>
    <cellStyle name="Output 3 5 6 5" xfId="34026"/>
    <cellStyle name="Output 3 5 6 6" xfId="36779"/>
    <cellStyle name="Output 3 5 6 7" xfId="51960"/>
    <cellStyle name="Output 3 5 60" xfId="8154"/>
    <cellStyle name="Output 3 5 60 2" xfId="15871"/>
    <cellStyle name="Output 3 5 60 3" xfId="33051"/>
    <cellStyle name="Output 3 5 60 4" xfId="42270"/>
    <cellStyle name="Output 3 5 60 5" xfId="46716"/>
    <cellStyle name="Output 3 5 60 6" xfId="47906"/>
    <cellStyle name="Output 3 5 61" xfId="20004"/>
    <cellStyle name="Output 3 5 62" xfId="27593"/>
    <cellStyle name="Output 3 5 63" xfId="36287"/>
    <cellStyle name="Output 3 5 64" xfId="48263"/>
    <cellStyle name="Output 3 5 7" xfId="1138"/>
    <cellStyle name="Output 3 5 7 2" xfId="8961"/>
    <cellStyle name="Output 3 5 7 3" xfId="16389"/>
    <cellStyle name="Output 3 5 7 4" xfId="19349"/>
    <cellStyle name="Output 3 5 7 5" xfId="26774"/>
    <cellStyle name="Output 3 5 7 6" xfId="40679"/>
    <cellStyle name="Output 3 5 7 7" xfId="50355"/>
    <cellStyle name="Output 3 5 8" xfId="1736"/>
    <cellStyle name="Output 3 5 8 2" xfId="9559"/>
    <cellStyle name="Output 3 5 8 3" xfId="16987"/>
    <cellStyle name="Output 3 5 8 4" xfId="24848"/>
    <cellStyle name="Output 3 5 8 5" xfId="27029"/>
    <cellStyle name="Output 3 5 8 6" xfId="40569"/>
    <cellStyle name="Output 3 5 8 7" xfId="49913"/>
    <cellStyle name="Output 3 5 9" xfId="1870"/>
    <cellStyle name="Output 3 5 9 2" xfId="9693"/>
    <cellStyle name="Output 3 5 9 3" xfId="17121"/>
    <cellStyle name="Output 3 5 9 4" xfId="24901"/>
    <cellStyle name="Output 3 5 9 5" xfId="33223"/>
    <cellStyle name="Output 3 5 9 6" xfId="36516"/>
    <cellStyle name="Output 3 5 9 7" xfId="50572"/>
    <cellStyle name="Output 3 6" xfId="588"/>
    <cellStyle name="Output 3 6 10" xfId="2033"/>
    <cellStyle name="Output 3 6 10 2" xfId="9856"/>
    <cellStyle name="Output 3 6 10 3" xfId="17284"/>
    <cellStyle name="Output 3 6 10 4" xfId="19298"/>
    <cellStyle name="Output 3 6 10 5" xfId="28027"/>
    <cellStyle name="Output 3 6 10 6" xfId="38750"/>
    <cellStyle name="Output 3 6 10 7" xfId="48651"/>
    <cellStyle name="Output 3 6 11" xfId="2147"/>
    <cellStyle name="Output 3 6 11 2" xfId="9970"/>
    <cellStyle name="Output 3 6 11 3" xfId="17398"/>
    <cellStyle name="Output 3 6 11 4" xfId="19631"/>
    <cellStyle name="Output 3 6 11 5" xfId="28711"/>
    <cellStyle name="Output 3 6 11 6" xfId="42088"/>
    <cellStyle name="Output 3 6 11 7" xfId="49411"/>
    <cellStyle name="Output 3 6 12" xfId="2264"/>
    <cellStyle name="Output 3 6 12 2" xfId="10087"/>
    <cellStyle name="Output 3 6 12 3" xfId="17515"/>
    <cellStyle name="Output 3 6 12 4" xfId="26033"/>
    <cellStyle name="Output 3 6 12 5" xfId="34667"/>
    <cellStyle name="Output 3 6 12 6" xfId="37862"/>
    <cellStyle name="Output 3 6 12 7" xfId="53068"/>
    <cellStyle name="Output 3 6 13" xfId="1608"/>
    <cellStyle name="Output 3 6 13 2" xfId="9431"/>
    <cellStyle name="Output 3 6 13 3" xfId="16859"/>
    <cellStyle name="Output 3 6 13 4" xfId="20511"/>
    <cellStyle name="Output 3 6 13 5" xfId="28094"/>
    <cellStyle name="Output 3 6 13 6" xfId="37477"/>
    <cellStyle name="Output 3 6 13 7" xfId="48619"/>
    <cellStyle name="Output 3 6 14" xfId="971"/>
    <cellStyle name="Output 3 6 14 2" xfId="8794"/>
    <cellStyle name="Output 3 6 14 3" xfId="16222"/>
    <cellStyle name="Output 3 6 14 4" xfId="26094"/>
    <cellStyle name="Output 3 6 14 5" xfId="34747"/>
    <cellStyle name="Output 3 6 14 6" xfId="36915"/>
    <cellStyle name="Output 3 6 14 7" xfId="53204"/>
    <cellStyle name="Output 3 6 15" xfId="2560"/>
    <cellStyle name="Output 3 6 15 2" xfId="10383"/>
    <cellStyle name="Output 3 6 15 3" xfId="17811"/>
    <cellStyle name="Output 3 6 15 4" xfId="26022"/>
    <cellStyle name="Output 3 6 15 5" xfId="34652"/>
    <cellStyle name="Output 3 6 15 6" xfId="36487"/>
    <cellStyle name="Output 3 6 15 7" xfId="53045"/>
    <cellStyle name="Output 3 6 16" xfId="2674"/>
    <cellStyle name="Output 3 6 16 2" xfId="10497"/>
    <cellStyle name="Output 3 6 16 3" xfId="17925"/>
    <cellStyle name="Output 3 6 16 4" xfId="25990"/>
    <cellStyle name="Output 3 6 16 5" xfId="34612"/>
    <cellStyle name="Output 3 6 16 6" xfId="41947"/>
    <cellStyle name="Output 3 6 16 7" xfId="52978"/>
    <cellStyle name="Output 3 6 17" xfId="1789"/>
    <cellStyle name="Output 3 6 17 2" xfId="9612"/>
    <cellStyle name="Output 3 6 17 3" xfId="17040"/>
    <cellStyle name="Output 3 6 17 4" xfId="25387"/>
    <cellStyle name="Output 3 6 17 5" xfId="33835"/>
    <cellStyle name="Output 3 6 17 6" xfId="41436"/>
    <cellStyle name="Output 3 6 17 7" xfId="51621"/>
    <cellStyle name="Output 3 6 18" xfId="2383"/>
    <cellStyle name="Output 3 6 18 2" xfId="10206"/>
    <cellStyle name="Output 3 6 18 3" xfId="17634"/>
    <cellStyle name="Output 3 6 18 4" xfId="19959"/>
    <cellStyle name="Output 3 6 18 5" xfId="33102"/>
    <cellStyle name="Output 3 6 18 6" xfId="40793"/>
    <cellStyle name="Output 3 6 18 7" xfId="49683"/>
    <cellStyle name="Output 3 6 19" xfId="2863"/>
    <cellStyle name="Output 3 6 19 2" xfId="10686"/>
    <cellStyle name="Output 3 6 19 3" xfId="18114"/>
    <cellStyle name="Output 3 6 19 4" xfId="25528"/>
    <cellStyle name="Output 3 6 19 5" xfId="34017"/>
    <cellStyle name="Output 3 6 19 6" xfId="36420"/>
    <cellStyle name="Output 3 6 19 7" xfId="51947"/>
    <cellStyle name="Output 3 6 2" xfId="731"/>
    <cellStyle name="Output 3 6 2 2" xfId="8554"/>
    <cellStyle name="Output 3 6 2 3" xfId="15982"/>
    <cellStyle name="Output 3 6 2 4" xfId="19112"/>
    <cellStyle name="Output 3 6 2 5" xfId="26978"/>
    <cellStyle name="Output 3 6 2 6" xfId="37205"/>
    <cellStyle name="Output 3 6 2 7" xfId="49848"/>
    <cellStyle name="Output 3 6 20" xfId="2969"/>
    <cellStyle name="Output 3 6 20 2" xfId="10792"/>
    <cellStyle name="Output 3 6 20 3" xfId="18220"/>
    <cellStyle name="Output 3 6 20 4" xfId="25056"/>
    <cellStyle name="Output 3 6 20 5" xfId="33416"/>
    <cellStyle name="Output 3 6 20 6" xfId="36570"/>
    <cellStyle name="Output 3 6 20 7" xfId="50927"/>
    <cellStyle name="Output 3 6 21" xfId="3350"/>
    <cellStyle name="Output 3 6 21 2" xfId="11143"/>
    <cellStyle name="Output 3 6 21 3" xfId="18469"/>
    <cellStyle name="Output 3 6 21 4" xfId="19380"/>
    <cellStyle name="Output 3 6 21 5" xfId="28535"/>
    <cellStyle name="Output 3 6 21 6" xfId="41328"/>
    <cellStyle name="Output 3 6 21 7" xfId="47890"/>
    <cellStyle name="Output 3 6 22" xfId="3469"/>
    <cellStyle name="Output 3 6 22 2" xfId="11260"/>
    <cellStyle name="Output 3 6 22 3" xfId="18579"/>
    <cellStyle name="Output 3 6 22 4" xfId="20551"/>
    <cellStyle name="Output 3 6 22 5" xfId="28127"/>
    <cellStyle name="Output 3 6 22 6" xfId="36573"/>
    <cellStyle name="Output 3 6 22 7" xfId="50046"/>
    <cellStyle name="Output 3 6 23" xfId="3627"/>
    <cellStyle name="Output 3 6 23 2" xfId="11412"/>
    <cellStyle name="Output 3 6 23 3" xfId="18685"/>
    <cellStyle name="Output 3 6 23 4" xfId="19354"/>
    <cellStyle name="Output 3 6 23 5" xfId="28487"/>
    <cellStyle name="Output 3 6 23 6" xfId="41822"/>
    <cellStyle name="Output 3 6 23 7" xfId="48722"/>
    <cellStyle name="Output 3 6 24" xfId="3742"/>
    <cellStyle name="Output 3 6 24 2" xfId="11527"/>
    <cellStyle name="Output 3 6 24 3" xfId="18797"/>
    <cellStyle name="Output 3 6 24 4" xfId="26139"/>
    <cellStyle name="Output 3 6 24 5" xfId="34805"/>
    <cellStyle name="Output 3 6 24 6" xfId="40038"/>
    <cellStyle name="Output 3 6 24 7" xfId="53302"/>
    <cellStyle name="Output 3 6 25" xfId="3871"/>
    <cellStyle name="Output 3 6 25 2" xfId="11652"/>
    <cellStyle name="Output 3 6 25 3" xfId="18906"/>
    <cellStyle name="Output 3 6 25 4" xfId="26352"/>
    <cellStyle name="Output 3 6 25 5" xfId="35084"/>
    <cellStyle name="Output 3 6 25 6" xfId="41689"/>
    <cellStyle name="Output 3 6 25 7" xfId="53746"/>
    <cellStyle name="Output 3 6 26" xfId="3990"/>
    <cellStyle name="Output 3 6 26 2" xfId="11769"/>
    <cellStyle name="Output 3 6 26 3" xfId="19014"/>
    <cellStyle name="Output 3 6 26 4" xfId="20121"/>
    <cellStyle name="Output 3 6 26 5" xfId="28850"/>
    <cellStyle name="Output 3 6 26 6" xfId="37425"/>
    <cellStyle name="Output 3 6 26 7" xfId="50288"/>
    <cellStyle name="Output 3 6 27" xfId="3724"/>
    <cellStyle name="Output 3 6 27 2" xfId="11509"/>
    <cellStyle name="Output 3 6 27 3" xfId="20589"/>
    <cellStyle name="Output 3 6 27 4" xfId="28738"/>
    <cellStyle name="Output 3 6 27 5" xfId="38123"/>
    <cellStyle name="Output 3 6 27 6" xfId="42520"/>
    <cellStyle name="Output 3 6 27 7" xfId="47776"/>
    <cellStyle name="Output 3 6 28" xfId="4184"/>
    <cellStyle name="Output 3 6 28 2" xfId="11943"/>
    <cellStyle name="Output 3 6 28 3" xfId="20894"/>
    <cellStyle name="Output 3 6 28 4" xfId="29081"/>
    <cellStyle name="Output 3 6 28 5" xfId="38457"/>
    <cellStyle name="Output 3 6 28 6" xfId="42746"/>
    <cellStyle name="Output 3 6 28 7" xfId="52913"/>
    <cellStyle name="Output 3 6 29" xfId="4262"/>
    <cellStyle name="Output 3 6 29 2" xfId="20972"/>
    <cellStyle name="Output 3 6 29 3" xfId="29159"/>
    <cellStyle name="Output 3 6 29 4" xfId="38532"/>
    <cellStyle name="Output 3 6 29 5" xfId="42824"/>
    <cellStyle name="Output 3 6 29 6" xfId="52446"/>
    <cellStyle name="Output 3 6 3" xfId="842"/>
    <cellStyle name="Output 3 6 3 2" xfId="8665"/>
    <cellStyle name="Output 3 6 3 3" xfId="16093"/>
    <cellStyle name="Output 3 6 3 4" xfId="25129"/>
    <cellStyle name="Output 3 6 3 5" xfId="33502"/>
    <cellStyle name="Output 3 6 3 6" xfId="36700"/>
    <cellStyle name="Output 3 6 3 7" xfId="51075"/>
    <cellStyle name="Output 3 6 30" xfId="4385"/>
    <cellStyle name="Output 3 6 30 2" xfId="12102"/>
    <cellStyle name="Output 3 6 30 3" xfId="21095"/>
    <cellStyle name="Output 3 6 30 4" xfId="29282"/>
    <cellStyle name="Output 3 6 30 5" xfId="38652"/>
    <cellStyle name="Output 3 6 30 6" xfId="42947"/>
    <cellStyle name="Output 3 6 30 7" xfId="49904"/>
    <cellStyle name="Output 3 6 31" xfId="4504"/>
    <cellStyle name="Output 3 6 31 2" xfId="12221"/>
    <cellStyle name="Output 3 6 31 3" xfId="21214"/>
    <cellStyle name="Output 3 6 31 4" xfId="29401"/>
    <cellStyle name="Output 3 6 31 5" xfId="38765"/>
    <cellStyle name="Output 3 6 31 6" xfId="43066"/>
    <cellStyle name="Output 3 6 31 7" xfId="49764"/>
    <cellStyle name="Output 3 6 32" xfId="4618"/>
    <cellStyle name="Output 3 6 32 2" xfId="12335"/>
    <cellStyle name="Output 3 6 32 3" xfId="21328"/>
    <cellStyle name="Output 3 6 32 4" xfId="29515"/>
    <cellStyle name="Output 3 6 32 5" xfId="38874"/>
    <cellStyle name="Output 3 6 32 6" xfId="43180"/>
    <cellStyle name="Output 3 6 32 7" xfId="48361"/>
    <cellStyle name="Output 3 6 33" xfId="4731"/>
    <cellStyle name="Output 3 6 33 2" xfId="12448"/>
    <cellStyle name="Output 3 6 33 3" xfId="21441"/>
    <cellStyle name="Output 3 6 33 4" xfId="29628"/>
    <cellStyle name="Output 3 6 33 5" xfId="38983"/>
    <cellStyle name="Output 3 6 33 6" xfId="43293"/>
    <cellStyle name="Output 3 6 33 7" xfId="50700"/>
    <cellStyle name="Output 3 6 34" xfId="4840"/>
    <cellStyle name="Output 3 6 34 2" xfId="12557"/>
    <cellStyle name="Output 3 6 34 3" xfId="21550"/>
    <cellStyle name="Output 3 6 34 4" xfId="29737"/>
    <cellStyle name="Output 3 6 34 5" xfId="39088"/>
    <cellStyle name="Output 3 6 34 6" xfId="43402"/>
    <cellStyle name="Output 3 6 34 7" xfId="54399"/>
    <cellStyle name="Output 3 6 35" xfId="4951"/>
    <cellStyle name="Output 3 6 35 2" xfId="12668"/>
    <cellStyle name="Output 3 6 35 3" xfId="21661"/>
    <cellStyle name="Output 3 6 35 4" xfId="29848"/>
    <cellStyle name="Output 3 6 35 5" xfId="39195"/>
    <cellStyle name="Output 3 6 35 6" xfId="43513"/>
    <cellStyle name="Output 3 6 35 7" xfId="52245"/>
    <cellStyle name="Output 3 6 36" xfId="5059"/>
    <cellStyle name="Output 3 6 36 2" xfId="12776"/>
    <cellStyle name="Output 3 6 36 3" xfId="21769"/>
    <cellStyle name="Output 3 6 36 4" xfId="29956"/>
    <cellStyle name="Output 3 6 36 5" xfId="39299"/>
    <cellStyle name="Output 3 6 36 6" xfId="43621"/>
    <cellStyle name="Output 3 6 36 7" xfId="54443"/>
    <cellStyle name="Output 3 6 37" xfId="5442"/>
    <cellStyle name="Output 3 6 37 2" xfId="13159"/>
    <cellStyle name="Output 3 6 37 3" xfId="22152"/>
    <cellStyle name="Output 3 6 37 4" xfId="30339"/>
    <cellStyle name="Output 3 6 37 5" xfId="39668"/>
    <cellStyle name="Output 3 6 37 6" xfId="44004"/>
    <cellStyle name="Output 3 6 37 7" xfId="53939"/>
    <cellStyle name="Output 3 6 38" xfId="5561"/>
    <cellStyle name="Output 3 6 38 2" xfId="13278"/>
    <cellStyle name="Output 3 6 38 3" xfId="22271"/>
    <cellStyle name="Output 3 6 38 4" xfId="30458"/>
    <cellStyle name="Output 3 6 38 5" xfId="39781"/>
    <cellStyle name="Output 3 6 38 6" xfId="44123"/>
    <cellStyle name="Output 3 6 38 7" xfId="47155"/>
    <cellStyle name="Output 3 6 39" xfId="5687"/>
    <cellStyle name="Output 3 6 39 2" xfId="13404"/>
    <cellStyle name="Output 3 6 39 3" xfId="22397"/>
    <cellStyle name="Output 3 6 39 4" xfId="30584"/>
    <cellStyle name="Output 3 6 39 5" xfId="39902"/>
    <cellStyle name="Output 3 6 39 6" xfId="44249"/>
    <cellStyle name="Output 3 6 39 7" xfId="47080"/>
    <cellStyle name="Output 3 6 4" xfId="950"/>
    <cellStyle name="Output 3 6 4 2" xfId="8773"/>
    <cellStyle name="Output 3 6 4 3" xfId="16201"/>
    <cellStyle name="Output 3 6 4 4" xfId="26089"/>
    <cellStyle name="Output 3 6 4 5" xfId="34739"/>
    <cellStyle name="Output 3 6 4 6" xfId="36323"/>
    <cellStyle name="Output 3 6 4 7" xfId="53191"/>
    <cellStyle name="Output 3 6 40" xfId="5801"/>
    <cellStyle name="Output 3 6 40 2" xfId="13518"/>
    <cellStyle name="Output 3 6 40 3" xfId="22511"/>
    <cellStyle name="Output 3 6 40 4" xfId="30698"/>
    <cellStyle name="Output 3 6 40 5" xfId="40013"/>
    <cellStyle name="Output 3 6 40 6" xfId="44363"/>
    <cellStyle name="Output 3 6 40 7" xfId="52713"/>
    <cellStyle name="Output 3 6 41" xfId="5920"/>
    <cellStyle name="Output 3 6 41 2" xfId="13637"/>
    <cellStyle name="Output 3 6 41 3" xfId="22630"/>
    <cellStyle name="Output 3 6 41 4" xfId="30817"/>
    <cellStyle name="Output 3 6 41 5" xfId="40129"/>
    <cellStyle name="Output 3 6 41 6" xfId="44482"/>
    <cellStyle name="Output 3 6 41 7" xfId="53616"/>
    <cellStyle name="Output 3 6 42" xfId="6046"/>
    <cellStyle name="Output 3 6 42 2" xfId="13763"/>
    <cellStyle name="Output 3 6 42 3" xfId="22756"/>
    <cellStyle name="Output 3 6 42 4" xfId="30943"/>
    <cellStyle name="Output 3 6 42 5" xfId="40250"/>
    <cellStyle name="Output 3 6 42 6" xfId="44608"/>
    <cellStyle name="Output 3 6 42 7" xfId="48694"/>
    <cellStyle name="Output 3 6 43" xfId="6173"/>
    <cellStyle name="Output 3 6 43 2" xfId="13890"/>
    <cellStyle name="Output 3 6 43 3" xfId="22883"/>
    <cellStyle name="Output 3 6 43 4" xfId="31070"/>
    <cellStyle name="Output 3 6 43 5" xfId="40371"/>
    <cellStyle name="Output 3 6 43 6" xfId="44735"/>
    <cellStyle name="Output 3 6 43 7" xfId="50335"/>
    <cellStyle name="Output 3 6 44" xfId="6302"/>
    <cellStyle name="Output 3 6 44 2" xfId="14019"/>
    <cellStyle name="Output 3 6 44 3" xfId="23012"/>
    <cellStyle name="Output 3 6 44 4" xfId="31199"/>
    <cellStyle name="Output 3 6 44 5" xfId="40499"/>
    <cellStyle name="Output 3 6 44 6" xfId="44864"/>
    <cellStyle name="Output 3 6 44 7" xfId="48105"/>
    <cellStyle name="Output 3 6 45" xfId="6416"/>
    <cellStyle name="Output 3 6 45 2" xfId="14133"/>
    <cellStyle name="Output 3 6 45 3" xfId="23126"/>
    <cellStyle name="Output 3 6 45 4" xfId="31313"/>
    <cellStyle name="Output 3 6 45 5" xfId="40608"/>
    <cellStyle name="Output 3 6 45 6" xfId="44978"/>
    <cellStyle name="Output 3 6 45 7" xfId="54176"/>
    <cellStyle name="Output 3 6 46" xfId="6530"/>
    <cellStyle name="Output 3 6 46 2" xfId="14247"/>
    <cellStyle name="Output 3 6 46 3" xfId="23240"/>
    <cellStyle name="Output 3 6 46 4" xfId="31427"/>
    <cellStyle name="Output 3 6 46 5" xfId="40718"/>
    <cellStyle name="Output 3 6 46 6" xfId="45092"/>
    <cellStyle name="Output 3 6 46 7" xfId="50322"/>
    <cellStyle name="Output 3 6 47" xfId="6091"/>
    <cellStyle name="Output 3 6 47 2" xfId="13808"/>
    <cellStyle name="Output 3 6 47 3" xfId="22801"/>
    <cellStyle name="Output 3 6 47 4" xfId="30988"/>
    <cellStyle name="Output 3 6 47 5" xfId="40291"/>
    <cellStyle name="Output 3 6 47 6" xfId="44653"/>
    <cellStyle name="Output 3 6 47 7" xfId="51522"/>
    <cellStyle name="Output 3 6 48" xfId="6675"/>
    <cellStyle name="Output 3 6 48 2" xfId="14392"/>
    <cellStyle name="Output 3 6 48 3" xfId="23385"/>
    <cellStyle name="Output 3 6 48 4" xfId="31572"/>
    <cellStyle name="Output 3 6 48 5" xfId="40856"/>
    <cellStyle name="Output 3 6 48 6" xfId="45237"/>
    <cellStyle name="Output 3 6 48 7" xfId="49573"/>
    <cellStyle name="Output 3 6 49" xfId="6788"/>
    <cellStyle name="Output 3 6 49 2" xfId="14505"/>
    <cellStyle name="Output 3 6 49 3" xfId="23498"/>
    <cellStyle name="Output 3 6 49 4" xfId="31685"/>
    <cellStyle name="Output 3 6 49 5" xfId="40964"/>
    <cellStyle name="Output 3 6 49 6" xfId="45350"/>
    <cellStyle name="Output 3 6 49 7" xfId="52785"/>
    <cellStyle name="Output 3 6 5" xfId="1421"/>
    <cellStyle name="Output 3 6 5 2" xfId="9244"/>
    <cellStyle name="Output 3 6 5 3" xfId="16672"/>
    <cellStyle name="Output 3 6 5 4" xfId="26176"/>
    <cellStyle name="Output 3 6 5 5" xfId="34849"/>
    <cellStyle name="Output 3 6 5 6" xfId="41200"/>
    <cellStyle name="Output 3 6 5 7" xfId="53376"/>
    <cellStyle name="Output 3 6 50" xfId="6902"/>
    <cellStyle name="Output 3 6 50 2" xfId="14619"/>
    <cellStyle name="Output 3 6 50 3" xfId="23612"/>
    <cellStyle name="Output 3 6 50 4" xfId="31799"/>
    <cellStyle name="Output 3 6 50 5" xfId="41071"/>
    <cellStyle name="Output 3 6 50 6" xfId="45464"/>
    <cellStyle name="Output 3 6 50 7" xfId="46879"/>
    <cellStyle name="Output 3 6 51" xfId="7015"/>
    <cellStyle name="Output 3 6 51 2" xfId="14732"/>
    <cellStyle name="Output 3 6 51 3" xfId="23725"/>
    <cellStyle name="Output 3 6 51 4" xfId="31912"/>
    <cellStyle name="Output 3 6 51 5" xfId="41179"/>
    <cellStyle name="Output 3 6 51 6" xfId="45577"/>
    <cellStyle name="Output 3 6 51 7" xfId="54540"/>
    <cellStyle name="Output 3 6 52" xfId="7123"/>
    <cellStyle name="Output 3 6 52 2" xfId="14840"/>
    <cellStyle name="Output 3 6 52 3" xfId="23833"/>
    <cellStyle name="Output 3 6 52 4" xfId="32020"/>
    <cellStyle name="Output 3 6 52 5" xfId="41282"/>
    <cellStyle name="Output 3 6 52 6" xfId="45685"/>
    <cellStyle name="Output 3 6 52 7" xfId="52472"/>
    <cellStyle name="Output 3 6 53" xfId="7373"/>
    <cellStyle name="Output 3 6 53 2" xfId="15090"/>
    <cellStyle name="Output 3 6 53 3" xfId="24083"/>
    <cellStyle name="Output 3 6 53 4" xfId="32270"/>
    <cellStyle name="Output 3 6 53 5" xfId="41526"/>
    <cellStyle name="Output 3 6 53 6" xfId="45935"/>
    <cellStyle name="Output 3 6 53 7" xfId="52335"/>
    <cellStyle name="Output 3 6 54" xfId="7248"/>
    <cellStyle name="Output 3 6 54 2" xfId="14965"/>
    <cellStyle name="Output 3 6 54 3" xfId="23958"/>
    <cellStyle name="Output 3 6 54 4" xfId="32145"/>
    <cellStyle name="Output 3 6 54 5" xfId="41401"/>
    <cellStyle name="Output 3 6 54 6" xfId="45810"/>
    <cellStyle name="Output 3 6 54 7" xfId="54251"/>
    <cellStyle name="Output 3 6 55" xfId="7520"/>
    <cellStyle name="Output 3 6 55 2" xfId="15237"/>
    <cellStyle name="Output 3 6 55 3" xfId="24230"/>
    <cellStyle name="Output 3 6 55 4" xfId="32417"/>
    <cellStyle name="Output 3 6 55 5" xfId="41663"/>
    <cellStyle name="Output 3 6 55 6" xfId="46082"/>
    <cellStyle name="Output 3 6 55 7" xfId="47978"/>
    <cellStyle name="Output 3 6 56" xfId="7641"/>
    <cellStyle name="Output 3 6 56 2" xfId="15358"/>
    <cellStyle name="Output 3 6 56 3" xfId="24351"/>
    <cellStyle name="Output 3 6 56 4" xfId="32538"/>
    <cellStyle name="Output 3 6 56 5" xfId="41780"/>
    <cellStyle name="Output 3 6 56 6" xfId="46203"/>
    <cellStyle name="Output 3 6 56 7" xfId="51085"/>
    <cellStyle name="Output 3 6 57" xfId="7920"/>
    <cellStyle name="Output 3 6 57 2" xfId="15637"/>
    <cellStyle name="Output 3 6 57 3" xfId="24624"/>
    <cellStyle name="Output 3 6 57 4" xfId="32817"/>
    <cellStyle name="Output 3 6 57 5" xfId="42048"/>
    <cellStyle name="Output 3 6 57 6" xfId="46482"/>
    <cellStyle name="Output 3 6 57 7" xfId="50402"/>
    <cellStyle name="Output 3 6 58" xfId="8048"/>
    <cellStyle name="Output 3 6 58 2" xfId="15765"/>
    <cellStyle name="Output 3 6 58 3" xfId="24750"/>
    <cellStyle name="Output 3 6 58 4" xfId="32945"/>
    <cellStyle name="Output 3 6 58 5" xfId="42170"/>
    <cellStyle name="Output 3 6 58 6" xfId="46610"/>
    <cellStyle name="Output 3 6 58 7" xfId="51465"/>
    <cellStyle name="Output 3 6 59" xfId="8085"/>
    <cellStyle name="Output 3 6 59 2" xfId="15802"/>
    <cellStyle name="Output 3 6 59 3" xfId="24786"/>
    <cellStyle name="Output 3 6 59 4" xfId="32982"/>
    <cellStyle name="Output 3 6 59 5" xfId="42204"/>
    <cellStyle name="Output 3 6 59 6" xfId="46647"/>
    <cellStyle name="Output 3 6 59 7" xfId="49038"/>
    <cellStyle name="Output 3 6 6" xfId="1543"/>
    <cellStyle name="Output 3 6 6 2" xfId="9366"/>
    <cellStyle name="Output 3 6 6 3" xfId="16794"/>
    <cellStyle name="Output 3 6 6 4" xfId="19386"/>
    <cellStyle name="Output 3 6 6 5" xfId="27226"/>
    <cellStyle name="Output 3 6 6 6" xfId="36342"/>
    <cellStyle name="Output 3 6 6 7" xfId="47335"/>
    <cellStyle name="Output 3 6 60" xfId="8193"/>
    <cellStyle name="Output 3 6 60 2" xfId="15910"/>
    <cellStyle name="Output 3 6 60 3" xfId="33090"/>
    <cellStyle name="Output 3 6 60 4" xfId="42309"/>
    <cellStyle name="Output 3 6 60 5" xfId="46755"/>
    <cellStyle name="Output 3 6 60 6" xfId="46851"/>
    <cellStyle name="Output 3 6 61" xfId="20564"/>
    <cellStyle name="Output 3 6 62" xfId="26850"/>
    <cellStyle name="Output 3 6 63" xfId="37894"/>
    <cellStyle name="Output 3 6 64" xfId="47415"/>
    <cellStyle name="Output 3 6 7" xfId="1115"/>
    <cellStyle name="Output 3 6 7 2" xfId="8938"/>
    <cellStyle name="Output 3 6 7 3" xfId="16366"/>
    <cellStyle name="Output 3 6 7 4" xfId="25932"/>
    <cellStyle name="Output 3 6 7 5" xfId="34537"/>
    <cellStyle name="Output 3 6 7 6" xfId="36692"/>
    <cellStyle name="Output 3 6 7 7" xfId="52861"/>
    <cellStyle name="Output 3 6 8" xfId="1782"/>
    <cellStyle name="Output 3 6 8 2" xfId="9605"/>
    <cellStyle name="Output 3 6 8 3" xfId="17033"/>
    <cellStyle name="Output 3 6 8 4" xfId="25675"/>
    <cellStyle name="Output 3 6 8 5" xfId="34208"/>
    <cellStyle name="Output 3 6 8 6" xfId="42054"/>
    <cellStyle name="Output 3 6 8 7" xfId="52261"/>
    <cellStyle name="Output 3 6 9" xfId="1914"/>
    <cellStyle name="Output 3 6 9 2" xfId="9737"/>
    <cellStyle name="Output 3 6 9 3" xfId="17165"/>
    <cellStyle name="Output 3 6 9 4" xfId="19819"/>
    <cellStyle name="Output 3 6 9 5" xfId="28222"/>
    <cellStyle name="Output 3 6 9 6" xfId="42189"/>
    <cellStyle name="Output 3 6 9 7" xfId="47354"/>
    <cellStyle name="Output 3 7" xfId="617"/>
    <cellStyle name="Output 3 7 2" xfId="8440"/>
    <cellStyle name="Output 3 7 3" xfId="8393"/>
    <cellStyle name="Output 3 7 4" xfId="20651"/>
    <cellStyle name="Output 3 7 5" xfId="27752"/>
    <cellStyle name="Output 3 7 6" xfId="37550"/>
    <cellStyle name="Output 3 7 7" xfId="48968"/>
    <cellStyle name="Output 3 8" xfId="214"/>
    <cellStyle name="Output 3 8 2" xfId="8318"/>
    <cellStyle name="Output 3 8 3" xfId="8305"/>
    <cellStyle name="Output 3 8 4" xfId="25181"/>
    <cellStyle name="Output 3 8 5" xfId="33564"/>
    <cellStyle name="Output 3 8 6" xfId="37503"/>
    <cellStyle name="Output 3 8 7" xfId="51182"/>
    <cellStyle name="Output 3 9" xfId="1215"/>
    <cellStyle name="Output 3 9 2" xfId="9038"/>
    <cellStyle name="Output 3 9 3" xfId="16466"/>
    <cellStyle name="Output 3 9 4" xfId="20438"/>
    <cellStyle name="Output 3 9 5" xfId="27292"/>
    <cellStyle name="Output 3 9 6" xfId="39063"/>
    <cellStyle name="Output 3 9 7" xfId="49433"/>
    <cellStyle name="Percent" xfId="54778" builtinId="5"/>
    <cellStyle name="Percent 10" xfId="200"/>
    <cellStyle name="Percent 10 2" xfId="434"/>
    <cellStyle name="Percent 10 3" xfId="433"/>
    <cellStyle name="Percent 10 4" xfId="54557"/>
    <cellStyle name="Percent 11" xfId="8204"/>
    <cellStyle name="Percent 11 2" xfId="54558"/>
    <cellStyle name="Percent 11 3" xfId="54565"/>
    <cellStyle name="Percent 12" xfId="8198"/>
    <cellStyle name="Percent 13" xfId="54564"/>
    <cellStyle name="Percent 2" xfId="10"/>
    <cellStyle name="Percent 2 2" xfId="17"/>
    <cellStyle name="Percent 2 2 2" xfId="435"/>
    <cellStyle name="Percent 2 3" xfId="71"/>
    <cellStyle name="Percent 2 3 2" xfId="436"/>
    <cellStyle name="Percent 2 4" xfId="72"/>
    <cellStyle name="Percent 2 4 2" xfId="437"/>
    <cellStyle name="Percent 2 5" xfId="73"/>
    <cellStyle name="Percent 2 5 2" xfId="438"/>
    <cellStyle name="Percent 2 6" xfId="439"/>
    <cellStyle name="Percent 2 7" xfId="440"/>
    <cellStyle name="Percent 3" xfId="5"/>
    <cellStyle name="Percent 4" xfId="16"/>
    <cellStyle name="Percent 4 2" xfId="201"/>
    <cellStyle name="Percent 5" xfId="157"/>
    <cellStyle name="Percent 5 2" xfId="202"/>
    <cellStyle name="Percent 6" xfId="164"/>
    <cellStyle name="Percent 7" xfId="175"/>
    <cellStyle name="Percent 7 2" xfId="203"/>
    <cellStyle name="Percent 8" xfId="177"/>
    <cellStyle name="Percent 8 2" xfId="204"/>
    <cellStyle name="Percent 8 2 2" xfId="441"/>
    <cellStyle name="Percent 8 3" xfId="442"/>
    <cellStyle name="Percent 9" xfId="182"/>
    <cellStyle name="Percent 9 2" xfId="265"/>
    <cellStyle name="Percent 9 2 2" xfId="444"/>
    <cellStyle name="Percent 9 3" xfId="445"/>
    <cellStyle name="Percent 9 4" xfId="443"/>
    <cellStyle name="Percent 9 5" xfId="234"/>
    <cellStyle name="Title 2" xfId="159"/>
    <cellStyle name="Title 3" xfId="158"/>
    <cellStyle name="Total 2" xfId="161"/>
    <cellStyle name="Total 2 10" xfId="1234"/>
    <cellStyle name="Total 2 10 2" xfId="9057"/>
    <cellStyle name="Total 2 10 3" xfId="16485"/>
    <cellStyle name="Total 2 10 4" xfId="19665"/>
    <cellStyle name="Total 2 10 5" xfId="28314"/>
    <cellStyle name="Total 2 10 6" xfId="36688"/>
    <cellStyle name="Total 2 10 7" xfId="47775"/>
    <cellStyle name="Total 2 11" xfId="1587"/>
    <cellStyle name="Total 2 11 2" xfId="9410"/>
    <cellStyle name="Total 2 11 3" xfId="16838"/>
    <cellStyle name="Total 2 11 4" xfId="20446"/>
    <cellStyle name="Total 2 11 5" xfId="27179"/>
    <cellStyle name="Total 2 11 6" xfId="39110"/>
    <cellStyle name="Total 2 11 7" xfId="47497"/>
    <cellStyle name="Total 2 12" xfId="1048"/>
    <cellStyle name="Total 2 12 2" xfId="8871"/>
    <cellStyle name="Total 2 12 3" xfId="16299"/>
    <cellStyle name="Total 2 12 4" xfId="25829"/>
    <cellStyle name="Total 2 12 5" xfId="34414"/>
    <cellStyle name="Total 2 12 6" xfId="36430"/>
    <cellStyle name="Total 2 12 7" xfId="52638"/>
    <cellStyle name="Total 2 13" xfId="2337"/>
    <cellStyle name="Total 2 13 2" xfId="10160"/>
    <cellStyle name="Total 2 13 3" xfId="17588"/>
    <cellStyle name="Total 2 13 4" xfId="25399"/>
    <cellStyle name="Total 2 13 5" xfId="33854"/>
    <cellStyle name="Total 2 13 6" xfId="38994"/>
    <cellStyle name="Total 2 13 7" xfId="51651"/>
    <cellStyle name="Total 2 14" xfId="1664"/>
    <cellStyle name="Total 2 14 2" xfId="9487"/>
    <cellStyle name="Total 2 14 3" xfId="16915"/>
    <cellStyle name="Total 2 14 4" xfId="19564"/>
    <cellStyle name="Total 2 14 5" xfId="27190"/>
    <cellStyle name="Total 2 14 6" xfId="38717"/>
    <cellStyle name="Total 2 14 7" xfId="49643"/>
    <cellStyle name="Total 2 15" xfId="3160"/>
    <cellStyle name="Total 2 15 2" xfId="10962"/>
    <cellStyle name="Total 2 15 3" xfId="18329"/>
    <cellStyle name="Total 2 15 4" xfId="25953"/>
    <cellStyle name="Total 2 15 5" xfId="34561"/>
    <cellStyle name="Total 2 15 6" xfId="38367"/>
    <cellStyle name="Total 2 15 7" xfId="52903"/>
    <cellStyle name="Total 2 16" xfId="3170"/>
    <cellStyle name="Total 2 16 2" xfId="10971"/>
    <cellStyle name="Total 2 16 3" xfId="20302"/>
    <cellStyle name="Total 2 16 4" xfId="25551"/>
    <cellStyle name="Total 2 16 5" xfId="34047"/>
    <cellStyle name="Total 2 16 6" xfId="36397"/>
    <cellStyle name="Total 2 16 7" xfId="51991"/>
    <cellStyle name="Total 2 17" xfId="4009"/>
    <cellStyle name="Total 2 17 2" xfId="20719"/>
    <cellStyle name="Total 2 17 3" xfId="28906"/>
    <cellStyle name="Total 2 17 4" xfId="38289"/>
    <cellStyle name="Total 2 17 5" xfId="42571"/>
    <cellStyle name="Total 2 17 6" xfId="51831"/>
    <cellStyle name="Total 2 18" xfId="4049"/>
    <cellStyle name="Total 2 18 2" xfId="11816"/>
    <cellStyle name="Total 2 18 3" xfId="20759"/>
    <cellStyle name="Total 2 18 4" xfId="28946"/>
    <cellStyle name="Total 2 18 5" xfId="38325"/>
    <cellStyle name="Total 2 18 6" xfId="42611"/>
    <cellStyle name="Total 2 18 7" xfId="51919"/>
    <cellStyle name="Total 2 19" xfId="4189"/>
    <cellStyle name="Total 2 19 2" xfId="11947"/>
    <cellStyle name="Total 2 19 3" xfId="20899"/>
    <cellStyle name="Total 2 19 4" xfId="29086"/>
    <cellStyle name="Total 2 19 5" xfId="38462"/>
    <cellStyle name="Total 2 19 6" xfId="42751"/>
    <cellStyle name="Total 2 19 7" xfId="52458"/>
    <cellStyle name="Total 2 2" xfId="259"/>
    <cellStyle name="Total 2 2 10" xfId="1126"/>
    <cellStyle name="Total 2 2 10 2" xfId="8949"/>
    <cellStyle name="Total 2 2 10 3" xfId="16377"/>
    <cellStyle name="Total 2 2 10 4" xfId="25321"/>
    <cellStyle name="Total 2 2 10 5" xfId="33751"/>
    <cellStyle name="Total 2 2 10 6" xfId="42008"/>
    <cellStyle name="Total 2 2 10 7" xfId="51484"/>
    <cellStyle name="Total 2 2 11" xfId="1061"/>
    <cellStyle name="Total 2 2 11 2" xfId="8884"/>
    <cellStyle name="Total 2 2 11 3" xfId="16312"/>
    <cellStyle name="Total 2 2 11 4" xfId="25113"/>
    <cellStyle name="Total 2 2 11 5" xfId="33485"/>
    <cellStyle name="Total 2 2 11 6" xfId="37699"/>
    <cellStyle name="Total 2 2 11 7" xfId="51049"/>
    <cellStyle name="Total 2 2 12" xfId="1041"/>
    <cellStyle name="Total 2 2 12 2" xfId="8864"/>
    <cellStyle name="Total 2 2 12 3" xfId="16292"/>
    <cellStyle name="Total 2 2 12 4" xfId="26092"/>
    <cellStyle name="Total 2 2 12 5" xfId="34745"/>
    <cellStyle name="Total 2 2 12 6" xfId="38256"/>
    <cellStyle name="Total 2 2 12 7" xfId="53201"/>
    <cellStyle name="Total 2 2 13" xfId="1165"/>
    <cellStyle name="Total 2 2 13 2" xfId="8988"/>
    <cellStyle name="Total 2 2 13 3" xfId="16416"/>
    <cellStyle name="Total 2 2 13 4" xfId="19260"/>
    <cellStyle name="Total 2 2 13 5" xfId="27682"/>
    <cellStyle name="Total 2 2 13 6" xfId="38018"/>
    <cellStyle name="Total 2 2 13 7" xfId="47699"/>
    <cellStyle name="Total 2 2 14" xfId="1023"/>
    <cellStyle name="Total 2 2 14 2" xfId="8846"/>
    <cellStyle name="Total 2 2 14 3" xfId="16274"/>
    <cellStyle name="Total 2 2 14 4" xfId="25396"/>
    <cellStyle name="Total 2 2 14 5" xfId="33851"/>
    <cellStyle name="Total 2 2 14 6" xfId="36706"/>
    <cellStyle name="Total 2 2 14 7" xfId="51644"/>
    <cellStyle name="Total 2 2 15" xfId="1013"/>
    <cellStyle name="Total 2 2 15 2" xfId="8836"/>
    <cellStyle name="Total 2 2 15 3" xfId="16264"/>
    <cellStyle name="Total 2 2 15 4" xfId="20629"/>
    <cellStyle name="Total 2 2 15 5" xfId="28824"/>
    <cellStyle name="Total 2 2 15 6" xfId="37720"/>
    <cellStyle name="Total 2 2 15 7" xfId="48816"/>
    <cellStyle name="Total 2 2 16" xfId="991"/>
    <cellStyle name="Total 2 2 16 2" xfId="8814"/>
    <cellStyle name="Total 2 2 16 3" xfId="16242"/>
    <cellStyle name="Total 2 2 16 4" xfId="25115"/>
    <cellStyle name="Total 2 2 16 5" xfId="33488"/>
    <cellStyle name="Total 2 2 16 6" xfId="37951"/>
    <cellStyle name="Total 2 2 16 7" xfId="51052"/>
    <cellStyle name="Total 2 2 17" xfId="1663"/>
    <cellStyle name="Total 2 2 17 2" xfId="9486"/>
    <cellStyle name="Total 2 2 17 3" xfId="16914"/>
    <cellStyle name="Total 2 2 17 4" xfId="19540"/>
    <cellStyle name="Total 2 2 17 5" xfId="27570"/>
    <cellStyle name="Total 2 2 17 6" xfId="38826"/>
    <cellStyle name="Total 2 2 17 7" xfId="50246"/>
    <cellStyle name="Total 2 2 18" xfId="1272"/>
    <cellStyle name="Total 2 2 18 2" xfId="9095"/>
    <cellStyle name="Total 2 2 18 3" xfId="16523"/>
    <cellStyle name="Total 2 2 18 4" xfId="19823"/>
    <cellStyle name="Total 2 2 18 5" xfId="28690"/>
    <cellStyle name="Total 2 2 18 6" xfId="40432"/>
    <cellStyle name="Total 2 2 18 7" xfId="47183"/>
    <cellStyle name="Total 2 2 19" xfId="1622"/>
    <cellStyle name="Total 2 2 19 2" xfId="9445"/>
    <cellStyle name="Total 2 2 19 3" xfId="16873"/>
    <cellStyle name="Total 2 2 19 4" xfId="19247"/>
    <cellStyle name="Total 2 2 19 5" xfId="28146"/>
    <cellStyle name="Total 2 2 19 6" xfId="36571"/>
    <cellStyle name="Total 2 2 19 7" xfId="48242"/>
    <cellStyle name="Total 2 2 2" xfId="533"/>
    <cellStyle name="Total 2 2 2 10" xfId="1979"/>
    <cellStyle name="Total 2 2 2 10 2" xfId="9802"/>
    <cellStyle name="Total 2 2 2 10 3" xfId="17230"/>
    <cellStyle name="Total 2 2 2 10 4" xfId="19102"/>
    <cellStyle name="Total 2 2 2 10 5" xfId="27098"/>
    <cellStyle name="Total 2 2 2 10 6" xfId="37360"/>
    <cellStyle name="Total 2 2 2 10 7" xfId="48187"/>
    <cellStyle name="Total 2 2 2 11" xfId="2097"/>
    <cellStyle name="Total 2 2 2 11 2" xfId="9920"/>
    <cellStyle name="Total 2 2 2 11 3" xfId="17348"/>
    <cellStyle name="Total 2 2 2 11 4" xfId="26319"/>
    <cellStyle name="Total 2 2 2 11 5" xfId="35043"/>
    <cellStyle name="Total 2 2 2 11 6" xfId="39890"/>
    <cellStyle name="Total 2 2 2 11 7" xfId="53685"/>
    <cellStyle name="Total 2 2 2 12" xfId="2210"/>
    <cellStyle name="Total 2 2 2 12 2" xfId="10033"/>
    <cellStyle name="Total 2 2 2 12 3" xfId="17461"/>
    <cellStyle name="Total 2 2 2 12 4" xfId="25210"/>
    <cellStyle name="Total 2 2 2 12 5" xfId="33609"/>
    <cellStyle name="Total 2 2 2 12 6" xfId="37512"/>
    <cellStyle name="Total 2 2 2 12 7" xfId="51247"/>
    <cellStyle name="Total 2 2 2 13" xfId="2339"/>
    <cellStyle name="Total 2 2 2 13 2" xfId="10162"/>
    <cellStyle name="Total 2 2 2 13 3" xfId="17590"/>
    <cellStyle name="Total 2 2 2 13 4" xfId="25362"/>
    <cellStyle name="Total 2 2 2 13 5" xfId="33805"/>
    <cellStyle name="Total 2 2 2 13 6" xfId="38778"/>
    <cellStyle name="Total 2 2 2 13 7" xfId="51576"/>
    <cellStyle name="Total 2 2 2 14" xfId="2426"/>
    <cellStyle name="Total 2 2 2 14 2" xfId="10249"/>
    <cellStyle name="Total 2 2 2 14 3" xfId="17677"/>
    <cellStyle name="Total 2 2 2 14 4" xfId="24960"/>
    <cellStyle name="Total 2 2 2 14 5" xfId="33299"/>
    <cellStyle name="Total 2 2 2 14 6" xfId="37147"/>
    <cellStyle name="Total 2 2 2 14 7" xfId="50704"/>
    <cellStyle name="Total 2 2 2 15" xfId="2508"/>
    <cellStyle name="Total 2 2 2 15 2" xfId="10331"/>
    <cellStyle name="Total 2 2 2 15 3" xfId="17759"/>
    <cellStyle name="Total 2 2 2 15 4" xfId="19596"/>
    <cellStyle name="Total 2 2 2 15 5" xfId="27537"/>
    <cellStyle name="Total 2 2 2 15 6" xfId="36271"/>
    <cellStyle name="Total 2 2 2 15 7" xfId="49343"/>
    <cellStyle name="Total 2 2 2 16" xfId="2621"/>
    <cellStyle name="Total 2 2 2 16 2" xfId="10444"/>
    <cellStyle name="Total 2 2 2 16 3" xfId="17872"/>
    <cellStyle name="Total 2 2 2 16 4" xfId="26125"/>
    <cellStyle name="Total 2 2 2 16 5" xfId="34787"/>
    <cellStyle name="Total 2 2 2 16 6" xfId="39901"/>
    <cellStyle name="Total 2 2 2 16 7" xfId="53268"/>
    <cellStyle name="Total 2 2 2 17" xfId="2725"/>
    <cellStyle name="Total 2 2 2 17 2" xfId="10548"/>
    <cellStyle name="Total 2 2 2 17 3" xfId="17976"/>
    <cellStyle name="Total 2 2 2 17 4" xfId="19108"/>
    <cellStyle name="Total 2 2 2 17 5" xfId="27810"/>
    <cellStyle name="Total 2 2 2 17 6" xfId="37187"/>
    <cellStyle name="Total 2 2 2 17 7" xfId="49518"/>
    <cellStyle name="Total 2 2 2 18" xfId="2751"/>
    <cellStyle name="Total 2 2 2 18 2" xfId="10574"/>
    <cellStyle name="Total 2 2 2 18 3" xfId="18002"/>
    <cellStyle name="Total 2 2 2 18 4" xfId="26522"/>
    <cellStyle name="Total 2 2 2 18 5" xfId="35322"/>
    <cellStyle name="Total 2 2 2 18 6" xfId="41330"/>
    <cellStyle name="Total 2 2 2 18 7" xfId="54126"/>
    <cellStyle name="Total 2 2 2 19" xfId="2814"/>
    <cellStyle name="Total 2 2 2 19 2" xfId="10637"/>
    <cellStyle name="Total 2 2 2 19 3" xfId="18065"/>
    <cellStyle name="Total 2 2 2 19 4" xfId="19938"/>
    <cellStyle name="Total 2 2 2 19 5" xfId="28473"/>
    <cellStyle name="Total 2 2 2 19 6" xfId="36574"/>
    <cellStyle name="Total 2 2 2 19 7" xfId="47797"/>
    <cellStyle name="Total 2 2 2 2" xfId="683"/>
    <cellStyle name="Total 2 2 2 2 2" xfId="8506"/>
    <cellStyle name="Total 2 2 2 2 3" xfId="15934"/>
    <cellStyle name="Total 2 2 2 2 4" xfId="19330"/>
    <cellStyle name="Total 2 2 2 2 5" xfId="28532"/>
    <cellStyle name="Total 2 2 2 2 6" xfId="37014"/>
    <cellStyle name="Total 2 2 2 2 7" xfId="48614"/>
    <cellStyle name="Total 2 2 2 20" xfId="2921"/>
    <cellStyle name="Total 2 2 2 20 2" xfId="10744"/>
    <cellStyle name="Total 2 2 2 20 3" xfId="18172"/>
    <cellStyle name="Total 2 2 2 20 4" xfId="26120"/>
    <cellStyle name="Total 2 2 2 20 5" xfId="34781"/>
    <cellStyle name="Total 2 2 2 20 6" xfId="41624"/>
    <cellStyle name="Total 2 2 2 20 7" xfId="53259"/>
    <cellStyle name="Total 2 2 2 21" xfId="3297"/>
    <cellStyle name="Total 2 2 2 21 2" xfId="11090"/>
    <cellStyle name="Total 2 2 2 21 3" xfId="18419"/>
    <cellStyle name="Total 2 2 2 21 4" xfId="25385"/>
    <cellStyle name="Total 2 2 2 21 5" xfId="33833"/>
    <cellStyle name="Total 2 2 2 21 6" xfId="39268"/>
    <cellStyle name="Total 2 2 2 21 7" xfId="51616"/>
    <cellStyle name="Total 2 2 2 22" xfId="3417"/>
    <cellStyle name="Total 2 2 2 22 2" xfId="11208"/>
    <cellStyle name="Total 2 2 2 22 3" xfId="18530"/>
    <cellStyle name="Total 2 2 2 22 4" xfId="25478"/>
    <cellStyle name="Total 2 2 2 22 5" xfId="33952"/>
    <cellStyle name="Total 2 2 2 22 6" xfId="42110"/>
    <cellStyle name="Total 2 2 2 22 7" xfId="51834"/>
    <cellStyle name="Total 2 2 2 23" xfId="3119"/>
    <cellStyle name="Total 2 2 2 23 2" xfId="10924"/>
    <cellStyle name="Total 2 2 2 23 3" xfId="18302"/>
    <cellStyle name="Total 2 2 2 23 4" xfId="19376"/>
    <cellStyle name="Total 2 2 2 23 5" xfId="28196"/>
    <cellStyle name="Total 2 2 2 23 6" xfId="37003"/>
    <cellStyle name="Total 2 2 2 23 7" xfId="48000"/>
    <cellStyle name="Total 2 2 2 24" xfId="3688"/>
    <cellStyle name="Total 2 2 2 24 2" xfId="11473"/>
    <cellStyle name="Total 2 2 2 24 3" xfId="18746"/>
    <cellStyle name="Total 2 2 2 24 4" xfId="19690"/>
    <cellStyle name="Total 2 2 2 24 5" xfId="28093"/>
    <cellStyle name="Total 2 2 2 24 6" xfId="36894"/>
    <cellStyle name="Total 2 2 2 24 7" xfId="50006"/>
    <cellStyle name="Total 2 2 2 25" xfId="3818"/>
    <cellStyle name="Total 2 2 2 25 2" xfId="11600"/>
    <cellStyle name="Total 2 2 2 25 3" xfId="18857"/>
    <cellStyle name="Total 2 2 2 25 4" xfId="25644"/>
    <cellStyle name="Total 2 2 2 25 5" xfId="34166"/>
    <cellStyle name="Total 2 2 2 25 6" xfId="36502"/>
    <cellStyle name="Total 2 2 2 25 7" xfId="52193"/>
    <cellStyle name="Total 2 2 2 26" xfId="3936"/>
    <cellStyle name="Total 2 2 2 26 2" xfId="11716"/>
    <cellStyle name="Total 2 2 2 26 3" xfId="18966"/>
    <cellStyle name="Total 2 2 2 26 4" xfId="26458"/>
    <cellStyle name="Total 2 2 2 26 5" xfId="35237"/>
    <cellStyle name="Total 2 2 2 26 6" xfId="36937"/>
    <cellStyle name="Total 2 2 2 26 7" xfId="53988"/>
    <cellStyle name="Total 2 2 2 27" xfId="4034"/>
    <cellStyle name="Total 2 2 2 27 2" xfId="11805"/>
    <cellStyle name="Total 2 2 2 27 3" xfId="20744"/>
    <cellStyle name="Total 2 2 2 27 4" xfId="28931"/>
    <cellStyle name="Total 2 2 2 27 5" xfId="38310"/>
    <cellStyle name="Total 2 2 2 27 6" xfId="42596"/>
    <cellStyle name="Total 2 2 2 27 7" xfId="53186"/>
    <cellStyle name="Total 2 2 2 28" xfId="4133"/>
    <cellStyle name="Total 2 2 2 28 2" xfId="11892"/>
    <cellStyle name="Total 2 2 2 28 3" xfId="20843"/>
    <cellStyle name="Total 2 2 2 28 4" xfId="29030"/>
    <cellStyle name="Total 2 2 2 28 5" xfId="38407"/>
    <cellStyle name="Total 2 2 2 28 6" xfId="42695"/>
    <cellStyle name="Total 2 2 2 28 7" xfId="50136"/>
    <cellStyle name="Total 2 2 2 29" xfId="4259"/>
    <cellStyle name="Total 2 2 2 29 2" xfId="20969"/>
    <cellStyle name="Total 2 2 2 29 3" xfId="29156"/>
    <cellStyle name="Total 2 2 2 29 4" xfId="38529"/>
    <cellStyle name="Total 2 2 2 29 5" xfId="42821"/>
    <cellStyle name="Total 2 2 2 29 6" xfId="52689"/>
    <cellStyle name="Total 2 2 2 3" xfId="791"/>
    <cellStyle name="Total 2 2 2 3 2" xfId="8614"/>
    <cellStyle name="Total 2 2 2 3 3" xfId="16042"/>
    <cellStyle name="Total 2 2 2 3 4" xfId="19115"/>
    <cellStyle name="Total 2 2 2 3 5" xfId="28830"/>
    <cellStyle name="Total 2 2 2 3 6" xfId="37764"/>
    <cellStyle name="Total 2 2 2 3 7" xfId="49921"/>
    <cellStyle name="Total 2 2 2 30" xfId="4330"/>
    <cellStyle name="Total 2 2 2 30 2" xfId="12047"/>
    <cellStyle name="Total 2 2 2 30 3" xfId="21040"/>
    <cellStyle name="Total 2 2 2 30 4" xfId="29227"/>
    <cellStyle name="Total 2 2 2 30 5" xfId="38598"/>
    <cellStyle name="Total 2 2 2 30 6" xfId="42892"/>
    <cellStyle name="Total 2 2 2 30 7" xfId="47856"/>
    <cellStyle name="Total 2 2 2 31" xfId="4453"/>
    <cellStyle name="Total 2 2 2 31 2" xfId="12170"/>
    <cellStyle name="Total 2 2 2 31 3" xfId="21163"/>
    <cellStyle name="Total 2 2 2 31 4" xfId="29350"/>
    <cellStyle name="Total 2 2 2 31 5" xfId="38716"/>
    <cellStyle name="Total 2 2 2 31 6" xfId="43015"/>
    <cellStyle name="Total 2 2 2 31 7" xfId="48793"/>
    <cellStyle name="Total 2 2 2 32" xfId="4567"/>
    <cellStyle name="Total 2 2 2 32 2" xfId="12284"/>
    <cellStyle name="Total 2 2 2 32 3" xfId="21277"/>
    <cellStyle name="Total 2 2 2 32 4" xfId="29464"/>
    <cellStyle name="Total 2 2 2 32 5" xfId="38825"/>
    <cellStyle name="Total 2 2 2 32 6" xfId="43129"/>
    <cellStyle name="Total 2 2 2 32 7" xfId="51683"/>
    <cellStyle name="Total 2 2 2 33" xfId="4680"/>
    <cellStyle name="Total 2 2 2 33 2" xfId="12397"/>
    <cellStyle name="Total 2 2 2 33 3" xfId="21390"/>
    <cellStyle name="Total 2 2 2 33 4" xfId="29577"/>
    <cellStyle name="Total 2 2 2 33 5" xfId="38934"/>
    <cellStyle name="Total 2 2 2 33 6" xfId="43242"/>
    <cellStyle name="Total 2 2 2 33 7" xfId="51673"/>
    <cellStyle name="Total 2 2 2 34" xfId="4791"/>
    <cellStyle name="Total 2 2 2 34 2" xfId="12508"/>
    <cellStyle name="Total 2 2 2 34 3" xfId="21501"/>
    <cellStyle name="Total 2 2 2 34 4" xfId="29688"/>
    <cellStyle name="Total 2 2 2 34 5" xfId="39042"/>
    <cellStyle name="Total 2 2 2 34 6" xfId="43353"/>
    <cellStyle name="Total 2 2 2 34 7" xfId="52120"/>
    <cellStyle name="Total 2 2 2 35" xfId="4900"/>
    <cellStyle name="Total 2 2 2 35 2" xfId="12617"/>
    <cellStyle name="Total 2 2 2 35 3" xfId="21610"/>
    <cellStyle name="Total 2 2 2 35 4" xfId="29797"/>
    <cellStyle name="Total 2 2 2 35 5" xfId="39146"/>
    <cellStyle name="Total 2 2 2 35 6" xfId="43462"/>
    <cellStyle name="Total 2 2 2 35 7" xfId="47921"/>
    <cellStyle name="Total 2 2 2 36" xfId="5011"/>
    <cellStyle name="Total 2 2 2 36 2" xfId="12728"/>
    <cellStyle name="Total 2 2 2 36 3" xfId="21721"/>
    <cellStyle name="Total 2 2 2 36 4" xfId="29908"/>
    <cellStyle name="Total 2 2 2 36 5" xfId="39254"/>
    <cellStyle name="Total 2 2 2 36 6" xfId="43573"/>
    <cellStyle name="Total 2 2 2 36 7" xfId="52500"/>
    <cellStyle name="Total 2 2 2 37" xfId="5390"/>
    <cellStyle name="Total 2 2 2 37 2" xfId="13107"/>
    <cellStyle name="Total 2 2 2 37 3" xfId="22100"/>
    <cellStyle name="Total 2 2 2 37 4" xfId="30287"/>
    <cellStyle name="Total 2 2 2 37 5" xfId="39618"/>
    <cellStyle name="Total 2 2 2 37 6" xfId="43952"/>
    <cellStyle name="Total 2 2 2 37 7" xfId="51950"/>
    <cellStyle name="Total 2 2 2 38" xfId="5510"/>
    <cellStyle name="Total 2 2 2 38 2" xfId="13227"/>
    <cellStyle name="Total 2 2 2 38 3" xfId="22220"/>
    <cellStyle name="Total 2 2 2 38 4" xfId="30407"/>
    <cellStyle name="Total 2 2 2 38 5" xfId="39732"/>
    <cellStyle name="Total 2 2 2 38 6" xfId="44072"/>
    <cellStyle name="Total 2 2 2 38 7" xfId="49690"/>
    <cellStyle name="Total 2 2 2 39" xfId="5634"/>
    <cellStyle name="Total 2 2 2 39 2" xfId="13351"/>
    <cellStyle name="Total 2 2 2 39 3" xfId="22344"/>
    <cellStyle name="Total 2 2 2 39 4" xfId="30531"/>
    <cellStyle name="Total 2 2 2 39 5" xfId="39852"/>
    <cellStyle name="Total 2 2 2 39 6" xfId="44196"/>
    <cellStyle name="Total 2 2 2 39 7" xfId="47203"/>
    <cellStyle name="Total 2 2 2 4" xfId="902"/>
    <cellStyle name="Total 2 2 2 4 2" xfId="8725"/>
    <cellStyle name="Total 2 2 2 4 3" xfId="16153"/>
    <cellStyle name="Total 2 2 2 4 4" xfId="20644"/>
    <cellStyle name="Total 2 2 2 4 5" xfId="27376"/>
    <cellStyle name="Total 2 2 2 4 6" xfId="36849"/>
    <cellStyle name="Total 2 2 2 4 7" xfId="48097"/>
    <cellStyle name="Total 2 2 2 40" xfId="5750"/>
    <cellStyle name="Total 2 2 2 40 2" xfId="13467"/>
    <cellStyle name="Total 2 2 2 40 3" xfId="22460"/>
    <cellStyle name="Total 2 2 2 40 4" xfId="30647"/>
    <cellStyle name="Total 2 2 2 40 5" xfId="39964"/>
    <cellStyle name="Total 2 2 2 40 6" xfId="44312"/>
    <cellStyle name="Total 2 2 2 40 7" xfId="51507"/>
    <cellStyle name="Total 2 2 2 41" xfId="5866"/>
    <cellStyle name="Total 2 2 2 41 2" xfId="13583"/>
    <cellStyle name="Total 2 2 2 41 3" xfId="22576"/>
    <cellStyle name="Total 2 2 2 41 4" xfId="30763"/>
    <cellStyle name="Total 2 2 2 41 5" xfId="40077"/>
    <cellStyle name="Total 2 2 2 41 6" xfId="44428"/>
    <cellStyle name="Total 2 2 2 41 7" xfId="52291"/>
    <cellStyle name="Total 2 2 2 42" xfId="5995"/>
    <cellStyle name="Total 2 2 2 42 2" xfId="13712"/>
    <cellStyle name="Total 2 2 2 42 3" xfId="22705"/>
    <cellStyle name="Total 2 2 2 42 4" xfId="30892"/>
    <cellStyle name="Total 2 2 2 42 5" xfId="40201"/>
    <cellStyle name="Total 2 2 2 42 6" xfId="44557"/>
    <cellStyle name="Total 2 2 2 42 7" xfId="48222"/>
    <cellStyle name="Total 2 2 2 43" xfId="5226"/>
    <cellStyle name="Total 2 2 2 43 2" xfId="12943"/>
    <cellStyle name="Total 2 2 2 43 3" xfId="21936"/>
    <cellStyle name="Total 2 2 2 43 4" xfId="30123"/>
    <cellStyle name="Total 2 2 2 43 5" xfId="39458"/>
    <cellStyle name="Total 2 2 2 43 6" xfId="43788"/>
    <cellStyle name="Total 2 2 2 43 7" xfId="53670"/>
    <cellStyle name="Total 2 2 2 44" xfId="6251"/>
    <cellStyle name="Total 2 2 2 44 2" xfId="13968"/>
    <cellStyle name="Total 2 2 2 44 3" xfId="22961"/>
    <cellStyle name="Total 2 2 2 44 4" xfId="31148"/>
    <cellStyle name="Total 2 2 2 44 5" xfId="40449"/>
    <cellStyle name="Total 2 2 2 44 6" xfId="44813"/>
    <cellStyle name="Total 2 2 2 44 7" xfId="49369"/>
    <cellStyle name="Total 2 2 2 45" xfId="6367"/>
    <cellStyle name="Total 2 2 2 45 2" xfId="14084"/>
    <cellStyle name="Total 2 2 2 45 3" xfId="23077"/>
    <cellStyle name="Total 2 2 2 45 4" xfId="31264"/>
    <cellStyle name="Total 2 2 2 45 5" xfId="40562"/>
    <cellStyle name="Total 2 2 2 45 6" xfId="44929"/>
    <cellStyle name="Total 2 2 2 45 7" xfId="52819"/>
    <cellStyle name="Total 2 2 2 46" xfId="6478"/>
    <cellStyle name="Total 2 2 2 46 2" xfId="14195"/>
    <cellStyle name="Total 2 2 2 46 3" xfId="23188"/>
    <cellStyle name="Total 2 2 2 46 4" xfId="31375"/>
    <cellStyle name="Total 2 2 2 46 5" xfId="40669"/>
    <cellStyle name="Total 2 2 2 46 6" xfId="45040"/>
    <cellStyle name="Total 2 2 2 46 7" xfId="50591"/>
    <cellStyle name="Total 2 2 2 47" xfId="6563"/>
    <cellStyle name="Total 2 2 2 47 2" xfId="14280"/>
    <cellStyle name="Total 2 2 2 47 3" xfId="23273"/>
    <cellStyle name="Total 2 2 2 47 4" xfId="31460"/>
    <cellStyle name="Total 2 2 2 47 5" xfId="40748"/>
    <cellStyle name="Total 2 2 2 47 6" xfId="45125"/>
    <cellStyle name="Total 2 2 2 47 7" xfId="54021"/>
    <cellStyle name="Total 2 2 2 48" xfId="6624"/>
    <cellStyle name="Total 2 2 2 48 2" xfId="14341"/>
    <cellStyle name="Total 2 2 2 48 3" xfId="23334"/>
    <cellStyle name="Total 2 2 2 48 4" xfId="31521"/>
    <cellStyle name="Total 2 2 2 48 5" xfId="40808"/>
    <cellStyle name="Total 2 2 2 48 6" xfId="45186"/>
    <cellStyle name="Total 2 2 2 48 7" xfId="51853"/>
    <cellStyle name="Total 2 2 2 49" xfId="6736"/>
    <cellStyle name="Total 2 2 2 49 2" xfId="14453"/>
    <cellStyle name="Total 2 2 2 49 3" xfId="23446"/>
    <cellStyle name="Total 2 2 2 49 4" xfId="31633"/>
    <cellStyle name="Total 2 2 2 49 5" xfId="40914"/>
    <cellStyle name="Total 2 2 2 49 6" xfId="45298"/>
    <cellStyle name="Total 2 2 2 49 7" xfId="50121"/>
    <cellStyle name="Total 2 2 2 5" xfId="1367"/>
    <cellStyle name="Total 2 2 2 5 2" xfId="9190"/>
    <cellStyle name="Total 2 2 2 5 3" xfId="16618"/>
    <cellStyle name="Total 2 2 2 5 4" xfId="25954"/>
    <cellStyle name="Total 2 2 2 5 5" xfId="34562"/>
    <cellStyle name="Total 2 2 2 5 6" xfId="39211"/>
    <cellStyle name="Total 2 2 2 5 7" xfId="52904"/>
    <cellStyle name="Total 2 2 2 50" xfId="6851"/>
    <cellStyle name="Total 2 2 2 50 2" xfId="14568"/>
    <cellStyle name="Total 2 2 2 50 3" xfId="23561"/>
    <cellStyle name="Total 2 2 2 50 4" xfId="31748"/>
    <cellStyle name="Total 2 2 2 50 5" xfId="41022"/>
    <cellStyle name="Total 2 2 2 50 6" xfId="45413"/>
    <cellStyle name="Total 2 2 2 50 7" xfId="54527"/>
    <cellStyle name="Total 2 2 2 51" xfId="6964"/>
    <cellStyle name="Total 2 2 2 51 2" xfId="14681"/>
    <cellStyle name="Total 2 2 2 51 3" xfId="23674"/>
    <cellStyle name="Total 2 2 2 51 4" xfId="31861"/>
    <cellStyle name="Total 2 2 2 51 5" xfId="41130"/>
    <cellStyle name="Total 2 2 2 51 6" xfId="45526"/>
    <cellStyle name="Total 2 2 2 51 7" xfId="46801"/>
    <cellStyle name="Total 2 2 2 52" xfId="7075"/>
    <cellStyle name="Total 2 2 2 52 2" xfId="14792"/>
    <cellStyle name="Total 2 2 2 52 3" xfId="23785"/>
    <cellStyle name="Total 2 2 2 52 4" xfId="31972"/>
    <cellStyle name="Total 2 2 2 52 5" xfId="41235"/>
    <cellStyle name="Total 2 2 2 52 6" xfId="45637"/>
    <cellStyle name="Total 2 2 2 52 7" xfId="50993"/>
    <cellStyle name="Total 2 2 2 53" xfId="7192"/>
    <cellStyle name="Total 2 2 2 53 2" xfId="14909"/>
    <cellStyle name="Total 2 2 2 53 3" xfId="23902"/>
    <cellStyle name="Total 2 2 2 53 4" xfId="32089"/>
    <cellStyle name="Total 2 2 2 53 5" xfId="41349"/>
    <cellStyle name="Total 2 2 2 53 6" xfId="45754"/>
    <cellStyle name="Total 2 2 2 53 7" xfId="51480"/>
    <cellStyle name="Total 2 2 2 54" xfId="7398"/>
    <cellStyle name="Total 2 2 2 54 2" xfId="15115"/>
    <cellStyle name="Total 2 2 2 54 3" xfId="24108"/>
    <cellStyle name="Total 2 2 2 54 4" xfId="32295"/>
    <cellStyle name="Total 2 2 2 54 5" xfId="41547"/>
    <cellStyle name="Total 2 2 2 54 6" xfId="45960"/>
    <cellStyle name="Total 2 2 2 54 7" xfId="53037"/>
    <cellStyle name="Total 2 2 2 55" xfId="7472"/>
    <cellStyle name="Total 2 2 2 55 2" xfId="15189"/>
    <cellStyle name="Total 2 2 2 55 3" xfId="24182"/>
    <cellStyle name="Total 2 2 2 55 4" xfId="32369"/>
    <cellStyle name="Total 2 2 2 55 5" xfId="41618"/>
    <cellStyle name="Total 2 2 2 55 6" xfId="46034"/>
    <cellStyle name="Total 2 2 2 55 7" xfId="52704"/>
    <cellStyle name="Total 2 2 2 56" xfId="7593"/>
    <cellStyle name="Total 2 2 2 56 2" xfId="15310"/>
    <cellStyle name="Total 2 2 2 56 3" xfId="24303"/>
    <cellStyle name="Total 2 2 2 56 4" xfId="32490"/>
    <cellStyle name="Total 2 2 2 56 5" xfId="41733"/>
    <cellStyle name="Total 2 2 2 56 6" xfId="46155"/>
    <cellStyle name="Total 2 2 2 56 7" xfId="49790"/>
    <cellStyle name="Total 2 2 2 57" xfId="7869"/>
    <cellStyle name="Total 2 2 2 57 2" xfId="15586"/>
    <cellStyle name="Total 2 2 2 57 3" xfId="24573"/>
    <cellStyle name="Total 2 2 2 57 4" xfId="32766"/>
    <cellStyle name="Total 2 2 2 57 5" xfId="41998"/>
    <cellStyle name="Total 2 2 2 57 6" xfId="46431"/>
    <cellStyle name="Total 2 2 2 57 7" xfId="53516"/>
    <cellStyle name="Total 2 2 2 58" xfId="7967"/>
    <cellStyle name="Total 2 2 2 58 2" xfId="15684"/>
    <cellStyle name="Total 2 2 2 58 3" xfId="24669"/>
    <cellStyle name="Total 2 2 2 58 4" xfId="32864"/>
    <cellStyle name="Total 2 2 2 58 5" xfId="42091"/>
    <cellStyle name="Total 2 2 2 58 6" xfId="46529"/>
    <cellStyle name="Total 2 2 2 58 7" xfId="52881"/>
    <cellStyle name="Total 2 2 2 59" xfId="8071"/>
    <cellStyle name="Total 2 2 2 59 2" xfId="15788"/>
    <cellStyle name="Total 2 2 2 59 3" xfId="24772"/>
    <cellStyle name="Total 2 2 2 59 4" xfId="32968"/>
    <cellStyle name="Total 2 2 2 59 5" xfId="42190"/>
    <cellStyle name="Total 2 2 2 59 6" xfId="46633"/>
    <cellStyle name="Total 2 2 2 59 7" xfId="49091"/>
    <cellStyle name="Total 2 2 2 6" xfId="1490"/>
    <cellStyle name="Total 2 2 2 6 2" xfId="9313"/>
    <cellStyle name="Total 2 2 2 6 3" xfId="16741"/>
    <cellStyle name="Total 2 2 2 6 4" xfId="25938"/>
    <cellStyle name="Total 2 2 2 6 5" xfId="34543"/>
    <cellStyle name="Total 2 2 2 6 6" xfId="41746"/>
    <cellStyle name="Total 2 2 2 6 7" xfId="52872"/>
    <cellStyle name="Total 2 2 2 60" xfId="8145"/>
    <cellStyle name="Total 2 2 2 60 2" xfId="15862"/>
    <cellStyle name="Total 2 2 2 60 3" xfId="33042"/>
    <cellStyle name="Total 2 2 2 60 4" xfId="42262"/>
    <cellStyle name="Total 2 2 2 60 5" xfId="46707"/>
    <cellStyle name="Total 2 2 2 60 6" xfId="48744"/>
    <cellStyle name="Total 2 2 2 61" xfId="19873"/>
    <cellStyle name="Total 2 2 2 62" xfId="26885"/>
    <cellStyle name="Total 2 2 2 63" xfId="36881"/>
    <cellStyle name="Total 2 2 2 64" xfId="49717"/>
    <cellStyle name="Total 2 2 2 7" xfId="1642"/>
    <cellStyle name="Total 2 2 2 7 2" xfId="9465"/>
    <cellStyle name="Total 2 2 2 7 3" xfId="16893"/>
    <cellStyle name="Total 2 2 2 7 4" xfId="25465"/>
    <cellStyle name="Total 2 2 2 7 5" xfId="33934"/>
    <cellStyle name="Total 2 2 2 7 6" xfId="41023"/>
    <cellStyle name="Total 2 2 2 7 7" xfId="51802"/>
    <cellStyle name="Total 2 2 2 8" xfId="1727"/>
    <cellStyle name="Total 2 2 2 8 2" xfId="9550"/>
    <cellStyle name="Total 2 2 2 8 3" xfId="16978"/>
    <cellStyle name="Total 2 2 2 8 4" xfId="19640"/>
    <cellStyle name="Total 2 2 2 8 5" xfId="28853"/>
    <cellStyle name="Total 2 2 2 8 6" xfId="41342"/>
    <cellStyle name="Total 2 2 2 8 7" xfId="47535"/>
    <cellStyle name="Total 2 2 2 9" xfId="1861"/>
    <cellStyle name="Total 2 2 2 9 2" xfId="9684"/>
    <cellStyle name="Total 2 2 2 9 3" xfId="17112"/>
    <cellStyle name="Total 2 2 2 9 4" xfId="25288"/>
    <cellStyle name="Total 2 2 2 9 5" xfId="33702"/>
    <cellStyle name="Total 2 2 2 9 6" xfId="40643"/>
    <cellStyle name="Total 2 2 2 9 7" xfId="51410"/>
    <cellStyle name="Total 2 2 20" xfId="981"/>
    <cellStyle name="Total 2 2 20 2" xfId="8804"/>
    <cellStyle name="Total 2 2 20 3" xfId="16232"/>
    <cellStyle name="Total 2 2 20 4" xfId="25680"/>
    <cellStyle name="Total 2 2 20 5" xfId="34217"/>
    <cellStyle name="Total 2 2 20 6" xfId="36979"/>
    <cellStyle name="Total 2 2 20 7" xfId="52277"/>
    <cellStyle name="Total 2 2 21" xfId="2291"/>
    <cellStyle name="Total 2 2 21 2" xfId="10114"/>
    <cellStyle name="Total 2 2 21 3" xfId="17542"/>
    <cellStyle name="Total 2 2 21 4" xfId="19104"/>
    <cellStyle name="Total 2 2 21 5" xfId="27523"/>
    <cellStyle name="Total 2 2 21 6" xfId="39575"/>
    <cellStyle name="Total 2 2 21 7" xfId="50193"/>
    <cellStyle name="Total 2 2 22" xfId="1070"/>
    <cellStyle name="Total 2 2 22 2" xfId="8893"/>
    <cellStyle name="Total 2 2 22 3" xfId="16321"/>
    <cellStyle name="Total 2 2 22 4" xfId="19574"/>
    <cellStyle name="Total 2 2 22 5" xfId="27365"/>
    <cellStyle name="Total 2 2 22 6" xfId="37025"/>
    <cellStyle name="Total 2 2 22 7" xfId="50219"/>
    <cellStyle name="Total 2 2 23" xfId="1846"/>
    <cellStyle name="Total 2 2 23 2" xfId="9669"/>
    <cellStyle name="Total 2 2 23 3" xfId="17097"/>
    <cellStyle name="Total 2 2 23 4" xfId="26061"/>
    <cellStyle name="Total 2 2 23 5" xfId="34706"/>
    <cellStyle name="Total 2 2 23 6" xfId="42067"/>
    <cellStyle name="Total 2 2 23 7" xfId="53136"/>
    <cellStyle name="Total 2 2 24" xfId="2422"/>
    <cellStyle name="Total 2 2 24 2" xfId="10245"/>
    <cellStyle name="Total 2 2 24 3" xfId="17673"/>
    <cellStyle name="Total 2 2 24 4" xfId="25096"/>
    <cellStyle name="Total 2 2 24 5" xfId="33460"/>
    <cellStyle name="Total 2 2 24 6" xfId="37374"/>
    <cellStyle name="Total 2 2 24 7" xfId="51007"/>
    <cellStyle name="Total 2 2 25" xfId="1253"/>
    <cellStyle name="Total 2 2 25 2" xfId="9076"/>
    <cellStyle name="Total 2 2 25 3" xfId="16504"/>
    <cellStyle name="Total 2 2 25 4" xfId="19587"/>
    <cellStyle name="Total 2 2 25 5" xfId="28109"/>
    <cellStyle name="Total 2 2 25 6" xfId="42246"/>
    <cellStyle name="Total 2 2 25 7" xfId="47190"/>
    <cellStyle name="Total 2 2 26" xfId="3108"/>
    <cellStyle name="Total 2 2 26 2" xfId="10913"/>
    <cellStyle name="Total 2 2 26 3" xfId="18294"/>
    <cellStyle name="Total 2 2 26 4" xfId="19045"/>
    <cellStyle name="Total 2 2 26 5" xfId="26917"/>
    <cellStyle name="Total 2 2 26 6" xfId="36269"/>
    <cellStyle name="Total 2 2 26 7" xfId="49145"/>
    <cellStyle name="Total 2 2 27" xfId="3057"/>
    <cellStyle name="Total 2 2 27 2" xfId="10866"/>
    <cellStyle name="Total 2 2 27 3" xfId="18261"/>
    <cellStyle name="Total 2 2 27 4" xfId="26606"/>
    <cellStyle name="Total 2 2 27 5" xfId="35434"/>
    <cellStyle name="Total 2 2 27 6" xfId="40644"/>
    <cellStyle name="Total 2 2 27 7" xfId="54301"/>
    <cellStyle name="Total 2 2 28" xfId="3029"/>
    <cellStyle name="Total 2 2 28 2" xfId="10844"/>
    <cellStyle name="Total 2 2 28 3" xfId="18255"/>
    <cellStyle name="Total 2 2 28 4" xfId="20072"/>
    <cellStyle name="Total 2 2 28 5" xfId="27461"/>
    <cellStyle name="Total 2 2 28 6" xfId="37465"/>
    <cellStyle name="Total 2 2 28 7" xfId="49499"/>
    <cellStyle name="Total 2 2 29" xfId="3054"/>
    <cellStyle name="Total 2 2 29 2" xfId="10864"/>
    <cellStyle name="Total 2 2 29 3" xfId="18260"/>
    <cellStyle name="Total 2 2 29 4" xfId="20661"/>
    <cellStyle name="Total 2 2 29 5" xfId="28050"/>
    <cellStyle name="Total 2 2 29 6" xfId="40784"/>
    <cellStyle name="Total 2 2 29 7" xfId="48281"/>
    <cellStyle name="Total 2 2 3" xfId="498"/>
    <cellStyle name="Total 2 2 3 10" xfId="1944"/>
    <cellStyle name="Total 2 2 3 10 2" xfId="9767"/>
    <cellStyle name="Total 2 2 3 10 3" xfId="17195"/>
    <cellStyle name="Total 2 2 3 10 4" xfId="25492"/>
    <cellStyle name="Total 2 2 3 10 5" xfId="33968"/>
    <cellStyle name="Total 2 2 3 10 6" xfId="40522"/>
    <cellStyle name="Total 2 2 3 10 7" xfId="51860"/>
    <cellStyle name="Total 2 2 3 11" xfId="2062"/>
    <cellStyle name="Total 2 2 3 11 2" xfId="9885"/>
    <cellStyle name="Total 2 2 3 11 3" xfId="17313"/>
    <cellStyle name="Total 2 2 3 11 4" xfId="25615"/>
    <cellStyle name="Total 2 2 3 11 5" xfId="34129"/>
    <cellStyle name="Total 2 2 3 11 6" xfId="39560"/>
    <cellStyle name="Total 2 2 3 11 7" xfId="52125"/>
    <cellStyle name="Total 2 2 3 12" xfId="2175"/>
    <cellStyle name="Total 2 2 3 12 2" xfId="9998"/>
    <cellStyle name="Total 2 2 3 12 3" xfId="17426"/>
    <cellStyle name="Total 2 2 3 12 4" xfId="26407"/>
    <cellStyle name="Total 2 2 3 12 5" xfId="35167"/>
    <cellStyle name="Total 2 2 3 12 6" xfId="39116"/>
    <cellStyle name="Total 2 2 3 12 7" xfId="53878"/>
    <cellStyle name="Total 2 2 3 13" xfId="1628"/>
    <cellStyle name="Total 2 2 3 13 2" xfId="9451"/>
    <cellStyle name="Total 2 2 3 13 3" xfId="16879"/>
    <cellStyle name="Total 2 2 3 13 4" xfId="26429"/>
    <cellStyle name="Total 2 2 3 13 5" xfId="35198"/>
    <cellStyle name="Total 2 2 3 13 6" xfId="36959"/>
    <cellStyle name="Total 2 2 3 13 7" xfId="53920"/>
    <cellStyle name="Total 2 2 3 14" xfId="1293"/>
    <cellStyle name="Total 2 2 3 14 2" xfId="9116"/>
    <cellStyle name="Total 2 2 3 14 3" xfId="16544"/>
    <cellStyle name="Total 2 2 3 14 4" xfId="26653"/>
    <cellStyle name="Total 2 2 3 14 5" xfId="35498"/>
    <cellStyle name="Total 2 2 3 14 6" xfId="38232"/>
    <cellStyle name="Total 2 2 3 14 7" xfId="54404"/>
    <cellStyle name="Total 2 2 3 15" xfId="2473"/>
    <cellStyle name="Total 2 2 3 15 2" xfId="10296"/>
    <cellStyle name="Total 2 2 3 15 3" xfId="17724"/>
    <cellStyle name="Total 2 2 3 15 4" xfId="26062"/>
    <cellStyle name="Total 2 2 3 15 5" xfId="34707"/>
    <cellStyle name="Total 2 2 3 15 6" xfId="38586"/>
    <cellStyle name="Total 2 2 3 15 7" xfId="53137"/>
    <cellStyle name="Total 2 2 3 16" xfId="2586"/>
    <cellStyle name="Total 2 2 3 16 2" xfId="10409"/>
    <cellStyle name="Total 2 2 3 16 3" xfId="17837"/>
    <cellStyle name="Total 2 2 3 16 4" xfId="24874"/>
    <cellStyle name="Total 2 2 3 16 5" xfId="33188"/>
    <cellStyle name="Total 2 2 3 16 6" xfId="40850"/>
    <cellStyle name="Total 2 2 3 16 7" xfId="50512"/>
    <cellStyle name="Total 2 2 3 17" xfId="2395"/>
    <cellStyle name="Total 2 2 3 17 2" xfId="10218"/>
    <cellStyle name="Total 2 2 3 17 3" xfId="17646"/>
    <cellStyle name="Total 2 2 3 17 4" xfId="26445"/>
    <cellStyle name="Total 2 2 3 17 5" xfId="35220"/>
    <cellStyle name="Total 2 2 3 17 6" xfId="36523"/>
    <cellStyle name="Total 2 2 3 17 7" xfId="53956"/>
    <cellStyle name="Total 2 2 3 18" xfId="2392"/>
    <cellStyle name="Total 2 2 3 18 2" xfId="10215"/>
    <cellStyle name="Total 2 2 3 18 3" xfId="17643"/>
    <cellStyle name="Total 2 2 3 18 4" xfId="26470"/>
    <cellStyle name="Total 2 2 3 18 5" xfId="35253"/>
    <cellStyle name="Total 2 2 3 18 6" xfId="40062"/>
    <cellStyle name="Total 2 2 3 18 7" xfId="54017"/>
    <cellStyle name="Total 2 2 3 19" xfId="2780"/>
    <cellStyle name="Total 2 2 3 19 2" xfId="10603"/>
    <cellStyle name="Total 2 2 3 19 3" xfId="18031"/>
    <cellStyle name="Total 2 2 3 19 4" xfId="25927"/>
    <cellStyle name="Total 2 2 3 19 5" xfId="34532"/>
    <cellStyle name="Total 2 2 3 19 6" xfId="38424"/>
    <cellStyle name="Total 2 2 3 19 7" xfId="52852"/>
    <cellStyle name="Total 2 2 3 2" xfId="649"/>
    <cellStyle name="Total 2 2 3 2 2" xfId="8472"/>
    <cellStyle name="Total 2 2 3 2 3" xfId="8276"/>
    <cellStyle name="Total 2 2 3 2 4" xfId="25686"/>
    <cellStyle name="Total 2 2 3 2 5" xfId="34224"/>
    <cellStyle name="Total 2 2 3 2 6" xfId="36617"/>
    <cellStyle name="Total 2 2 3 2 7" xfId="52293"/>
    <cellStyle name="Total 2 2 3 20" xfId="2887"/>
    <cellStyle name="Total 2 2 3 20 2" xfId="10710"/>
    <cellStyle name="Total 2 2 3 20 3" xfId="18138"/>
    <cellStyle name="Total 2 2 3 20 4" xfId="19305"/>
    <cellStyle name="Total 2 2 3 20 5" xfId="28227"/>
    <cellStyle name="Total 2 2 3 20 6" xfId="38344"/>
    <cellStyle name="Total 2 2 3 20 7" xfId="48476"/>
    <cellStyle name="Total 2 2 3 21" xfId="3263"/>
    <cellStyle name="Total 2 2 3 21 2" xfId="11056"/>
    <cellStyle name="Total 2 2 3 21 3" xfId="18385"/>
    <cellStyle name="Total 2 2 3 21 4" xfId="19568"/>
    <cellStyle name="Total 2 2 3 21 5" xfId="27264"/>
    <cellStyle name="Total 2 2 3 21 6" xfId="38536"/>
    <cellStyle name="Total 2 2 3 21 7" xfId="48780"/>
    <cellStyle name="Total 2 2 3 22" xfId="3383"/>
    <cellStyle name="Total 2 2 3 22 2" xfId="11174"/>
    <cellStyle name="Total 2 2 3 22 3" xfId="18496"/>
    <cellStyle name="Total 2 2 3 22 4" xfId="25170"/>
    <cellStyle name="Total 2 2 3 22 5" xfId="33551"/>
    <cellStyle name="Total 2 2 3 22 6" xfId="38114"/>
    <cellStyle name="Total 2 2 3 22 7" xfId="51162"/>
    <cellStyle name="Total 2 2 3 23" xfId="3214"/>
    <cellStyle name="Total 2 2 3 23 2" xfId="11010"/>
    <cellStyle name="Total 2 2 3 23 3" xfId="18350"/>
    <cellStyle name="Total 2 2 3 23 4" xfId="26296"/>
    <cellStyle name="Total 2 2 3 23 5" xfId="35013"/>
    <cellStyle name="Total 2 2 3 23 6" xfId="40404"/>
    <cellStyle name="Total 2 2 3 23 7" xfId="53645"/>
    <cellStyle name="Total 2 2 3 24" xfId="3653"/>
    <cellStyle name="Total 2 2 3 24 2" xfId="11438"/>
    <cellStyle name="Total 2 2 3 24 3" xfId="18711"/>
    <cellStyle name="Total 2 2 3 24 4" xfId="26208"/>
    <cellStyle name="Total 2 2 3 24 5" xfId="34892"/>
    <cellStyle name="Total 2 2 3 24 6" xfId="40431"/>
    <cellStyle name="Total 2 2 3 24 7" xfId="53448"/>
    <cellStyle name="Total 2 2 3 25" xfId="3784"/>
    <cellStyle name="Total 2 2 3 25 2" xfId="11566"/>
    <cellStyle name="Total 2 2 3 25 3" xfId="18823"/>
    <cellStyle name="Total 2 2 3 25 4" xfId="19904"/>
    <cellStyle name="Total 2 2 3 25 5" xfId="26756"/>
    <cellStyle name="Total 2 2 3 25 6" xfId="39535"/>
    <cellStyle name="Total 2 2 3 25 7" xfId="49095"/>
    <cellStyle name="Total 2 2 3 26" xfId="3901"/>
    <cellStyle name="Total 2 2 3 26 2" xfId="11681"/>
    <cellStyle name="Total 2 2 3 26 3" xfId="18932"/>
    <cellStyle name="Total 2 2 3 26 4" xfId="24949"/>
    <cellStyle name="Total 2 2 3 26 5" xfId="33285"/>
    <cellStyle name="Total 2 2 3 26 6" xfId="38041"/>
    <cellStyle name="Total 2 2 3 26 7" xfId="50673"/>
    <cellStyle name="Total 2 2 3 27" xfId="3238"/>
    <cellStyle name="Total 2 2 3 27 2" xfId="11031"/>
    <cellStyle name="Total 2 2 3 27 3" xfId="20354"/>
    <cellStyle name="Total 2 2 3 27 4" xfId="28443"/>
    <cellStyle name="Total 2 2 3 27 5" xfId="37836"/>
    <cellStyle name="Total 2 2 3 27 6" xfId="42456"/>
    <cellStyle name="Total 2 2 3 27 7" xfId="51231"/>
    <cellStyle name="Total 2 2 3 28" xfId="4098"/>
    <cellStyle name="Total 2 2 3 28 2" xfId="11858"/>
    <cellStyle name="Total 2 2 3 28 3" xfId="20808"/>
    <cellStyle name="Total 2 2 3 28 4" xfId="28995"/>
    <cellStyle name="Total 2 2 3 28 5" xfId="38373"/>
    <cellStyle name="Total 2 2 3 28 6" xfId="42660"/>
    <cellStyle name="Total 2 2 3 28 7" xfId="48126"/>
    <cellStyle name="Total 2 2 3 29" xfId="3009"/>
    <cellStyle name="Total 2 2 3 29 2" xfId="20183"/>
    <cellStyle name="Total 2 2 3 29 3" xfId="28273"/>
    <cellStyle name="Total 2 2 3 29 4" xfId="37654"/>
    <cellStyle name="Total 2 2 3 29 5" xfId="42348"/>
    <cellStyle name="Total 2 2 3 29 6" xfId="51948"/>
    <cellStyle name="Total 2 2 3 3" xfId="756"/>
    <cellStyle name="Total 2 2 3 3 2" xfId="8579"/>
    <cellStyle name="Total 2 2 3 3 3" xfId="16007"/>
    <cellStyle name="Total 2 2 3 3 4" xfId="26246"/>
    <cellStyle name="Total 2 2 3 3 5" xfId="34943"/>
    <cellStyle name="Total 2 2 3 3 6" xfId="36730"/>
    <cellStyle name="Total 2 2 3 3 7" xfId="53538"/>
    <cellStyle name="Total 2 2 3 30" xfId="4295"/>
    <cellStyle name="Total 2 2 3 30 2" xfId="12012"/>
    <cellStyle name="Total 2 2 3 30 3" xfId="21005"/>
    <cellStyle name="Total 2 2 3 30 4" xfId="29192"/>
    <cellStyle name="Total 2 2 3 30 5" xfId="38564"/>
    <cellStyle name="Total 2 2 3 30 6" xfId="42857"/>
    <cellStyle name="Total 2 2 3 30 7" xfId="47713"/>
    <cellStyle name="Total 2 2 3 31" xfId="4418"/>
    <cellStyle name="Total 2 2 3 31 2" xfId="12135"/>
    <cellStyle name="Total 2 2 3 31 3" xfId="21128"/>
    <cellStyle name="Total 2 2 3 31 4" xfId="29315"/>
    <cellStyle name="Total 2 2 3 31 5" xfId="38682"/>
    <cellStyle name="Total 2 2 3 31 6" xfId="42980"/>
    <cellStyle name="Total 2 2 3 31 7" xfId="51763"/>
    <cellStyle name="Total 2 2 3 32" xfId="4532"/>
    <cellStyle name="Total 2 2 3 32 2" xfId="12249"/>
    <cellStyle name="Total 2 2 3 32 3" xfId="21242"/>
    <cellStyle name="Total 2 2 3 32 4" xfId="29429"/>
    <cellStyle name="Total 2 2 3 32 5" xfId="38791"/>
    <cellStyle name="Total 2 2 3 32 6" xfId="43094"/>
    <cellStyle name="Total 2 2 3 32 7" xfId="46973"/>
    <cellStyle name="Total 2 2 3 33" xfId="4645"/>
    <cellStyle name="Total 2 2 3 33 2" xfId="12362"/>
    <cellStyle name="Total 2 2 3 33 3" xfId="21355"/>
    <cellStyle name="Total 2 2 3 33 4" xfId="29542"/>
    <cellStyle name="Total 2 2 3 33 5" xfId="38899"/>
    <cellStyle name="Total 2 2 3 33 6" xfId="43207"/>
    <cellStyle name="Total 2 2 3 33 7" xfId="52056"/>
    <cellStyle name="Total 2 2 3 34" xfId="4757"/>
    <cellStyle name="Total 2 2 3 34 2" xfId="12474"/>
    <cellStyle name="Total 2 2 3 34 3" xfId="21467"/>
    <cellStyle name="Total 2 2 3 34 4" xfId="29654"/>
    <cellStyle name="Total 2 2 3 34 5" xfId="39008"/>
    <cellStyle name="Total 2 2 3 34 6" xfId="43319"/>
    <cellStyle name="Total 2 2 3 34 7" xfId="50786"/>
    <cellStyle name="Total 2 2 3 35" xfId="4865"/>
    <cellStyle name="Total 2 2 3 35 2" xfId="12582"/>
    <cellStyle name="Total 2 2 3 35 3" xfId="21575"/>
    <cellStyle name="Total 2 2 3 35 4" xfId="29762"/>
    <cellStyle name="Total 2 2 3 35 5" xfId="39111"/>
    <cellStyle name="Total 2 2 3 35 6" xfId="43427"/>
    <cellStyle name="Total 2 2 3 35 7" xfId="47620"/>
    <cellStyle name="Total 2 2 3 36" xfId="4977"/>
    <cellStyle name="Total 2 2 3 36 2" xfId="12694"/>
    <cellStyle name="Total 2 2 3 36 3" xfId="21687"/>
    <cellStyle name="Total 2 2 3 36 4" xfId="29874"/>
    <cellStyle name="Total 2 2 3 36 5" xfId="39220"/>
    <cellStyle name="Total 2 2 3 36 6" xfId="43539"/>
    <cellStyle name="Total 2 2 3 36 7" xfId="47751"/>
    <cellStyle name="Total 2 2 3 37" xfId="5122"/>
    <cellStyle name="Total 2 2 3 37 2" xfId="12839"/>
    <cellStyle name="Total 2 2 3 37 3" xfId="21832"/>
    <cellStyle name="Total 2 2 3 37 4" xfId="30019"/>
    <cellStyle name="Total 2 2 3 37 5" xfId="39360"/>
    <cellStyle name="Total 2 2 3 37 6" xfId="43684"/>
    <cellStyle name="Total 2 2 3 37 7" xfId="51650"/>
    <cellStyle name="Total 2 2 3 38" xfId="5475"/>
    <cellStyle name="Total 2 2 3 38 2" xfId="13192"/>
    <cellStyle name="Total 2 2 3 38 3" xfId="22185"/>
    <cellStyle name="Total 2 2 3 38 4" xfId="30372"/>
    <cellStyle name="Total 2 2 3 38 5" xfId="39698"/>
    <cellStyle name="Total 2 2 3 38 6" xfId="44037"/>
    <cellStyle name="Total 2 2 3 38 7" xfId="50581"/>
    <cellStyle name="Total 2 2 3 39" xfId="5600"/>
    <cellStyle name="Total 2 2 3 39 2" xfId="13317"/>
    <cellStyle name="Total 2 2 3 39 3" xfId="22310"/>
    <cellStyle name="Total 2 2 3 39 4" xfId="30497"/>
    <cellStyle name="Total 2 2 3 39 5" xfId="39818"/>
    <cellStyle name="Total 2 2 3 39 6" xfId="44162"/>
    <cellStyle name="Total 2 2 3 39 7" xfId="47130"/>
    <cellStyle name="Total 2 2 3 4" xfId="868"/>
    <cellStyle name="Total 2 2 3 4 2" xfId="8691"/>
    <cellStyle name="Total 2 2 3 4 3" xfId="16119"/>
    <cellStyle name="Total 2 2 3 4 4" xfId="26299"/>
    <cellStyle name="Total 2 2 3 4 5" xfId="35017"/>
    <cellStyle name="Total 2 2 3 4 6" xfId="37271"/>
    <cellStyle name="Total 2 2 3 4 7" xfId="53650"/>
    <cellStyle name="Total 2 2 3 40" xfId="5715"/>
    <cellStyle name="Total 2 2 3 40 2" xfId="13432"/>
    <cellStyle name="Total 2 2 3 40 3" xfId="22425"/>
    <cellStyle name="Total 2 2 3 40 4" xfId="30612"/>
    <cellStyle name="Total 2 2 3 40 5" xfId="39929"/>
    <cellStyle name="Total 2 2 3 40 6" xfId="44277"/>
    <cellStyle name="Total 2 2 3 40 7" xfId="46895"/>
    <cellStyle name="Total 2 2 3 41" xfId="5832"/>
    <cellStyle name="Total 2 2 3 41 2" xfId="13549"/>
    <cellStyle name="Total 2 2 3 41 3" xfId="22542"/>
    <cellStyle name="Total 2 2 3 41 4" xfId="30729"/>
    <cellStyle name="Total 2 2 3 41 5" xfId="40043"/>
    <cellStyle name="Total 2 2 3 41 6" xfId="44394"/>
    <cellStyle name="Total 2 2 3 41 7" xfId="49278"/>
    <cellStyle name="Total 2 2 3 42" xfId="5960"/>
    <cellStyle name="Total 2 2 3 42 2" xfId="13677"/>
    <cellStyle name="Total 2 2 3 42 3" xfId="22670"/>
    <cellStyle name="Total 2 2 3 42 4" xfId="30857"/>
    <cellStyle name="Total 2 2 3 42 5" xfId="40167"/>
    <cellStyle name="Total 2 2 3 42 6" xfId="44522"/>
    <cellStyle name="Total 2 2 3 42 7" xfId="50722"/>
    <cellStyle name="Total 2 2 3 43" xfId="5179"/>
    <cellStyle name="Total 2 2 3 43 2" xfId="12896"/>
    <cellStyle name="Total 2 2 3 43 3" xfId="21889"/>
    <cellStyle name="Total 2 2 3 43 4" xfId="30076"/>
    <cellStyle name="Total 2 2 3 43 5" xfId="39415"/>
    <cellStyle name="Total 2 2 3 43 6" xfId="43741"/>
    <cellStyle name="Total 2 2 3 43 7" xfId="50833"/>
    <cellStyle name="Total 2 2 3 44" xfId="6216"/>
    <cellStyle name="Total 2 2 3 44 2" xfId="13933"/>
    <cellStyle name="Total 2 2 3 44 3" xfId="22926"/>
    <cellStyle name="Total 2 2 3 44 4" xfId="31113"/>
    <cellStyle name="Total 2 2 3 44 5" xfId="40414"/>
    <cellStyle name="Total 2 2 3 44 6" xfId="44778"/>
    <cellStyle name="Total 2 2 3 44 7" xfId="48055"/>
    <cellStyle name="Total 2 2 3 45" xfId="6333"/>
    <cellStyle name="Total 2 2 3 45 2" xfId="14050"/>
    <cellStyle name="Total 2 2 3 45 3" xfId="23043"/>
    <cellStyle name="Total 2 2 3 45 4" xfId="31230"/>
    <cellStyle name="Total 2 2 3 45 5" xfId="40528"/>
    <cellStyle name="Total 2 2 3 45 6" xfId="44895"/>
    <cellStyle name="Total 2 2 3 45 7" xfId="49940"/>
    <cellStyle name="Total 2 2 3 46" xfId="6443"/>
    <cellStyle name="Total 2 2 3 46 2" xfId="14160"/>
    <cellStyle name="Total 2 2 3 46 3" xfId="23153"/>
    <cellStyle name="Total 2 2 3 46 4" xfId="31340"/>
    <cellStyle name="Total 2 2 3 46 5" xfId="40634"/>
    <cellStyle name="Total 2 2 3 46 6" xfId="45005"/>
    <cellStyle name="Total 2 2 3 46 7" xfId="51067"/>
    <cellStyle name="Total 2 2 3 47" xfId="5577"/>
    <cellStyle name="Total 2 2 3 47 2" xfId="13294"/>
    <cellStyle name="Total 2 2 3 47 3" xfId="22287"/>
    <cellStyle name="Total 2 2 3 47 4" xfId="30474"/>
    <cellStyle name="Total 2 2 3 47 5" xfId="39796"/>
    <cellStyle name="Total 2 2 3 47 6" xfId="44139"/>
    <cellStyle name="Total 2 2 3 47 7" xfId="47148"/>
    <cellStyle name="Total 2 2 3 48" xfId="6590"/>
    <cellStyle name="Total 2 2 3 48 2" xfId="14307"/>
    <cellStyle name="Total 2 2 3 48 3" xfId="23300"/>
    <cellStyle name="Total 2 2 3 48 4" xfId="31487"/>
    <cellStyle name="Total 2 2 3 48 5" xfId="40774"/>
    <cellStyle name="Total 2 2 3 48 6" xfId="45152"/>
    <cellStyle name="Total 2 2 3 48 7" xfId="51321"/>
    <cellStyle name="Total 2 2 3 49" xfId="6701"/>
    <cellStyle name="Total 2 2 3 49 2" xfId="14418"/>
    <cellStyle name="Total 2 2 3 49 3" xfId="23411"/>
    <cellStyle name="Total 2 2 3 49 4" xfId="31598"/>
    <cellStyle name="Total 2 2 3 49 5" xfId="40880"/>
    <cellStyle name="Total 2 2 3 49 6" xfId="45263"/>
    <cellStyle name="Total 2 2 3 49 7" xfId="54431"/>
    <cellStyle name="Total 2 2 3 5" xfId="1332"/>
    <cellStyle name="Total 2 2 3 5 2" xfId="9155"/>
    <cellStyle name="Total 2 2 3 5 3" xfId="16583"/>
    <cellStyle name="Total 2 2 3 5 4" xfId="20087"/>
    <cellStyle name="Total 2 2 3 5 5" xfId="28225"/>
    <cellStyle name="Total 2 2 3 5 6" xfId="41361"/>
    <cellStyle name="Total 2 2 3 5 7" xfId="50207"/>
    <cellStyle name="Total 2 2 3 50" xfId="6816"/>
    <cellStyle name="Total 2 2 3 50 2" xfId="14533"/>
    <cellStyle name="Total 2 2 3 50 3" xfId="23526"/>
    <cellStyle name="Total 2 2 3 50 4" xfId="31713"/>
    <cellStyle name="Total 2 2 3 50 5" xfId="40988"/>
    <cellStyle name="Total 2 2 3 50 6" xfId="45378"/>
    <cellStyle name="Total 2 2 3 50 7" xfId="47410"/>
    <cellStyle name="Total 2 2 3 51" xfId="6929"/>
    <cellStyle name="Total 2 2 3 51 2" xfId="14646"/>
    <cellStyle name="Total 2 2 3 51 3" xfId="23639"/>
    <cellStyle name="Total 2 2 3 51 4" xfId="31826"/>
    <cellStyle name="Total 2 2 3 51 5" xfId="41096"/>
    <cellStyle name="Total 2 2 3 51 6" xfId="45491"/>
    <cellStyle name="Total 2 2 3 51 7" xfId="47035"/>
    <cellStyle name="Total 2 2 3 52" xfId="7041"/>
    <cellStyle name="Total 2 2 3 52 2" xfId="14758"/>
    <cellStyle name="Total 2 2 3 52 3" xfId="23751"/>
    <cellStyle name="Total 2 2 3 52 4" xfId="31938"/>
    <cellStyle name="Total 2 2 3 52 5" xfId="41202"/>
    <cellStyle name="Total 2 2 3 52 6" xfId="45603"/>
    <cellStyle name="Total 2 2 3 52 7" xfId="48409"/>
    <cellStyle name="Total 2 2 3 53" xfId="7312"/>
    <cellStyle name="Total 2 2 3 53 2" xfId="15029"/>
    <cellStyle name="Total 2 2 3 53 3" xfId="24022"/>
    <cellStyle name="Total 2 2 3 53 4" xfId="32209"/>
    <cellStyle name="Total 2 2 3 53 5" xfId="41465"/>
    <cellStyle name="Total 2 2 3 53 6" xfId="45874"/>
    <cellStyle name="Total 2 2 3 53 7" xfId="48453"/>
    <cellStyle name="Total 2 2 3 54" xfId="7381"/>
    <cellStyle name="Total 2 2 3 54 2" xfId="15098"/>
    <cellStyle name="Total 2 2 3 54 3" xfId="24091"/>
    <cellStyle name="Total 2 2 3 54 4" xfId="32278"/>
    <cellStyle name="Total 2 2 3 54 5" xfId="41534"/>
    <cellStyle name="Total 2 2 3 54 6" xfId="45943"/>
    <cellStyle name="Total 2 2 3 54 7" xfId="48533"/>
    <cellStyle name="Total 2 2 3 55" xfId="7438"/>
    <cellStyle name="Total 2 2 3 55 2" xfId="15155"/>
    <cellStyle name="Total 2 2 3 55 3" xfId="24148"/>
    <cellStyle name="Total 2 2 3 55 4" xfId="32335"/>
    <cellStyle name="Total 2 2 3 55 5" xfId="41585"/>
    <cellStyle name="Total 2 2 3 55 6" xfId="46000"/>
    <cellStyle name="Total 2 2 3 55 7" xfId="48755"/>
    <cellStyle name="Total 2 2 3 56" xfId="7559"/>
    <cellStyle name="Total 2 2 3 56 2" xfId="15276"/>
    <cellStyle name="Total 2 2 3 56 3" xfId="24269"/>
    <cellStyle name="Total 2 2 3 56 4" xfId="32456"/>
    <cellStyle name="Total 2 2 3 56 5" xfId="41700"/>
    <cellStyle name="Total 2 2 3 56 6" xfId="46121"/>
    <cellStyle name="Total 2 2 3 56 7" xfId="50564"/>
    <cellStyle name="Total 2 2 3 57" xfId="7835"/>
    <cellStyle name="Total 2 2 3 57 2" xfId="15552"/>
    <cellStyle name="Total 2 2 3 57 3" xfId="24539"/>
    <cellStyle name="Total 2 2 3 57 4" xfId="32732"/>
    <cellStyle name="Total 2 2 3 57 5" xfId="41965"/>
    <cellStyle name="Total 2 2 3 57 6" xfId="46397"/>
    <cellStyle name="Total 2 2 3 57 7" xfId="52140"/>
    <cellStyle name="Total 2 2 3 58" xfId="7937"/>
    <cellStyle name="Total 2 2 3 58 2" xfId="15654"/>
    <cellStyle name="Total 2 2 3 58 3" xfId="24640"/>
    <cellStyle name="Total 2 2 3 58 4" xfId="32834"/>
    <cellStyle name="Total 2 2 3 58 5" xfId="42063"/>
    <cellStyle name="Total 2 2 3 58 6" xfId="46499"/>
    <cellStyle name="Total 2 2 3 58 7" xfId="47287"/>
    <cellStyle name="Total 2 2 3 59" xfId="7682"/>
    <cellStyle name="Total 2 2 3 59 2" xfId="15399"/>
    <cellStyle name="Total 2 2 3 59 3" xfId="24390"/>
    <cellStyle name="Total 2 2 3 59 4" xfId="32579"/>
    <cellStyle name="Total 2 2 3 59 5" xfId="41817"/>
    <cellStyle name="Total 2 2 3 59 6" xfId="46244"/>
    <cellStyle name="Total 2 2 3 59 7" xfId="48094"/>
    <cellStyle name="Total 2 2 3 6" xfId="1455"/>
    <cellStyle name="Total 2 2 3 6 2" xfId="9278"/>
    <cellStyle name="Total 2 2 3 6 3" xfId="16706"/>
    <cellStyle name="Total 2 2 3 6 4" xfId="24826"/>
    <cellStyle name="Total 2 2 3 6 5" xfId="28798"/>
    <cellStyle name="Total 2 2 3 6 6" xfId="37989"/>
    <cellStyle name="Total 2 2 3 6 7" xfId="49559"/>
    <cellStyle name="Total 2 2 3 60" xfId="8111"/>
    <cellStyle name="Total 2 2 3 60 2" xfId="15828"/>
    <cellStyle name="Total 2 2 3 60 3" xfId="33008"/>
    <cellStyle name="Total 2 2 3 60 4" xfId="42229"/>
    <cellStyle name="Total 2 2 3 60 5" xfId="46673"/>
    <cellStyle name="Total 2 2 3 60 6" xfId="52432"/>
    <cellStyle name="Total 2 2 3 61" xfId="25531"/>
    <cellStyle name="Total 2 2 3 62" xfId="34020"/>
    <cellStyle name="Total 2 2 3 63" xfId="38242"/>
    <cellStyle name="Total 2 2 3 64" xfId="51952"/>
    <cellStyle name="Total 2 2 3 7" xfId="1163"/>
    <cellStyle name="Total 2 2 3 7 2" xfId="8986"/>
    <cellStyle name="Total 2 2 3 7 3" xfId="16414"/>
    <cellStyle name="Total 2 2 3 7 4" xfId="19615"/>
    <cellStyle name="Total 2 2 3 7 5" xfId="27258"/>
    <cellStyle name="Total 2 2 3 7 6" xfId="38106"/>
    <cellStyle name="Total 2 2 3 7 7" xfId="47784"/>
    <cellStyle name="Total 2 2 3 8" xfId="1692"/>
    <cellStyle name="Total 2 2 3 8 2" xfId="9515"/>
    <cellStyle name="Total 2 2 3 8 3" xfId="16943"/>
    <cellStyle name="Total 2 2 3 8 4" xfId="19599"/>
    <cellStyle name="Total 2 2 3 8 5" xfId="27621"/>
    <cellStyle name="Total 2 2 3 8 6" xfId="36918"/>
    <cellStyle name="Total 2 2 3 8 7" xfId="47675"/>
    <cellStyle name="Total 2 2 3 9" xfId="1826"/>
    <cellStyle name="Total 2 2 3 9 2" xfId="9649"/>
    <cellStyle name="Total 2 2 3 9 3" xfId="17077"/>
    <cellStyle name="Total 2 2 3 9 4" xfId="20445"/>
    <cellStyle name="Total 2 2 3 9 5" xfId="27904"/>
    <cellStyle name="Total 2 2 3 9 6" xfId="37950"/>
    <cellStyle name="Total 2 2 3 9 7" xfId="48007"/>
    <cellStyle name="Total 2 2 30" xfId="3673"/>
    <cellStyle name="Total 2 2 30 2" xfId="11458"/>
    <cellStyle name="Total 2 2 30 3" xfId="18731"/>
    <cellStyle name="Total 2 2 30 4" xfId="25287"/>
    <cellStyle name="Total 2 2 30 5" xfId="33701"/>
    <cellStyle name="Total 2 2 30 6" xfId="37628"/>
    <cellStyle name="Total 2 2 30 7" xfId="51408"/>
    <cellStyle name="Total 2 2 31" xfId="3162"/>
    <cellStyle name="Total 2 2 31 2" xfId="10964"/>
    <cellStyle name="Total 2 2 31 3" xfId="18331"/>
    <cellStyle name="Total 2 2 31 4" xfId="25855"/>
    <cellStyle name="Total 2 2 31 5" xfId="34443"/>
    <cellStyle name="Total 2 2 31 6" xfId="38218"/>
    <cellStyle name="Total 2 2 31 7" xfId="52691"/>
    <cellStyle name="Total 2 2 32" xfId="3749"/>
    <cellStyle name="Total 2 2 32 2" xfId="11534"/>
    <cellStyle name="Total 2 2 32 3" xfId="20599"/>
    <cellStyle name="Total 2 2 32 4" xfId="28749"/>
    <cellStyle name="Total 2 2 32 5" xfId="38137"/>
    <cellStyle name="Total 2 2 32 6" xfId="42525"/>
    <cellStyle name="Total 2 2 32 7" xfId="52744"/>
    <cellStyle name="Total 2 2 33" xfId="3473"/>
    <cellStyle name="Total 2 2 33 2" xfId="11264"/>
    <cellStyle name="Total 2 2 33 3" xfId="20460"/>
    <cellStyle name="Total 2 2 33 4" xfId="28582"/>
    <cellStyle name="Total 2 2 33 5" xfId="37961"/>
    <cellStyle name="Total 2 2 33 6" xfId="42471"/>
    <cellStyle name="Total 2 2 33 7" xfId="49467"/>
    <cellStyle name="Total 2 2 34" xfId="4215"/>
    <cellStyle name="Total 2 2 34 2" xfId="20925"/>
    <cellStyle name="Total 2 2 34 3" xfId="29112"/>
    <cellStyle name="Total 2 2 34 4" xfId="38487"/>
    <cellStyle name="Total 2 2 34 5" xfId="42777"/>
    <cellStyle name="Total 2 2 34 6" xfId="47433"/>
    <cellStyle name="Total 2 2 35" xfId="3479"/>
    <cellStyle name="Total 2 2 35 2" xfId="11270"/>
    <cellStyle name="Total 2 2 35 3" xfId="20466"/>
    <cellStyle name="Total 2 2 35 4" xfId="28587"/>
    <cellStyle name="Total 2 2 35 5" xfId="37965"/>
    <cellStyle name="Total 2 2 35 6" xfId="42476"/>
    <cellStyle name="Total 2 2 35 7" xfId="47812"/>
    <cellStyle name="Total 2 2 36" xfId="4270"/>
    <cellStyle name="Total 2 2 36 2" xfId="11987"/>
    <cellStyle name="Total 2 2 36 3" xfId="20980"/>
    <cellStyle name="Total 2 2 36 4" xfId="29167"/>
    <cellStyle name="Total 2 2 36 5" xfId="38540"/>
    <cellStyle name="Total 2 2 36 6" xfId="42832"/>
    <cellStyle name="Total 2 2 36 7" xfId="51419"/>
    <cellStyle name="Total 2 2 37" xfId="4394"/>
    <cellStyle name="Total 2 2 37 2" xfId="12111"/>
    <cellStyle name="Total 2 2 37 3" xfId="21104"/>
    <cellStyle name="Total 2 2 37 4" xfId="29291"/>
    <cellStyle name="Total 2 2 37 5" xfId="38661"/>
    <cellStyle name="Total 2 2 37 6" xfId="42956"/>
    <cellStyle name="Total 2 2 37 7" xfId="47686"/>
    <cellStyle name="Total 2 2 38" xfId="4584"/>
    <cellStyle name="Total 2 2 38 2" xfId="12301"/>
    <cellStyle name="Total 2 2 38 3" xfId="21294"/>
    <cellStyle name="Total 2 2 38 4" xfId="29481"/>
    <cellStyle name="Total 2 2 38 5" xfId="38841"/>
    <cellStyle name="Total 2 2 38 6" xfId="43146"/>
    <cellStyle name="Total 2 2 38 7" xfId="47477"/>
    <cellStyle name="Total 2 2 39" xfId="4622"/>
    <cellStyle name="Total 2 2 39 2" xfId="12339"/>
    <cellStyle name="Total 2 2 39 3" xfId="21332"/>
    <cellStyle name="Total 2 2 39 4" xfId="29519"/>
    <cellStyle name="Total 2 2 39 5" xfId="38878"/>
    <cellStyle name="Total 2 2 39 6" xfId="43184"/>
    <cellStyle name="Total 2 2 39 7" xfId="53993"/>
    <cellStyle name="Total 2 2 4" xfId="487"/>
    <cellStyle name="Total 2 2 4 10" xfId="1933"/>
    <cellStyle name="Total 2 2 4 10 2" xfId="9756"/>
    <cellStyle name="Total 2 2 4 10 3" xfId="17184"/>
    <cellStyle name="Total 2 2 4 10 4" xfId="25983"/>
    <cellStyle name="Total 2 2 4 10 5" xfId="34605"/>
    <cellStyle name="Total 2 2 4 10 6" xfId="41579"/>
    <cellStyle name="Total 2 2 4 10 7" xfId="52968"/>
    <cellStyle name="Total 2 2 4 11" xfId="2051"/>
    <cellStyle name="Total 2 2 4 11 2" xfId="9874"/>
    <cellStyle name="Total 2 2 4 11 3" xfId="17302"/>
    <cellStyle name="Total 2 2 4 11 4" xfId="26076"/>
    <cellStyle name="Total 2 2 4 11 5" xfId="34723"/>
    <cellStyle name="Total 2 2 4 11 6" xfId="37469"/>
    <cellStyle name="Total 2 2 4 11 7" xfId="53164"/>
    <cellStyle name="Total 2 2 4 12" xfId="2164"/>
    <cellStyle name="Total 2 2 4 12 2" xfId="9987"/>
    <cellStyle name="Total 2 2 4 12 3" xfId="17415"/>
    <cellStyle name="Total 2 2 4 12 4" xfId="25445"/>
    <cellStyle name="Total 2 2 4 12 5" xfId="33907"/>
    <cellStyle name="Total 2 2 4 12 6" xfId="40419"/>
    <cellStyle name="Total 2 2 4 12 7" xfId="51752"/>
    <cellStyle name="Total 2 2 4 13" xfId="1428"/>
    <cellStyle name="Total 2 2 4 13 2" xfId="9251"/>
    <cellStyle name="Total 2 2 4 13 3" xfId="16679"/>
    <cellStyle name="Total 2 2 4 13 4" xfId="25915"/>
    <cellStyle name="Total 2 2 4 13 5" xfId="34516"/>
    <cellStyle name="Total 2 2 4 13 6" xfId="40632"/>
    <cellStyle name="Total 2 2 4 13 7" xfId="52816"/>
    <cellStyle name="Total 2 2 4 14" xfId="2356"/>
    <cellStyle name="Total 2 2 4 14 2" xfId="10179"/>
    <cellStyle name="Total 2 2 4 14 3" xfId="17607"/>
    <cellStyle name="Total 2 2 4 14 4" xfId="24922"/>
    <cellStyle name="Total 2 2 4 14 5" xfId="33253"/>
    <cellStyle name="Total 2 2 4 14 6" xfId="36707"/>
    <cellStyle name="Total 2 2 4 14 7" xfId="50625"/>
    <cellStyle name="Total 2 2 4 15" xfId="2462"/>
    <cellStyle name="Total 2 2 4 15 2" xfId="10285"/>
    <cellStyle name="Total 2 2 4 15 3" xfId="17713"/>
    <cellStyle name="Total 2 2 4 15 4" xfId="26651"/>
    <cellStyle name="Total 2 2 4 15 5" xfId="35495"/>
    <cellStyle name="Total 2 2 4 15 6" xfId="39952"/>
    <cellStyle name="Total 2 2 4 15 7" xfId="54401"/>
    <cellStyle name="Total 2 2 4 16" xfId="2575"/>
    <cellStyle name="Total 2 2 4 16 2" xfId="10398"/>
    <cellStyle name="Total 2 2 4 16 3" xfId="17826"/>
    <cellStyle name="Total 2 2 4 16 4" xfId="25345"/>
    <cellStyle name="Total 2 2 4 16 5" xfId="33780"/>
    <cellStyle name="Total 2 2 4 16 6" xfId="37461"/>
    <cellStyle name="Total 2 2 4 16 7" xfId="51529"/>
    <cellStyle name="Total 2 2 4 17" xfId="2677"/>
    <cellStyle name="Total 2 2 4 17 2" xfId="10500"/>
    <cellStyle name="Total 2 2 4 17 3" xfId="17928"/>
    <cellStyle name="Total 2 2 4 17 4" xfId="19724"/>
    <cellStyle name="Total 2 2 4 17 5" xfId="27911"/>
    <cellStyle name="Total 2 2 4 17 6" xfId="41499"/>
    <cellStyle name="Total 2 2 4 17 7" xfId="48244"/>
    <cellStyle name="Total 2 2 4 18" xfId="2714"/>
    <cellStyle name="Total 2 2 4 18 2" xfId="10537"/>
    <cellStyle name="Total 2 2 4 18 3" xfId="17965"/>
    <cellStyle name="Total 2 2 4 18 4" xfId="24924"/>
    <cellStyle name="Total 2 2 4 18 5" xfId="33255"/>
    <cellStyle name="Total 2 2 4 18 6" xfId="37903"/>
    <cellStyle name="Total 2 2 4 18 7" xfId="50628"/>
    <cellStyle name="Total 2 2 4 19" xfId="2769"/>
    <cellStyle name="Total 2 2 4 19 2" xfId="10592"/>
    <cellStyle name="Total 2 2 4 19 3" xfId="18020"/>
    <cellStyle name="Total 2 2 4 19 4" xfId="26416"/>
    <cellStyle name="Total 2 2 4 19 5" xfId="35180"/>
    <cellStyle name="Total 2 2 4 19 6" xfId="39749"/>
    <cellStyle name="Total 2 2 4 19 7" xfId="53896"/>
    <cellStyle name="Total 2 2 4 2" xfId="638"/>
    <cellStyle name="Total 2 2 4 2 2" xfId="8461"/>
    <cellStyle name="Total 2 2 4 2 3" xfId="8285"/>
    <cellStyle name="Total 2 2 4 2 4" xfId="26148"/>
    <cellStyle name="Total 2 2 4 2 5" xfId="34817"/>
    <cellStyle name="Total 2 2 4 2 6" xfId="38059"/>
    <cellStyle name="Total 2 2 4 2 7" xfId="53324"/>
    <cellStyle name="Total 2 2 4 20" xfId="2876"/>
    <cellStyle name="Total 2 2 4 20 2" xfId="10699"/>
    <cellStyle name="Total 2 2 4 20 3" xfId="18127"/>
    <cellStyle name="Total 2 2 4 20 4" xfId="19054"/>
    <cellStyle name="Total 2 2 4 20 5" xfId="33161"/>
    <cellStyle name="Total 2 2 4 20 6" xfId="37061"/>
    <cellStyle name="Total 2 2 4 20 7" xfId="50464"/>
    <cellStyle name="Total 2 2 4 21" xfId="3252"/>
    <cellStyle name="Total 2 2 4 21 2" xfId="11045"/>
    <cellStyle name="Total 2 2 4 21 3" xfId="18374"/>
    <cellStyle name="Total 2 2 4 21 4" xfId="24847"/>
    <cellStyle name="Total 2 2 4 21 5" xfId="28523"/>
    <cellStyle name="Total 2 2 4 21 6" xfId="37130"/>
    <cellStyle name="Total 2 2 4 21 7" xfId="49925"/>
    <cellStyle name="Total 2 2 4 22" xfId="3372"/>
    <cellStyle name="Total 2 2 4 22 2" xfId="11163"/>
    <cellStyle name="Total 2 2 4 22 3" xfId="18485"/>
    <cellStyle name="Total 2 2 4 22 4" xfId="25777"/>
    <cellStyle name="Total 2 2 4 22 5" xfId="34340"/>
    <cellStyle name="Total 2 2 4 22 6" xfId="39060"/>
    <cellStyle name="Total 2 2 4 22 7" xfId="52508"/>
    <cellStyle name="Total 2 2 4 23" xfId="3514"/>
    <cellStyle name="Total 2 2 4 23 2" xfId="11305"/>
    <cellStyle name="Total 2 2 4 23 3" xfId="18602"/>
    <cellStyle name="Total 2 2 4 23 4" xfId="25969"/>
    <cellStyle name="Total 2 2 4 23 5" xfId="34582"/>
    <cellStyle name="Total 2 2 4 23 6" xfId="41058"/>
    <cellStyle name="Total 2 2 4 23 7" xfId="52933"/>
    <cellStyle name="Total 2 2 4 24" xfId="3642"/>
    <cellStyle name="Total 2 2 4 24 2" xfId="11427"/>
    <cellStyle name="Total 2 2 4 24 3" xfId="18700"/>
    <cellStyle name="Total 2 2 4 24 4" xfId="20418"/>
    <cellStyle name="Total 2 2 4 24 5" xfId="27832"/>
    <cellStyle name="Total 2 2 4 24 6" xfId="41478"/>
    <cellStyle name="Total 2 2 4 24 7" xfId="47979"/>
    <cellStyle name="Total 2 2 4 25" xfId="3773"/>
    <cellStyle name="Total 2 2 4 25 2" xfId="11555"/>
    <cellStyle name="Total 2 2 4 25 3" xfId="18812"/>
    <cellStyle name="Total 2 2 4 25 4" xfId="19720"/>
    <cellStyle name="Total 2 2 4 25 5" xfId="27720"/>
    <cellStyle name="Total 2 2 4 25 6" xfId="37303"/>
    <cellStyle name="Total 2 2 4 25 7" xfId="50215"/>
    <cellStyle name="Total 2 2 4 26" xfId="3890"/>
    <cellStyle name="Total 2 2 4 26 2" xfId="11670"/>
    <cellStyle name="Total 2 2 4 26 3" xfId="18921"/>
    <cellStyle name="Total 2 2 4 26 4" xfId="25544"/>
    <cellStyle name="Total 2 2 4 26 5" xfId="34037"/>
    <cellStyle name="Total 2 2 4 26 6" xfId="39807"/>
    <cellStyle name="Total 2 2 4 26 7" xfId="51971"/>
    <cellStyle name="Total 2 2 4 27" xfId="3531"/>
    <cellStyle name="Total 2 2 4 27 2" xfId="11321"/>
    <cellStyle name="Total 2 2 4 27 3" xfId="20500"/>
    <cellStyle name="Total 2 2 4 27 4" xfId="28626"/>
    <cellStyle name="Total 2 2 4 27 5" xfId="38003"/>
    <cellStyle name="Total 2 2 4 27 6" xfId="42496"/>
    <cellStyle name="Total 2 2 4 27 7" xfId="51026"/>
    <cellStyle name="Total 2 2 4 28" xfId="4087"/>
    <cellStyle name="Total 2 2 4 28 2" xfId="11847"/>
    <cellStyle name="Total 2 2 4 28 3" xfId="20797"/>
    <cellStyle name="Total 2 2 4 28 4" xfId="28984"/>
    <cellStyle name="Total 2 2 4 28 5" xfId="38363"/>
    <cellStyle name="Total 2 2 4 28 6" xfId="42649"/>
    <cellStyle name="Total 2 2 4 28 7" xfId="51824"/>
    <cellStyle name="Total 2 2 4 29" xfId="4072"/>
    <cellStyle name="Total 2 2 4 29 2" xfId="20782"/>
    <cellStyle name="Total 2 2 4 29 3" xfId="28969"/>
    <cellStyle name="Total 2 2 4 29 4" xfId="38348"/>
    <cellStyle name="Total 2 2 4 29 5" xfId="42634"/>
    <cellStyle name="Total 2 2 4 29 6" xfId="48273"/>
    <cellStyle name="Total 2 2 4 3" xfId="745"/>
    <cellStyle name="Total 2 2 4 3 2" xfId="8568"/>
    <cellStyle name="Total 2 2 4 3 3" xfId="15996"/>
    <cellStyle name="Total 2 2 4 3 4" xfId="19706"/>
    <cellStyle name="Total 2 2 4 3 5" xfId="27054"/>
    <cellStyle name="Total 2 2 4 3 6" xfId="38051"/>
    <cellStyle name="Total 2 2 4 3 7" xfId="48554"/>
    <cellStyle name="Total 2 2 4 30" xfId="4284"/>
    <cellStyle name="Total 2 2 4 30 2" xfId="12001"/>
    <cellStyle name="Total 2 2 4 30 3" xfId="20994"/>
    <cellStyle name="Total 2 2 4 30 4" xfId="29181"/>
    <cellStyle name="Total 2 2 4 30 5" xfId="38554"/>
    <cellStyle name="Total 2 2 4 30 6" xfId="42846"/>
    <cellStyle name="Total 2 2 4 30 7" xfId="50131"/>
    <cellStyle name="Total 2 2 4 31" xfId="4407"/>
    <cellStyle name="Total 2 2 4 31 2" xfId="12124"/>
    <cellStyle name="Total 2 2 4 31 3" xfId="21117"/>
    <cellStyle name="Total 2 2 4 31 4" xfId="29304"/>
    <cellStyle name="Total 2 2 4 31 5" xfId="38674"/>
    <cellStyle name="Total 2 2 4 31 6" xfId="42969"/>
    <cellStyle name="Total 2 2 4 31 7" xfId="54229"/>
    <cellStyle name="Total 2 2 4 32" xfId="4521"/>
    <cellStyle name="Total 2 2 4 32 2" xfId="12238"/>
    <cellStyle name="Total 2 2 4 32 3" xfId="21231"/>
    <cellStyle name="Total 2 2 4 32 4" xfId="29418"/>
    <cellStyle name="Total 2 2 4 32 5" xfId="38782"/>
    <cellStyle name="Total 2 2 4 32 6" xfId="43083"/>
    <cellStyle name="Total 2 2 4 32 7" xfId="48834"/>
    <cellStyle name="Total 2 2 4 33" xfId="4634"/>
    <cellStyle name="Total 2 2 4 33 2" xfId="12351"/>
    <cellStyle name="Total 2 2 4 33 3" xfId="21344"/>
    <cellStyle name="Total 2 2 4 33 4" xfId="29531"/>
    <cellStyle name="Total 2 2 4 33 5" xfId="38890"/>
    <cellStyle name="Total 2 2 4 33 6" xfId="43196"/>
    <cellStyle name="Total 2 2 4 33 7" xfId="52991"/>
    <cellStyle name="Total 2 2 4 34" xfId="4746"/>
    <cellStyle name="Total 2 2 4 34 2" xfId="12463"/>
    <cellStyle name="Total 2 2 4 34 3" xfId="21456"/>
    <cellStyle name="Total 2 2 4 34 4" xfId="29643"/>
    <cellStyle name="Total 2 2 4 34 5" xfId="38998"/>
    <cellStyle name="Total 2 2 4 34 6" xfId="43308"/>
    <cellStyle name="Total 2 2 4 34 7" xfId="49158"/>
    <cellStyle name="Total 2 2 4 35" xfId="4854"/>
    <cellStyle name="Total 2 2 4 35 2" xfId="12571"/>
    <cellStyle name="Total 2 2 4 35 3" xfId="21564"/>
    <cellStyle name="Total 2 2 4 35 4" xfId="29751"/>
    <cellStyle name="Total 2 2 4 35 5" xfId="39102"/>
    <cellStyle name="Total 2 2 4 35 6" xfId="43416"/>
    <cellStyle name="Total 2 2 4 35 7" xfId="48058"/>
    <cellStyle name="Total 2 2 4 36" xfId="4966"/>
    <cellStyle name="Total 2 2 4 36 2" xfId="12683"/>
    <cellStyle name="Total 2 2 4 36 3" xfId="21676"/>
    <cellStyle name="Total 2 2 4 36 4" xfId="29863"/>
    <cellStyle name="Total 2 2 4 36 5" xfId="39210"/>
    <cellStyle name="Total 2 2 4 36 6" xfId="43528"/>
    <cellStyle name="Total 2 2 4 36 7" xfId="50327"/>
    <cellStyle name="Total 2 2 4 37" xfId="5135"/>
    <cellStyle name="Total 2 2 4 37 2" xfId="12852"/>
    <cellStyle name="Total 2 2 4 37 3" xfId="21845"/>
    <cellStyle name="Total 2 2 4 37 4" xfId="30032"/>
    <cellStyle name="Total 2 2 4 37 5" xfId="39372"/>
    <cellStyle name="Total 2 2 4 37 6" xfId="43697"/>
    <cellStyle name="Total 2 2 4 37 7" xfId="54129"/>
    <cellStyle name="Total 2 2 4 38" xfId="5464"/>
    <cellStyle name="Total 2 2 4 38 2" xfId="13181"/>
    <cellStyle name="Total 2 2 4 38 3" xfId="22174"/>
    <cellStyle name="Total 2 2 4 38 4" xfId="30361"/>
    <cellStyle name="Total 2 2 4 38 5" xfId="39689"/>
    <cellStyle name="Total 2 2 4 38 6" xfId="44026"/>
    <cellStyle name="Total 2 2 4 38 7" xfId="51873"/>
    <cellStyle name="Total 2 2 4 39" xfId="5589"/>
    <cellStyle name="Total 2 2 4 39 2" xfId="13306"/>
    <cellStyle name="Total 2 2 4 39 3" xfId="22299"/>
    <cellStyle name="Total 2 2 4 39 4" xfId="30486"/>
    <cellStyle name="Total 2 2 4 39 5" xfId="39808"/>
    <cellStyle name="Total 2 2 4 39 6" xfId="44151"/>
    <cellStyle name="Total 2 2 4 39 7" xfId="47138"/>
    <cellStyle name="Total 2 2 4 4" xfId="857"/>
    <cellStyle name="Total 2 2 4 4 2" xfId="8680"/>
    <cellStyle name="Total 2 2 4 4 3" xfId="16108"/>
    <cellStyle name="Total 2 2 4 4 4" xfId="20007"/>
    <cellStyle name="Total 2 2 4 4 5" xfId="28470"/>
    <cellStyle name="Total 2 2 4 4 6" xfId="37814"/>
    <cellStyle name="Total 2 2 4 4 7" xfId="49414"/>
    <cellStyle name="Total 2 2 4 40" xfId="5704"/>
    <cellStyle name="Total 2 2 4 40 2" xfId="13421"/>
    <cellStyle name="Total 2 2 4 40 3" xfId="22414"/>
    <cellStyle name="Total 2 2 4 40 4" xfId="30601"/>
    <cellStyle name="Total 2 2 4 40 5" xfId="39919"/>
    <cellStyle name="Total 2 2 4 40 6" xfId="44266"/>
    <cellStyle name="Total 2 2 4 40 7" xfId="46919"/>
    <cellStyle name="Total 2 2 4 41" xfId="5821"/>
    <cellStyle name="Total 2 2 4 41 2" xfId="13538"/>
    <cellStyle name="Total 2 2 4 41 3" xfId="22531"/>
    <cellStyle name="Total 2 2 4 41 4" xfId="30718"/>
    <cellStyle name="Total 2 2 4 41 5" xfId="40033"/>
    <cellStyle name="Total 2 2 4 41 6" xfId="44383"/>
    <cellStyle name="Total 2 2 4 41 7" xfId="50532"/>
    <cellStyle name="Total 2 2 4 42" xfId="5949"/>
    <cellStyle name="Total 2 2 4 42 2" xfId="13666"/>
    <cellStyle name="Total 2 2 4 42 3" xfId="22659"/>
    <cellStyle name="Total 2 2 4 42 4" xfId="30846"/>
    <cellStyle name="Total 2 2 4 42 5" xfId="40157"/>
    <cellStyle name="Total 2 2 4 42 6" xfId="44511"/>
    <cellStyle name="Total 2 2 4 42 7" xfId="52020"/>
    <cellStyle name="Total 2 2 4 43" xfId="6052"/>
    <cellStyle name="Total 2 2 4 43 2" xfId="13769"/>
    <cellStyle name="Total 2 2 4 43 3" xfId="22762"/>
    <cellStyle name="Total 2 2 4 43 4" xfId="30949"/>
    <cellStyle name="Total 2 2 4 43 5" xfId="40256"/>
    <cellStyle name="Total 2 2 4 43 6" xfId="44614"/>
    <cellStyle name="Total 2 2 4 43 7" xfId="51789"/>
    <cellStyle name="Total 2 2 4 44" xfId="6205"/>
    <cellStyle name="Total 2 2 4 44 2" xfId="13922"/>
    <cellStyle name="Total 2 2 4 44 3" xfId="22915"/>
    <cellStyle name="Total 2 2 4 44 4" xfId="31102"/>
    <cellStyle name="Total 2 2 4 44 5" xfId="40403"/>
    <cellStyle name="Total 2 2 4 44 6" xfId="44767"/>
    <cellStyle name="Total 2 2 4 44 7" xfId="48170"/>
    <cellStyle name="Total 2 2 4 45" xfId="6322"/>
    <cellStyle name="Total 2 2 4 45 2" xfId="14039"/>
    <cellStyle name="Total 2 2 4 45 3" xfId="23032"/>
    <cellStyle name="Total 2 2 4 45 4" xfId="31219"/>
    <cellStyle name="Total 2 2 4 45 5" xfId="40518"/>
    <cellStyle name="Total 2 2 4 45 6" xfId="44884"/>
    <cellStyle name="Total 2 2 4 45 7" xfId="51029"/>
    <cellStyle name="Total 2 2 4 46" xfId="6432"/>
    <cellStyle name="Total 2 2 4 46 2" xfId="14149"/>
    <cellStyle name="Total 2 2 4 46 3" xfId="23142"/>
    <cellStyle name="Total 2 2 4 46 4" xfId="31329"/>
    <cellStyle name="Total 2 2 4 46 5" xfId="40624"/>
    <cellStyle name="Total 2 2 4 46 6" xfId="44994"/>
    <cellStyle name="Total 2 2 4 46 7" xfId="52413"/>
    <cellStyle name="Total 2 2 4 47" xfId="6127"/>
    <cellStyle name="Total 2 2 4 47 2" xfId="13844"/>
    <cellStyle name="Total 2 2 4 47 3" xfId="22837"/>
    <cellStyle name="Total 2 2 4 47 4" xfId="31024"/>
    <cellStyle name="Total 2 2 4 47 5" xfId="40325"/>
    <cellStyle name="Total 2 2 4 47 6" xfId="44689"/>
    <cellStyle name="Total 2 2 4 47 7" xfId="50078"/>
    <cellStyle name="Total 2 2 4 48" xfId="6579"/>
    <cellStyle name="Total 2 2 4 48 2" xfId="14296"/>
    <cellStyle name="Total 2 2 4 48 3" xfId="23289"/>
    <cellStyle name="Total 2 2 4 48 4" xfId="31476"/>
    <cellStyle name="Total 2 2 4 48 5" xfId="40764"/>
    <cellStyle name="Total 2 2 4 48 6" xfId="45141"/>
    <cellStyle name="Total 2 2 4 48 7" xfId="52695"/>
    <cellStyle name="Total 2 2 4 49" xfId="6690"/>
    <cellStyle name="Total 2 2 4 49 2" xfId="14407"/>
    <cellStyle name="Total 2 2 4 49 3" xfId="23400"/>
    <cellStyle name="Total 2 2 4 49 4" xfId="31587"/>
    <cellStyle name="Total 2 2 4 49 5" xfId="40870"/>
    <cellStyle name="Total 2 2 4 49 6" xfId="45252"/>
    <cellStyle name="Total 2 2 4 49 7" xfId="50771"/>
    <cellStyle name="Total 2 2 4 5" xfId="1321"/>
    <cellStyle name="Total 2 2 4 5 2" xfId="9144"/>
    <cellStyle name="Total 2 2 4 5 3" xfId="16572"/>
    <cellStyle name="Total 2 2 4 5 4" xfId="25212"/>
    <cellStyle name="Total 2 2 4 5 5" xfId="33611"/>
    <cellStyle name="Total 2 2 4 5 6" xfId="37664"/>
    <cellStyle name="Total 2 2 4 5 7" xfId="51251"/>
    <cellStyle name="Total 2 2 4 50" xfId="6805"/>
    <cellStyle name="Total 2 2 4 50 2" xfId="14522"/>
    <cellStyle name="Total 2 2 4 50 3" xfId="23515"/>
    <cellStyle name="Total 2 2 4 50 4" xfId="31702"/>
    <cellStyle name="Total 2 2 4 50 5" xfId="40978"/>
    <cellStyle name="Total 2 2 4 50 6" xfId="45367"/>
    <cellStyle name="Total 2 2 4 50 7" xfId="47513"/>
    <cellStyle name="Total 2 2 4 51" xfId="6918"/>
    <cellStyle name="Total 2 2 4 51 2" xfId="14635"/>
    <cellStyle name="Total 2 2 4 51 3" xfId="23628"/>
    <cellStyle name="Total 2 2 4 51 4" xfId="31815"/>
    <cellStyle name="Total 2 2 4 51 5" xfId="41086"/>
    <cellStyle name="Total 2 2 4 51 6" xfId="45480"/>
    <cellStyle name="Total 2 2 4 51 7" xfId="54518"/>
    <cellStyle name="Total 2 2 4 52" xfId="7030"/>
    <cellStyle name="Total 2 2 4 52 2" xfId="14747"/>
    <cellStyle name="Total 2 2 4 52 3" xfId="23740"/>
    <cellStyle name="Total 2 2 4 52 4" xfId="31927"/>
    <cellStyle name="Total 2 2 4 52 5" xfId="41192"/>
    <cellStyle name="Total 2 2 4 52 6" xfId="45592"/>
    <cellStyle name="Total 2 2 4 52 7" xfId="47211"/>
    <cellStyle name="Total 2 2 4 53" xfId="7316"/>
    <cellStyle name="Total 2 2 4 53 2" xfId="15033"/>
    <cellStyle name="Total 2 2 4 53 3" xfId="24026"/>
    <cellStyle name="Total 2 2 4 53 4" xfId="32213"/>
    <cellStyle name="Total 2 2 4 53 5" xfId="41469"/>
    <cellStyle name="Total 2 2 4 53 6" xfId="45878"/>
    <cellStyle name="Total 2 2 4 53 7" xfId="54009"/>
    <cellStyle name="Total 2 2 4 54" xfId="7143"/>
    <cellStyle name="Total 2 2 4 54 2" xfId="14860"/>
    <cellStyle name="Total 2 2 4 54 3" xfId="23853"/>
    <cellStyle name="Total 2 2 4 54 4" xfId="32040"/>
    <cellStyle name="Total 2 2 4 54 5" xfId="41302"/>
    <cellStyle name="Total 2 2 4 54 6" xfId="45705"/>
    <cellStyle name="Total 2 2 4 54 7" xfId="50298"/>
    <cellStyle name="Total 2 2 4 55" xfId="7427"/>
    <cellStyle name="Total 2 2 4 55 2" xfId="15144"/>
    <cellStyle name="Total 2 2 4 55 3" xfId="24137"/>
    <cellStyle name="Total 2 2 4 55 4" xfId="32324"/>
    <cellStyle name="Total 2 2 4 55 5" xfId="41575"/>
    <cellStyle name="Total 2 2 4 55 6" xfId="45989"/>
    <cellStyle name="Total 2 2 4 55 7" xfId="49900"/>
    <cellStyle name="Total 2 2 4 56" xfId="7548"/>
    <cellStyle name="Total 2 2 4 56 2" xfId="15265"/>
    <cellStyle name="Total 2 2 4 56 3" xfId="24258"/>
    <cellStyle name="Total 2 2 4 56 4" xfId="32445"/>
    <cellStyle name="Total 2 2 4 56 5" xfId="41690"/>
    <cellStyle name="Total 2 2 4 56 6" xfId="46110"/>
    <cellStyle name="Total 2 2 4 56 7" xfId="52091"/>
    <cellStyle name="Total 2 2 4 57" xfId="7824"/>
    <cellStyle name="Total 2 2 4 57 2" xfId="15541"/>
    <cellStyle name="Total 2 2 4 57 3" xfId="24528"/>
    <cellStyle name="Total 2 2 4 57 4" xfId="32721"/>
    <cellStyle name="Total 2 2 4 57 5" xfId="41956"/>
    <cellStyle name="Total 2 2 4 57 6" xfId="46386"/>
    <cellStyle name="Total 2 2 4 57 7" xfId="53178"/>
    <cellStyle name="Total 2 2 4 58" xfId="7961"/>
    <cellStyle name="Total 2 2 4 58 2" xfId="15678"/>
    <cellStyle name="Total 2 2 4 58 3" xfId="24664"/>
    <cellStyle name="Total 2 2 4 58 4" xfId="32858"/>
    <cellStyle name="Total 2 2 4 58 5" xfId="42085"/>
    <cellStyle name="Total 2 2 4 58 6" xfId="46523"/>
    <cellStyle name="Total 2 2 4 58 7" xfId="53336"/>
    <cellStyle name="Total 2 2 4 59" xfId="7654"/>
    <cellStyle name="Total 2 2 4 59 2" xfId="15371"/>
    <cellStyle name="Total 2 2 4 59 3" xfId="24363"/>
    <cellStyle name="Total 2 2 4 59 4" xfId="32551"/>
    <cellStyle name="Total 2 2 4 59 5" xfId="41792"/>
    <cellStyle name="Total 2 2 4 59 6" xfId="46216"/>
    <cellStyle name="Total 2 2 4 59 7" xfId="49524"/>
    <cellStyle name="Total 2 2 4 6" xfId="1444"/>
    <cellStyle name="Total 2 2 4 6 2" xfId="9267"/>
    <cellStyle name="Total 2 2 4 6 3" xfId="16695"/>
    <cellStyle name="Total 2 2 4 6 4" xfId="25047"/>
    <cellStyle name="Total 2 2 4 6 5" xfId="33407"/>
    <cellStyle name="Total 2 2 4 6 6" xfId="38789"/>
    <cellStyle name="Total 2 2 4 6 7" xfId="50899"/>
    <cellStyle name="Total 2 2 4 60" xfId="8100"/>
    <cellStyle name="Total 2 2 4 60 2" xfId="15817"/>
    <cellStyle name="Total 2 2 4 60 3" xfId="32997"/>
    <cellStyle name="Total 2 2 4 60 4" xfId="42219"/>
    <cellStyle name="Total 2 2 4 60 5" xfId="46662"/>
    <cellStyle name="Total 2 2 4 60 6" xfId="53445"/>
    <cellStyle name="Total 2 2 4 61" xfId="26001"/>
    <cellStyle name="Total 2 2 4 62" xfId="34626"/>
    <cellStyle name="Total 2 2 4 63" xfId="37019"/>
    <cellStyle name="Total 2 2 4 64" xfId="53004"/>
    <cellStyle name="Total 2 2 4 7" xfId="1556"/>
    <cellStyle name="Total 2 2 4 7 2" xfId="9379"/>
    <cellStyle name="Total 2 2 4 7 3" xfId="16807"/>
    <cellStyle name="Total 2 2 4 7 4" xfId="26487"/>
    <cellStyle name="Total 2 2 4 7 5" xfId="35279"/>
    <cellStyle name="Total 2 2 4 7 6" xfId="36867"/>
    <cellStyle name="Total 2 2 4 7 7" xfId="54055"/>
    <cellStyle name="Total 2 2 4 8" xfId="1681"/>
    <cellStyle name="Total 2 2 4 8 2" xfId="9504"/>
    <cellStyle name="Total 2 2 4 8 3" xfId="16932"/>
    <cellStyle name="Total 2 2 4 8 4" xfId="25473"/>
    <cellStyle name="Total 2 2 4 8 5" xfId="33946"/>
    <cellStyle name="Total 2 2 4 8 6" xfId="37493"/>
    <cellStyle name="Total 2 2 4 8 7" xfId="51822"/>
    <cellStyle name="Total 2 2 4 9" xfId="1815"/>
    <cellStyle name="Total 2 2 4 9 2" xfId="9638"/>
    <cellStyle name="Total 2 2 4 9 3" xfId="17066"/>
    <cellStyle name="Total 2 2 4 9 4" xfId="19692"/>
    <cellStyle name="Total 2 2 4 9 5" xfId="28642"/>
    <cellStyle name="Total 2 2 4 9 6" xfId="38742"/>
    <cellStyle name="Total 2 2 4 9 7" xfId="47968"/>
    <cellStyle name="Total 2 2 40" xfId="4001"/>
    <cellStyle name="Total 2 2 40 2" xfId="11780"/>
    <cellStyle name="Total 2 2 40 3" xfId="20711"/>
    <cellStyle name="Total 2 2 40 4" xfId="28898"/>
    <cellStyle name="Total 2 2 40 5" xfId="38281"/>
    <cellStyle name="Total 2 2 40 6" xfId="42563"/>
    <cellStyle name="Total 2 2 40 7" xfId="49165"/>
    <cellStyle name="Total 2 2 41" xfId="4842"/>
    <cellStyle name="Total 2 2 41 2" xfId="12559"/>
    <cellStyle name="Total 2 2 41 3" xfId="21552"/>
    <cellStyle name="Total 2 2 41 4" xfId="29739"/>
    <cellStyle name="Total 2 2 41 5" xfId="39090"/>
    <cellStyle name="Total 2 2 41 6" xfId="43404"/>
    <cellStyle name="Total 2 2 41 7" xfId="54314"/>
    <cellStyle name="Total 2 2 42" xfId="5183"/>
    <cellStyle name="Total 2 2 42 2" xfId="12900"/>
    <cellStyle name="Total 2 2 42 3" xfId="21893"/>
    <cellStyle name="Total 2 2 42 4" xfId="30080"/>
    <cellStyle name="Total 2 2 42 5" xfId="39419"/>
    <cellStyle name="Total 2 2 42 6" xfId="43745"/>
    <cellStyle name="Total 2 2 42 7" xfId="50557"/>
    <cellStyle name="Total 2 2 43" xfId="5146"/>
    <cellStyle name="Total 2 2 43 2" xfId="12863"/>
    <cellStyle name="Total 2 2 43 3" xfId="21856"/>
    <cellStyle name="Total 2 2 43 4" xfId="30043"/>
    <cellStyle name="Total 2 2 43 5" xfId="39382"/>
    <cellStyle name="Total 2 2 43 6" xfId="43708"/>
    <cellStyle name="Total 2 2 43 7" xfId="54035"/>
    <cellStyle name="Total 2 2 44" xfId="5527"/>
    <cellStyle name="Total 2 2 44 2" xfId="13244"/>
    <cellStyle name="Total 2 2 44 3" xfId="22237"/>
    <cellStyle name="Total 2 2 44 4" xfId="30424"/>
    <cellStyle name="Total 2 2 44 5" xfId="39748"/>
    <cellStyle name="Total 2 2 44 6" xfId="44089"/>
    <cellStyle name="Total 2 2 44 7" xfId="47940"/>
    <cellStyle name="Total 2 2 45" xfId="5092"/>
    <cellStyle name="Total 2 2 45 2" xfId="12809"/>
    <cellStyle name="Total 2 2 45 3" xfId="21802"/>
    <cellStyle name="Total 2 2 45 4" xfId="29989"/>
    <cellStyle name="Total 2 2 45 5" xfId="39331"/>
    <cellStyle name="Total 2 2 45 6" xfId="43654"/>
    <cellStyle name="Total 2 2 45 7" xfId="51077"/>
    <cellStyle name="Total 2 2 46" xfId="5206"/>
    <cellStyle name="Total 2 2 46 2" xfId="12923"/>
    <cellStyle name="Total 2 2 46 3" xfId="21916"/>
    <cellStyle name="Total 2 2 46 4" xfId="30103"/>
    <cellStyle name="Total 2 2 46 5" xfId="39438"/>
    <cellStyle name="Total 2 2 46 6" xfId="43768"/>
    <cellStyle name="Total 2 2 46 7" xfId="53124"/>
    <cellStyle name="Total 2 2 47" xfId="5166"/>
    <cellStyle name="Total 2 2 47 2" xfId="12883"/>
    <cellStyle name="Total 2 2 47 3" xfId="21876"/>
    <cellStyle name="Total 2 2 47 4" xfId="30063"/>
    <cellStyle name="Total 2 2 47 5" xfId="39402"/>
    <cellStyle name="Total 2 2 47 6" xfId="43728"/>
    <cellStyle name="Total 2 2 47 7" xfId="52401"/>
    <cellStyle name="Total 2 2 48" xfId="5192"/>
    <cellStyle name="Total 2 2 48 2" xfId="12909"/>
    <cellStyle name="Total 2 2 48 3" xfId="21902"/>
    <cellStyle name="Total 2 2 48 4" xfId="30089"/>
    <cellStyle name="Total 2 2 48 5" xfId="39426"/>
    <cellStyle name="Total 2 2 48 6" xfId="43754"/>
    <cellStyle name="Total 2 2 48 7" xfId="47379"/>
    <cellStyle name="Total 2 2 49" xfId="5798"/>
    <cellStyle name="Total 2 2 49 2" xfId="13515"/>
    <cellStyle name="Total 2 2 49 3" xfId="22508"/>
    <cellStyle name="Total 2 2 49 4" xfId="30695"/>
    <cellStyle name="Total 2 2 49 5" xfId="40010"/>
    <cellStyle name="Total 2 2 49 6" xfId="44360"/>
    <cellStyle name="Total 2 2 49 7" xfId="52251"/>
    <cellStyle name="Total 2 2 5" xfId="490"/>
    <cellStyle name="Total 2 2 5 10" xfId="1936"/>
    <cellStyle name="Total 2 2 5 10 2" xfId="9759"/>
    <cellStyle name="Total 2 2 5 10 3" xfId="17187"/>
    <cellStyle name="Total 2 2 5 10 4" xfId="25848"/>
    <cellStyle name="Total 2 2 5 10 5" xfId="34435"/>
    <cellStyle name="Total 2 2 5 10 6" xfId="41196"/>
    <cellStyle name="Total 2 2 5 10 7" xfId="52670"/>
    <cellStyle name="Total 2 2 5 11" xfId="2054"/>
    <cellStyle name="Total 2 2 5 11 2" xfId="9877"/>
    <cellStyle name="Total 2 2 5 11 3" xfId="17305"/>
    <cellStyle name="Total 2 2 5 11 4" xfId="25964"/>
    <cellStyle name="Total 2 2 5 11 5" xfId="34574"/>
    <cellStyle name="Total 2 2 5 11 6" xfId="36641"/>
    <cellStyle name="Total 2 2 5 11 7" xfId="52920"/>
    <cellStyle name="Total 2 2 5 12" xfId="2167"/>
    <cellStyle name="Total 2 2 5 12 2" xfId="9990"/>
    <cellStyle name="Total 2 2 5 12 3" xfId="17418"/>
    <cellStyle name="Total 2 2 5 12 4" xfId="24904"/>
    <cellStyle name="Total 2 2 5 12 5" xfId="33227"/>
    <cellStyle name="Total 2 2 5 12 6" xfId="40172"/>
    <cellStyle name="Total 2 2 5 12 7" xfId="50584"/>
    <cellStyle name="Total 2 2 5 13" xfId="1594"/>
    <cellStyle name="Total 2 2 5 13 2" xfId="9417"/>
    <cellStyle name="Total 2 2 5 13 3" xfId="16845"/>
    <cellStyle name="Total 2 2 5 13 4" xfId="19331"/>
    <cellStyle name="Total 2 2 5 13 5" xfId="28851"/>
    <cellStyle name="Total 2 2 5 13 6" xfId="36453"/>
    <cellStyle name="Total 2 2 5 13 7" xfId="49645"/>
    <cellStyle name="Total 2 2 5 14" xfId="2349"/>
    <cellStyle name="Total 2 2 5 14 2" xfId="10172"/>
    <cellStyle name="Total 2 2 5 14 3" xfId="17600"/>
    <cellStyle name="Total 2 2 5 14 4" xfId="25213"/>
    <cellStyle name="Total 2 2 5 14 5" xfId="33612"/>
    <cellStyle name="Total 2 2 5 14 6" xfId="37779"/>
    <cellStyle name="Total 2 2 5 14 7" xfId="51253"/>
    <cellStyle name="Total 2 2 5 15" xfId="2465"/>
    <cellStyle name="Total 2 2 5 15 2" xfId="10288"/>
    <cellStyle name="Total 2 2 5 15 3" xfId="17716"/>
    <cellStyle name="Total 2 2 5 15 4" xfId="26435"/>
    <cellStyle name="Total 2 2 5 15 5" xfId="35208"/>
    <cellStyle name="Total 2 2 5 15 6" xfId="39720"/>
    <cellStyle name="Total 2 2 5 15 7" xfId="53936"/>
    <cellStyle name="Total 2 2 5 16" xfId="2578"/>
    <cellStyle name="Total 2 2 5 16 2" xfId="10401"/>
    <cellStyle name="Total 2 2 5 16 3" xfId="17829"/>
    <cellStyle name="Total 2 2 5 16 4" xfId="25196"/>
    <cellStyle name="Total 2 2 5 16 5" xfId="33585"/>
    <cellStyle name="Total 2 2 5 16 6" xfId="37063"/>
    <cellStyle name="Total 2 2 5 16 7" xfId="51214"/>
    <cellStyle name="Total 2 2 5 17" xfId="2368"/>
    <cellStyle name="Total 2 2 5 17 2" xfId="10191"/>
    <cellStyle name="Total 2 2 5 17 3" xfId="17619"/>
    <cellStyle name="Total 2 2 5 17 4" xfId="24793"/>
    <cellStyle name="Total 2 2 5 17 5" xfId="28524"/>
    <cellStyle name="Total 2 2 5 17 6" xfId="36668"/>
    <cellStyle name="Total 2 2 5 17 7" xfId="47943"/>
    <cellStyle name="Total 2 2 5 18" xfId="2720"/>
    <cellStyle name="Total 2 2 5 18 2" xfId="10543"/>
    <cellStyle name="Total 2 2 5 18 3" xfId="17971"/>
    <cellStyle name="Total 2 2 5 18 4" xfId="19311"/>
    <cellStyle name="Total 2 2 5 18 5" xfId="27450"/>
    <cellStyle name="Total 2 2 5 18 6" xfId="36924"/>
    <cellStyle name="Total 2 2 5 18 7" xfId="50248"/>
    <cellStyle name="Total 2 2 5 19" xfId="2772"/>
    <cellStyle name="Total 2 2 5 19 2" xfId="10595"/>
    <cellStyle name="Total 2 2 5 19 3" xfId="18023"/>
    <cellStyle name="Total 2 2 5 19 4" xfId="26313"/>
    <cellStyle name="Total 2 2 5 19 5" xfId="35036"/>
    <cellStyle name="Total 2 2 5 19 6" xfId="39163"/>
    <cellStyle name="Total 2 2 5 19 7" xfId="53677"/>
    <cellStyle name="Total 2 2 5 2" xfId="641"/>
    <cellStyle name="Total 2 2 5 2 2" xfId="8464"/>
    <cellStyle name="Total 2 2 5 2 3" xfId="8284"/>
    <cellStyle name="Total 2 2 5 2 4" xfId="26050"/>
    <cellStyle name="Total 2 2 5 2 5" xfId="34694"/>
    <cellStyle name="Total 2 2 5 2 6" xfId="37618"/>
    <cellStyle name="Total 2 2 5 2 7" xfId="53113"/>
    <cellStyle name="Total 2 2 5 20" xfId="2879"/>
    <cellStyle name="Total 2 2 5 20 2" xfId="10702"/>
    <cellStyle name="Total 2 2 5 20 3" xfId="18130"/>
    <cellStyle name="Total 2 2 5 20 4" xfId="19133"/>
    <cellStyle name="Total 2 2 5 20 5" xfId="26969"/>
    <cellStyle name="Total 2 2 5 20 6" xfId="36994"/>
    <cellStyle name="Total 2 2 5 20 7" xfId="49817"/>
    <cellStyle name="Total 2 2 5 21" xfId="3255"/>
    <cellStyle name="Total 2 2 5 21 2" xfId="11048"/>
    <cellStyle name="Total 2 2 5 21 3" xfId="18377"/>
    <cellStyle name="Total 2 2 5 21 4" xfId="20552"/>
    <cellStyle name="Total 2 2 5 21 5" xfId="28679"/>
    <cellStyle name="Total 2 2 5 21 6" xfId="39412"/>
    <cellStyle name="Total 2 2 5 21 7" xfId="49460"/>
    <cellStyle name="Total 2 2 5 22" xfId="3375"/>
    <cellStyle name="Total 2 2 5 22 2" xfId="11166"/>
    <cellStyle name="Total 2 2 5 22 3" xfId="18488"/>
    <cellStyle name="Total 2 2 5 22 4" xfId="25630"/>
    <cellStyle name="Total 2 2 5 22 5" xfId="34149"/>
    <cellStyle name="Total 2 2 5 22 6" xfId="38735"/>
    <cellStyle name="Total 2 2 5 22 7" xfId="52169"/>
    <cellStyle name="Total 2 2 5 23" xfId="3532"/>
    <cellStyle name="Total 2 2 5 23 2" xfId="11322"/>
    <cellStyle name="Total 2 2 5 23 3" xfId="18612"/>
    <cellStyle name="Total 2 2 5 23 4" xfId="25052"/>
    <cellStyle name="Total 2 2 5 23 5" xfId="33412"/>
    <cellStyle name="Total 2 2 5 23 6" xfId="39182"/>
    <cellStyle name="Total 2 2 5 23 7" xfId="50912"/>
    <cellStyle name="Total 2 2 5 24" xfId="3645"/>
    <cellStyle name="Total 2 2 5 24 2" xfId="11430"/>
    <cellStyle name="Total 2 2 5 24 3" xfId="18703"/>
    <cellStyle name="Total 2 2 5 24 4" xfId="26605"/>
    <cellStyle name="Total 2 2 5 24 5" xfId="35433"/>
    <cellStyle name="Total 2 2 5 24 6" xfId="41112"/>
    <cellStyle name="Total 2 2 5 24 7" xfId="54298"/>
    <cellStyle name="Total 2 2 5 25" xfId="3776"/>
    <cellStyle name="Total 2 2 5 25 2" xfId="11558"/>
    <cellStyle name="Total 2 2 5 25 3" xfId="18815"/>
    <cellStyle name="Total 2 2 5 25 4" xfId="20243"/>
    <cellStyle name="Total 2 2 5 25 5" xfId="27043"/>
    <cellStyle name="Total 2 2 5 25 6" xfId="37133"/>
    <cellStyle name="Total 2 2 5 25 7" xfId="49963"/>
    <cellStyle name="Total 2 2 5 26" xfId="3893"/>
    <cellStyle name="Total 2 2 5 26 2" xfId="11673"/>
    <cellStyle name="Total 2 2 5 26 3" xfId="18924"/>
    <cellStyle name="Total 2 2 5 26 4" xfId="25286"/>
    <cellStyle name="Total 2 2 5 26 5" xfId="33699"/>
    <cellStyle name="Total 2 2 5 26 6" xfId="39371"/>
    <cellStyle name="Total 2 2 5 26 7" xfId="51401"/>
    <cellStyle name="Total 2 2 5 27" xfId="3011"/>
    <cellStyle name="Total 2 2 5 27 2" xfId="10827"/>
    <cellStyle name="Total 2 2 5 27 3" xfId="20185"/>
    <cellStyle name="Total 2 2 5 27 4" xfId="28275"/>
    <cellStyle name="Total 2 2 5 27 5" xfId="37656"/>
    <cellStyle name="Total 2 2 5 27 6" xfId="42350"/>
    <cellStyle name="Total 2 2 5 27 7" xfId="51483"/>
    <cellStyle name="Total 2 2 5 28" xfId="4090"/>
    <cellStyle name="Total 2 2 5 28 2" xfId="11850"/>
    <cellStyle name="Total 2 2 5 28 3" xfId="20800"/>
    <cellStyle name="Total 2 2 5 28 4" xfId="28987"/>
    <cellStyle name="Total 2 2 5 28 5" xfId="38366"/>
    <cellStyle name="Total 2 2 5 28 6" xfId="42652"/>
    <cellStyle name="Total 2 2 5 28 7" xfId="50595"/>
    <cellStyle name="Total 2 2 5 29" xfId="3877"/>
    <cellStyle name="Total 2 2 5 29 2" xfId="20647"/>
    <cellStyle name="Total 2 2 5 29 3" xfId="28818"/>
    <cellStyle name="Total 2 2 5 29 4" xfId="38210"/>
    <cellStyle name="Total 2 2 5 29 5" xfId="42545"/>
    <cellStyle name="Total 2 2 5 29 6" xfId="53022"/>
    <cellStyle name="Total 2 2 5 3" xfId="748"/>
    <cellStyle name="Total 2 2 5 3 2" xfId="8571"/>
    <cellStyle name="Total 2 2 5 3 3" xfId="15999"/>
    <cellStyle name="Total 2 2 5 3 4" xfId="26692"/>
    <cellStyle name="Total 2 2 5 3 5" xfId="35544"/>
    <cellStyle name="Total 2 2 5 3 6" xfId="37611"/>
    <cellStyle name="Total 2 2 5 3 7" xfId="54483"/>
    <cellStyle name="Total 2 2 5 30" xfId="4287"/>
    <cellStyle name="Total 2 2 5 30 2" xfId="12004"/>
    <cellStyle name="Total 2 2 5 30 3" xfId="20997"/>
    <cellStyle name="Total 2 2 5 30 4" xfId="29184"/>
    <cellStyle name="Total 2 2 5 30 5" xfId="38557"/>
    <cellStyle name="Total 2 2 5 30 6" xfId="42849"/>
    <cellStyle name="Total 2 2 5 30 7" xfId="49540"/>
    <cellStyle name="Total 2 2 5 31" xfId="4410"/>
    <cellStyle name="Total 2 2 5 31 2" xfId="12127"/>
    <cellStyle name="Total 2 2 5 31 3" xfId="21120"/>
    <cellStyle name="Total 2 2 5 31 4" xfId="29307"/>
    <cellStyle name="Total 2 2 5 31 5" xfId="38676"/>
    <cellStyle name="Total 2 2 5 31 6" xfId="42972"/>
    <cellStyle name="Total 2 2 5 31 7" xfId="53721"/>
    <cellStyle name="Total 2 2 5 32" xfId="4524"/>
    <cellStyle name="Total 2 2 5 32 2" xfId="12241"/>
    <cellStyle name="Total 2 2 5 32 3" xfId="21234"/>
    <cellStyle name="Total 2 2 5 32 4" xfId="29421"/>
    <cellStyle name="Total 2 2 5 32 5" xfId="38784"/>
    <cellStyle name="Total 2 2 5 32 6" xfId="43086"/>
    <cellStyle name="Total 2 2 5 32 7" xfId="47249"/>
    <cellStyle name="Total 2 2 5 33" xfId="4637"/>
    <cellStyle name="Total 2 2 5 33 2" xfId="12354"/>
    <cellStyle name="Total 2 2 5 33 3" xfId="21347"/>
    <cellStyle name="Total 2 2 5 33 4" xfId="29534"/>
    <cellStyle name="Total 2 2 5 33 5" xfId="38892"/>
    <cellStyle name="Total 2 2 5 33 6" xfId="43199"/>
    <cellStyle name="Total 2 2 5 33 7" xfId="52851"/>
    <cellStyle name="Total 2 2 5 34" xfId="4749"/>
    <cellStyle name="Total 2 2 5 34 2" xfId="12466"/>
    <cellStyle name="Total 2 2 5 34 3" xfId="21459"/>
    <cellStyle name="Total 2 2 5 34 4" xfId="29646"/>
    <cellStyle name="Total 2 2 5 34 5" xfId="39001"/>
    <cellStyle name="Total 2 2 5 34 6" xfId="43311"/>
    <cellStyle name="Total 2 2 5 34 7" xfId="48873"/>
    <cellStyle name="Total 2 2 5 35" xfId="4857"/>
    <cellStyle name="Total 2 2 5 35 2" xfId="12574"/>
    <cellStyle name="Total 2 2 5 35 3" xfId="21567"/>
    <cellStyle name="Total 2 2 5 35 4" xfId="29754"/>
    <cellStyle name="Total 2 2 5 35 5" xfId="39104"/>
    <cellStyle name="Total 2 2 5 35 6" xfId="43419"/>
    <cellStyle name="Total 2 2 5 35 7" xfId="52787"/>
    <cellStyle name="Total 2 2 5 36" xfId="4969"/>
    <cellStyle name="Total 2 2 5 36 2" xfId="12686"/>
    <cellStyle name="Total 2 2 5 36 3" xfId="21679"/>
    <cellStyle name="Total 2 2 5 36 4" xfId="29866"/>
    <cellStyle name="Total 2 2 5 36 5" xfId="39212"/>
    <cellStyle name="Total 2 2 5 36 6" xfId="43531"/>
    <cellStyle name="Total 2 2 5 36 7" xfId="50303"/>
    <cellStyle name="Total 2 2 5 37" xfId="5130"/>
    <cellStyle name="Total 2 2 5 37 2" xfId="12847"/>
    <cellStyle name="Total 2 2 5 37 3" xfId="21840"/>
    <cellStyle name="Total 2 2 5 37 4" xfId="30027"/>
    <cellStyle name="Total 2 2 5 37 5" xfId="39368"/>
    <cellStyle name="Total 2 2 5 37 6" xfId="43692"/>
    <cellStyle name="Total 2 2 5 37 7" xfId="47346"/>
    <cellStyle name="Total 2 2 5 38" xfId="5467"/>
    <cellStyle name="Total 2 2 5 38 2" xfId="13184"/>
    <cellStyle name="Total 2 2 5 38 3" xfId="22177"/>
    <cellStyle name="Total 2 2 5 38 4" xfId="30364"/>
    <cellStyle name="Total 2 2 5 38 5" xfId="39691"/>
    <cellStyle name="Total 2 2 5 38 6" xfId="44029"/>
    <cellStyle name="Total 2 2 5 38 7" xfId="51310"/>
    <cellStyle name="Total 2 2 5 39" xfId="5592"/>
    <cellStyle name="Total 2 2 5 39 2" xfId="13309"/>
    <cellStyle name="Total 2 2 5 39 3" xfId="22302"/>
    <cellStyle name="Total 2 2 5 39 4" xfId="30489"/>
    <cellStyle name="Total 2 2 5 39 5" xfId="39811"/>
    <cellStyle name="Total 2 2 5 39 6" xfId="44154"/>
    <cellStyle name="Total 2 2 5 39 7" xfId="46835"/>
    <cellStyle name="Total 2 2 5 4" xfId="860"/>
    <cellStyle name="Total 2 2 5 4 2" xfId="8683"/>
    <cellStyle name="Total 2 2 5 4 3" xfId="16111"/>
    <cellStyle name="Total 2 2 5 4 4" xfId="19039"/>
    <cellStyle name="Total 2 2 5 4 5" xfId="28159"/>
    <cellStyle name="Total 2 2 5 4 6" xfId="37595"/>
    <cellStyle name="Total 2 2 5 4 7" xfId="49228"/>
    <cellStyle name="Total 2 2 5 40" xfId="5707"/>
    <cellStyle name="Total 2 2 5 40 2" xfId="13424"/>
    <cellStyle name="Total 2 2 5 40 3" xfId="22417"/>
    <cellStyle name="Total 2 2 5 40 4" xfId="30604"/>
    <cellStyle name="Total 2 2 5 40 5" xfId="39922"/>
    <cellStyle name="Total 2 2 5 40 6" xfId="44269"/>
    <cellStyle name="Total 2 2 5 40 7" xfId="46848"/>
    <cellStyle name="Total 2 2 5 41" xfId="5824"/>
    <cellStyle name="Total 2 2 5 41 2" xfId="13541"/>
    <cellStyle name="Total 2 2 5 41 3" xfId="22534"/>
    <cellStyle name="Total 2 2 5 41 4" xfId="30721"/>
    <cellStyle name="Total 2 2 5 41 5" xfId="40036"/>
    <cellStyle name="Total 2 2 5 41 6" xfId="44386"/>
    <cellStyle name="Total 2 2 5 41 7" xfId="50190"/>
    <cellStyle name="Total 2 2 5 42" xfId="5952"/>
    <cellStyle name="Total 2 2 5 42 2" xfId="13669"/>
    <cellStyle name="Total 2 2 5 42 3" xfId="22662"/>
    <cellStyle name="Total 2 2 5 42 4" xfId="30849"/>
    <cellStyle name="Total 2 2 5 42 5" xfId="40159"/>
    <cellStyle name="Total 2 2 5 42 6" xfId="44514"/>
    <cellStyle name="Total 2 2 5 42 7" xfId="51450"/>
    <cellStyle name="Total 2 2 5 43" xfId="5221"/>
    <cellStyle name="Total 2 2 5 43 2" xfId="12938"/>
    <cellStyle name="Total 2 2 5 43 3" xfId="21931"/>
    <cellStyle name="Total 2 2 5 43 4" xfId="30118"/>
    <cellStyle name="Total 2 2 5 43 5" xfId="39453"/>
    <cellStyle name="Total 2 2 5 43 6" xfId="43783"/>
    <cellStyle name="Total 2 2 5 43 7" xfId="48128"/>
    <cellStyle name="Total 2 2 5 44" xfId="6208"/>
    <cellStyle name="Total 2 2 5 44 2" xfId="13925"/>
    <cellStyle name="Total 2 2 5 44 3" xfId="22918"/>
    <cellStyle name="Total 2 2 5 44 4" xfId="31105"/>
    <cellStyle name="Total 2 2 5 44 5" xfId="40406"/>
    <cellStyle name="Total 2 2 5 44 6" xfId="44770"/>
    <cellStyle name="Total 2 2 5 44 7" xfId="54195"/>
    <cellStyle name="Total 2 2 5 45" xfId="6325"/>
    <cellStyle name="Total 2 2 5 45 2" xfId="14042"/>
    <cellStyle name="Total 2 2 5 45 3" xfId="23035"/>
    <cellStyle name="Total 2 2 5 45 4" xfId="31222"/>
    <cellStyle name="Total 2 2 5 45 5" xfId="40520"/>
    <cellStyle name="Total 2 2 5 45 6" xfId="44887"/>
    <cellStyle name="Total 2 2 5 45 7" xfId="50794"/>
    <cellStyle name="Total 2 2 5 46" xfId="6435"/>
    <cellStyle name="Total 2 2 5 46 2" xfId="14152"/>
    <cellStyle name="Total 2 2 5 46 3" xfId="23145"/>
    <cellStyle name="Total 2 2 5 46 4" xfId="31332"/>
    <cellStyle name="Total 2 2 5 46 5" xfId="40627"/>
    <cellStyle name="Total 2 2 5 46 6" xfId="44997"/>
    <cellStyle name="Total 2 2 5 46 7" xfId="47597"/>
    <cellStyle name="Total 2 2 5 47" xfId="6157"/>
    <cellStyle name="Total 2 2 5 47 2" xfId="13874"/>
    <cellStyle name="Total 2 2 5 47 3" xfId="22867"/>
    <cellStyle name="Total 2 2 5 47 4" xfId="31054"/>
    <cellStyle name="Total 2 2 5 47 5" xfId="40355"/>
    <cellStyle name="Total 2 2 5 47 6" xfId="44719"/>
    <cellStyle name="Total 2 2 5 47 7" xfId="47571"/>
    <cellStyle name="Total 2 2 5 48" xfId="6582"/>
    <cellStyle name="Total 2 2 5 48 2" xfId="14299"/>
    <cellStyle name="Total 2 2 5 48 3" xfId="23292"/>
    <cellStyle name="Total 2 2 5 48 4" xfId="31479"/>
    <cellStyle name="Total 2 2 5 48 5" xfId="40767"/>
    <cellStyle name="Total 2 2 5 48 6" xfId="45144"/>
    <cellStyle name="Total 2 2 5 48 7" xfId="52330"/>
    <cellStyle name="Total 2 2 5 49" xfId="6693"/>
    <cellStyle name="Total 2 2 5 49 2" xfId="14410"/>
    <cellStyle name="Total 2 2 5 49 3" xfId="23403"/>
    <cellStyle name="Total 2 2 5 49 4" xfId="31590"/>
    <cellStyle name="Total 2 2 5 49 5" xfId="40873"/>
    <cellStyle name="Total 2 2 5 49 6" xfId="45255"/>
    <cellStyle name="Total 2 2 5 49 7" xfId="50800"/>
    <cellStyle name="Total 2 2 5 5" xfId="1324"/>
    <cellStyle name="Total 2 2 5 5 2" xfId="9147"/>
    <cellStyle name="Total 2 2 5 5 3" xfId="16575"/>
    <cellStyle name="Total 2 2 5 5 4" xfId="25055"/>
    <cellStyle name="Total 2 2 5 5 5" xfId="33415"/>
    <cellStyle name="Total 2 2 5 5 6" xfId="36378"/>
    <cellStyle name="Total 2 2 5 5 7" xfId="50923"/>
    <cellStyle name="Total 2 2 5 50" xfId="6808"/>
    <cellStyle name="Total 2 2 5 50 2" xfId="14525"/>
    <cellStyle name="Total 2 2 5 50 3" xfId="23518"/>
    <cellStyle name="Total 2 2 5 50 4" xfId="31705"/>
    <cellStyle name="Total 2 2 5 50 5" xfId="40981"/>
    <cellStyle name="Total 2 2 5 50 6" xfId="45370"/>
    <cellStyle name="Total 2 2 5 50 7" xfId="50573"/>
    <cellStyle name="Total 2 2 5 51" xfId="6921"/>
    <cellStyle name="Total 2 2 5 51 2" xfId="14638"/>
    <cellStyle name="Total 2 2 5 51 3" xfId="23631"/>
    <cellStyle name="Total 2 2 5 51 4" xfId="31818"/>
    <cellStyle name="Total 2 2 5 51 5" xfId="41088"/>
    <cellStyle name="Total 2 2 5 51 6" xfId="45483"/>
    <cellStyle name="Total 2 2 5 51 7" xfId="47040"/>
    <cellStyle name="Total 2 2 5 52" xfId="7033"/>
    <cellStyle name="Total 2 2 5 52 2" xfId="14750"/>
    <cellStyle name="Total 2 2 5 52 3" xfId="23743"/>
    <cellStyle name="Total 2 2 5 52 4" xfId="31930"/>
    <cellStyle name="Total 2 2 5 52 5" xfId="41195"/>
    <cellStyle name="Total 2 2 5 52 6" xfId="45595"/>
    <cellStyle name="Total 2 2 5 52 7" xfId="47012"/>
    <cellStyle name="Total 2 2 5 53" xfId="7240"/>
    <cellStyle name="Total 2 2 5 53 2" xfId="14957"/>
    <cellStyle name="Total 2 2 5 53 3" xfId="23950"/>
    <cellStyle name="Total 2 2 5 53 4" xfId="32137"/>
    <cellStyle name="Total 2 2 5 53 5" xfId="41393"/>
    <cellStyle name="Total 2 2 5 53 6" xfId="45802"/>
    <cellStyle name="Total 2 2 5 53 7" xfId="53518"/>
    <cellStyle name="Total 2 2 5 54" xfId="7292"/>
    <cellStyle name="Total 2 2 5 54 2" xfId="15009"/>
    <cellStyle name="Total 2 2 5 54 3" xfId="24002"/>
    <cellStyle name="Total 2 2 5 54 4" xfId="32189"/>
    <cellStyle name="Total 2 2 5 54 5" xfId="41445"/>
    <cellStyle name="Total 2 2 5 54 6" xfId="45854"/>
    <cellStyle name="Total 2 2 5 54 7" xfId="49083"/>
    <cellStyle name="Total 2 2 5 55" xfId="7430"/>
    <cellStyle name="Total 2 2 5 55 2" xfId="15147"/>
    <cellStyle name="Total 2 2 5 55 3" xfId="24140"/>
    <cellStyle name="Total 2 2 5 55 4" xfId="32327"/>
    <cellStyle name="Total 2 2 5 55 5" xfId="41577"/>
    <cellStyle name="Total 2 2 5 55 6" xfId="45992"/>
    <cellStyle name="Total 2 2 5 55 7" xfId="49436"/>
    <cellStyle name="Total 2 2 5 56" xfId="7551"/>
    <cellStyle name="Total 2 2 5 56 2" xfId="15268"/>
    <cellStyle name="Total 2 2 5 56 3" xfId="24261"/>
    <cellStyle name="Total 2 2 5 56 4" xfId="32448"/>
    <cellStyle name="Total 2 2 5 56 5" xfId="41692"/>
    <cellStyle name="Total 2 2 5 56 6" xfId="46113"/>
    <cellStyle name="Total 2 2 5 56 7" xfId="51509"/>
    <cellStyle name="Total 2 2 5 57" xfId="7827"/>
    <cellStyle name="Total 2 2 5 57 2" xfId="15544"/>
    <cellStyle name="Total 2 2 5 57 3" xfId="24531"/>
    <cellStyle name="Total 2 2 5 57 4" xfId="32724"/>
    <cellStyle name="Total 2 2 5 57 5" xfId="41958"/>
    <cellStyle name="Total 2 2 5 57 6" xfId="46389"/>
    <cellStyle name="Total 2 2 5 57 7" xfId="52934"/>
    <cellStyle name="Total 2 2 5 58" xfId="7762"/>
    <cellStyle name="Total 2 2 5 58 2" xfId="15479"/>
    <cellStyle name="Total 2 2 5 58 3" xfId="24468"/>
    <cellStyle name="Total 2 2 5 58 4" xfId="32659"/>
    <cellStyle name="Total 2 2 5 58 5" xfId="41895"/>
    <cellStyle name="Total 2 2 5 58 6" xfId="46324"/>
    <cellStyle name="Total 2 2 5 58 7" xfId="51165"/>
    <cellStyle name="Total 2 2 5 59" xfId="7787"/>
    <cellStyle name="Total 2 2 5 59 2" xfId="15504"/>
    <cellStyle name="Total 2 2 5 59 3" xfId="24492"/>
    <cellStyle name="Total 2 2 5 59 4" xfId="32684"/>
    <cellStyle name="Total 2 2 5 59 5" xfId="41919"/>
    <cellStyle name="Total 2 2 5 59 6" xfId="46349"/>
    <cellStyle name="Total 2 2 5 59 7" xfId="48603"/>
    <cellStyle name="Total 2 2 5 6" xfId="1447"/>
    <cellStyle name="Total 2 2 5 6 2" xfId="9270"/>
    <cellStyle name="Total 2 2 5 6 3" xfId="16698"/>
    <cellStyle name="Total 2 2 5 6 4" xfId="24964"/>
    <cellStyle name="Total 2 2 5 6 5" xfId="33304"/>
    <cellStyle name="Total 2 2 5 6 6" xfId="38148"/>
    <cellStyle name="Total 2 2 5 6 7" xfId="50711"/>
    <cellStyle name="Total 2 2 5 60" xfId="8103"/>
    <cellStyle name="Total 2 2 5 60 2" xfId="15820"/>
    <cellStyle name="Total 2 2 5 60 3" xfId="33000"/>
    <cellStyle name="Total 2 2 5 60 4" xfId="42221"/>
    <cellStyle name="Total 2 2 5 60 5" xfId="46665"/>
    <cellStyle name="Total 2 2 5 60 6" xfId="48054"/>
    <cellStyle name="Total 2 2 5 61" xfId="25886"/>
    <cellStyle name="Total 2 2 5 62" xfId="34481"/>
    <cellStyle name="Total 2 2 5 63" xfId="36578"/>
    <cellStyle name="Total 2 2 5 64" xfId="52761"/>
    <cellStyle name="Total 2 2 5 7" xfId="1548"/>
    <cellStyle name="Total 2 2 5 7 2" xfId="9371"/>
    <cellStyle name="Total 2 2 5 7 3" xfId="16799"/>
    <cellStyle name="Total 2 2 5 7 4" xfId="26406"/>
    <cellStyle name="Total 2 2 5 7 5" xfId="35166"/>
    <cellStyle name="Total 2 2 5 7 6" xfId="38488"/>
    <cellStyle name="Total 2 2 5 7 7" xfId="53877"/>
    <cellStyle name="Total 2 2 5 8" xfId="1684"/>
    <cellStyle name="Total 2 2 5 8 2" xfId="9507"/>
    <cellStyle name="Total 2 2 5 8 3" xfId="16935"/>
    <cellStyle name="Total 2 2 5 8 4" xfId="25487"/>
    <cellStyle name="Total 2 2 5 8 5" xfId="33962"/>
    <cellStyle name="Total 2 2 5 8 6" xfId="37321"/>
    <cellStyle name="Total 2 2 5 8 7" xfId="51849"/>
    <cellStyle name="Total 2 2 5 9" xfId="1818"/>
    <cellStyle name="Total 2 2 5 9 2" xfId="9641"/>
    <cellStyle name="Total 2 2 5 9 3" xfId="17069"/>
    <cellStyle name="Total 2 2 5 9 4" xfId="19707"/>
    <cellStyle name="Total 2 2 5 9 5" xfId="27126"/>
    <cellStyle name="Total 2 2 5 9 6" xfId="36491"/>
    <cellStyle name="Total 2 2 5 9 7" xfId="48608"/>
    <cellStyle name="Total 2 2 50" xfId="5924"/>
    <cellStyle name="Total 2 2 50 2" xfId="13641"/>
    <cellStyle name="Total 2 2 50 3" xfId="22634"/>
    <cellStyle name="Total 2 2 50 4" xfId="30821"/>
    <cellStyle name="Total 2 2 50 5" xfId="40133"/>
    <cellStyle name="Total 2 2 50 6" xfId="44486"/>
    <cellStyle name="Total 2 2 50 7" xfId="54496"/>
    <cellStyle name="Total 2 2 51" xfId="6116"/>
    <cellStyle name="Total 2 2 51 2" xfId="13833"/>
    <cellStyle name="Total 2 2 51 3" xfId="22826"/>
    <cellStyle name="Total 2 2 51 4" xfId="31013"/>
    <cellStyle name="Total 2 2 51 5" xfId="40315"/>
    <cellStyle name="Total 2 2 51 6" xfId="44678"/>
    <cellStyle name="Total 2 2 51 7" xfId="48948"/>
    <cellStyle name="Total 2 2 52" xfId="5911"/>
    <cellStyle name="Total 2 2 52 2" xfId="13628"/>
    <cellStyle name="Total 2 2 52 3" xfId="22621"/>
    <cellStyle name="Total 2 2 52 4" xfId="30808"/>
    <cellStyle name="Total 2 2 52 5" xfId="40120"/>
    <cellStyle name="Total 2 2 52 6" xfId="44473"/>
    <cellStyle name="Total 2 2 52 7" xfId="49801"/>
    <cellStyle name="Total 2 2 53" xfId="5936"/>
    <cellStyle name="Total 2 2 53 2" xfId="13653"/>
    <cellStyle name="Total 2 2 53 3" xfId="22646"/>
    <cellStyle name="Total 2 2 53 4" xfId="30833"/>
    <cellStyle name="Total 2 2 53 5" xfId="40144"/>
    <cellStyle name="Total 2 2 53 6" xfId="44498"/>
    <cellStyle name="Total 2 2 53 7" xfId="48100"/>
    <cellStyle name="Total 2 2 54" xfId="5356"/>
    <cellStyle name="Total 2 2 54 2" xfId="13073"/>
    <cellStyle name="Total 2 2 54 3" xfId="22066"/>
    <cellStyle name="Total 2 2 54 4" xfId="30253"/>
    <cellStyle name="Total 2 2 54 5" xfId="39585"/>
    <cellStyle name="Total 2 2 54 6" xfId="43918"/>
    <cellStyle name="Total 2 2 54 7" xfId="49762"/>
    <cellStyle name="Total 2 2 55" xfId="6677"/>
    <cellStyle name="Total 2 2 55 2" xfId="14394"/>
    <cellStyle name="Total 2 2 55 3" xfId="23387"/>
    <cellStyle name="Total 2 2 55 4" xfId="31574"/>
    <cellStyle name="Total 2 2 55 5" xfId="40858"/>
    <cellStyle name="Total 2 2 55 6" xfId="45239"/>
    <cellStyle name="Total 2 2 55 7" xfId="49472"/>
    <cellStyle name="Total 2 2 56" xfId="6792"/>
    <cellStyle name="Total 2 2 56 2" xfId="14509"/>
    <cellStyle name="Total 2 2 56 3" xfId="23502"/>
    <cellStyle name="Total 2 2 56 4" xfId="31689"/>
    <cellStyle name="Total 2 2 56 5" xfId="40968"/>
    <cellStyle name="Total 2 2 56 6" xfId="45354"/>
    <cellStyle name="Total 2 2 56 7" xfId="52312"/>
    <cellStyle name="Total 2 2 57" xfId="6906"/>
    <cellStyle name="Total 2 2 57 2" xfId="14623"/>
    <cellStyle name="Total 2 2 57 3" xfId="23616"/>
    <cellStyle name="Total 2 2 57 4" xfId="31803"/>
    <cellStyle name="Total 2 2 57 5" xfId="41075"/>
    <cellStyle name="Total 2 2 57 6" xfId="45468"/>
    <cellStyle name="Total 2 2 57 7" xfId="47045"/>
    <cellStyle name="Total 2 2 58" xfId="7299"/>
    <cellStyle name="Total 2 2 58 2" xfId="15016"/>
    <cellStyle name="Total 2 2 58 3" xfId="24009"/>
    <cellStyle name="Total 2 2 58 4" xfId="32196"/>
    <cellStyle name="Total 2 2 58 5" xfId="41452"/>
    <cellStyle name="Total 2 2 58 6" xfId="45861"/>
    <cellStyle name="Total 2 2 58 7" xfId="48693"/>
    <cellStyle name="Total 2 2 59" xfId="7344"/>
    <cellStyle name="Total 2 2 59 2" xfId="15061"/>
    <cellStyle name="Total 2 2 59 3" xfId="24054"/>
    <cellStyle name="Total 2 2 59 4" xfId="32241"/>
    <cellStyle name="Total 2 2 59 5" xfId="41497"/>
    <cellStyle name="Total 2 2 59 6" xfId="45906"/>
    <cellStyle name="Total 2 2 59 7" xfId="51248"/>
    <cellStyle name="Total 2 2 6" xfId="570"/>
    <cellStyle name="Total 2 2 6 10" xfId="2016"/>
    <cellStyle name="Total 2 2 6 10 2" xfId="9839"/>
    <cellStyle name="Total 2 2 6 10 3" xfId="17267"/>
    <cellStyle name="Total 2 2 6 10 4" xfId="24873"/>
    <cellStyle name="Total 2 2 6 10 5" xfId="33187"/>
    <cellStyle name="Total 2 2 6 10 6" xfId="40703"/>
    <cellStyle name="Total 2 2 6 10 7" xfId="50511"/>
    <cellStyle name="Total 2 2 6 11" xfId="2132"/>
    <cellStyle name="Total 2 2 6 11 2" xfId="9955"/>
    <cellStyle name="Total 2 2 6 11 3" xfId="17383"/>
    <cellStyle name="Total 2 2 6 11 4" xfId="25126"/>
    <cellStyle name="Total 2 2 6 11 5" xfId="33499"/>
    <cellStyle name="Total 2 2 6 11 6" xfId="38655"/>
    <cellStyle name="Total 2 2 6 11 7" xfId="51072"/>
    <cellStyle name="Total 2 2 6 12" xfId="2246"/>
    <cellStyle name="Total 2 2 6 12 2" xfId="10069"/>
    <cellStyle name="Total 2 2 6 12 3" xfId="17497"/>
    <cellStyle name="Total 2 2 6 12 4" xfId="25485"/>
    <cellStyle name="Total 2 2 6 12 5" xfId="33960"/>
    <cellStyle name="Total 2 2 6 12 6" xfId="39613"/>
    <cellStyle name="Total 2 2 6 12 7" xfId="51846"/>
    <cellStyle name="Total 2 2 6 13" xfId="1244"/>
    <cellStyle name="Total 2 2 6 13 2" xfId="9067"/>
    <cellStyle name="Total 2 2 6 13 3" xfId="16495"/>
    <cellStyle name="Total 2 2 6 13 4" xfId="20248"/>
    <cellStyle name="Total 2 2 6 13 5" xfId="28228"/>
    <cellStyle name="Total 2 2 6 13 6" xfId="41891"/>
    <cellStyle name="Total 2 2 6 13 7" xfId="47762"/>
    <cellStyle name="Total 2 2 6 14" xfId="1031"/>
    <cellStyle name="Total 2 2 6 14 2" xfId="8854"/>
    <cellStyle name="Total 2 2 6 14 3" xfId="16282"/>
    <cellStyle name="Total 2 2 6 14 4" xfId="19718"/>
    <cellStyle name="Total 2 2 6 14 5" xfId="28148"/>
    <cellStyle name="Total 2 2 6 14 6" xfId="36303"/>
    <cellStyle name="Total 2 2 6 14 7" xfId="48133"/>
    <cellStyle name="Total 2 2 6 15" xfId="2544"/>
    <cellStyle name="Total 2 2 6 15 2" xfId="10367"/>
    <cellStyle name="Total 2 2 6 15 3" xfId="17795"/>
    <cellStyle name="Total 2 2 6 15 4" xfId="20334"/>
    <cellStyle name="Total 2 2 6 15 5" xfId="27163"/>
    <cellStyle name="Total 2 2 6 15 6" xfId="40310"/>
    <cellStyle name="Total 2 2 6 15 7" xfId="48415"/>
    <cellStyle name="Total 2 2 6 16" xfId="2658"/>
    <cellStyle name="Total 2 2 6 16 2" xfId="10481"/>
    <cellStyle name="Total 2 2 6 16 3" xfId="17909"/>
    <cellStyle name="Total 2 2 6 16 4" xfId="19531"/>
    <cellStyle name="Total 2 2 6 16 5" xfId="27213"/>
    <cellStyle name="Total 2 2 6 16 6" xfId="39498"/>
    <cellStyle name="Total 2 2 6 16 7" xfId="49455"/>
    <cellStyle name="Total 2 2 6 17" xfId="2308"/>
    <cellStyle name="Total 2 2 6 17 2" xfId="10131"/>
    <cellStyle name="Total 2 2 6 17 3" xfId="17559"/>
    <cellStyle name="Total 2 2 6 17 4" xfId="25457"/>
    <cellStyle name="Total 2 2 6 17 5" xfId="33922"/>
    <cellStyle name="Total 2 2 6 17 6" xfId="41917"/>
    <cellStyle name="Total 2 2 6 17 7" xfId="51780"/>
    <cellStyle name="Total 2 2 6 18" xfId="2382"/>
    <cellStyle name="Total 2 2 6 18 2" xfId="10205"/>
    <cellStyle name="Total 2 2 6 18 3" xfId="17633"/>
    <cellStyle name="Total 2 2 6 18 4" xfId="24984"/>
    <cellStyle name="Total 2 2 6 18 5" xfId="33330"/>
    <cellStyle name="Total 2 2 6 18 6" xfId="40898"/>
    <cellStyle name="Total 2 2 6 18 7" xfId="50766"/>
    <cellStyle name="Total 2 2 6 19" xfId="2848"/>
    <cellStyle name="Total 2 2 6 19 2" xfId="10671"/>
    <cellStyle name="Total 2 2 6 19 3" xfId="18099"/>
    <cellStyle name="Total 2 2 6 19 4" xfId="26096"/>
    <cellStyle name="Total 2 2 6 19 5" xfId="34750"/>
    <cellStyle name="Total 2 2 6 19 6" xfId="38830"/>
    <cellStyle name="Total 2 2 6 19 7" xfId="53210"/>
    <cellStyle name="Total 2 2 6 2" xfId="717"/>
    <cellStyle name="Total 2 2 6 2 2" xfId="8540"/>
    <cellStyle name="Total 2 2 6 2 3" xfId="15968"/>
    <cellStyle name="Total 2 2 6 2 4" xfId="25214"/>
    <cellStyle name="Total 2 2 6 2 5" xfId="33614"/>
    <cellStyle name="Total 2 2 6 2 6" xfId="38167"/>
    <cellStyle name="Total 2 2 6 2 7" xfId="51258"/>
    <cellStyle name="Total 2 2 6 20" xfId="2955"/>
    <cellStyle name="Total 2 2 6 20 2" xfId="10778"/>
    <cellStyle name="Total 2 2 6 20 3" xfId="18206"/>
    <cellStyle name="Total 2 2 6 20 4" xfId="19116"/>
    <cellStyle name="Total 2 2 6 20 5" xfId="27785"/>
    <cellStyle name="Total 2 2 6 20 6" xfId="38181"/>
    <cellStyle name="Total 2 2 6 20 7" xfId="49911"/>
    <cellStyle name="Total 2 2 6 21" xfId="3333"/>
    <cellStyle name="Total 2 2 6 21 2" xfId="11126"/>
    <cellStyle name="Total 2 2 6 21 3" xfId="18453"/>
    <cellStyle name="Total 2 2 6 21 4" xfId="26239"/>
    <cellStyle name="Total 2 2 6 21 5" xfId="34931"/>
    <cellStyle name="Total 2 2 6 21 6" xfId="37787"/>
    <cellStyle name="Total 2 2 6 21 7" xfId="53519"/>
    <cellStyle name="Total 2 2 6 22" xfId="3452"/>
    <cellStyle name="Total 2 2 6 22 2" xfId="11243"/>
    <cellStyle name="Total 2 2 6 22 3" xfId="18564"/>
    <cellStyle name="Total 2 2 6 22 4" xfId="25515"/>
    <cellStyle name="Total 2 2 6 22 5" xfId="33996"/>
    <cellStyle name="Total 2 2 6 22 6" xfId="38403"/>
    <cellStyle name="Total 2 2 6 22 7" xfId="51907"/>
    <cellStyle name="Total 2 2 6 23" xfId="3611"/>
    <cellStyle name="Total 2 2 6 23 2" xfId="11397"/>
    <cellStyle name="Total 2 2 6 23 3" xfId="18671"/>
    <cellStyle name="Total 2 2 6 23 4" xfId="20489"/>
    <cellStyle name="Total 2 2 6 23 5" xfId="26771"/>
    <cellStyle name="Total 2 2 6 23 6" xfId="37840"/>
    <cellStyle name="Total 2 2 6 23 7" xfId="50360"/>
    <cellStyle name="Total 2 2 6 24" xfId="3725"/>
    <cellStyle name="Total 2 2 6 24 2" xfId="11510"/>
    <cellStyle name="Total 2 2 6 24 3" xfId="18781"/>
    <cellStyle name="Total 2 2 6 24 4" xfId="20686"/>
    <cellStyle name="Total 2 2 6 24 5" xfId="28208"/>
    <cellStyle name="Total 2 2 6 24 6" xfId="41695"/>
    <cellStyle name="Total 2 2 6 24 7" xfId="47892"/>
    <cellStyle name="Total 2 2 6 25" xfId="3854"/>
    <cellStyle name="Total 2 2 6 25 2" xfId="11636"/>
    <cellStyle name="Total 2 2 6 25 3" xfId="18891"/>
    <cellStyle name="Total 2 2 6 25 4" xfId="26468"/>
    <cellStyle name="Total 2 2 6 25 5" xfId="35248"/>
    <cellStyle name="Total 2 2 6 25 6" xfId="39436"/>
    <cellStyle name="Total 2 2 6 25 7" xfId="54008"/>
    <cellStyle name="Total 2 2 6 26" xfId="3972"/>
    <cellStyle name="Total 2 2 6 26 2" xfId="11751"/>
    <cellStyle name="Total 2 2 6 26 3" xfId="19000"/>
    <cellStyle name="Total 2 2 6 26 4" xfId="25661"/>
    <cellStyle name="Total 2 2 6 26 5" xfId="34193"/>
    <cellStyle name="Total 2 2 6 26 6" xfId="38683"/>
    <cellStyle name="Total 2 2 6 26 7" xfId="52231"/>
    <cellStyle name="Total 2 2 6 27" xfId="3744"/>
    <cellStyle name="Total 2 2 6 27 2" xfId="11529"/>
    <cellStyle name="Total 2 2 6 27 3" xfId="20595"/>
    <cellStyle name="Total 2 2 6 27 4" xfId="28744"/>
    <cellStyle name="Total 2 2 6 27 5" xfId="38133"/>
    <cellStyle name="Total 2 2 6 27 6" xfId="42522"/>
    <cellStyle name="Total 2 2 6 27 7" xfId="53091"/>
    <cellStyle name="Total 2 2 6 28" xfId="4168"/>
    <cellStyle name="Total 2 2 6 28 2" xfId="11927"/>
    <cellStyle name="Total 2 2 6 28 3" xfId="20878"/>
    <cellStyle name="Total 2 2 6 28 4" xfId="29065"/>
    <cellStyle name="Total 2 2 6 28 5" xfId="38441"/>
    <cellStyle name="Total 2 2 6 28 6" xfId="42730"/>
    <cellStyle name="Total 2 2 6 28 7" xfId="54054"/>
    <cellStyle name="Total 2 2 6 29" xfId="3525"/>
    <cellStyle name="Total 2 2 6 29 2" xfId="20496"/>
    <cellStyle name="Total 2 2 6 29 3" xfId="28621"/>
    <cellStyle name="Total 2 2 6 29 4" xfId="37997"/>
    <cellStyle name="Total 2 2 6 29 5" xfId="42493"/>
    <cellStyle name="Total 2 2 6 29 6" xfId="51910"/>
    <cellStyle name="Total 2 2 6 3" xfId="826"/>
    <cellStyle name="Total 2 2 6 3 2" xfId="8649"/>
    <cellStyle name="Total 2 2 6 3 3" xfId="16077"/>
    <cellStyle name="Total 2 2 6 3 4" xfId="25488"/>
    <cellStyle name="Total 2 2 6 3 5" xfId="33963"/>
    <cellStyle name="Total 2 2 6 3 6" xfId="36693"/>
    <cellStyle name="Total 2 2 6 3 7" xfId="51852"/>
    <cellStyle name="Total 2 2 6 30" xfId="4367"/>
    <cellStyle name="Total 2 2 6 30 2" xfId="12084"/>
    <cellStyle name="Total 2 2 6 30 3" xfId="21077"/>
    <cellStyle name="Total 2 2 6 30 4" xfId="29264"/>
    <cellStyle name="Total 2 2 6 30 5" xfId="38634"/>
    <cellStyle name="Total 2 2 6 30 6" xfId="42929"/>
    <cellStyle name="Total 2 2 6 30 7" xfId="51879"/>
    <cellStyle name="Total 2 2 6 31" xfId="4488"/>
    <cellStyle name="Total 2 2 6 31 2" xfId="12205"/>
    <cellStyle name="Total 2 2 6 31 3" xfId="21198"/>
    <cellStyle name="Total 2 2 6 31 4" xfId="29385"/>
    <cellStyle name="Total 2 2 6 31 5" xfId="38749"/>
    <cellStyle name="Total 2 2 6 31 6" xfId="43050"/>
    <cellStyle name="Total 2 2 6 31 7" xfId="52295"/>
    <cellStyle name="Total 2 2 6 32" xfId="4602"/>
    <cellStyle name="Total 2 2 6 32 2" xfId="12319"/>
    <cellStyle name="Total 2 2 6 32 3" xfId="21312"/>
    <cellStyle name="Total 2 2 6 32 4" xfId="29499"/>
    <cellStyle name="Total 2 2 6 32 5" xfId="38858"/>
    <cellStyle name="Total 2 2 6 32 6" xfId="43164"/>
    <cellStyle name="Total 2 2 6 32 7" xfId="48117"/>
    <cellStyle name="Total 2 2 6 33" xfId="4715"/>
    <cellStyle name="Total 2 2 6 33 2" xfId="12432"/>
    <cellStyle name="Total 2 2 6 33 3" xfId="21425"/>
    <cellStyle name="Total 2 2 6 33 4" xfId="29612"/>
    <cellStyle name="Total 2 2 6 33 5" xfId="38967"/>
    <cellStyle name="Total 2 2 6 33 6" xfId="43277"/>
    <cellStyle name="Total 2 2 6 33 7" xfId="52455"/>
    <cellStyle name="Total 2 2 6 34" xfId="4825"/>
    <cellStyle name="Total 2 2 6 34 2" xfId="12542"/>
    <cellStyle name="Total 2 2 6 34 3" xfId="21535"/>
    <cellStyle name="Total 2 2 6 34 4" xfId="29722"/>
    <cellStyle name="Total 2 2 6 34 5" xfId="39074"/>
    <cellStyle name="Total 2 2 6 34 6" xfId="43387"/>
    <cellStyle name="Total 2 2 6 34 7" xfId="47295"/>
    <cellStyle name="Total 2 2 6 35" xfId="4935"/>
    <cellStyle name="Total 2 2 6 35 2" xfId="12652"/>
    <cellStyle name="Total 2 2 6 35 3" xfId="21645"/>
    <cellStyle name="Total 2 2 6 35 4" xfId="29832"/>
    <cellStyle name="Total 2 2 6 35 5" xfId="39179"/>
    <cellStyle name="Total 2 2 6 35 6" xfId="43497"/>
    <cellStyle name="Total 2 2 6 35 7" xfId="53503"/>
    <cellStyle name="Total 2 2 6 36" xfId="5045"/>
    <cellStyle name="Total 2 2 6 36 2" xfId="12762"/>
    <cellStyle name="Total 2 2 6 36 3" xfId="21755"/>
    <cellStyle name="Total 2 2 6 36 4" xfId="29942"/>
    <cellStyle name="Total 2 2 6 36 5" xfId="39286"/>
    <cellStyle name="Total 2 2 6 36 6" xfId="43607"/>
    <cellStyle name="Total 2 2 6 36 7" xfId="48312"/>
    <cellStyle name="Total 2 2 6 37" xfId="5425"/>
    <cellStyle name="Total 2 2 6 37 2" xfId="13142"/>
    <cellStyle name="Total 2 2 6 37 3" xfId="22135"/>
    <cellStyle name="Total 2 2 6 37 4" xfId="30322"/>
    <cellStyle name="Total 2 2 6 37 5" xfId="39651"/>
    <cellStyle name="Total 2 2 6 37 6" xfId="43987"/>
    <cellStyle name="Total 2 2 6 37 7" xfId="49668"/>
    <cellStyle name="Total 2 2 6 38" xfId="5545"/>
    <cellStyle name="Total 2 2 6 38 2" xfId="13262"/>
    <cellStyle name="Total 2 2 6 38 3" xfId="22255"/>
    <cellStyle name="Total 2 2 6 38 4" xfId="30442"/>
    <cellStyle name="Total 2 2 6 38 5" xfId="39765"/>
    <cellStyle name="Total 2 2 6 38 6" xfId="44107"/>
    <cellStyle name="Total 2 2 6 38 7" xfId="47171"/>
    <cellStyle name="Total 2 2 6 39" xfId="5670"/>
    <cellStyle name="Total 2 2 6 39 2" xfId="13387"/>
    <cellStyle name="Total 2 2 6 39 3" xfId="22380"/>
    <cellStyle name="Total 2 2 6 39 4" xfId="30567"/>
    <cellStyle name="Total 2 2 6 39 5" xfId="39886"/>
    <cellStyle name="Total 2 2 6 39 6" xfId="44232"/>
    <cellStyle name="Total 2 2 6 39 7" xfId="47091"/>
    <cellStyle name="Total 2 2 6 4" xfId="936"/>
    <cellStyle name="Total 2 2 6 4 2" xfId="8759"/>
    <cellStyle name="Total 2 2 6 4 3" xfId="16187"/>
    <cellStyle name="Total 2 2 6 4 4" xfId="19927"/>
    <cellStyle name="Total 2 2 6 4 5" xfId="27313"/>
    <cellStyle name="Total 2 2 6 4 6" xfId="37920"/>
    <cellStyle name="Total 2 2 6 4 7" xfId="49466"/>
    <cellStyle name="Total 2 2 6 40" xfId="5785"/>
    <cellStyle name="Total 2 2 6 40 2" xfId="13502"/>
    <cellStyle name="Total 2 2 6 40 3" xfId="22495"/>
    <cellStyle name="Total 2 2 6 40 4" xfId="30682"/>
    <cellStyle name="Total 2 2 6 40 5" xfId="39998"/>
    <cellStyle name="Total 2 2 6 40 6" xfId="44347"/>
    <cellStyle name="Total 2 2 6 40 7" xfId="54016"/>
    <cellStyle name="Total 2 2 6 41" xfId="5903"/>
    <cellStyle name="Total 2 2 6 41 2" xfId="13620"/>
    <cellStyle name="Total 2 2 6 41 3" xfId="22613"/>
    <cellStyle name="Total 2 2 6 41 4" xfId="30800"/>
    <cellStyle name="Total 2 2 6 41 5" xfId="40113"/>
    <cellStyle name="Total 2 2 6 41 6" xfId="44465"/>
    <cellStyle name="Total 2 2 6 41 7" xfId="53656"/>
    <cellStyle name="Total 2 2 6 42" xfId="6030"/>
    <cellStyle name="Total 2 2 6 42 2" xfId="13747"/>
    <cellStyle name="Total 2 2 6 42 3" xfId="22740"/>
    <cellStyle name="Total 2 2 6 42 4" xfId="30927"/>
    <cellStyle name="Total 2 2 6 42 5" xfId="40235"/>
    <cellStyle name="Total 2 2 6 42 6" xfId="44592"/>
    <cellStyle name="Total 2 2 6 42 7" xfId="50729"/>
    <cellStyle name="Total 2 2 6 43" xfId="6158"/>
    <cellStyle name="Total 2 2 6 43 2" xfId="13875"/>
    <cellStyle name="Total 2 2 6 43 3" xfId="22868"/>
    <cellStyle name="Total 2 2 6 43 4" xfId="31055"/>
    <cellStyle name="Total 2 2 6 43 5" xfId="40356"/>
    <cellStyle name="Total 2 2 6 43 6" xfId="44720"/>
    <cellStyle name="Total 2 2 6 43 7" xfId="52047"/>
    <cellStyle name="Total 2 2 6 44" xfId="6286"/>
    <cellStyle name="Total 2 2 6 44 2" xfId="14003"/>
    <cellStyle name="Total 2 2 6 44 3" xfId="22996"/>
    <cellStyle name="Total 2 2 6 44 4" xfId="31183"/>
    <cellStyle name="Total 2 2 6 44 5" xfId="40483"/>
    <cellStyle name="Total 2 2 6 44 6" xfId="44848"/>
    <cellStyle name="Total 2 2 6 44 7" xfId="46985"/>
    <cellStyle name="Total 2 2 6 45" xfId="6401"/>
    <cellStyle name="Total 2 2 6 45 2" xfId="14118"/>
    <cellStyle name="Total 2 2 6 45 3" xfId="23111"/>
    <cellStyle name="Total 2 2 6 45 4" xfId="31298"/>
    <cellStyle name="Total 2 2 6 45 5" xfId="40594"/>
    <cellStyle name="Total 2 2 6 45 6" xfId="44963"/>
    <cellStyle name="Total 2 2 6 45 7" xfId="47715"/>
    <cellStyle name="Total 2 2 6 46" xfId="6513"/>
    <cellStyle name="Total 2 2 6 46 2" xfId="14230"/>
    <cellStyle name="Total 2 2 6 46 3" xfId="23223"/>
    <cellStyle name="Total 2 2 6 46 4" xfId="31410"/>
    <cellStyle name="Total 2 2 6 46 5" xfId="40702"/>
    <cellStyle name="Total 2 2 6 46 6" xfId="45075"/>
    <cellStyle name="Total 2 2 6 46 7" xfId="51648"/>
    <cellStyle name="Total 2 2 6 47" xfId="5290"/>
    <cellStyle name="Total 2 2 6 47 2" xfId="13007"/>
    <cellStyle name="Total 2 2 6 47 3" xfId="22000"/>
    <cellStyle name="Total 2 2 6 47 4" xfId="30187"/>
    <cellStyle name="Total 2 2 6 47 5" xfId="39521"/>
    <cellStyle name="Total 2 2 6 47 6" xfId="43852"/>
    <cellStyle name="Total 2 2 6 47 7" xfId="54416"/>
    <cellStyle name="Total 2 2 6 48" xfId="6660"/>
    <cellStyle name="Total 2 2 6 48 2" xfId="14377"/>
    <cellStyle name="Total 2 2 6 48 3" xfId="23370"/>
    <cellStyle name="Total 2 2 6 48 4" xfId="31557"/>
    <cellStyle name="Total 2 2 6 48 5" xfId="40841"/>
    <cellStyle name="Total 2 2 6 48 6" xfId="45222"/>
    <cellStyle name="Total 2 2 6 48 7" xfId="51348"/>
    <cellStyle name="Total 2 2 6 49" xfId="6771"/>
    <cellStyle name="Total 2 2 6 49 2" xfId="14488"/>
    <cellStyle name="Total 2 2 6 49 3" xfId="23481"/>
    <cellStyle name="Total 2 2 6 49 4" xfId="31668"/>
    <cellStyle name="Total 2 2 6 49 5" xfId="40947"/>
    <cellStyle name="Total 2 2 6 49 6" xfId="45333"/>
    <cellStyle name="Total 2 2 6 49 7" xfId="54454"/>
    <cellStyle name="Total 2 2 6 5" xfId="1403"/>
    <cellStyle name="Total 2 2 6 5 2" xfId="9226"/>
    <cellStyle name="Total 2 2 6 5 3" xfId="16654"/>
    <cellStyle name="Total 2 2 6 5 4" xfId="19890"/>
    <cellStyle name="Total 2 2 6 5 5" xfId="27643"/>
    <cellStyle name="Total 2 2 6 5 6" xfId="39443"/>
    <cellStyle name="Total 2 2 6 5 7" xfId="48659"/>
    <cellStyle name="Total 2 2 6 50" xfId="6886"/>
    <cellStyle name="Total 2 2 6 50 2" xfId="14603"/>
    <cellStyle name="Total 2 2 6 50 3" xfId="23596"/>
    <cellStyle name="Total 2 2 6 50 4" xfId="31783"/>
    <cellStyle name="Total 2 2 6 50 5" xfId="41055"/>
    <cellStyle name="Total 2 2 6 50 6" xfId="45448"/>
    <cellStyle name="Total 2 2 6 50 7" xfId="47052"/>
    <cellStyle name="Total 2 2 6 51" xfId="6999"/>
    <cellStyle name="Total 2 2 6 51 2" xfId="14716"/>
    <cellStyle name="Total 2 2 6 51 3" xfId="23709"/>
    <cellStyle name="Total 2 2 6 51 4" xfId="31896"/>
    <cellStyle name="Total 2 2 6 51 5" xfId="41163"/>
    <cellStyle name="Total 2 2 6 51 6" xfId="45561"/>
    <cellStyle name="Total 2 2 6 51 7" xfId="46982"/>
    <cellStyle name="Total 2 2 6 52" xfId="7109"/>
    <cellStyle name="Total 2 2 6 52 2" xfId="14826"/>
    <cellStyle name="Total 2 2 6 52 3" xfId="23819"/>
    <cellStyle name="Total 2 2 6 52 4" xfId="32006"/>
    <cellStyle name="Total 2 2 6 52 5" xfId="41268"/>
    <cellStyle name="Total 2 2 6 52 6" xfId="45671"/>
    <cellStyle name="Total 2 2 6 52 7" xfId="53855"/>
    <cellStyle name="Total 2 2 6 53" xfId="7155"/>
    <cellStyle name="Total 2 2 6 53 2" xfId="14872"/>
    <cellStyle name="Total 2 2 6 53 3" xfId="23865"/>
    <cellStyle name="Total 2 2 6 53 4" xfId="32052"/>
    <cellStyle name="Total 2 2 6 53 5" xfId="41314"/>
    <cellStyle name="Total 2 2 6 53 6" xfId="45717"/>
    <cellStyle name="Total 2 2 6 53 7" xfId="47790"/>
    <cellStyle name="Total 2 2 6 54" xfId="7353"/>
    <cellStyle name="Total 2 2 6 54 2" xfId="15070"/>
    <cellStyle name="Total 2 2 6 54 3" xfId="24063"/>
    <cellStyle name="Total 2 2 6 54 4" xfId="32250"/>
    <cellStyle name="Total 2 2 6 54 5" xfId="41506"/>
    <cellStyle name="Total 2 2 6 54 6" xfId="45915"/>
    <cellStyle name="Total 2 2 6 54 7" xfId="50436"/>
    <cellStyle name="Total 2 2 6 55" xfId="7506"/>
    <cellStyle name="Total 2 2 6 55 2" xfId="15223"/>
    <cellStyle name="Total 2 2 6 55 3" xfId="24216"/>
    <cellStyle name="Total 2 2 6 55 4" xfId="32403"/>
    <cellStyle name="Total 2 2 6 55 5" xfId="41650"/>
    <cellStyle name="Total 2 2 6 55 6" xfId="46068"/>
    <cellStyle name="Total 2 2 6 55 7" xfId="48342"/>
    <cellStyle name="Total 2 2 6 56" xfId="7627"/>
    <cellStyle name="Total 2 2 6 56 2" xfId="15344"/>
    <cellStyle name="Total 2 2 6 56 3" xfId="24337"/>
    <cellStyle name="Total 2 2 6 56 4" xfId="32524"/>
    <cellStyle name="Total 2 2 6 56 5" xfId="41766"/>
    <cellStyle name="Total 2 2 6 56 6" xfId="46189"/>
    <cellStyle name="Total 2 2 6 56 7" xfId="52781"/>
    <cellStyle name="Total 2 2 6 57" xfId="7904"/>
    <cellStyle name="Total 2 2 6 57 2" xfId="15621"/>
    <cellStyle name="Total 2 2 6 57 3" xfId="24608"/>
    <cellStyle name="Total 2 2 6 57 4" xfId="32801"/>
    <cellStyle name="Total 2 2 6 57 5" xfId="42032"/>
    <cellStyle name="Total 2 2 6 57 6" xfId="46466"/>
    <cellStyle name="Total 2 2 6 57 7" xfId="47637"/>
    <cellStyle name="Total 2 2 6 58" xfId="8032"/>
    <cellStyle name="Total 2 2 6 58 2" xfId="15749"/>
    <cellStyle name="Total 2 2 6 58 3" xfId="24734"/>
    <cellStyle name="Total 2 2 6 58 4" xfId="32929"/>
    <cellStyle name="Total 2 2 6 58 5" xfId="42154"/>
    <cellStyle name="Total 2 2 6 58 6" xfId="46594"/>
    <cellStyle name="Total 2 2 6 58 7" xfId="53194"/>
    <cellStyle name="Total 2 2 6 59" xfId="7796"/>
    <cellStyle name="Total 2 2 6 59 2" xfId="15513"/>
    <cellStyle name="Total 2 2 6 59 3" xfId="24500"/>
    <cellStyle name="Total 2 2 6 59 4" xfId="32693"/>
    <cellStyle name="Total 2 2 6 59 5" xfId="41928"/>
    <cellStyle name="Total 2 2 6 59 6" xfId="46358"/>
    <cellStyle name="Total 2 2 6 59 7" xfId="51766"/>
    <cellStyle name="Total 2 2 6 6" xfId="1526"/>
    <cellStyle name="Total 2 2 6 6 2" xfId="9349"/>
    <cellStyle name="Total 2 2 6 6 3" xfId="16777"/>
    <cellStyle name="Total 2 2 6 6 4" xfId="19575"/>
    <cellStyle name="Total 2 2 6 6 5" xfId="28747"/>
    <cellStyle name="Total 2 2 6 6 6" xfId="38107"/>
    <cellStyle name="Total 2 2 6 6 7" xfId="47731"/>
    <cellStyle name="Total 2 2 6 60" xfId="8179"/>
    <cellStyle name="Total 2 2 6 60 2" xfId="15896"/>
    <cellStyle name="Total 2 2 6 60 3" xfId="33076"/>
    <cellStyle name="Total 2 2 6 60 4" xfId="42295"/>
    <cellStyle name="Total 2 2 6 60 5" xfId="46741"/>
    <cellStyle name="Total 2 2 6 60 6" xfId="46865"/>
    <cellStyle name="Total 2 2 6 61" xfId="25340"/>
    <cellStyle name="Total 2 2 6 62" xfId="33774"/>
    <cellStyle name="Total 2 2 6 63" xfId="36291"/>
    <cellStyle name="Total 2 2 6 64" xfId="51517"/>
    <cellStyle name="Total 2 2 6 7" xfId="1008"/>
    <cellStyle name="Total 2 2 6 7 2" xfId="8831"/>
    <cellStyle name="Total 2 2 6 7 3" xfId="16259"/>
    <cellStyle name="Total 2 2 6 7 4" xfId="19439"/>
    <cellStyle name="Total 2 2 6 7 5" xfId="27519"/>
    <cellStyle name="Total 2 2 6 7 6" xfId="36682"/>
    <cellStyle name="Total 2 2 6 7 7" xfId="49011"/>
    <cellStyle name="Total 2 2 6 8" xfId="1764"/>
    <cellStyle name="Total 2 2 6 8 2" xfId="9587"/>
    <cellStyle name="Total 2 2 6 8 3" xfId="17015"/>
    <cellStyle name="Total 2 2 6 8 4" xfId="20388"/>
    <cellStyle name="Total 2 2 6 8 5" xfId="27045"/>
    <cellStyle name="Total 2 2 6 8 6" xfId="37869"/>
    <cellStyle name="Total 2 2 6 8 7" xfId="48146"/>
    <cellStyle name="Total 2 2 6 9" xfId="1897"/>
    <cellStyle name="Total 2 2 6 9 2" xfId="9720"/>
    <cellStyle name="Total 2 2 6 9 3" xfId="17148"/>
    <cellStyle name="Total 2 2 6 9 4" xfId="24788"/>
    <cellStyle name="Total 2 2 6 9 5" xfId="27202"/>
    <cellStyle name="Total 2 2 6 9 6" xfId="37367"/>
    <cellStyle name="Total 2 2 6 9 7" xfId="47754"/>
    <cellStyle name="Total 2 2 60" xfId="7133"/>
    <cellStyle name="Total 2 2 60 2" xfId="14850"/>
    <cellStyle name="Total 2 2 60 3" xfId="23843"/>
    <cellStyle name="Total 2 2 60 4" xfId="32030"/>
    <cellStyle name="Total 2 2 60 5" xfId="41292"/>
    <cellStyle name="Total 2 2 60 6" xfId="45695"/>
    <cellStyle name="Total 2 2 60 7" xfId="51235"/>
    <cellStyle name="Total 2 2 61" xfId="7531"/>
    <cellStyle name="Total 2 2 61 2" xfId="15248"/>
    <cellStyle name="Total 2 2 61 3" xfId="24241"/>
    <cellStyle name="Total 2 2 61 4" xfId="32428"/>
    <cellStyle name="Total 2 2 61 5" xfId="41674"/>
    <cellStyle name="Total 2 2 61 6" xfId="46093"/>
    <cellStyle name="Total 2 2 61 7" xfId="53741"/>
    <cellStyle name="Total 2 2 62" xfId="7732"/>
    <cellStyle name="Total 2 2 62 2" xfId="15449"/>
    <cellStyle name="Total 2 2 62 3" xfId="24440"/>
    <cellStyle name="Total 2 2 62 4" xfId="32629"/>
    <cellStyle name="Total 2 2 62 5" xfId="41865"/>
    <cellStyle name="Total 2 2 62 6" xfId="46294"/>
    <cellStyle name="Total 2 2 62 7" xfId="54425"/>
    <cellStyle name="Total 2 2 63" xfId="7670"/>
    <cellStyle name="Total 2 2 63 2" xfId="15387"/>
    <cellStyle name="Total 2 2 63 3" xfId="24378"/>
    <cellStyle name="Total 2 2 63 4" xfId="32567"/>
    <cellStyle name="Total 2 2 63 5" xfId="41806"/>
    <cellStyle name="Total 2 2 63 6" xfId="46232"/>
    <cellStyle name="Total 2 2 63 7" xfId="54490"/>
    <cellStyle name="Total 2 2 64" xfId="7797"/>
    <cellStyle name="Total 2 2 64 2" xfId="15514"/>
    <cellStyle name="Total 2 2 64 3" xfId="24501"/>
    <cellStyle name="Total 2 2 64 4" xfId="32694"/>
    <cellStyle name="Total 2 2 64 5" xfId="41929"/>
    <cellStyle name="Total 2 2 64 6" xfId="46359"/>
    <cellStyle name="Total 2 2 64 7" xfId="50083"/>
    <cellStyle name="Total 2 2 65" xfId="7784"/>
    <cellStyle name="Total 2 2 65 2" xfId="15501"/>
    <cellStyle name="Total 2 2 65 3" xfId="32681"/>
    <cellStyle name="Total 2 2 65 4" xfId="41916"/>
    <cellStyle name="Total 2 2 65 5" xfId="46346"/>
    <cellStyle name="Total 2 2 65 6" xfId="47918"/>
    <cellStyle name="Total 2 2 66" xfId="26346"/>
    <cellStyle name="Total 2 2 67" xfId="35075"/>
    <cellStyle name="Total 2 2 68" xfId="37331"/>
    <cellStyle name="Total 2 2 69" xfId="53734"/>
    <cellStyle name="Total 2 2 7" xfId="600"/>
    <cellStyle name="Total 2 2 7 2" xfId="8423"/>
    <cellStyle name="Total 2 2 7 3" xfId="8403"/>
    <cellStyle name="Total 2 2 7 4" xfId="19291"/>
    <cellStyle name="Total 2 2 7 5" xfId="27463"/>
    <cellStyle name="Total 2 2 7 6" xfId="37122"/>
    <cellStyle name="Total 2 2 7 7" xfId="48122"/>
    <cellStyle name="Total 2 2 8" xfId="609"/>
    <cellStyle name="Total 2 2 8 2" xfId="8432"/>
    <cellStyle name="Total 2 2 8 3" xfId="8404"/>
    <cellStyle name="Total 2 2 8 4" xfId="19881"/>
    <cellStyle name="Total 2 2 8 5" xfId="27142"/>
    <cellStyle name="Total 2 2 8 6" xfId="38247"/>
    <cellStyle name="Total 2 2 8 7" xfId="47838"/>
    <cellStyle name="Total 2 2 9" xfId="776"/>
    <cellStyle name="Total 2 2 9 2" xfId="8599"/>
    <cellStyle name="Total 2 2 9 3" xfId="16027"/>
    <cellStyle name="Total 2 2 9 4" xfId="25303"/>
    <cellStyle name="Total 2 2 9 5" xfId="33719"/>
    <cellStyle name="Total 2 2 9 6" xfId="37585"/>
    <cellStyle name="Total 2 2 9 7" xfId="51437"/>
    <cellStyle name="Total 2 20" xfId="3023"/>
    <cellStyle name="Total 2 20 2" xfId="10838"/>
    <cellStyle name="Total 2 20 3" xfId="20194"/>
    <cellStyle name="Total 2 20 4" xfId="28285"/>
    <cellStyle name="Total 2 20 5" xfId="37665"/>
    <cellStyle name="Total 2 20 6" xfId="42357"/>
    <cellStyle name="Total 2 20 7" xfId="50354"/>
    <cellStyle name="Total 2 21" xfId="4257"/>
    <cellStyle name="Total 2 21 2" xfId="11978"/>
    <cellStyle name="Total 2 21 3" xfId="20967"/>
    <cellStyle name="Total 2 21 4" xfId="29154"/>
    <cellStyle name="Total 2 21 5" xfId="38527"/>
    <cellStyle name="Total 2 21 6" xfId="42819"/>
    <cellStyle name="Total 2 21 7" xfId="52901"/>
    <cellStyle name="Total 2 22" xfId="4200"/>
    <cellStyle name="Total 2 22 2" xfId="11950"/>
    <cellStyle name="Total 2 22 3" xfId="20910"/>
    <cellStyle name="Total 2 22 4" xfId="29097"/>
    <cellStyle name="Total 2 22 5" xfId="38473"/>
    <cellStyle name="Total 2 22 6" xfId="42762"/>
    <cellStyle name="Total 2 22 7" xfId="51113"/>
    <cellStyle name="Total 2 23" xfId="5062"/>
    <cellStyle name="Total 2 23 2" xfId="12779"/>
    <cellStyle name="Total 2 23 3" xfId="21772"/>
    <cellStyle name="Total 2 23 4" xfId="29959"/>
    <cellStyle name="Total 2 23 5" xfId="39302"/>
    <cellStyle name="Total 2 23 6" xfId="43624"/>
    <cellStyle name="Total 2 23 7" xfId="54085"/>
    <cellStyle name="Total 2 24" xfId="5219"/>
    <cellStyle name="Total 2 24 2" xfId="12936"/>
    <cellStyle name="Total 2 24 3" xfId="21929"/>
    <cellStyle name="Total 2 24 4" xfId="30116"/>
    <cellStyle name="Total 2 24 5" xfId="39451"/>
    <cellStyle name="Total 2 24 6" xfId="43781"/>
    <cellStyle name="Total 2 24 7" xfId="54006"/>
    <cellStyle name="Total 2 25" xfId="5194"/>
    <cellStyle name="Total 2 25 2" xfId="12911"/>
    <cellStyle name="Total 2 25 3" xfId="21904"/>
    <cellStyle name="Total 2 25 4" xfId="30091"/>
    <cellStyle name="Total 2 25 5" xfId="39428"/>
    <cellStyle name="Total 2 25 6" xfId="43756"/>
    <cellStyle name="Total 2 25 7" xfId="49357"/>
    <cellStyle name="Total 2 26" xfId="5678"/>
    <cellStyle name="Total 2 26 2" xfId="13395"/>
    <cellStyle name="Total 2 26 3" xfId="22388"/>
    <cellStyle name="Total 2 26 4" xfId="30575"/>
    <cellStyle name="Total 2 26 5" xfId="39893"/>
    <cellStyle name="Total 2 26 6" xfId="44240"/>
    <cellStyle name="Total 2 26 7" xfId="47086"/>
    <cellStyle name="Total 2 27" xfId="6139"/>
    <cellStyle name="Total 2 27 2" xfId="13856"/>
    <cellStyle name="Total 2 27 3" xfId="22849"/>
    <cellStyle name="Total 2 27 4" xfId="31036"/>
    <cellStyle name="Total 2 27 5" xfId="40337"/>
    <cellStyle name="Total 2 27 6" xfId="44701"/>
    <cellStyle name="Total 2 27 7" xfId="53886"/>
    <cellStyle name="Total 2 28" xfId="5189"/>
    <cellStyle name="Total 2 28 2" xfId="12906"/>
    <cellStyle name="Total 2 28 3" xfId="21899"/>
    <cellStyle name="Total 2 28 4" xfId="30086"/>
    <cellStyle name="Total 2 28 5" xfId="39423"/>
    <cellStyle name="Total 2 28 6" xfId="43751"/>
    <cellStyle name="Total 2 28 7" xfId="49972"/>
    <cellStyle name="Total 2 29" xfId="7288"/>
    <cellStyle name="Total 2 29 2" xfId="15005"/>
    <cellStyle name="Total 2 29 3" xfId="23998"/>
    <cellStyle name="Total 2 29 4" xfId="32185"/>
    <cellStyle name="Total 2 29 5" xfId="41441"/>
    <cellStyle name="Total 2 29 6" xfId="45850"/>
    <cellStyle name="Total 2 29 7" xfId="49580"/>
    <cellStyle name="Total 2 3" xfId="513"/>
    <cellStyle name="Total 2 3 10" xfId="1959"/>
    <cellStyle name="Total 2 3 10 2" xfId="9782"/>
    <cellStyle name="Total 2 3 10 3" xfId="17210"/>
    <cellStyle name="Total 2 3 10 4" xfId="19026"/>
    <cellStyle name="Total 2 3 10 5" xfId="33113"/>
    <cellStyle name="Total 2 3 10 6" xfId="38786"/>
    <cellStyle name="Total 2 3 10 7" xfId="49815"/>
    <cellStyle name="Total 2 3 11" xfId="2077"/>
    <cellStyle name="Total 2 3 11 2" xfId="9900"/>
    <cellStyle name="Total 2 3 11 3" xfId="17328"/>
    <cellStyle name="Total 2 3 11 4" xfId="19427"/>
    <cellStyle name="Total 2 3 11 5" xfId="33140"/>
    <cellStyle name="Total 2 3 11 6" xfId="42037"/>
    <cellStyle name="Total 2 3 11 7" xfId="50414"/>
    <cellStyle name="Total 2 3 12" xfId="2190"/>
    <cellStyle name="Total 2 3 12 2" xfId="10013"/>
    <cellStyle name="Total 2 3 12 3" xfId="17441"/>
    <cellStyle name="Total 2 3 12 4" xfId="26182"/>
    <cellStyle name="Total 2 3 12 5" xfId="34859"/>
    <cellStyle name="Total 2 3 12 6" xfId="37916"/>
    <cellStyle name="Total 2 3 12 7" xfId="53393"/>
    <cellStyle name="Total 2 3 13" xfId="1154"/>
    <cellStyle name="Total 2 3 13 2" xfId="8977"/>
    <cellStyle name="Total 2 3 13 3" xfId="16405"/>
    <cellStyle name="Total 2 3 13 4" xfId="19266"/>
    <cellStyle name="Total 2 3 13 5" xfId="27407"/>
    <cellStyle name="Total 2 3 13 6" xfId="38835"/>
    <cellStyle name="Total 2 3 13 7" xfId="48606"/>
    <cellStyle name="Total 2 3 14" xfId="2317"/>
    <cellStyle name="Total 2 3 14 2" xfId="10140"/>
    <cellStyle name="Total 2 3 14 3" xfId="17568"/>
    <cellStyle name="Total 2 3 14 4" xfId="20700"/>
    <cellStyle name="Total 2 3 14 5" xfId="27146"/>
    <cellStyle name="Total 2 3 14 6" xfId="41083"/>
    <cellStyle name="Total 2 3 14 7" xfId="48468"/>
    <cellStyle name="Total 2 3 15" xfId="2488"/>
    <cellStyle name="Total 2 3 15 2" xfId="10311"/>
    <cellStyle name="Total 2 3 15 3" xfId="17739"/>
    <cellStyle name="Total 2 3 15 4" xfId="25289"/>
    <cellStyle name="Total 2 3 15 5" xfId="33703"/>
    <cellStyle name="Total 2 3 15 6" xfId="37511"/>
    <cellStyle name="Total 2 3 15 7" xfId="51411"/>
    <cellStyle name="Total 2 3 16" xfId="2601"/>
    <cellStyle name="Total 2 3 16 2" xfId="10424"/>
    <cellStyle name="Total 2 3 16 3" xfId="17852"/>
    <cellStyle name="Total 2 3 16 4" xfId="20033"/>
    <cellStyle name="Total 2 3 16 5" xfId="27726"/>
    <cellStyle name="Total 2 3 16 6" xfId="42047"/>
    <cellStyle name="Total 2 3 16 7" xfId="47876"/>
    <cellStyle name="Total 2 3 17" xfId="1020"/>
    <cellStyle name="Total 2 3 17 2" xfId="8843"/>
    <cellStyle name="Total 2 3 17 3" xfId="16271"/>
    <cellStyle name="Total 2 3 17 4" xfId="25424"/>
    <cellStyle name="Total 2 3 17 5" xfId="33883"/>
    <cellStyle name="Total 2 3 17 6" xfId="36388"/>
    <cellStyle name="Total 2 3 17 7" xfId="51701"/>
    <cellStyle name="Total 2 3 18" xfId="2724"/>
    <cellStyle name="Total 2 3 18 2" xfId="10547"/>
    <cellStyle name="Total 2 3 18 3" xfId="17975"/>
    <cellStyle name="Total 2 3 18 4" xfId="19028"/>
    <cellStyle name="Total 2 3 18 5" xfId="27985"/>
    <cellStyle name="Total 2 3 18 6" xfId="36636"/>
    <cellStyle name="Total 2 3 18 7" xfId="49882"/>
    <cellStyle name="Total 2 3 19" xfId="2795"/>
    <cellStyle name="Total 2 3 19 2" xfId="10618"/>
    <cellStyle name="Total 2 3 19 3" xfId="18046"/>
    <cellStyle name="Total 2 3 19 4" xfId="25168"/>
    <cellStyle name="Total 2 3 19 5" xfId="33549"/>
    <cellStyle name="Total 2 3 19 6" xfId="37394"/>
    <cellStyle name="Total 2 3 19 7" xfId="51159"/>
    <cellStyle name="Total 2 3 2" xfId="664"/>
    <cellStyle name="Total 2 3 2 2" xfId="8487"/>
    <cellStyle name="Total 2 3 2 3" xfId="8259"/>
    <cellStyle name="Total 2 3 2 4" xfId="24937"/>
    <cellStyle name="Total 2 3 2 5" xfId="33273"/>
    <cellStyle name="Total 2 3 2 6" xfId="37744"/>
    <cellStyle name="Total 2 3 2 7" xfId="50658"/>
    <cellStyle name="Total 2 3 20" xfId="2902"/>
    <cellStyle name="Total 2 3 20 2" xfId="10725"/>
    <cellStyle name="Total 2 3 20 3" xfId="18153"/>
    <cellStyle name="Total 2 3 20 4" xfId="25436"/>
    <cellStyle name="Total 2 3 20 5" xfId="33896"/>
    <cellStyle name="Total 2 3 20 6" xfId="37328"/>
    <cellStyle name="Total 2 3 20 7" xfId="51727"/>
    <cellStyle name="Total 2 3 21" xfId="3278"/>
    <cellStyle name="Total 2 3 21 2" xfId="11071"/>
    <cellStyle name="Total 2 3 21 3" xfId="18400"/>
    <cellStyle name="Total 2 3 21 4" xfId="26278"/>
    <cellStyle name="Total 2 3 21 5" xfId="34985"/>
    <cellStyle name="Total 2 3 21 6" xfId="41249"/>
    <cellStyle name="Total 2 3 21 7" xfId="53606"/>
    <cellStyle name="Total 2 3 22" xfId="3398"/>
    <cellStyle name="Total 2 3 22 2" xfId="11189"/>
    <cellStyle name="Total 2 3 22 3" xfId="18511"/>
    <cellStyle name="Total 2 3 22 4" xfId="20374"/>
    <cellStyle name="Total 2 3 22 5" xfId="27731"/>
    <cellStyle name="Total 2 3 22 6" xfId="37170"/>
    <cellStyle name="Total 2 3 22 7" xfId="49494"/>
    <cellStyle name="Total 2 3 23" xfId="3031"/>
    <cellStyle name="Total 2 3 23 2" xfId="10845"/>
    <cellStyle name="Total 2 3 23 3" xfId="18256"/>
    <cellStyle name="Total 2 3 23 4" xfId="19628"/>
    <cellStyle name="Total 2 3 23 5" xfId="27273"/>
    <cellStyle name="Total 2 3 23 6" xfId="36585"/>
    <cellStyle name="Total 2 3 23 7" xfId="49398"/>
    <cellStyle name="Total 2 3 24" xfId="3668"/>
    <cellStyle name="Total 2 3 24 2" xfId="11453"/>
    <cellStyle name="Total 2 3 24 3" xfId="18726"/>
    <cellStyle name="Total 2 3 24 4" xfId="25598"/>
    <cellStyle name="Total 2 3 24 5" xfId="34109"/>
    <cellStyle name="Total 2 3 24 6" xfId="38698"/>
    <cellStyle name="Total 2 3 24 7" xfId="52095"/>
    <cellStyle name="Total 2 3 25" xfId="3799"/>
    <cellStyle name="Total 2 3 25 2" xfId="11581"/>
    <cellStyle name="Total 2 3 25 3" xfId="18838"/>
    <cellStyle name="Total 2 3 25 4" xfId="26555"/>
    <cellStyle name="Total 2 3 25 5" xfId="35364"/>
    <cellStyle name="Total 2 3 25 6" xfId="41570"/>
    <cellStyle name="Total 2 3 25 7" xfId="54187"/>
    <cellStyle name="Total 2 3 26" xfId="3916"/>
    <cellStyle name="Total 2 3 26 2" xfId="11696"/>
    <cellStyle name="Total 2 3 26 3" xfId="18947"/>
    <cellStyle name="Total 2 3 26 4" xfId="19203"/>
    <cellStyle name="Total 2 3 26 5" xfId="26721"/>
    <cellStyle name="Total 2 3 26 6" xfId="37308"/>
    <cellStyle name="Total 2 3 26 7" xfId="49131"/>
    <cellStyle name="Total 2 3 27" xfId="3047"/>
    <cellStyle name="Total 2 3 27 2" xfId="10859"/>
    <cellStyle name="Total 2 3 27 3" xfId="20213"/>
    <cellStyle name="Total 2 3 27 4" xfId="28305"/>
    <cellStyle name="Total 2 3 27 5" xfId="37685"/>
    <cellStyle name="Total 2 3 27 6" xfId="42370"/>
    <cellStyle name="Total 2 3 27 7" xfId="47688"/>
    <cellStyle name="Total 2 3 28" xfId="4113"/>
    <cellStyle name="Total 2 3 28 2" xfId="11873"/>
    <cellStyle name="Total 2 3 28 3" xfId="20823"/>
    <cellStyle name="Total 2 3 28 4" xfId="29010"/>
    <cellStyle name="Total 2 3 28 5" xfId="38387"/>
    <cellStyle name="Total 2 3 28 6" xfId="42675"/>
    <cellStyle name="Total 2 3 28 7" xfId="52631"/>
    <cellStyle name="Total 2 3 29" xfId="3620"/>
    <cellStyle name="Total 2 3 29 2" xfId="20547"/>
    <cellStyle name="Total 2 3 29 3" xfId="28680"/>
    <cellStyle name="Total 2 3 29 4" xfId="38067"/>
    <cellStyle name="Total 2 3 29 5" xfId="42517"/>
    <cellStyle name="Total 2 3 29 6" xfId="49335"/>
    <cellStyle name="Total 2 3 3" xfId="771"/>
    <cellStyle name="Total 2 3 3 2" xfId="8594"/>
    <cellStyle name="Total 2 3 3 3" xfId="16022"/>
    <cellStyle name="Total 2 3 3 4" xfId="19768"/>
    <cellStyle name="Total 2 3 3 5" xfId="27024"/>
    <cellStyle name="Total 2 3 3 6" xfId="38161"/>
    <cellStyle name="Total 2 3 3 7" xfId="47647"/>
    <cellStyle name="Total 2 3 30" xfId="4310"/>
    <cellStyle name="Total 2 3 30 2" xfId="12027"/>
    <cellStyle name="Total 2 3 30 3" xfId="21020"/>
    <cellStyle name="Total 2 3 30 4" xfId="29207"/>
    <cellStyle name="Total 2 3 30 5" xfId="38578"/>
    <cellStyle name="Total 2 3 30 6" xfId="42872"/>
    <cellStyle name="Total 2 3 30 7" xfId="47015"/>
    <cellStyle name="Total 2 3 31" xfId="4433"/>
    <cellStyle name="Total 2 3 31 2" xfId="12150"/>
    <cellStyle name="Total 2 3 31 3" xfId="21143"/>
    <cellStyle name="Total 2 3 31 4" xfId="29330"/>
    <cellStyle name="Total 2 3 31 5" xfId="38696"/>
    <cellStyle name="Total 2 3 31 6" xfId="42995"/>
    <cellStyle name="Total 2 3 31 7" xfId="51335"/>
    <cellStyle name="Total 2 3 32" xfId="4547"/>
    <cellStyle name="Total 2 3 32 2" xfId="12264"/>
    <cellStyle name="Total 2 3 32 3" xfId="21257"/>
    <cellStyle name="Total 2 3 32 4" xfId="29444"/>
    <cellStyle name="Total 2 3 32 5" xfId="38805"/>
    <cellStyle name="Total 2 3 32 6" xfId="43109"/>
    <cellStyle name="Total 2 3 32 7" xfId="54421"/>
    <cellStyle name="Total 2 3 33" xfId="4660"/>
    <cellStyle name="Total 2 3 33 2" xfId="12377"/>
    <cellStyle name="Total 2 3 33 3" xfId="21370"/>
    <cellStyle name="Total 2 3 33 4" xfId="29557"/>
    <cellStyle name="Total 2 3 33 5" xfId="38914"/>
    <cellStyle name="Total 2 3 33 6" xfId="43222"/>
    <cellStyle name="Total 2 3 33 7" xfId="50456"/>
    <cellStyle name="Total 2 3 34" xfId="4772"/>
    <cellStyle name="Total 2 3 34 2" xfId="12489"/>
    <cellStyle name="Total 2 3 34 3" xfId="21482"/>
    <cellStyle name="Total 2 3 34 4" xfId="29669"/>
    <cellStyle name="Total 2 3 34 5" xfId="39023"/>
    <cellStyle name="Total 2 3 34 6" xfId="43334"/>
    <cellStyle name="Total 2 3 34 7" xfId="53957"/>
    <cellStyle name="Total 2 3 35" xfId="4880"/>
    <cellStyle name="Total 2 3 35 2" xfId="12597"/>
    <cellStyle name="Total 2 3 35 3" xfId="21590"/>
    <cellStyle name="Total 2 3 35 4" xfId="29777"/>
    <cellStyle name="Total 2 3 35 5" xfId="39126"/>
    <cellStyle name="Total 2 3 35 6" xfId="43442"/>
    <cellStyle name="Total 2 3 35 7" xfId="50385"/>
    <cellStyle name="Total 2 3 36" xfId="4992"/>
    <cellStyle name="Total 2 3 36 2" xfId="12709"/>
    <cellStyle name="Total 2 3 36 3" xfId="21702"/>
    <cellStyle name="Total 2 3 36 4" xfId="29889"/>
    <cellStyle name="Total 2 3 36 5" xfId="39235"/>
    <cellStyle name="Total 2 3 36 6" xfId="43554"/>
    <cellStyle name="Total 2 3 36 7" xfId="54108"/>
    <cellStyle name="Total 2 3 37" xfId="5109"/>
    <cellStyle name="Total 2 3 37 2" xfId="12826"/>
    <cellStyle name="Total 2 3 37 3" xfId="21819"/>
    <cellStyle name="Total 2 3 37 4" xfId="30006"/>
    <cellStyle name="Total 2 3 37 5" xfId="39347"/>
    <cellStyle name="Total 2 3 37 6" xfId="43671"/>
    <cellStyle name="Total 2 3 37 7" xfId="49042"/>
    <cellStyle name="Total 2 3 38" xfId="5490"/>
    <cellStyle name="Total 2 3 38 2" xfId="13207"/>
    <cellStyle name="Total 2 3 38 3" xfId="22200"/>
    <cellStyle name="Total 2 3 38 4" xfId="30387"/>
    <cellStyle name="Total 2 3 38 5" xfId="39712"/>
    <cellStyle name="Total 2 3 38 6" xfId="44052"/>
    <cellStyle name="Total 2 3 38 7" xfId="49050"/>
    <cellStyle name="Total 2 3 39" xfId="5615"/>
    <cellStyle name="Total 2 3 39 2" xfId="13332"/>
    <cellStyle name="Total 2 3 39 3" xfId="22325"/>
    <cellStyle name="Total 2 3 39 4" xfId="30512"/>
    <cellStyle name="Total 2 3 39 5" xfId="39833"/>
    <cellStyle name="Total 2 3 39 6" xfId="44177"/>
    <cellStyle name="Total 2 3 39 7" xfId="46899"/>
    <cellStyle name="Total 2 3 4" xfId="883"/>
    <cellStyle name="Total 2 3 4 2" xfId="8706"/>
    <cellStyle name="Total 2 3 4 3" xfId="16134"/>
    <cellStyle name="Total 2 3 4 4" xfId="26469"/>
    <cellStyle name="Total 2 3 4 5" xfId="35250"/>
    <cellStyle name="Total 2 3 4 6" xfId="37722"/>
    <cellStyle name="Total 2 3 4 7" xfId="54012"/>
    <cellStyle name="Total 2 3 40" xfId="5730"/>
    <cellStyle name="Total 2 3 40 2" xfId="13447"/>
    <cellStyle name="Total 2 3 40 3" xfId="22440"/>
    <cellStyle name="Total 2 3 40 4" xfId="30627"/>
    <cellStyle name="Total 2 3 40 5" xfId="39944"/>
    <cellStyle name="Total 2 3 40 6" xfId="44292"/>
    <cellStyle name="Total 2 3 40 7" xfId="53630"/>
    <cellStyle name="Total 2 3 41" xfId="5847"/>
    <cellStyle name="Total 2 3 41 2" xfId="13564"/>
    <cellStyle name="Total 2 3 41 3" xfId="22557"/>
    <cellStyle name="Total 2 3 41 4" xfId="30744"/>
    <cellStyle name="Total 2 3 41 5" xfId="40058"/>
    <cellStyle name="Total 2 3 41 6" xfId="44409"/>
    <cellStyle name="Total 2 3 41 7" xfId="54102"/>
    <cellStyle name="Total 2 3 42" xfId="5975"/>
    <cellStyle name="Total 2 3 42 2" xfId="13692"/>
    <cellStyle name="Total 2 3 42 3" xfId="22685"/>
    <cellStyle name="Total 2 3 42 4" xfId="30872"/>
    <cellStyle name="Total 2 3 42 5" xfId="40181"/>
    <cellStyle name="Total 2 3 42 6" xfId="44537"/>
    <cellStyle name="Total 2 3 42 7" xfId="48253"/>
    <cellStyle name="Total 2 3 43" xfId="5220"/>
    <cellStyle name="Total 2 3 43 2" xfId="12937"/>
    <cellStyle name="Total 2 3 43 3" xfId="21930"/>
    <cellStyle name="Total 2 3 43 4" xfId="30117"/>
    <cellStyle name="Total 2 3 43 5" xfId="39452"/>
    <cellStyle name="Total 2 3 43 6" xfId="43782"/>
    <cellStyle name="Total 2 3 43 7" xfId="54219"/>
    <cellStyle name="Total 2 3 44" xfId="6231"/>
    <cellStyle name="Total 2 3 44 2" xfId="13948"/>
    <cellStyle name="Total 2 3 44 3" xfId="22941"/>
    <cellStyle name="Total 2 3 44 4" xfId="31128"/>
    <cellStyle name="Total 2 3 44 5" xfId="40429"/>
    <cellStyle name="Total 2 3 44 6" xfId="44793"/>
    <cellStyle name="Total 2 3 44 7" xfId="51511"/>
    <cellStyle name="Total 2 3 45" xfId="6348"/>
    <cellStyle name="Total 2 3 45 2" xfId="14065"/>
    <cellStyle name="Total 2 3 45 3" xfId="23058"/>
    <cellStyle name="Total 2 3 45 4" xfId="31245"/>
    <cellStyle name="Total 2 3 45 5" xfId="40543"/>
    <cellStyle name="Total 2 3 45 6" xfId="44910"/>
    <cellStyle name="Total 2 3 45 7" xfId="48434"/>
    <cellStyle name="Total 2 3 46" xfId="6458"/>
    <cellStyle name="Total 2 3 46 2" xfId="14175"/>
    <cellStyle name="Total 2 3 46 3" xfId="23168"/>
    <cellStyle name="Total 2 3 46 4" xfId="31355"/>
    <cellStyle name="Total 2 3 46 5" xfId="40649"/>
    <cellStyle name="Total 2 3 46 6" xfId="45020"/>
    <cellStyle name="Total 2 3 46 7" xfId="49406"/>
    <cellStyle name="Total 2 3 47" xfId="5369"/>
    <cellStyle name="Total 2 3 47 2" xfId="13086"/>
    <cellStyle name="Total 2 3 47 3" xfId="22079"/>
    <cellStyle name="Total 2 3 47 4" xfId="30266"/>
    <cellStyle name="Total 2 3 47 5" xfId="39597"/>
    <cellStyle name="Total 2 3 47 6" xfId="43931"/>
    <cellStyle name="Total 2 3 47 7" xfId="53906"/>
    <cellStyle name="Total 2 3 48" xfId="6605"/>
    <cellStyle name="Total 2 3 48 2" xfId="14322"/>
    <cellStyle name="Total 2 3 48 3" xfId="23315"/>
    <cellStyle name="Total 2 3 48 4" xfId="31502"/>
    <cellStyle name="Total 2 3 48 5" xfId="40789"/>
    <cellStyle name="Total 2 3 48 6" xfId="45167"/>
    <cellStyle name="Total 2 3 48 7" xfId="49546"/>
    <cellStyle name="Total 2 3 49" xfId="6716"/>
    <cellStyle name="Total 2 3 49 2" xfId="14433"/>
    <cellStyle name="Total 2 3 49 3" xfId="23426"/>
    <cellStyle name="Total 2 3 49 4" xfId="31613"/>
    <cellStyle name="Total 2 3 49 5" xfId="40894"/>
    <cellStyle name="Total 2 3 49 6" xfId="45278"/>
    <cellStyle name="Total 2 3 49 7" xfId="51655"/>
    <cellStyle name="Total 2 3 5" xfId="1347"/>
    <cellStyle name="Total 2 3 5 2" xfId="9170"/>
    <cellStyle name="Total 2 3 5 3" xfId="16598"/>
    <cellStyle name="Total 2 3 5 4" xfId="19496"/>
    <cellStyle name="Total 2 3 5 5" xfId="28579"/>
    <cellStyle name="Total 2 3 5 6" xfId="41471"/>
    <cellStyle name="Total 2 3 5 7" xfId="47326"/>
    <cellStyle name="Total 2 3 50" xfId="6831"/>
    <cellStyle name="Total 2 3 50 2" xfId="14548"/>
    <cellStyle name="Total 2 3 50 3" xfId="23541"/>
    <cellStyle name="Total 2 3 50 4" xfId="31728"/>
    <cellStyle name="Total 2 3 50 5" xfId="41002"/>
    <cellStyle name="Total 2 3 50 6" xfId="45393"/>
    <cellStyle name="Total 2 3 50 7" xfId="48466"/>
    <cellStyle name="Total 2 3 51" xfId="6944"/>
    <cellStyle name="Total 2 3 51 2" xfId="14661"/>
    <cellStyle name="Total 2 3 51 3" xfId="23654"/>
    <cellStyle name="Total 2 3 51 4" xfId="31841"/>
    <cellStyle name="Total 2 3 51 5" xfId="41110"/>
    <cellStyle name="Total 2 3 51 6" xfId="45506"/>
    <cellStyle name="Total 2 3 51 7" xfId="47031"/>
    <cellStyle name="Total 2 3 52" xfId="7056"/>
    <cellStyle name="Total 2 3 52 2" xfId="14773"/>
    <cellStyle name="Total 2 3 52 3" xfId="23766"/>
    <cellStyle name="Total 2 3 52 4" xfId="31953"/>
    <cellStyle name="Total 2 3 52 5" xfId="41216"/>
    <cellStyle name="Total 2 3 52 6" xfId="45618"/>
    <cellStyle name="Total 2 3 52 7" xfId="53144"/>
    <cellStyle name="Total 2 3 53" xfId="7366"/>
    <cellStyle name="Total 2 3 53 2" xfId="15083"/>
    <cellStyle name="Total 2 3 53 3" xfId="24076"/>
    <cellStyle name="Total 2 3 53 4" xfId="32263"/>
    <cellStyle name="Total 2 3 53 5" xfId="41519"/>
    <cellStyle name="Total 2 3 53 6" xfId="45928"/>
    <cellStyle name="Total 2 3 53 7" xfId="48690"/>
    <cellStyle name="Total 2 3 54" xfId="7244"/>
    <cellStyle name="Total 2 3 54 2" xfId="14961"/>
    <cellStyle name="Total 2 3 54 3" xfId="23954"/>
    <cellStyle name="Total 2 3 54 4" xfId="32141"/>
    <cellStyle name="Total 2 3 54 5" xfId="41397"/>
    <cellStyle name="Total 2 3 54 6" xfId="45806"/>
    <cellStyle name="Total 2 3 54 7" xfId="54506"/>
    <cellStyle name="Total 2 3 55" xfId="7453"/>
    <cellStyle name="Total 2 3 55 2" xfId="15170"/>
    <cellStyle name="Total 2 3 55 3" xfId="24163"/>
    <cellStyle name="Total 2 3 55 4" xfId="32350"/>
    <cellStyle name="Total 2 3 55 5" xfId="41599"/>
    <cellStyle name="Total 2 3 55 6" xfId="46015"/>
    <cellStyle name="Total 2 3 55 7" xfId="47826"/>
    <cellStyle name="Total 2 3 56" xfId="7574"/>
    <cellStyle name="Total 2 3 56 2" xfId="15291"/>
    <cellStyle name="Total 2 3 56 3" xfId="24284"/>
    <cellStyle name="Total 2 3 56 4" xfId="32471"/>
    <cellStyle name="Total 2 3 56 5" xfId="41714"/>
    <cellStyle name="Total 2 3 56 6" xfId="46136"/>
    <cellStyle name="Total 2 3 56 7" xfId="49134"/>
    <cellStyle name="Total 2 3 57" xfId="7850"/>
    <cellStyle name="Total 2 3 57 2" xfId="15567"/>
    <cellStyle name="Total 2 3 57 3" xfId="24554"/>
    <cellStyle name="Total 2 3 57 4" xfId="32747"/>
    <cellStyle name="Total 2 3 57 5" xfId="41979"/>
    <cellStyle name="Total 2 3 57 6" xfId="46412"/>
    <cellStyle name="Total 2 3 57 7" xfId="50429"/>
    <cellStyle name="Total 2 3 58" xfId="7912"/>
    <cellStyle name="Total 2 3 58 2" xfId="15629"/>
    <cellStyle name="Total 2 3 58 3" xfId="24616"/>
    <cellStyle name="Total 2 3 58 4" xfId="32809"/>
    <cellStyle name="Total 2 3 58 5" xfId="42040"/>
    <cellStyle name="Total 2 3 58 6" xfId="46474"/>
    <cellStyle name="Total 2 3 58 7" xfId="51108"/>
    <cellStyle name="Total 2 3 59" xfId="7712"/>
    <cellStyle name="Total 2 3 59 2" xfId="15429"/>
    <cellStyle name="Total 2 3 59 3" xfId="24420"/>
    <cellStyle name="Total 2 3 59 4" xfId="32609"/>
    <cellStyle name="Total 2 3 59 5" xfId="41846"/>
    <cellStyle name="Total 2 3 59 6" xfId="46274"/>
    <cellStyle name="Total 2 3 59 7" xfId="50041"/>
    <cellStyle name="Total 2 3 6" xfId="1470"/>
    <cellStyle name="Total 2 3 6 2" xfId="9293"/>
    <cellStyle name="Total 2 3 6 3" xfId="16721"/>
    <cellStyle name="Total 2 3 6 4" xfId="26340"/>
    <cellStyle name="Total 2 3 6 5" xfId="35066"/>
    <cellStyle name="Total 2 3 6 6" xfId="36314"/>
    <cellStyle name="Total 2 3 6 7" xfId="53720"/>
    <cellStyle name="Total 2 3 60" xfId="8126"/>
    <cellStyle name="Total 2 3 60 2" xfId="15843"/>
    <cellStyle name="Total 2 3 60 3" xfId="33023"/>
    <cellStyle name="Total 2 3 60 4" xfId="42243"/>
    <cellStyle name="Total 2 3 60 5" xfId="46688"/>
    <cellStyle name="Total 2 3 60 6" xfId="49739"/>
    <cellStyle name="Total 2 3 61" xfId="20040"/>
    <cellStyle name="Total 2 3 62" xfId="27508"/>
    <cellStyle name="Total 2 3 63" xfId="37216"/>
    <cellStyle name="Total 2 3 64" xfId="50233"/>
    <cellStyle name="Total 2 3 7" xfId="1252"/>
    <cellStyle name="Total 2 3 7 2" xfId="9075"/>
    <cellStyle name="Total 2 3 7 3" xfId="16503"/>
    <cellStyle name="Total 2 3 7 4" xfId="19535"/>
    <cellStyle name="Total 2 3 7 5" xfId="28086"/>
    <cellStyle name="Total 2 3 7 6" xfId="36868"/>
    <cellStyle name="Total 2 3 7 7" xfId="47191"/>
    <cellStyle name="Total 2 3 8" xfId="1707"/>
    <cellStyle name="Total 2 3 8 2" xfId="9530"/>
    <cellStyle name="Total 2 3 8 3" xfId="16958"/>
    <cellStyle name="Total 2 3 8 4" xfId="26024"/>
    <cellStyle name="Total 2 3 8 5" xfId="34655"/>
    <cellStyle name="Total 2 3 8 6" xfId="36594"/>
    <cellStyle name="Total 2 3 8 7" xfId="53050"/>
    <cellStyle name="Total 2 3 9" xfId="1841"/>
    <cellStyle name="Total 2 3 9 2" xfId="9664"/>
    <cellStyle name="Total 2 3 9 3" xfId="17092"/>
    <cellStyle name="Total 2 3 9 4" xfId="26259"/>
    <cellStyle name="Total 2 3 9 5" xfId="34957"/>
    <cellStyle name="Total 2 3 9 6" xfId="37011"/>
    <cellStyle name="Total 2 3 9 7" xfId="53564"/>
    <cellStyle name="Total 2 30" xfId="7262"/>
    <cellStyle name="Total 2 30 2" xfId="14979"/>
    <cellStyle name="Total 2 30 3" xfId="23972"/>
    <cellStyle name="Total 2 30 4" xfId="32159"/>
    <cellStyle name="Total 2 30 5" xfId="41415"/>
    <cellStyle name="Total 2 30 6" xfId="45824"/>
    <cellStyle name="Total 2 30 7" xfId="52732"/>
    <cellStyle name="Total 2 31" xfId="7266"/>
    <cellStyle name="Total 2 31 2" xfId="14983"/>
    <cellStyle name="Total 2 31 3" xfId="23976"/>
    <cellStyle name="Total 2 31 4" xfId="32163"/>
    <cellStyle name="Total 2 31 5" xfId="41419"/>
    <cellStyle name="Total 2 31 6" xfId="45828"/>
    <cellStyle name="Total 2 31 7" xfId="52258"/>
    <cellStyle name="Total 2 32" xfId="7699"/>
    <cellStyle name="Total 2 32 2" xfId="15416"/>
    <cellStyle name="Total 2 32 3" xfId="24407"/>
    <cellStyle name="Total 2 32 4" xfId="32596"/>
    <cellStyle name="Total 2 32 5" xfId="41833"/>
    <cellStyle name="Total 2 32 6" xfId="46261"/>
    <cellStyle name="Total 2 32 7" xfId="51339"/>
    <cellStyle name="Total 2 33" xfId="19705"/>
    <cellStyle name="Total 2 34" xfId="28186"/>
    <cellStyle name="Total 2 35" xfId="37054"/>
    <cellStyle name="Total 2 36" xfId="49955"/>
    <cellStyle name="Total 2 4" xfId="558"/>
    <cellStyle name="Total 2 4 10" xfId="2004"/>
    <cellStyle name="Total 2 4 10 2" xfId="9827"/>
    <cellStyle name="Total 2 4 10 3" xfId="17255"/>
    <cellStyle name="Total 2 4 10 4" xfId="25501"/>
    <cellStyle name="Total 2 4 10 5" xfId="33979"/>
    <cellStyle name="Total 2 4 10 6" xfId="42033"/>
    <cellStyle name="Total 2 4 10 7" xfId="51882"/>
    <cellStyle name="Total 2 4 11" xfId="2121"/>
    <cellStyle name="Total 2 4 11 2" xfId="9944"/>
    <cellStyle name="Total 2 4 11 3" xfId="17372"/>
    <cellStyle name="Total 2 4 11 4" xfId="25740"/>
    <cellStyle name="Total 2 4 11 5" xfId="34291"/>
    <cellStyle name="Total 2 4 11 6" xfId="37568"/>
    <cellStyle name="Total 2 4 11 7" xfId="52418"/>
    <cellStyle name="Total 2 4 12" xfId="2235"/>
    <cellStyle name="Total 2 4 12 2" xfId="10058"/>
    <cellStyle name="Total 2 4 12 3" xfId="17486"/>
    <cellStyle name="Total 2 4 12 4" xfId="19214"/>
    <cellStyle name="Total 2 4 12 5" xfId="27426"/>
    <cellStyle name="Total 2 4 12 6" xfId="40664"/>
    <cellStyle name="Total 2 4 12 7" xfId="48687"/>
    <cellStyle name="Total 2 4 13" xfId="1571"/>
    <cellStyle name="Total 2 4 13 2" xfId="9394"/>
    <cellStyle name="Total 2 4 13 3" xfId="16822"/>
    <cellStyle name="Total 2 4 13 4" xfId="25843"/>
    <cellStyle name="Total 2 4 13 5" xfId="34430"/>
    <cellStyle name="Total 2 4 13 6" xfId="40773"/>
    <cellStyle name="Total 2 4 13 7" xfId="52662"/>
    <cellStyle name="Total 2 4 14" xfId="1920"/>
    <cellStyle name="Total 2 4 14 2" xfId="9743"/>
    <cellStyle name="Total 2 4 14 3" xfId="17171"/>
    <cellStyle name="Total 2 4 14 4" xfId="26644"/>
    <cellStyle name="Total 2 4 14 5" xfId="35488"/>
    <cellStyle name="Total 2 4 14 6" xfId="41368"/>
    <cellStyle name="Total 2 4 14 7" xfId="54387"/>
    <cellStyle name="Total 2 4 15" xfId="2532"/>
    <cellStyle name="Total 2 4 15 2" xfId="10355"/>
    <cellStyle name="Total 2 4 15 3" xfId="17783"/>
    <cellStyle name="Total 2 4 15 4" xfId="20080"/>
    <cellStyle name="Total 2 4 15 5" xfId="26730"/>
    <cellStyle name="Total 2 4 15 6" xfId="41326"/>
    <cellStyle name="Total 2 4 15 7" xfId="49746"/>
    <cellStyle name="Total 2 4 16" xfId="2646"/>
    <cellStyle name="Total 2 4 16 2" xfId="10469"/>
    <cellStyle name="Total 2 4 16 3" xfId="17897"/>
    <cellStyle name="Total 2 4 16 4" xfId="20287"/>
    <cellStyle name="Total 2 4 16 5" xfId="27085"/>
    <cellStyle name="Total 2 4 16 6" xfId="37255"/>
    <cellStyle name="Total 2 4 16 7" xfId="47542"/>
    <cellStyle name="Total 2 4 17" xfId="1787"/>
    <cellStyle name="Total 2 4 17 2" xfId="9610"/>
    <cellStyle name="Total 2 4 17 3" xfId="17038"/>
    <cellStyle name="Total 2 4 17 4" xfId="25583"/>
    <cellStyle name="Total 2 4 17 5" xfId="34092"/>
    <cellStyle name="Total 2 4 17 6" xfId="41759"/>
    <cellStyle name="Total 2 4 17 7" xfId="52068"/>
    <cellStyle name="Total 2 4 18" xfId="2707"/>
    <cellStyle name="Total 2 4 18 2" xfId="10530"/>
    <cellStyle name="Total 2 4 18 3" xfId="17958"/>
    <cellStyle name="Total 2 4 18 4" xfId="25333"/>
    <cellStyle name="Total 2 4 18 5" xfId="33765"/>
    <cellStyle name="Total 2 4 18 6" xfId="38354"/>
    <cellStyle name="Total 2 4 18 7" xfId="51502"/>
    <cellStyle name="Total 2 4 19" xfId="2837"/>
    <cellStyle name="Total 2 4 19 2" xfId="10660"/>
    <cellStyle name="Total 2 4 19 3" xfId="18088"/>
    <cellStyle name="Total 2 4 19 4" xfId="26636"/>
    <cellStyle name="Total 2 4 19 5" xfId="35474"/>
    <cellStyle name="Total 2 4 19 6" xfId="40206"/>
    <cellStyle name="Total 2 4 19 7" xfId="54367"/>
    <cellStyle name="Total 2 4 2" xfId="706"/>
    <cellStyle name="Total 2 4 2 2" xfId="8529"/>
    <cellStyle name="Total 2 4 2 3" xfId="15957"/>
    <cellStyle name="Total 2 4 2 4" xfId="25827"/>
    <cellStyle name="Total 2 4 2 5" xfId="34411"/>
    <cellStyle name="Total 2 4 2 6" xfId="37143"/>
    <cellStyle name="Total 2 4 2 7" xfId="52632"/>
    <cellStyle name="Total 2 4 20" xfId="2944"/>
    <cellStyle name="Total 2 4 20 2" xfId="10767"/>
    <cellStyle name="Total 2 4 20 3" xfId="18195"/>
    <cellStyle name="Total 2 4 20 4" xfId="25038"/>
    <cellStyle name="Total 2 4 20 5" xfId="33397"/>
    <cellStyle name="Total 2 4 20 6" xfId="39152"/>
    <cellStyle name="Total 2 4 20 7" xfId="50886"/>
    <cellStyle name="Total 2 4 21" xfId="3321"/>
    <cellStyle name="Total 2 4 21 2" xfId="11114"/>
    <cellStyle name="Total 2 4 21 3" xfId="18442"/>
    <cellStyle name="Total 2 4 21 4" xfId="19159"/>
    <cellStyle name="Total 2 4 21 5" xfId="28708"/>
    <cellStyle name="Total 2 4 21 6" xfId="37392"/>
    <cellStyle name="Total 2 4 21 7" xfId="49223"/>
    <cellStyle name="Total 2 4 22" xfId="3440"/>
    <cellStyle name="Total 2 4 22 2" xfId="11231"/>
    <cellStyle name="Total 2 4 22 3" xfId="18553"/>
    <cellStyle name="Total 2 4 22 4" xfId="25474"/>
    <cellStyle name="Total 2 4 22 5" xfId="33947"/>
    <cellStyle name="Total 2 4 22 6" xfId="36527"/>
    <cellStyle name="Total 2 4 22 7" xfId="51826"/>
    <cellStyle name="Total 2 4 23" xfId="3600"/>
    <cellStyle name="Total 2 4 23 2" xfId="11386"/>
    <cellStyle name="Total 2 4 23 3" xfId="18660"/>
    <cellStyle name="Total 2 4 23 4" xfId="25274"/>
    <cellStyle name="Total 2 4 23 5" xfId="33686"/>
    <cellStyle name="Total 2 4 23 6" xfId="38551"/>
    <cellStyle name="Total 2 4 23 7" xfId="51383"/>
    <cellStyle name="Total 2 4 24" xfId="3713"/>
    <cellStyle name="Total 2 4 24 2" xfId="11498"/>
    <cellStyle name="Total 2 4 24 3" xfId="18770"/>
    <cellStyle name="Total 2 4 24 4" xfId="19645"/>
    <cellStyle name="Total 2 4 24 5" xfId="27262"/>
    <cellStyle name="Total 2 4 24 6" xfId="41439"/>
    <cellStyle name="Total 2 4 24 7" xfId="47000"/>
    <cellStyle name="Total 2 4 25" xfId="3842"/>
    <cellStyle name="Total 2 4 25 2" xfId="11624"/>
    <cellStyle name="Total 2 4 25 3" xfId="18880"/>
    <cellStyle name="Total 2 4 25 4" xfId="19889"/>
    <cellStyle name="Total 2 4 25 5" xfId="28204"/>
    <cellStyle name="Total 2 4 25 6" xfId="36878"/>
    <cellStyle name="Total 2 4 25 7" xfId="47401"/>
    <cellStyle name="Total 2 4 26" xfId="3961"/>
    <cellStyle name="Total 2 4 26 2" xfId="11740"/>
    <cellStyle name="Total 2 4 26 3" xfId="18989"/>
    <cellStyle name="Total 2 4 26 4" xfId="26073"/>
    <cellStyle name="Total 2 4 26 5" xfId="34720"/>
    <cellStyle name="Total 2 4 26 6" xfId="40044"/>
    <cellStyle name="Total 2 4 26 7" xfId="53161"/>
    <cellStyle name="Total 2 4 27" xfId="3759"/>
    <cellStyle name="Total 2 4 27 2" xfId="11543"/>
    <cellStyle name="Total 2 4 27 3" xfId="20609"/>
    <cellStyle name="Total 2 4 27 4" xfId="28759"/>
    <cellStyle name="Total 2 4 27 5" xfId="38147"/>
    <cellStyle name="Total 2 4 27 6" xfId="42535"/>
    <cellStyle name="Total 2 4 27 7" xfId="51638"/>
    <cellStyle name="Total 2 4 28" xfId="4157"/>
    <cellStyle name="Total 2 4 28 2" xfId="11916"/>
    <cellStyle name="Total 2 4 28 3" xfId="20867"/>
    <cellStyle name="Total 2 4 28 4" xfId="29054"/>
    <cellStyle name="Total 2 4 28 5" xfId="38430"/>
    <cellStyle name="Total 2 4 28 6" xfId="42719"/>
    <cellStyle name="Total 2 4 28 7" xfId="49616"/>
    <cellStyle name="Total 2 4 29" xfId="4236"/>
    <cellStyle name="Total 2 4 29 2" xfId="20946"/>
    <cellStyle name="Total 2 4 29 3" xfId="29133"/>
    <cellStyle name="Total 2 4 29 4" xfId="38507"/>
    <cellStyle name="Total 2 4 29 5" xfId="42798"/>
    <cellStyle name="Total 2 4 29 6" xfId="47976"/>
    <cellStyle name="Total 2 4 3" xfId="815"/>
    <cellStyle name="Total 2 4 3 2" xfId="8638"/>
    <cellStyle name="Total 2 4 3 3" xfId="16066"/>
    <cellStyle name="Total 2 4 3 4" xfId="26552"/>
    <cellStyle name="Total 2 4 3 5" xfId="35361"/>
    <cellStyle name="Total 2 4 3 6" xfId="37508"/>
    <cellStyle name="Total 2 4 3 7" xfId="54183"/>
    <cellStyle name="Total 2 4 30" xfId="4355"/>
    <cellStyle name="Total 2 4 30 2" xfId="12072"/>
    <cellStyle name="Total 2 4 30 3" xfId="21065"/>
    <cellStyle name="Total 2 4 30 4" xfId="29252"/>
    <cellStyle name="Total 2 4 30 5" xfId="38622"/>
    <cellStyle name="Total 2 4 30 6" xfId="42917"/>
    <cellStyle name="Total 2 4 30 7" xfId="52518"/>
    <cellStyle name="Total 2 4 31" xfId="4477"/>
    <cellStyle name="Total 2 4 31 2" xfId="12194"/>
    <cellStyle name="Total 2 4 31 3" xfId="21187"/>
    <cellStyle name="Total 2 4 31 4" xfId="29374"/>
    <cellStyle name="Total 2 4 31 5" xfId="38739"/>
    <cellStyle name="Total 2 4 31 6" xfId="43039"/>
    <cellStyle name="Total 2 4 31 7" xfId="53221"/>
    <cellStyle name="Total 2 4 32" xfId="4591"/>
    <cellStyle name="Total 2 4 32 2" xfId="12308"/>
    <cellStyle name="Total 2 4 32 3" xfId="21301"/>
    <cellStyle name="Total 2 4 32 4" xfId="29488"/>
    <cellStyle name="Total 2 4 32 5" xfId="38848"/>
    <cellStyle name="Total 2 4 32 6" xfId="43153"/>
    <cellStyle name="Total 2 4 32 7" xfId="50099"/>
    <cellStyle name="Total 2 4 33" xfId="4704"/>
    <cellStyle name="Total 2 4 33 2" xfId="12421"/>
    <cellStyle name="Total 2 4 33 3" xfId="21414"/>
    <cellStyle name="Total 2 4 33 4" xfId="29601"/>
    <cellStyle name="Total 2 4 33 5" xfId="38957"/>
    <cellStyle name="Total 2 4 33 6" xfId="43266"/>
    <cellStyle name="Total 2 4 33 7" xfId="53365"/>
    <cellStyle name="Total 2 4 34" xfId="4814"/>
    <cellStyle name="Total 2 4 34 2" xfId="12531"/>
    <cellStyle name="Total 2 4 34 3" xfId="21524"/>
    <cellStyle name="Total 2 4 34 4" xfId="29711"/>
    <cellStyle name="Total 2 4 34 5" xfId="39064"/>
    <cellStyle name="Total 2 4 34 6" xfId="43376"/>
    <cellStyle name="Total 2 4 34 7" xfId="47435"/>
    <cellStyle name="Total 2 4 35" xfId="4924"/>
    <cellStyle name="Total 2 4 35 2" xfId="12641"/>
    <cellStyle name="Total 2 4 35 3" xfId="21634"/>
    <cellStyle name="Total 2 4 35 4" xfId="29821"/>
    <cellStyle name="Total 2 4 35 5" xfId="39169"/>
    <cellStyle name="Total 2 4 35 6" xfId="43486"/>
    <cellStyle name="Total 2 4 35 7" xfId="48567"/>
    <cellStyle name="Total 2 4 36" xfId="5034"/>
    <cellStyle name="Total 2 4 36 2" xfId="12751"/>
    <cellStyle name="Total 2 4 36 3" xfId="21744"/>
    <cellStyle name="Total 2 4 36 4" xfId="29931"/>
    <cellStyle name="Total 2 4 36 5" xfId="39276"/>
    <cellStyle name="Total 2 4 36 6" xfId="43596"/>
    <cellStyle name="Total 2 4 36 7" xfId="50092"/>
    <cellStyle name="Total 2 4 37" xfId="5414"/>
    <cellStyle name="Total 2 4 37 2" xfId="13131"/>
    <cellStyle name="Total 2 4 37 3" xfId="22124"/>
    <cellStyle name="Total 2 4 37 4" xfId="30311"/>
    <cellStyle name="Total 2 4 37 5" xfId="39641"/>
    <cellStyle name="Total 2 4 37 6" xfId="43976"/>
    <cellStyle name="Total 2 4 37 7" xfId="49304"/>
    <cellStyle name="Total 2 4 38" xfId="5534"/>
    <cellStyle name="Total 2 4 38 2" xfId="13251"/>
    <cellStyle name="Total 2 4 38 3" xfId="22244"/>
    <cellStyle name="Total 2 4 38 4" xfId="30431"/>
    <cellStyle name="Total 2 4 38 5" xfId="39755"/>
    <cellStyle name="Total 2 4 38 6" xfId="44096"/>
    <cellStyle name="Total 2 4 38 7" xfId="47178"/>
    <cellStyle name="Total 2 4 39" xfId="5658"/>
    <cellStyle name="Total 2 4 39 2" xfId="13375"/>
    <cellStyle name="Total 2 4 39 3" xfId="22368"/>
    <cellStyle name="Total 2 4 39 4" xfId="30555"/>
    <cellStyle name="Total 2 4 39 5" xfId="39875"/>
    <cellStyle name="Total 2 4 39 6" xfId="44220"/>
    <cellStyle name="Total 2 4 39 7" xfId="46821"/>
    <cellStyle name="Total 2 4 4" xfId="925"/>
    <cellStyle name="Total 2 4 4 2" xfId="8748"/>
    <cellStyle name="Total 2 4 4 3" xfId="16176"/>
    <cellStyle name="Total 2 4 4 4" xfId="19767"/>
    <cellStyle name="Total 2 4 4 5" xfId="28045"/>
    <cellStyle name="Total 2 4 4 6" xfId="37013"/>
    <cellStyle name="Total 2 4 4 7" xfId="50113"/>
    <cellStyle name="Total 2 4 40" xfId="5774"/>
    <cellStyle name="Total 2 4 40 2" xfId="13491"/>
    <cellStyle name="Total 2 4 40 3" xfId="22484"/>
    <cellStyle name="Total 2 4 40 4" xfId="30671"/>
    <cellStyle name="Total 2 4 40 5" xfId="39987"/>
    <cellStyle name="Total 2 4 40 6" xfId="44336"/>
    <cellStyle name="Total 2 4 40 7" xfId="49018"/>
    <cellStyle name="Total 2 4 41" xfId="5891"/>
    <cellStyle name="Total 2 4 41 2" xfId="13608"/>
    <cellStyle name="Total 2 4 41 3" xfId="22601"/>
    <cellStyle name="Total 2 4 41 4" xfId="30788"/>
    <cellStyle name="Total 2 4 41 5" xfId="40101"/>
    <cellStyle name="Total 2 4 41 6" xfId="44453"/>
    <cellStyle name="Total 2 4 41 7" xfId="49405"/>
    <cellStyle name="Total 2 4 42" xfId="6019"/>
    <cellStyle name="Total 2 4 42 2" xfId="13736"/>
    <cellStyle name="Total 2 4 42 3" xfId="22729"/>
    <cellStyle name="Total 2 4 42 4" xfId="30916"/>
    <cellStyle name="Total 2 4 42 5" xfId="40224"/>
    <cellStyle name="Total 2 4 42 6" xfId="44581"/>
    <cellStyle name="Total 2 4 42 7" xfId="52026"/>
    <cellStyle name="Total 2 4 43" xfId="6146"/>
    <cellStyle name="Total 2 4 43 2" xfId="13863"/>
    <cellStyle name="Total 2 4 43 3" xfId="22856"/>
    <cellStyle name="Total 2 4 43 4" xfId="31043"/>
    <cellStyle name="Total 2 4 43 5" xfId="40344"/>
    <cellStyle name="Total 2 4 43 6" xfId="44708"/>
    <cellStyle name="Total 2 4 43 7" xfId="48009"/>
    <cellStyle name="Total 2 4 44" xfId="6275"/>
    <cellStyle name="Total 2 4 44 2" xfId="13992"/>
    <cellStyle name="Total 2 4 44 3" xfId="22985"/>
    <cellStyle name="Total 2 4 44 4" xfId="31172"/>
    <cellStyle name="Total 2 4 44 5" xfId="40472"/>
    <cellStyle name="Total 2 4 44 6" xfId="44837"/>
    <cellStyle name="Total 2 4 44 7" xfId="49770"/>
    <cellStyle name="Total 2 4 45" xfId="6390"/>
    <cellStyle name="Total 2 4 45 2" xfId="14107"/>
    <cellStyle name="Total 2 4 45 3" xfId="23100"/>
    <cellStyle name="Total 2 4 45 4" xfId="31287"/>
    <cellStyle name="Total 2 4 45 5" xfId="40583"/>
    <cellStyle name="Total 2 4 45 6" xfId="44952"/>
    <cellStyle name="Total 2 4 45 7" xfId="50295"/>
    <cellStyle name="Total 2 4 46" xfId="6502"/>
    <cellStyle name="Total 2 4 46 2" xfId="14219"/>
    <cellStyle name="Total 2 4 46 3" xfId="23212"/>
    <cellStyle name="Total 2 4 46 4" xfId="31399"/>
    <cellStyle name="Total 2 4 46 5" xfId="40691"/>
    <cellStyle name="Total 2 4 46 6" xfId="45064"/>
    <cellStyle name="Total 2 4 46 7" xfId="53190"/>
    <cellStyle name="Total 2 4 47" xfId="6049"/>
    <cellStyle name="Total 2 4 47 2" xfId="13766"/>
    <cellStyle name="Total 2 4 47 3" xfId="22759"/>
    <cellStyle name="Total 2 4 47 4" xfId="30946"/>
    <cellStyle name="Total 2 4 47 5" xfId="40253"/>
    <cellStyle name="Total 2 4 47 6" xfId="44611"/>
    <cellStyle name="Total 2 4 47 7" xfId="48686"/>
    <cellStyle name="Total 2 4 48" xfId="6649"/>
    <cellStyle name="Total 2 4 48 2" xfId="14366"/>
    <cellStyle name="Total 2 4 48 3" xfId="23359"/>
    <cellStyle name="Total 2 4 48 4" xfId="31546"/>
    <cellStyle name="Total 2 4 48 5" xfId="40831"/>
    <cellStyle name="Total 2 4 48 6" xfId="45211"/>
    <cellStyle name="Total 2 4 48 7" xfId="52723"/>
    <cellStyle name="Total 2 4 49" xfId="6760"/>
    <cellStyle name="Total 2 4 49 2" xfId="14477"/>
    <cellStyle name="Total 2 4 49 3" xfId="23470"/>
    <cellStyle name="Total 2 4 49 4" xfId="31657"/>
    <cellStyle name="Total 2 4 49 5" xfId="40936"/>
    <cellStyle name="Total 2 4 49 6" xfId="45322"/>
    <cellStyle name="Total 2 4 49 7" xfId="49757"/>
    <cellStyle name="Total 2 4 5" xfId="1392"/>
    <cellStyle name="Total 2 4 5 2" xfId="9215"/>
    <cellStyle name="Total 2 4 5 3" xfId="16643"/>
    <cellStyle name="Total 2 4 5 4" xfId="19547"/>
    <cellStyle name="Total 2 4 5 5" xfId="28573"/>
    <cellStyle name="Total 2 4 5 6" xfId="37062"/>
    <cellStyle name="Total 2 4 5 7" xfId="49585"/>
    <cellStyle name="Total 2 4 50" xfId="6875"/>
    <cellStyle name="Total 2 4 50 2" xfId="14592"/>
    <cellStyle name="Total 2 4 50 3" xfId="23585"/>
    <cellStyle name="Total 2 4 50 4" xfId="31772"/>
    <cellStyle name="Total 2 4 50 5" xfId="41045"/>
    <cellStyle name="Total 2 4 50 6" xfId="45437"/>
    <cellStyle name="Total 2 4 50 7" xfId="47058"/>
    <cellStyle name="Total 2 4 51" xfId="6988"/>
    <cellStyle name="Total 2 4 51 2" xfId="14705"/>
    <cellStyle name="Total 2 4 51 3" xfId="23698"/>
    <cellStyle name="Total 2 4 51 4" xfId="31885"/>
    <cellStyle name="Total 2 4 51 5" xfId="41153"/>
    <cellStyle name="Total 2 4 51 6" xfId="45550"/>
    <cellStyle name="Total 2 4 51 7" xfId="54546"/>
    <cellStyle name="Total 2 4 52" xfId="7098"/>
    <cellStyle name="Total 2 4 52 2" xfId="14815"/>
    <cellStyle name="Total 2 4 52 3" xfId="23808"/>
    <cellStyle name="Total 2 4 52 4" xfId="31995"/>
    <cellStyle name="Total 2 4 52 5" xfId="41257"/>
    <cellStyle name="Total 2 4 52 6" xfId="45660"/>
    <cellStyle name="Total 2 4 52 7" xfId="48646"/>
    <cellStyle name="Total 2 4 53" xfId="7166"/>
    <cellStyle name="Total 2 4 53 2" xfId="14883"/>
    <cellStyle name="Total 2 4 53 3" xfId="23876"/>
    <cellStyle name="Total 2 4 53 4" xfId="32063"/>
    <cellStyle name="Total 2 4 53 5" xfId="41324"/>
    <cellStyle name="Total 2 4 53 6" xfId="45728"/>
    <cellStyle name="Total 2 4 53 7" xfId="48140"/>
    <cellStyle name="Total 2 4 54" xfId="7131"/>
    <cellStyle name="Total 2 4 54 2" xfId="14848"/>
    <cellStyle name="Total 2 4 54 3" xfId="23841"/>
    <cellStyle name="Total 2 4 54 4" xfId="32028"/>
    <cellStyle name="Total 2 4 54 5" xfId="41290"/>
    <cellStyle name="Total 2 4 54 6" xfId="45693"/>
    <cellStyle name="Total 2 4 54 7" xfId="51445"/>
    <cellStyle name="Total 2 4 55" xfId="7495"/>
    <cellStyle name="Total 2 4 55 2" xfId="15212"/>
    <cellStyle name="Total 2 4 55 3" xfId="24205"/>
    <cellStyle name="Total 2 4 55 4" xfId="32392"/>
    <cellStyle name="Total 2 4 55 5" xfId="41640"/>
    <cellStyle name="Total 2 4 55 6" xfId="46057"/>
    <cellStyle name="Total 2 4 55 7" xfId="50181"/>
    <cellStyle name="Total 2 4 56" xfId="7616"/>
    <cellStyle name="Total 2 4 56 2" xfId="15333"/>
    <cellStyle name="Total 2 4 56 3" xfId="24326"/>
    <cellStyle name="Total 2 4 56 4" xfId="32513"/>
    <cellStyle name="Total 2 4 56 5" xfId="41755"/>
    <cellStyle name="Total 2 4 56 6" xfId="46178"/>
    <cellStyle name="Total 2 4 56 7" xfId="53814"/>
    <cellStyle name="Total 2 4 57" xfId="7893"/>
    <cellStyle name="Total 2 4 57 2" xfId="15610"/>
    <cellStyle name="Total 2 4 57 3" xfId="24597"/>
    <cellStyle name="Total 2 4 57 4" xfId="32790"/>
    <cellStyle name="Total 2 4 57 5" xfId="42021"/>
    <cellStyle name="Total 2 4 57 6" xfId="46455"/>
    <cellStyle name="Total 2 4 57 7" xfId="48075"/>
    <cellStyle name="Total 2 4 58" xfId="8021"/>
    <cellStyle name="Total 2 4 58 2" xfId="15738"/>
    <cellStyle name="Total 2 4 58 3" xfId="24723"/>
    <cellStyle name="Total 2 4 58 4" xfId="32918"/>
    <cellStyle name="Total 2 4 58 5" xfId="42143"/>
    <cellStyle name="Total 2 4 58 6" xfId="46583"/>
    <cellStyle name="Total 2 4 58 7" xfId="54409"/>
    <cellStyle name="Total 2 4 59" xfId="7680"/>
    <cellStyle name="Total 2 4 59 2" xfId="15397"/>
    <cellStyle name="Total 2 4 59 3" xfId="24388"/>
    <cellStyle name="Total 2 4 59 4" xfId="32577"/>
    <cellStyle name="Total 2 4 59 5" xfId="41815"/>
    <cellStyle name="Total 2 4 59 6" xfId="46242"/>
    <cellStyle name="Total 2 4 59 7" xfId="53381"/>
    <cellStyle name="Total 2 4 6" xfId="1515"/>
    <cellStyle name="Total 2 4 6 2" xfId="9338"/>
    <cellStyle name="Total 2 4 6 3" xfId="16766"/>
    <cellStyle name="Total 2 4 6 4" xfId="19604"/>
    <cellStyle name="Total 2 4 6 5" xfId="26743"/>
    <cellStyle name="Total 2 4 6 6" xfId="39055"/>
    <cellStyle name="Total 2 4 6 7" xfId="49733"/>
    <cellStyle name="Total 2 4 60" xfId="8168"/>
    <cellStyle name="Total 2 4 60 2" xfId="15885"/>
    <cellStyle name="Total 2 4 60 3" xfId="33065"/>
    <cellStyle name="Total 2 4 60 4" xfId="42284"/>
    <cellStyle name="Total 2 4 60 5" xfId="46730"/>
    <cellStyle name="Total 2 4 60 6" xfId="48325"/>
    <cellStyle name="Total 2 4 61" xfId="25977"/>
    <cellStyle name="Total 2 4 62" xfId="34596"/>
    <cellStyle name="Total 2 4 63" xfId="36295"/>
    <cellStyle name="Total 2 4 64" xfId="52954"/>
    <cellStyle name="Total 2 4 7" xfId="1299"/>
    <cellStyle name="Total 2 4 7 2" xfId="9122"/>
    <cellStyle name="Total 2 4 7 3" xfId="16550"/>
    <cellStyle name="Total 2 4 7 4" xfId="26345"/>
    <cellStyle name="Total 2 4 7 5" xfId="35074"/>
    <cellStyle name="Total 2 4 7 6" xfId="37858"/>
    <cellStyle name="Total 2 4 7 7" xfId="53730"/>
    <cellStyle name="Total 2 4 8" xfId="1752"/>
    <cellStyle name="Total 2 4 8 2" xfId="9575"/>
    <cellStyle name="Total 2 4 8 3" xfId="17003"/>
    <cellStyle name="Total 2 4 8 4" xfId="19096"/>
    <cellStyle name="Total 2 4 8 5" xfId="28507"/>
    <cellStyle name="Total 2 4 8 6" xfId="38723"/>
    <cellStyle name="Total 2 4 8 7" xfId="49952"/>
    <cellStyle name="Total 2 4 9" xfId="1885"/>
    <cellStyle name="Total 2 4 9 2" xfId="9708"/>
    <cellStyle name="Total 2 4 9 3" xfId="17136"/>
    <cellStyle name="Total 2 4 9 4" xfId="20360"/>
    <cellStyle name="Total 2 4 9 5" xfId="27510"/>
    <cellStyle name="Total 2 4 9 6" xfId="38163"/>
    <cellStyle name="Total 2 4 9 7" xfId="48946"/>
    <cellStyle name="Total 2 5" xfId="479"/>
    <cellStyle name="Total 2 5 10" xfId="1925"/>
    <cellStyle name="Total 2 5 10 2" xfId="9748"/>
    <cellStyle name="Total 2 5 10 3" xfId="17176"/>
    <cellStyle name="Total 2 5 10 4" xfId="26335"/>
    <cellStyle name="Total 2 5 10 5" xfId="35061"/>
    <cellStyle name="Total 2 5 10 6" xfId="36679"/>
    <cellStyle name="Total 2 5 10 7" xfId="53714"/>
    <cellStyle name="Total 2 5 11" xfId="2043"/>
    <cellStyle name="Total 2 5 11 2" xfId="9866"/>
    <cellStyle name="Total 2 5 11 3" xfId="17294"/>
    <cellStyle name="Total 2 5 11 4" xfId="26448"/>
    <cellStyle name="Total 2 5 11 5" xfId="35224"/>
    <cellStyle name="Total 2 5 11 6" xfId="38038"/>
    <cellStyle name="Total 2 5 11 7" xfId="53962"/>
    <cellStyle name="Total 2 5 12" xfId="2156"/>
    <cellStyle name="Total 2 5 12 2" xfId="9979"/>
    <cellStyle name="Total 2 5 12 3" xfId="17407"/>
    <cellStyle name="Total 2 5 12 4" xfId="20341"/>
    <cellStyle name="Total 2 5 12 5" xfId="28149"/>
    <cellStyle name="Total 2 5 12 6" xfId="41101"/>
    <cellStyle name="Total 2 5 12 7" xfId="48618"/>
    <cellStyle name="Total 2 5 13" xfId="2260"/>
    <cellStyle name="Total 2 5 13 2" xfId="10083"/>
    <cellStyle name="Total 2 5 13 3" xfId="17511"/>
    <cellStyle name="Total 2 5 13 4" xfId="26177"/>
    <cellStyle name="Total 2 5 13 5" xfId="34851"/>
    <cellStyle name="Total 2 5 13 6" xfId="38095"/>
    <cellStyle name="Total 2 5 13 7" xfId="53383"/>
    <cellStyle name="Total 2 5 14" xfId="1256"/>
    <cellStyle name="Total 2 5 14 2" xfId="9079"/>
    <cellStyle name="Total 2 5 14 3" xfId="16507"/>
    <cellStyle name="Total 2 5 14 4" xfId="19636"/>
    <cellStyle name="Total 2 5 14 5" xfId="27068"/>
    <cellStyle name="Total 2 5 14 6" xfId="41841"/>
    <cellStyle name="Total 2 5 14 7" xfId="47188"/>
    <cellStyle name="Total 2 5 15" xfId="2454"/>
    <cellStyle name="Total 2 5 15 2" xfId="10277"/>
    <cellStyle name="Total 2 5 15 3" xfId="17705"/>
    <cellStyle name="Total 2 5 15 4" xfId="20619"/>
    <cellStyle name="Total 2 5 15 5" xfId="28590"/>
    <cellStyle name="Total 2 5 15 6" xfId="40746"/>
    <cellStyle name="Total 2 5 15 7" xfId="49027"/>
    <cellStyle name="Total 2 5 16" xfId="2567"/>
    <cellStyle name="Total 2 5 16 2" xfId="10390"/>
    <cellStyle name="Total 2 5 16 3" xfId="17818"/>
    <cellStyle name="Total 2 5 16 4" xfId="25787"/>
    <cellStyle name="Total 2 5 16 5" xfId="34357"/>
    <cellStyle name="Total 2 5 16 6" xfId="38027"/>
    <cellStyle name="Total 2 5 16 7" xfId="52542"/>
    <cellStyle name="Total 2 5 17" xfId="1071"/>
    <cellStyle name="Total 2 5 17 2" xfId="8894"/>
    <cellStyle name="Total 2 5 17 3" xfId="16322"/>
    <cellStyle name="Total 2 5 17 4" xfId="20054"/>
    <cellStyle name="Total 2 5 17 5" xfId="28849"/>
    <cellStyle name="Total 2 5 17 6" xfId="36956"/>
    <cellStyle name="Total 2 5 17 7" xfId="50103"/>
    <cellStyle name="Total 2 5 18" xfId="2270"/>
    <cellStyle name="Total 2 5 18 2" xfId="10093"/>
    <cellStyle name="Total 2 5 18 3" xfId="17521"/>
    <cellStyle name="Total 2 5 18 4" xfId="25765"/>
    <cellStyle name="Total 2 5 18 5" xfId="34323"/>
    <cellStyle name="Total 2 5 18 6" xfId="37440"/>
    <cellStyle name="Total 2 5 18 7" xfId="52473"/>
    <cellStyle name="Total 2 5 19" xfId="2761"/>
    <cellStyle name="Total 2 5 19 2" xfId="10584"/>
    <cellStyle name="Total 2 5 19 3" xfId="18012"/>
    <cellStyle name="Total 2 5 19 4" xfId="20483"/>
    <cellStyle name="Total 2 5 19 5" xfId="28783"/>
    <cellStyle name="Total 2 5 19 6" xfId="40466"/>
    <cellStyle name="Total 2 5 19 7" xfId="48362"/>
    <cellStyle name="Total 2 5 2" xfId="630"/>
    <cellStyle name="Total 2 5 2 2" xfId="8453"/>
    <cellStyle name="Total 2 5 2 3" xfId="8293"/>
    <cellStyle name="Total 2 5 2 4" xfId="26641"/>
    <cellStyle name="Total 2 5 2 5" xfId="35483"/>
    <cellStyle name="Total 2 5 2 6" xfId="36656"/>
    <cellStyle name="Total 2 5 2 7" xfId="54379"/>
    <cellStyle name="Total 2 5 20" xfId="2868"/>
    <cellStyle name="Total 2 5 20 2" xfId="10691"/>
    <cellStyle name="Total 2 5 20 3" xfId="18119"/>
    <cellStyle name="Total 2 5 20 4" xfId="25171"/>
    <cellStyle name="Total 2 5 20 5" xfId="33552"/>
    <cellStyle name="Total 2 5 20 6" xfId="37385"/>
    <cellStyle name="Total 2 5 20 7" xfId="51166"/>
    <cellStyle name="Total 2 5 21" xfId="3244"/>
    <cellStyle name="Total 2 5 21 2" xfId="11037"/>
    <cellStyle name="Total 2 5 21 3" xfId="18366"/>
    <cellStyle name="Total 2 5 21 4" xfId="24965"/>
    <cellStyle name="Total 2 5 21 5" xfId="33305"/>
    <cellStyle name="Total 2 5 21 6" xfId="37520"/>
    <cellStyle name="Total 2 5 21 7" xfId="50713"/>
    <cellStyle name="Total 2 5 22" xfId="3364"/>
    <cellStyle name="Total 2 5 22 2" xfId="11155"/>
    <cellStyle name="Total 2 5 22 3" xfId="18477"/>
    <cellStyle name="Total 2 5 22 4" xfId="26044"/>
    <cellStyle name="Total 2 5 22 5" xfId="34684"/>
    <cellStyle name="Total 2 5 22 6" xfId="40097"/>
    <cellStyle name="Total 2 5 22 7" xfId="53099"/>
    <cellStyle name="Total 2 5 23" xfId="3584"/>
    <cellStyle name="Total 2 5 23 2" xfId="11370"/>
    <cellStyle name="Total 2 5 23 3" xfId="18645"/>
    <cellStyle name="Total 2 5 23 4" xfId="26002"/>
    <cellStyle name="Total 2 5 23 5" xfId="34627"/>
    <cellStyle name="Total 2 5 23 6" xfId="40400"/>
    <cellStyle name="Total 2 5 23 7" xfId="53006"/>
    <cellStyle name="Total 2 5 24" xfId="3634"/>
    <cellStyle name="Total 2 5 24 2" xfId="11419"/>
    <cellStyle name="Total 2 5 24 3" xfId="18692"/>
    <cellStyle name="Total 2 5 24 4" xfId="24805"/>
    <cellStyle name="Total 2 5 24 5" xfId="27687"/>
    <cellStyle name="Total 2 5 24 6" xfId="42245"/>
    <cellStyle name="Total 2 5 24 7" xfId="47674"/>
    <cellStyle name="Total 2 5 25" xfId="3765"/>
    <cellStyle name="Total 2 5 25 2" xfId="11547"/>
    <cellStyle name="Total 2 5 25 3" xfId="18804"/>
    <cellStyle name="Total 2 5 25 4" xfId="25062"/>
    <cellStyle name="Total 2 5 25 5" xfId="33422"/>
    <cellStyle name="Total 2 5 25 6" xfId="37846"/>
    <cellStyle name="Total 2 5 25 7" xfId="50939"/>
    <cellStyle name="Total 2 5 26" xfId="3882"/>
    <cellStyle name="Total 2 5 26 2" xfId="11662"/>
    <cellStyle name="Total 2 5 26 3" xfId="18913"/>
    <cellStyle name="Total 2 5 26 4" xfId="25849"/>
    <cellStyle name="Total 2 5 26 5" xfId="34436"/>
    <cellStyle name="Total 2 5 26 6" xfId="40623"/>
    <cellStyle name="Total 2 5 26 7" xfId="52671"/>
    <cellStyle name="Total 2 5 27" xfId="3980"/>
    <cellStyle name="Total 2 5 27 2" xfId="11759"/>
    <cellStyle name="Total 2 5 27 3" xfId="20693"/>
    <cellStyle name="Total 2 5 27 4" xfId="28881"/>
    <cellStyle name="Total 2 5 27 5" xfId="38266"/>
    <cellStyle name="Total 2 5 27 6" xfId="42550"/>
    <cellStyle name="Total 2 5 27 7" xfId="51225"/>
    <cellStyle name="Total 2 5 28" xfId="4079"/>
    <cellStyle name="Total 2 5 28 2" xfId="11839"/>
    <cellStyle name="Total 2 5 28 3" xfId="20789"/>
    <cellStyle name="Total 2 5 28 4" xfId="28976"/>
    <cellStyle name="Total 2 5 28 5" xfId="38355"/>
    <cellStyle name="Total 2 5 28 6" xfId="42641"/>
    <cellStyle name="Total 2 5 28 7" xfId="48691"/>
    <cellStyle name="Total 2 5 29" xfId="3137"/>
    <cellStyle name="Total 2 5 29 2" xfId="20275"/>
    <cellStyle name="Total 2 5 29 3" xfId="28369"/>
    <cellStyle name="Total 2 5 29 4" xfId="37753"/>
    <cellStyle name="Total 2 5 29 5" xfId="42404"/>
    <cellStyle name="Total 2 5 29 6" xfId="47816"/>
    <cellStyle name="Total 2 5 3" xfId="737"/>
    <cellStyle name="Total 2 5 3 2" xfId="8560"/>
    <cellStyle name="Total 2 5 3 3" xfId="15988"/>
    <cellStyle name="Total 2 5 3 4" xfId="19043"/>
    <cellStyle name="Total 2 5 3 5" xfId="26896"/>
    <cellStyle name="Total 2 5 3 6" xfId="36561"/>
    <cellStyle name="Total 2 5 3 7" xfId="49198"/>
    <cellStyle name="Total 2 5 30" xfId="4276"/>
    <cellStyle name="Total 2 5 30 2" xfId="11993"/>
    <cellStyle name="Total 2 5 30 3" xfId="20986"/>
    <cellStyle name="Total 2 5 30 4" xfId="29173"/>
    <cellStyle name="Total 2 5 30 5" xfId="38546"/>
    <cellStyle name="Total 2 5 30 6" xfId="42838"/>
    <cellStyle name="Total 2 5 30 7" xfId="50165"/>
    <cellStyle name="Total 2 5 31" xfId="4399"/>
    <cellStyle name="Total 2 5 31 2" xfId="12116"/>
    <cellStyle name="Total 2 5 31 3" xfId="21109"/>
    <cellStyle name="Total 2 5 31 4" xfId="29296"/>
    <cellStyle name="Total 2 5 31 5" xfId="38666"/>
    <cellStyle name="Total 2 5 31 6" xfId="42961"/>
    <cellStyle name="Total 2 5 31 7" xfId="48557"/>
    <cellStyle name="Total 2 5 32" xfId="4513"/>
    <cellStyle name="Total 2 5 32 2" xfId="12230"/>
    <cellStyle name="Total 2 5 32 3" xfId="21223"/>
    <cellStyle name="Total 2 5 32 4" xfId="29410"/>
    <cellStyle name="Total 2 5 32 5" xfId="38774"/>
    <cellStyle name="Total 2 5 32 6" xfId="43075"/>
    <cellStyle name="Total 2 5 32 7" xfId="47393"/>
    <cellStyle name="Total 2 5 33" xfId="4626"/>
    <cellStyle name="Total 2 5 33 2" xfId="12343"/>
    <cellStyle name="Total 2 5 33 3" xfId="21336"/>
    <cellStyle name="Total 2 5 33 4" xfId="29523"/>
    <cellStyle name="Total 2 5 33 5" xfId="38882"/>
    <cellStyle name="Total 2 5 33 6" xfId="43188"/>
    <cellStyle name="Total 2 5 33 7" xfId="53895"/>
    <cellStyle name="Total 2 5 34" xfId="4738"/>
    <cellStyle name="Total 2 5 34 2" xfId="12455"/>
    <cellStyle name="Total 2 5 34 3" xfId="21448"/>
    <cellStyle name="Total 2 5 34 4" xfId="29635"/>
    <cellStyle name="Total 2 5 34 5" xfId="38990"/>
    <cellStyle name="Total 2 5 34 6" xfId="43300"/>
    <cellStyle name="Total 2 5 34 7" xfId="50026"/>
    <cellStyle name="Total 2 5 35" xfId="4846"/>
    <cellStyle name="Total 2 5 35 2" xfId="12563"/>
    <cellStyle name="Total 2 5 35 3" xfId="21556"/>
    <cellStyle name="Total 2 5 35 4" xfId="29743"/>
    <cellStyle name="Total 2 5 35 5" xfId="39094"/>
    <cellStyle name="Total 2 5 35 6" xfId="43408"/>
    <cellStyle name="Total 2 5 35 7" xfId="53820"/>
    <cellStyle name="Total 2 5 36" xfId="4958"/>
    <cellStyle name="Total 2 5 36 2" xfId="12675"/>
    <cellStyle name="Total 2 5 36 3" xfId="21668"/>
    <cellStyle name="Total 2 5 36 4" xfId="29855"/>
    <cellStyle name="Total 2 5 36 5" xfId="39202"/>
    <cellStyle name="Total 2 5 36 6" xfId="43520"/>
    <cellStyle name="Total 2 5 36 7" xfId="51344"/>
    <cellStyle name="Total 2 5 37" xfId="5143"/>
    <cellStyle name="Total 2 5 37 2" xfId="12860"/>
    <cellStyle name="Total 2 5 37 3" xfId="21853"/>
    <cellStyle name="Total 2 5 37 4" xfId="30040"/>
    <cellStyle name="Total 2 5 37 5" xfId="39379"/>
    <cellStyle name="Total 2 5 37 6" xfId="43705"/>
    <cellStyle name="Total 2 5 37 7" xfId="48247"/>
    <cellStyle name="Total 2 5 38" xfId="5456"/>
    <cellStyle name="Total 2 5 38 2" xfId="13173"/>
    <cellStyle name="Total 2 5 38 3" xfId="22166"/>
    <cellStyle name="Total 2 5 38 4" xfId="30353"/>
    <cellStyle name="Total 2 5 38 5" xfId="39681"/>
    <cellStyle name="Total 2 5 38 6" xfId="44018"/>
    <cellStyle name="Total 2 5 38 7" xfId="52039"/>
    <cellStyle name="Total 2 5 39" xfId="5581"/>
    <cellStyle name="Total 2 5 39 2" xfId="13298"/>
    <cellStyle name="Total 2 5 39 3" xfId="22291"/>
    <cellStyle name="Total 2 5 39 4" xfId="30478"/>
    <cellStyle name="Total 2 5 39 5" xfId="39800"/>
    <cellStyle name="Total 2 5 39 6" xfId="44143"/>
    <cellStyle name="Total 2 5 39 7" xfId="47145"/>
    <cellStyle name="Total 2 5 4" xfId="849"/>
    <cellStyle name="Total 2 5 4 2" xfId="8672"/>
    <cellStyle name="Total 2 5 4 3" xfId="16100"/>
    <cellStyle name="Total 2 5 4 4" xfId="24859"/>
    <cellStyle name="Total 2 5 4 5" xfId="33172"/>
    <cellStyle name="Total 2 5 4 6" xfId="36895"/>
    <cellStyle name="Total 2 5 4 7" xfId="50481"/>
    <cellStyle name="Total 2 5 40" xfId="5696"/>
    <cellStyle name="Total 2 5 40 2" xfId="13413"/>
    <cellStyle name="Total 2 5 40 3" xfId="22406"/>
    <cellStyle name="Total 2 5 40 4" xfId="30593"/>
    <cellStyle name="Total 2 5 40 5" xfId="39911"/>
    <cellStyle name="Total 2 5 40 6" xfId="44258"/>
    <cellStyle name="Total 2 5 40 7" xfId="47072"/>
    <cellStyle name="Total 2 5 41" xfId="5813"/>
    <cellStyle name="Total 2 5 41 2" xfId="13530"/>
    <cellStyle name="Total 2 5 41 3" xfId="22523"/>
    <cellStyle name="Total 2 5 41 4" xfId="30710"/>
    <cellStyle name="Total 2 5 41 5" xfId="40025"/>
    <cellStyle name="Total 2 5 41 6" xfId="44375"/>
    <cellStyle name="Total 2 5 41 7" xfId="51233"/>
    <cellStyle name="Total 2 5 42" xfId="5941"/>
    <cellStyle name="Total 2 5 42 2" xfId="13658"/>
    <cellStyle name="Total 2 5 42 3" xfId="22651"/>
    <cellStyle name="Total 2 5 42 4" xfId="30838"/>
    <cellStyle name="Total 2 5 42 5" xfId="40149"/>
    <cellStyle name="Total 2 5 42 6" xfId="44503"/>
    <cellStyle name="Total 2 5 42 7" xfId="52827"/>
    <cellStyle name="Total 2 5 43" xfId="5088"/>
    <cellStyle name="Total 2 5 43 2" xfId="12805"/>
    <cellStyle name="Total 2 5 43 3" xfId="21798"/>
    <cellStyle name="Total 2 5 43 4" xfId="29985"/>
    <cellStyle name="Total 2 5 43 5" xfId="39327"/>
    <cellStyle name="Total 2 5 43 6" xfId="43650"/>
    <cellStyle name="Total 2 5 43 7" xfId="51501"/>
    <cellStyle name="Total 2 5 44" xfId="6197"/>
    <cellStyle name="Total 2 5 44 2" xfId="13914"/>
    <cellStyle name="Total 2 5 44 3" xfId="22907"/>
    <cellStyle name="Total 2 5 44 4" xfId="31094"/>
    <cellStyle name="Total 2 5 44 5" xfId="40395"/>
    <cellStyle name="Total 2 5 44 6" xfId="44759"/>
    <cellStyle name="Total 2 5 44 7" xfId="47789"/>
    <cellStyle name="Total 2 5 45" xfId="6314"/>
    <cellStyle name="Total 2 5 45 2" xfId="14031"/>
    <cellStyle name="Total 2 5 45 3" xfId="23024"/>
    <cellStyle name="Total 2 5 45 4" xfId="31211"/>
    <cellStyle name="Total 2 5 45 5" xfId="40511"/>
    <cellStyle name="Total 2 5 45 6" xfId="44876"/>
    <cellStyle name="Total 2 5 45 7" xfId="52143"/>
    <cellStyle name="Total 2 5 46" xfId="6424"/>
    <cellStyle name="Total 2 5 46 2" xfId="14141"/>
    <cellStyle name="Total 2 5 46 3" xfId="23134"/>
    <cellStyle name="Total 2 5 46 4" xfId="31321"/>
    <cellStyle name="Total 2 5 46 5" xfId="40616"/>
    <cellStyle name="Total 2 5 46 6" xfId="44986"/>
    <cellStyle name="Total 2 5 46 7" xfId="48035"/>
    <cellStyle name="Total 2 5 47" xfId="6526"/>
    <cellStyle name="Total 2 5 47 2" xfId="14243"/>
    <cellStyle name="Total 2 5 47 3" xfId="23236"/>
    <cellStyle name="Total 2 5 47 4" xfId="31423"/>
    <cellStyle name="Total 2 5 47 5" xfId="40714"/>
    <cellStyle name="Total 2 5 47 6" xfId="45088"/>
    <cellStyle name="Total 2 5 47 7" xfId="50582"/>
    <cellStyle name="Total 2 5 48" xfId="6571"/>
    <cellStyle name="Total 2 5 48 2" xfId="14288"/>
    <cellStyle name="Total 2 5 48 3" xfId="23281"/>
    <cellStyle name="Total 2 5 48 4" xfId="31468"/>
    <cellStyle name="Total 2 5 48 5" xfId="40756"/>
    <cellStyle name="Total 2 5 48 6" xfId="45133"/>
    <cellStyle name="Total 2 5 48 7" xfId="53362"/>
    <cellStyle name="Total 2 5 49" xfId="6682"/>
    <cellStyle name="Total 2 5 49 2" xfId="14399"/>
    <cellStyle name="Total 2 5 49 3" xfId="23392"/>
    <cellStyle name="Total 2 5 49 4" xfId="31579"/>
    <cellStyle name="Total 2 5 49 5" xfId="40863"/>
    <cellStyle name="Total 2 5 49 6" xfId="45244"/>
    <cellStyle name="Total 2 5 49 7" xfId="47933"/>
    <cellStyle name="Total 2 5 5" xfId="1313"/>
    <cellStyle name="Total 2 5 5 2" xfId="9136"/>
    <cellStyle name="Total 2 5 5 3" xfId="16564"/>
    <cellStyle name="Total 2 5 5 4" xfId="25673"/>
    <cellStyle name="Total 2 5 5 5" xfId="34206"/>
    <cellStyle name="Total 2 5 5 6" xfId="40132"/>
    <cellStyle name="Total 2 5 5 7" xfId="52257"/>
    <cellStyle name="Total 2 5 50" xfId="6797"/>
    <cellStyle name="Total 2 5 50 2" xfId="14514"/>
    <cellStyle name="Total 2 5 50 3" xfId="23507"/>
    <cellStyle name="Total 2 5 50 4" xfId="31694"/>
    <cellStyle name="Total 2 5 50 5" xfId="40972"/>
    <cellStyle name="Total 2 5 50 6" xfId="45359"/>
    <cellStyle name="Total 2 5 50 7" xfId="51867"/>
    <cellStyle name="Total 2 5 51" xfId="6910"/>
    <cellStyle name="Total 2 5 51 2" xfId="14627"/>
    <cellStyle name="Total 2 5 51 3" xfId="23620"/>
    <cellStyle name="Total 2 5 51 4" xfId="31807"/>
    <cellStyle name="Total 2 5 51 5" xfId="41079"/>
    <cellStyle name="Total 2 5 51 6" xfId="45472"/>
    <cellStyle name="Total 2 5 51 7" xfId="47043"/>
    <cellStyle name="Total 2 5 52" xfId="7022"/>
    <cellStyle name="Total 2 5 52 2" xfId="14739"/>
    <cellStyle name="Total 2 5 52 3" xfId="23732"/>
    <cellStyle name="Total 2 5 52 4" xfId="31919"/>
    <cellStyle name="Total 2 5 52 5" xfId="41186"/>
    <cellStyle name="Total 2 5 52 6" xfId="45584"/>
    <cellStyle name="Total 2 5 52 7" xfId="47215"/>
    <cellStyle name="Total 2 5 53" xfId="7225"/>
    <cellStyle name="Total 2 5 53 2" xfId="14942"/>
    <cellStyle name="Total 2 5 53 3" xfId="23935"/>
    <cellStyle name="Total 2 5 53 4" xfId="32122"/>
    <cellStyle name="Total 2 5 53 5" xfId="41380"/>
    <cellStyle name="Total 2 5 53 6" xfId="45787"/>
    <cellStyle name="Total 2 5 53 7" xfId="51723"/>
    <cellStyle name="Total 2 5 54" xfId="7134"/>
    <cellStyle name="Total 2 5 54 2" xfId="14851"/>
    <cellStyle name="Total 2 5 54 3" xfId="23844"/>
    <cellStyle name="Total 2 5 54 4" xfId="32031"/>
    <cellStyle name="Total 2 5 54 5" xfId="41293"/>
    <cellStyle name="Total 2 5 54 6" xfId="45696"/>
    <cellStyle name="Total 2 5 54 7" xfId="51127"/>
    <cellStyle name="Total 2 5 55" xfId="7419"/>
    <cellStyle name="Total 2 5 55 2" xfId="15136"/>
    <cellStyle name="Total 2 5 55 3" xfId="24129"/>
    <cellStyle name="Total 2 5 55 4" xfId="32316"/>
    <cellStyle name="Total 2 5 55 5" xfId="41568"/>
    <cellStyle name="Total 2 5 55 6" xfId="45981"/>
    <cellStyle name="Total 2 5 55 7" xfId="50125"/>
    <cellStyle name="Total 2 5 56" xfId="7540"/>
    <cellStyle name="Total 2 5 56 2" xfId="15257"/>
    <cellStyle name="Total 2 5 56 3" xfId="24250"/>
    <cellStyle name="Total 2 5 56 4" xfId="32437"/>
    <cellStyle name="Total 2 5 56 5" xfId="41683"/>
    <cellStyle name="Total 2 5 56 6" xfId="46102"/>
    <cellStyle name="Total 2 5 56 7" xfId="52886"/>
    <cellStyle name="Total 2 5 57" xfId="7816"/>
    <cellStyle name="Total 2 5 57 2" xfId="15533"/>
    <cellStyle name="Total 2 5 57 3" xfId="24520"/>
    <cellStyle name="Total 2 5 57 4" xfId="32713"/>
    <cellStyle name="Total 2 5 57 5" xfId="41948"/>
    <cellStyle name="Total 2 5 57 6" xfId="46378"/>
    <cellStyle name="Total 2 5 57 7" xfId="53976"/>
    <cellStyle name="Total 2 5 58" xfId="7656"/>
    <cellStyle name="Total 2 5 58 2" xfId="15373"/>
    <cellStyle name="Total 2 5 58 3" xfId="24365"/>
    <cellStyle name="Total 2 5 58 4" xfId="32553"/>
    <cellStyle name="Total 2 5 58 5" xfId="41794"/>
    <cellStyle name="Total 2 5 58 6" xfId="46218"/>
    <cellStyle name="Total 2 5 58 7" xfId="49423"/>
    <cellStyle name="Total 2 5 59" xfId="7995"/>
    <cellStyle name="Total 2 5 59 2" xfId="15712"/>
    <cellStyle name="Total 2 5 59 3" xfId="24697"/>
    <cellStyle name="Total 2 5 59 4" xfId="32892"/>
    <cellStyle name="Total 2 5 59 5" xfId="42118"/>
    <cellStyle name="Total 2 5 59 6" xfId="46557"/>
    <cellStyle name="Total 2 5 59 7" xfId="49520"/>
    <cellStyle name="Total 2 5 6" xfId="1436"/>
    <cellStyle name="Total 2 5 6 2" xfId="9259"/>
    <cellStyle name="Total 2 5 6 3" xfId="16687"/>
    <cellStyle name="Total 2 5 6 4" xfId="25563"/>
    <cellStyle name="Total 2 5 6 5" xfId="34061"/>
    <cellStyle name="Total 2 5 6 6" xfId="39816"/>
    <cellStyle name="Total 2 5 6 7" xfId="52009"/>
    <cellStyle name="Total 2 5 60" xfId="8092"/>
    <cellStyle name="Total 2 5 60 2" xfId="15809"/>
    <cellStyle name="Total 2 5 60 3" xfId="32989"/>
    <cellStyle name="Total 2 5 60 4" xfId="42211"/>
    <cellStyle name="Total 2 5 60 5" xfId="46654"/>
    <cellStyle name="Total 2 5 60 6" xfId="48169"/>
    <cellStyle name="Total 2 5 61" xfId="26370"/>
    <cellStyle name="Total 2 5 62" xfId="35113"/>
    <cellStyle name="Total 2 5 63" xfId="37075"/>
    <cellStyle name="Total 2 5 64" xfId="53794"/>
    <cellStyle name="Total 2 5 7" xfId="1224"/>
    <cellStyle name="Total 2 5 7 2" xfId="9047"/>
    <cellStyle name="Total 2 5 7 3" xfId="16475"/>
    <cellStyle name="Total 2 5 7 4" xfId="19382"/>
    <cellStyle name="Total 2 5 7 5" xfId="28693"/>
    <cellStyle name="Total 2 5 7 6" xfId="38259"/>
    <cellStyle name="Total 2 5 7 7" xfId="48641"/>
    <cellStyle name="Total 2 5 8" xfId="1673"/>
    <cellStyle name="Total 2 5 8 2" xfId="9496"/>
    <cellStyle name="Total 2 5 8 3" xfId="16924"/>
    <cellStyle name="Total 2 5 8 4" xfId="19189"/>
    <cellStyle name="Total 2 5 8 5" xfId="26751"/>
    <cellStyle name="Total 2 5 8 6" xfId="37738"/>
    <cellStyle name="Total 2 5 8 7" xfId="49124"/>
    <cellStyle name="Total 2 5 9" xfId="1807"/>
    <cellStyle name="Total 2 5 9 2" xfId="9630"/>
    <cellStyle name="Total 2 5 9 3" xfId="17058"/>
    <cellStyle name="Total 2 5 9 4" xfId="19946"/>
    <cellStyle name="Total 2 5 9 5" xfId="27125"/>
    <cellStyle name="Total 2 5 9 6" xfId="36549"/>
    <cellStyle name="Total 2 5 9 7" xfId="49502"/>
    <cellStyle name="Total 2 6" xfId="506"/>
    <cellStyle name="Total 2 6 10" xfId="1952"/>
    <cellStyle name="Total 2 6 10 2" xfId="9775"/>
    <cellStyle name="Total 2 6 10 3" xfId="17203"/>
    <cellStyle name="Total 2 6 10 4" xfId="19910"/>
    <cellStyle name="Total 2 6 10 5" xfId="27075"/>
    <cellStyle name="Total 2 6 10 6" xfId="36509"/>
    <cellStyle name="Total 2 6 10 7" xfId="47506"/>
    <cellStyle name="Total 2 6 11" xfId="2070"/>
    <cellStyle name="Total 2 6 11 2" xfId="9893"/>
    <cellStyle name="Total 2 6 11 3" xfId="17321"/>
    <cellStyle name="Total 2 6 11 4" xfId="25099"/>
    <cellStyle name="Total 2 6 11 5" xfId="33464"/>
    <cellStyle name="Total 2 6 11 6" xfId="36982"/>
    <cellStyle name="Total 2 6 11 7" xfId="51013"/>
    <cellStyle name="Total 2 6 12" xfId="2183"/>
    <cellStyle name="Total 2 6 12 2" xfId="10006"/>
    <cellStyle name="Total 2 6 12 3" xfId="17434"/>
    <cellStyle name="Total 2 6 12 4" xfId="26635"/>
    <cellStyle name="Total 2 6 12 5" xfId="35473"/>
    <cellStyle name="Total 2 6 12 6" xfId="38378"/>
    <cellStyle name="Total 2 6 12 7" xfId="54366"/>
    <cellStyle name="Total 2 6 13" xfId="1597"/>
    <cellStyle name="Total 2 6 13 2" xfId="9420"/>
    <cellStyle name="Total 2 6 13 3" xfId="16848"/>
    <cellStyle name="Total 2 6 13 4" xfId="19452"/>
    <cellStyle name="Total 2 6 13 5" xfId="27874"/>
    <cellStyle name="Total 2 6 13 6" xfId="38221"/>
    <cellStyle name="Total 2 6 13 7" xfId="49513"/>
    <cellStyle name="Total 2 6 14" xfId="1611"/>
    <cellStyle name="Total 2 6 14 2" xfId="9434"/>
    <cellStyle name="Total 2 6 14 3" xfId="16862"/>
    <cellStyle name="Total 2 6 14 4" xfId="26316"/>
    <cellStyle name="Total 2 6 14 5" xfId="35039"/>
    <cellStyle name="Total 2 6 14 6" xfId="37300"/>
    <cellStyle name="Total 2 6 14 7" xfId="53680"/>
    <cellStyle name="Total 2 6 15" xfId="2481"/>
    <cellStyle name="Total 2 6 15 2" xfId="10304"/>
    <cellStyle name="Total 2 6 15 3" xfId="17732"/>
    <cellStyle name="Total 2 6 15 4" xfId="25699"/>
    <cellStyle name="Total 2 6 15 5" xfId="34239"/>
    <cellStyle name="Total 2 6 15 6" xfId="37813"/>
    <cellStyle name="Total 2 6 15 7" xfId="52316"/>
    <cellStyle name="Total 2 6 16" xfId="2594"/>
    <cellStyle name="Total 2 6 16 2" xfId="10417"/>
    <cellStyle name="Total 2 6 16 3" xfId="17845"/>
    <cellStyle name="Total 2 6 16 4" xfId="19415"/>
    <cellStyle name="Total 2 6 16 5" xfId="28293"/>
    <cellStyle name="Total 2 6 16 6" xfId="36986"/>
    <cellStyle name="Total 2 6 16 7" xfId="47427"/>
    <cellStyle name="Total 2 6 17" xfId="1246"/>
    <cellStyle name="Total 2 6 17 2" xfId="9069"/>
    <cellStyle name="Total 2 6 17 3" xfId="16497"/>
    <cellStyle name="Total 2 6 17 4" xfId="19216"/>
    <cellStyle name="Total 2 6 17 5" xfId="27400"/>
    <cellStyle name="Total 2 6 17 6" xfId="41821"/>
    <cellStyle name="Total 2 6 17 7" xfId="47938"/>
    <cellStyle name="Total 2 6 18" xfId="1097"/>
    <cellStyle name="Total 2 6 18 2" xfId="8920"/>
    <cellStyle name="Total 2 6 18 3" xfId="16348"/>
    <cellStyle name="Total 2 6 18 4" xfId="20537"/>
    <cellStyle name="Total 2 6 18 5" xfId="27670"/>
    <cellStyle name="Total 2 6 18 6" xfId="36684"/>
    <cellStyle name="Total 2 6 18 7" xfId="48497"/>
    <cellStyle name="Total 2 6 19" xfId="2788"/>
    <cellStyle name="Total 2 6 19 2" xfId="10611"/>
    <cellStyle name="Total 2 6 19 3" xfId="18039"/>
    <cellStyle name="Total 2 6 19 4" xfId="25578"/>
    <cellStyle name="Total 2 6 19 5" xfId="34084"/>
    <cellStyle name="Total 2 6 19 6" xfId="37876"/>
    <cellStyle name="Total 2 6 19 7" xfId="52057"/>
    <cellStyle name="Total 2 6 2" xfId="657"/>
    <cellStyle name="Total 2 6 2 2" xfId="8480"/>
    <cellStyle name="Total 2 6 2 3" xfId="8268"/>
    <cellStyle name="Total 2 6 2 4" xfId="25226"/>
    <cellStyle name="Total 2 6 2 5" xfId="33629"/>
    <cellStyle name="Total 2 6 2 6" xfId="36817"/>
    <cellStyle name="Total 2 6 2 7" xfId="51283"/>
    <cellStyle name="Total 2 6 20" xfId="2895"/>
    <cellStyle name="Total 2 6 20 2" xfId="10718"/>
    <cellStyle name="Total 2 6 20 3" xfId="18146"/>
    <cellStyle name="Total 2 6 20 4" xfId="20220"/>
    <cellStyle name="Total 2 6 20 5" xfId="27419"/>
    <cellStyle name="Total 2 6 20 6" xfId="36798"/>
    <cellStyle name="Total 2 6 20 7" xfId="47237"/>
    <cellStyle name="Total 2 6 21" xfId="3271"/>
    <cellStyle name="Total 2 6 21 2" xfId="11064"/>
    <cellStyle name="Total 2 6 21 3" xfId="18393"/>
    <cellStyle name="Total 2 6 21 4" xfId="26592"/>
    <cellStyle name="Total 2 6 21 5" xfId="35418"/>
    <cellStyle name="Total 2 6 21 6" xfId="41905"/>
    <cellStyle name="Total 2 6 21 7" xfId="54270"/>
    <cellStyle name="Total 2 6 22" xfId="3391"/>
    <cellStyle name="Total 2 6 22 2" xfId="11182"/>
    <cellStyle name="Total 2 6 22 3" xfId="18504"/>
    <cellStyle name="Total 2 6 22 4" xfId="19055"/>
    <cellStyle name="Total 2 6 22 5" xfId="33160"/>
    <cellStyle name="Total 2 6 22 6" xfId="37486"/>
    <cellStyle name="Total 2 6 22 7" xfId="50460"/>
    <cellStyle name="Total 2 6 23" xfId="3174"/>
    <cellStyle name="Total 2 6 23 2" xfId="10975"/>
    <cellStyle name="Total 2 6 23 3" xfId="18336"/>
    <cellStyle name="Total 2 6 23 4" xfId="25243"/>
    <cellStyle name="Total 2 6 23 5" xfId="33648"/>
    <cellStyle name="Total 2 6 23 6" xfId="37420"/>
    <cellStyle name="Total 2 6 23 7" xfId="51317"/>
    <cellStyle name="Total 2 6 24" xfId="3661"/>
    <cellStyle name="Total 2 6 24 2" xfId="11446"/>
    <cellStyle name="Total 2 6 24 3" xfId="18719"/>
    <cellStyle name="Total 2 6 24 4" xfId="25899"/>
    <cellStyle name="Total 2 6 24 5" xfId="34495"/>
    <cellStyle name="Total 2 6 24 6" xfId="39714"/>
    <cellStyle name="Total 2 6 24 7" xfId="52786"/>
    <cellStyle name="Total 2 6 25" xfId="3792"/>
    <cellStyle name="Total 2 6 25 2" xfId="11574"/>
    <cellStyle name="Total 2 6 25 3" xfId="18831"/>
    <cellStyle name="Total 2 6 25 4" xfId="20499"/>
    <cellStyle name="Total 2 6 25 5" xfId="27149"/>
    <cellStyle name="Total 2 6 25 6" xfId="42213"/>
    <cellStyle name="Total 2 6 25 7" xfId="48388"/>
    <cellStyle name="Total 2 6 26" xfId="3909"/>
    <cellStyle name="Total 2 6 26 2" xfId="11689"/>
    <cellStyle name="Total 2 6 26 3" xfId="18940"/>
    <cellStyle name="Total 2 6 26 4" xfId="24835"/>
    <cellStyle name="Total 2 6 26 5" xfId="27770"/>
    <cellStyle name="Total 2 6 26 6" xfId="37982"/>
    <cellStyle name="Total 2 6 26 7" xfId="49886"/>
    <cellStyle name="Total 2 6 27" xfId="3472"/>
    <cellStyle name="Total 2 6 27 2" xfId="11263"/>
    <cellStyle name="Total 2 6 27 3" xfId="20459"/>
    <cellStyle name="Total 2 6 27 4" xfId="28581"/>
    <cellStyle name="Total 2 6 27 5" xfId="37960"/>
    <cellStyle name="Total 2 6 27 6" xfId="42470"/>
    <cellStyle name="Total 2 6 27 7" xfId="47450"/>
    <cellStyle name="Total 2 6 28" xfId="4106"/>
    <cellStyle name="Total 2 6 28 2" xfId="11866"/>
    <cellStyle name="Total 2 6 28 3" xfId="20816"/>
    <cellStyle name="Total 2 6 28 4" xfId="29003"/>
    <cellStyle name="Total 2 6 28 5" xfId="38381"/>
    <cellStyle name="Total 2 6 28 6" xfId="42668"/>
    <cellStyle name="Total 2 6 28 7" xfId="53195"/>
    <cellStyle name="Total 2 6 29" xfId="3953"/>
    <cellStyle name="Total 2 6 29 2" xfId="20684"/>
    <cellStyle name="Total 2 6 29 3" xfId="28865"/>
    <cellStyle name="Total 2 6 29 4" xfId="38253"/>
    <cellStyle name="Total 2 6 29 5" xfId="42548"/>
    <cellStyle name="Total 2 6 29 6" xfId="54224"/>
    <cellStyle name="Total 2 6 3" xfId="764"/>
    <cellStyle name="Total 2 6 3 2" xfId="8587"/>
    <cellStyle name="Total 2 6 3 3" xfId="16015"/>
    <cellStyle name="Total 2 6 3 4" xfId="25963"/>
    <cellStyle name="Total 2 6 3 5" xfId="34573"/>
    <cellStyle name="Total 2 6 3 6" xfId="36938"/>
    <cellStyle name="Total 2 6 3 7" xfId="52919"/>
    <cellStyle name="Total 2 6 30" xfId="4303"/>
    <cellStyle name="Total 2 6 30 2" xfId="12020"/>
    <cellStyle name="Total 2 6 30 3" xfId="21013"/>
    <cellStyle name="Total 2 6 30 4" xfId="29200"/>
    <cellStyle name="Total 2 6 30 5" xfId="38572"/>
    <cellStyle name="Total 2 6 30 6" xfId="42865"/>
    <cellStyle name="Total 2 6 30 7" xfId="48685"/>
    <cellStyle name="Total 2 6 31" xfId="4426"/>
    <cellStyle name="Total 2 6 31 2" xfId="12143"/>
    <cellStyle name="Total 2 6 31 3" xfId="21136"/>
    <cellStyle name="Total 2 6 31 4" xfId="29323"/>
    <cellStyle name="Total 2 6 31 5" xfId="38690"/>
    <cellStyle name="Total 2 6 31 6" xfId="42988"/>
    <cellStyle name="Total 2 6 31 7" xfId="52236"/>
    <cellStyle name="Total 2 6 32" xfId="4540"/>
    <cellStyle name="Total 2 6 32 2" xfId="12257"/>
    <cellStyle name="Total 2 6 32 3" xfId="21250"/>
    <cellStyle name="Total 2 6 32 4" xfId="29437"/>
    <cellStyle name="Total 2 6 32 5" xfId="38799"/>
    <cellStyle name="Total 2 6 32 6" xfId="43102"/>
    <cellStyle name="Total 2 6 32 7" xfId="53876"/>
    <cellStyle name="Total 2 6 33" xfId="4653"/>
    <cellStyle name="Total 2 6 33 2" xfId="12370"/>
    <cellStyle name="Total 2 6 33 3" xfId="21363"/>
    <cellStyle name="Total 2 6 33 4" xfId="29550"/>
    <cellStyle name="Total 2 6 33 5" xfId="38907"/>
    <cellStyle name="Total 2 6 33 6" xfId="43215"/>
    <cellStyle name="Total 2 6 33 7" xfId="51050"/>
    <cellStyle name="Total 2 6 34" xfId="4765"/>
    <cellStyle name="Total 2 6 34 2" xfId="12482"/>
    <cellStyle name="Total 2 6 34 3" xfId="21475"/>
    <cellStyle name="Total 2 6 34 4" xfId="29662"/>
    <cellStyle name="Total 2 6 34 5" xfId="39016"/>
    <cellStyle name="Total 2 6 34 6" xfId="43327"/>
    <cellStyle name="Total 2 6 34 7" xfId="47823"/>
    <cellStyle name="Total 2 6 35" xfId="4873"/>
    <cellStyle name="Total 2 6 35 2" xfId="12590"/>
    <cellStyle name="Total 2 6 35 3" xfId="21583"/>
    <cellStyle name="Total 2 6 35 4" xfId="29770"/>
    <cellStyle name="Total 2 6 35 5" xfId="39119"/>
    <cellStyle name="Total 2 6 35 6" xfId="43435"/>
    <cellStyle name="Total 2 6 35 7" xfId="50984"/>
    <cellStyle name="Total 2 6 36" xfId="4985"/>
    <cellStyle name="Total 2 6 36 2" xfId="12702"/>
    <cellStyle name="Total 2 6 36 3" xfId="21695"/>
    <cellStyle name="Total 2 6 36 4" xfId="29882"/>
    <cellStyle name="Total 2 6 36 5" xfId="39228"/>
    <cellStyle name="Total 2 6 36 6" xfId="43547"/>
    <cellStyle name="Total 2 6 36 7" xfId="48679"/>
    <cellStyle name="Total 2 6 37" xfId="5114"/>
    <cellStyle name="Total 2 6 37 2" xfId="12831"/>
    <cellStyle name="Total 2 6 37 3" xfId="21824"/>
    <cellStyle name="Total 2 6 37 4" xfId="30011"/>
    <cellStyle name="Total 2 6 37 5" xfId="39352"/>
    <cellStyle name="Total 2 6 37 6" xfId="43676"/>
    <cellStyle name="Total 2 6 37 7" xfId="47878"/>
    <cellStyle name="Total 2 6 38" xfId="5483"/>
    <cellStyle name="Total 2 6 38 2" xfId="13200"/>
    <cellStyle name="Total 2 6 38 3" xfId="22193"/>
    <cellStyle name="Total 2 6 38 4" xfId="30380"/>
    <cellStyle name="Total 2 6 38 5" xfId="39706"/>
    <cellStyle name="Total 2 6 38 6" xfId="44045"/>
    <cellStyle name="Total 2 6 38 7" xfId="49535"/>
    <cellStyle name="Total 2 6 39" xfId="5608"/>
    <cellStyle name="Total 2 6 39 2" xfId="13325"/>
    <cellStyle name="Total 2 6 39 3" xfId="22318"/>
    <cellStyle name="Total 2 6 39 4" xfId="30505"/>
    <cellStyle name="Total 2 6 39 5" xfId="39826"/>
    <cellStyle name="Total 2 6 39 6" xfId="44170"/>
    <cellStyle name="Total 2 6 39 7" xfId="46795"/>
    <cellStyle name="Total 2 6 4" xfId="876"/>
    <cellStyle name="Total 2 6 4 2" xfId="8699"/>
    <cellStyle name="Total 2 6 4 3" xfId="16127"/>
    <cellStyle name="Total 2 6 4 4" xfId="24999"/>
    <cellStyle name="Total 2 6 4 5" xfId="33351"/>
    <cellStyle name="Total 2 6 4 6" xfId="36837"/>
    <cellStyle name="Total 2 6 4 7" xfId="50803"/>
    <cellStyle name="Total 2 6 40" xfId="5723"/>
    <cellStyle name="Total 2 6 40 2" xfId="13440"/>
    <cellStyle name="Total 2 6 40 3" xfId="22433"/>
    <cellStyle name="Total 2 6 40 4" xfId="30620"/>
    <cellStyle name="Total 2 6 40 5" xfId="39937"/>
    <cellStyle name="Total 2 6 40 6" xfId="44285"/>
    <cellStyle name="Total 2 6 40 7" xfId="54449"/>
    <cellStyle name="Total 2 6 41" xfId="5840"/>
    <cellStyle name="Total 2 6 41 2" xfId="13557"/>
    <cellStyle name="Total 2 6 41 3" xfId="22550"/>
    <cellStyle name="Total 2 6 41 4" xfId="30737"/>
    <cellStyle name="Total 2 6 41 5" xfId="40051"/>
    <cellStyle name="Total 2 6 41 6" xfId="44402"/>
    <cellStyle name="Total 2 6 41 7" xfId="54084"/>
    <cellStyle name="Total 2 6 42" xfId="5968"/>
    <cellStyle name="Total 2 6 42 2" xfId="13685"/>
    <cellStyle name="Total 2 6 42 3" xfId="22678"/>
    <cellStyle name="Total 2 6 42 4" xfId="30865"/>
    <cellStyle name="Total 2 6 42 5" xfId="40175"/>
    <cellStyle name="Total 2 6 42 6" xfId="44530"/>
    <cellStyle name="Total 2 6 42 7" xfId="49570"/>
    <cellStyle name="Total 2 6 43" xfId="5254"/>
    <cellStyle name="Total 2 6 43 2" xfId="12971"/>
    <cellStyle name="Total 2 6 43 3" xfId="21964"/>
    <cellStyle name="Total 2 6 43 4" xfId="30151"/>
    <cellStyle name="Total 2 6 43 5" xfId="39486"/>
    <cellStyle name="Total 2 6 43 6" xfId="43816"/>
    <cellStyle name="Total 2 6 43 7" xfId="47468"/>
    <cellStyle name="Total 2 6 44" xfId="6224"/>
    <cellStyle name="Total 2 6 44 2" xfId="13941"/>
    <cellStyle name="Total 2 6 44 3" xfId="22934"/>
    <cellStyle name="Total 2 6 44 4" xfId="31121"/>
    <cellStyle name="Total 2 6 44 5" xfId="40422"/>
    <cellStyle name="Total 2 6 44 6" xfId="44786"/>
    <cellStyle name="Total 2 6 44 7" xfId="52433"/>
    <cellStyle name="Total 2 6 45" xfId="6341"/>
    <cellStyle name="Total 2 6 45 2" xfId="14058"/>
    <cellStyle name="Total 2 6 45 3" xfId="23051"/>
    <cellStyle name="Total 2 6 45 4" xfId="31238"/>
    <cellStyle name="Total 2 6 45 5" xfId="40536"/>
    <cellStyle name="Total 2 6 45 6" xfId="44903"/>
    <cellStyle name="Total 2 6 45 7" xfId="47719"/>
    <cellStyle name="Total 2 6 46" xfId="6451"/>
    <cellStyle name="Total 2 6 46 2" xfId="14168"/>
    <cellStyle name="Total 2 6 46 3" xfId="23161"/>
    <cellStyle name="Total 2 6 46 4" xfId="31348"/>
    <cellStyle name="Total 2 6 46 5" xfId="40642"/>
    <cellStyle name="Total 2 6 46 6" xfId="45013"/>
    <cellStyle name="Total 2 6 46 7" xfId="50362"/>
    <cellStyle name="Total 2 6 47" xfId="5188"/>
    <cellStyle name="Total 2 6 47 2" xfId="12905"/>
    <cellStyle name="Total 2 6 47 3" xfId="21898"/>
    <cellStyle name="Total 2 6 47 4" xfId="30085"/>
    <cellStyle name="Total 2 6 47 5" xfId="39422"/>
    <cellStyle name="Total 2 6 47 6" xfId="43750"/>
    <cellStyle name="Total 2 6 47 7" xfId="50101"/>
    <cellStyle name="Total 2 6 48" xfId="6598"/>
    <cellStyle name="Total 2 6 48 2" xfId="14315"/>
    <cellStyle name="Total 2 6 48 3" xfId="23308"/>
    <cellStyle name="Total 2 6 48 4" xfId="31495"/>
    <cellStyle name="Total 2 6 48 5" xfId="40782"/>
    <cellStyle name="Total 2 6 48 6" xfId="45160"/>
    <cellStyle name="Total 2 6 48 7" xfId="49647"/>
    <cellStyle name="Total 2 6 49" xfId="6709"/>
    <cellStyle name="Total 2 6 49 2" xfId="14426"/>
    <cellStyle name="Total 2 6 49 3" xfId="23419"/>
    <cellStyle name="Total 2 6 49 4" xfId="31606"/>
    <cellStyle name="Total 2 6 49 5" xfId="40888"/>
    <cellStyle name="Total 2 6 49 6" xfId="45271"/>
    <cellStyle name="Total 2 6 49 7" xfId="53585"/>
    <cellStyle name="Total 2 6 5" xfId="1340"/>
    <cellStyle name="Total 2 6 5 2" xfId="9163"/>
    <cellStyle name="Total 2 6 5 3" xfId="16591"/>
    <cellStyle name="Total 2 6 5 4" xfId="20265"/>
    <cellStyle name="Total 2 6 5 5" xfId="28878"/>
    <cellStyle name="Total 2 6 5 6" xfId="41786"/>
    <cellStyle name="Total 2 6 5 7" xfId="49296"/>
    <cellStyle name="Total 2 6 50" xfId="6824"/>
    <cellStyle name="Total 2 6 50 2" xfId="14541"/>
    <cellStyle name="Total 2 6 50 3" xfId="23534"/>
    <cellStyle name="Total 2 6 50 4" xfId="31721"/>
    <cellStyle name="Total 2 6 50 5" xfId="40996"/>
    <cellStyle name="Total 2 6 50 6" xfId="45386"/>
    <cellStyle name="Total 2 6 50 7" xfId="48852"/>
    <cellStyle name="Total 2 6 51" xfId="6937"/>
    <cellStyle name="Total 2 6 51 2" xfId="14654"/>
    <cellStyle name="Total 2 6 51 3" xfId="23647"/>
    <cellStyle name="Total 2 6 51 4" xfId="31834"/>
    <cellStyle name="Total 2 6 51 5" xfId="41104"/>
    <cellStyle name="Total 2 6 51 6" xfId="45499"/>
    <cellStyle name="Total 2 6 51 7" xfId="47034"/>
    <cellStyle name="Total 2 6 52" xfId="7049"/>
    <cellStyle name="Total 2 6 52 2" xfId="14766"/>
    <cellStyle name="Total 2 6 52 3" xfId="23759"/>
    <cellStyle name="Total 2 6 52 4" xfId="31946"/>
    <cellStyle name="Total 2 6 52 5" xfId="41210"/>
    <cellStyle name="Total 2 6 52 6" xfId="45611"/>
    <cellStyle name="Total 2 6 52 7" xfId="53829"/>
    <cellStyle name="Total 2 6 53" xfId="7317"/>
    <cellStyle name="Total 2 6 53 2" xfId="15034"/>
    <cellStyle name="Total 2 6 53 3" xfId="24027"/>
    <cellStyle name="Total 2 6 53 4" xfId="32214"/>
    <cellStyle name="Total 2 6 53 5" xfId="41470"/>
    <cellStyle name="Total 2 6 53 6" xfId="45879"/>
    <cellStyle name="Total 2 6 53 7" xfId="54368"/>
    <cellStyle name="Total 2 6 54" xfId="7350"/>
    <cellStyle name="Total 2 6 54 2" xfId="15067"/>
    <cellStyle name="Total 2 6 54 3" xfId="24060"/>
    <cellStyle name="Total 2 6 54 4" xfId="32247"/>
    <cellStyle name="Total 2 6 54 5" xfId="41503"/>
    <cellStyle name="Total 2 6 54 6" xfId="45912"/>
    <cellStyle name="Total 2 6 54 7" xfId="50731"/>
    <cellStyle name="Total 2 6 55" xfId="7446"/>
    <cellStyle name="Total 2 6 55 2" xfId="15163"/>
    <cellStyle name="Total 2 6 55 3" xfId="24156"/>
    <cellStyle name="Total 2 6 55 4" xfId="32343"/>
    <cellStyle name="Total 2 6 55 5" xfId="41593"/>
    <cellStyle name="Total 2 6 55 6" xfId="46008"/>
    <cellStyle name="Total 2 6 55 7" xfId="50788"/>
    <cellStyle name="Total 2 6 56" xfId="7567"/>
    <cellStyle name="Total 2 6 56 2" xfId="15284"/>
    <cellStyle name="Total 2 6 56 3" xfId="24277"/>
    <cellStyle name="Total 2 6 56 4" xfId="32464"/>
    <cellStyle name="Total 2 6 56 5" xfId="41708"/>
    <cellStyle name="Total 2 6 56 6" xfId="46129"/>
    <cellStyle name="Total 2 6 56 7" xfId="49889"/>
    <cellStyle name="Total 2 6 57" xfId="7843"/>
    <cellStyle name="Total 2 6 57 2" xfId="15560"/>
    <cellStyle name="Total 2 6 57 3" xfId="24547"/>
    <cellStyle name="Total 2 6 57 4" xfId="32740"/>
    <cellStyle name="Total 2 6 57 5" xfId="41973"/>
    <cellStyle name="Total 2 6 57 6" xfId="46405"/>
    <cellStyle name="Total 2 6 57 7" xfId="51027"/>
    <cellStyle name="Total 2 6 58" xfId="7951"/>
    <cellStyle name="Total 2 6 58 2" xfId="15668"/>
    <cellStyle name="Total 2 6 58 3" xfId="24654"/>
    <cellStyle name="Total 2 6 58 4" xfId="32848"/>
    <cellStyle name="Total 2 6 58 5" xfId="42076"/>
    <cellStyle name="Total 2 6 58 6" xfId="46513"/>
    <cellStyle name="Total 2 6 58 7" xfId="54446"/>
    <cellStyle name="Total 2 6 59" xfId="8058"/>
    <cellStyle name="Total 2 6 59 2" xfId="15775"/>
    <cellStyle name="Total 2 6 59 3" xfId="24760"/>
    <cellStyle name="Total 2 6 59 4" xfId="32955"/>
    <cellStyle name="Total 2 6 59 5" xfId="42179"/>
    <cellStyle name="Total 2 6 59 6" xfId="46620"/>
    <cellStyle name="Total 2 6 59 7" xfId="49659"/>
    <cellStyle name="Total 2 6 6" xfId="1463"/>
    <cellStyle name="Total 2 6 6 2" xfId="9286"/>
    <cellStyle name="Total 2 6 6 3" xfId="16714"/>
    <cellStyle name="Total 2 6 6 4" xfId="20350"/>
    <cellStyle name="Total 2 6 6 5" xfId="28175"/>
    <cellStyle name="Total 2 6 6 6" xfId="37423"/>
    <cellStyle name="Total 2 6 6 7" xfId="47764"/>
    <cellStyle name="Total 2 6 60" xfId="8119"/>
    <cellStyle name="Total 2 6 60 2" xfId="15836"/>
    <cellStyle name="Total 2 6 60 3" xfId="33016"/>
    <cellStyle name="Total 2 6 60 4" xfId="42237"/>
    <cellStyle name="Total 2 6 60 5" xfId="46681"/>
    <cellStyle name="Total 2 6 60 6" xfId="51405"/>
    <cellStyle name="Total 2 6 61" xfId="25016"/>
    <cellStyle name="Total 2 6 62" xfId="33371"/>
    <cellStyle name="Total 2 6 63" xfId="37545"/>
    <cellStyle name="Total 2 6 64" xfId="50841"/>
    <cellStyle name="Total 2 6 7" xfId="964"/>
    <cellStyle name="Total 2 6 7 2" xfId="8787"/>
    <cellStyle name="Total 2 6 7 3" xfId="16215"/>
    <cellStyle name="Total 2 6 7 4" xfId="26541"/>
    <cellStyle name="Total 2 6 7 5" xfId="35345"/>
    <cellStyle name="Total 2 6 7 6" xfId="38068"/>
    <cellStyle name="Total 2 6 7 7" xfId="54161"/>
    <cellStyle name="Total 2 6 8" xfId="1700"/>
    <cellStyle name="Total 2 6 8 2" xfId="9523"/>
    <cellStyle name="Total 2 6 8 3" xfId="16951"/>
    <cellStyle name="Total 2 6 8 4" xfId="26287"/>
    <cellStyle name="Total 2 6 8 5" xfId="34999"/>
    <cellStyle name="Total 2 6 8 6" xfId="36286"/>
    <cellStyle name="Total 2 6 8 7" xfId="53621"/>
    <cellStyle name="Total 2 6 9" xfId="1834"/>
    <cellStyle name="Total 2 6 9 2" xfId="9657"/>
    <cellStyle name="Total 2 6 9 3" xfId="17085"/>
    <cellStyle name="Total 2 6 9 4" xfId="19280"/>
    <cellStyle name="Total 2 6 9 5" xfId="27282"/>
    <cellStyle name="Total 2 6 9 6" xfId="37401"/>
    <cellStyle name="Total 2 6 9 7" xfId="48174"/>
    <cellStyle name="Total 2 7" xfId="615"/>
    <cellStyle name="Total 2 7 2" xfId="8438"/>
    <cellStyle name="Total 2 7 3" xfId="8400"/>
    <cellStyle name="Total 2 7 4" xfId="20137"/>
    <cellStyle name="Total 2 7 5" xfId="26887"/>
    <cellStyle name="Total 2 7 6" xfId="37606"/>
    <cellStyle name="Total 2 7 7" xfId="49708"/>
    <cellStyle name="Total 2 8" xfId="220"/>
    <cellStyle name="Total 2 8 2" xfId="8323"/>
    <cellStyle name="Total 2 8 3" xfId="8367"/>
    <cellStyle name="Total 2 8 4" xfId="24942"/>
    <cellStyle name="Total 2 8 5" xfId="33278"/>
    <cellStyle name="Total 2 8 6" xfId="37026"/>
    <cellStyle name="Total 2 8 7" xfId="50664"/>
    <cellStyle name="Total 2 9" xfId="1210"/>
    <cellStyle name="Total 2 9 2" xfId="9033"/>
    <cellStyle name="Total 2 9 3" xfId="16461"/>
    <cellStyle name="Total 2 9 4" xfId="19473"/>
    <cellStyle name="Total 2 9 5" xfId="26733"/>
    <cellStyle name="Total 2 9 6" xfId="36546"/>
    <cellStyle name="Total 2 9 7" xfId="49728"/>
    <cellStyle name="Total 3" xfId="160"/>
    <cellStyle name="Total 3 10" xfId="1233"/>
    <cellStyle name="Total 3 10 2" xfId="9056"/>
    <cellStyle name="Total 3 10 3" xfId="16484"/>
    <cellStyle name="Total 3 10 4" xfId="19416"/>
    <cellStyle name="Total 3 10 5" xfId="27147"/>
    <cellStyle name="Total 3 10 6" xfId="37560"/>
    <cellStyle name="Total 3 10 7" xfId="47755"/>
    <cellStyle name="Total 3 11" xfId="1049"/>
    <cellStyle name="Total 3 11 2" xfId="8872"/>
    <cellStyle name="Total 3 11 3" xfId="16300"/>
    <cellStyle name="Total 3 11 4" xfId="25771"/>
    <cellStyle name="Total 3 11 5" xfId="34330"/>
    <cellStyle name="Total 3 11 6" xfId="37557"/>
    <cellStyle name="Total 3 11 7" xfId="52493"/>
    <cellStyle name="Total 3 12" xfId="1896"/>
    <cellStyle name="Total 3 12 2" xfId="9719"/>
    <cellStyle name="Total 3 12 3" xfId="17147"/>
    <cellStyle name="Total 3 12 4" xfId="19268"/>
    <cellStyle name="Total 3 12 5" xfId="27544"/>
    <cellStyle name="Total 3 12 6" xfId="37428"/>
    <cellStyle name="Total 3 12 7" xfId="47766"/>
    <cellStyle name="Total 3 13" xfId="2325"/>
    <cellStyle name="Total 3 13 2" xfId="10148"/>
    <cellStyle name="Total 3 13 3" xfId="17576"/>
    <cellStyle name="Total 3 13 4" xfId="26412"/>
    <cellStyle name="Total 3 13 5" xfId="35172"/>
    <cellStyle name="Total 3 13 6" xfId="40399"/>
    <cellStyle name="Total 3 13 7" xfId="53884"/>
    <cellStyle name="Total 3 14" xfId="2418"/>
    <cellStyle name="Total 3 14 2" xfId="10241"/>
    <cellStyle name="Total 3 14 3" xfId="17669"/>
    <cellStyle name="Total 3 14 4" xfId="25300"/>
    <cellStyle name="Total 3 14 5" xfId="33716"/>
    <cellStyle name="Total 3 14 6" xfId="37538"/>
    <cellStyle name="Total 3 14 7" xfId="51432"/>
    <cellStyle name="Total 3 15" xfId="3098"/>
    <cellStyle name="Total 3 15 2" xfId="10903"/>
    <cellStyle name="Total 3 15 3" xfId="18284"/>
    <cellStyle name="Total 3 15 4" xfId="19554"/>
    <cellStyle name="Total 3 15 5" xfId="26745"/>
    <cellStyle name="Total 3 15 6" xfId="37080"/>
    <cellStyle name="Total 3 15 7" xfId="49727"/>
    <cellStyle name="Total 3 16" xfId="3038"/>
    <cellStyle name="Total 3 16 2" xfId="10851"/>
    <cellStyle name="Total 3 16 3" xfId="20204"/>
    <cellStyle name="Total 3 16 4" xfId="19286"/>
    <cellStyle name="Total 3 16 5" xfId="28188"/>
    <cellStyle name="Total 3 16 6" xfId="36942"/>
    <cellStyle name="Total 3 16 7" xfId="48823"/>
    <cellStyle name="Total 3 17" xfId="4039"/>
    <cellStyle name="Total 3 17 2" xfId="20749"/>
    <cellStyle name="Total 3 17 3" xfId="28936"/>
    <cellStyle name="Total 3 17 4" xfId="38315"/>
    <cellStyle name="Total 3 17 5" xfId="42601"/>
    <cellStyle name="Total 3 17 6" xfId="52836"/>
    <cellStyle name="Total 3 18" xfId="3224"/>
    <cellStyle name="Total 3 18 2" xfId="11020"/>
    <cellStyle name="Total 3 18 3" xfId="20344"/>
    <cellStyle name="Total 3 18 4" xfId="28434"/>
    <cellStyle name="Total 3 18 5" xfId="37825"/>
    <cellStyle name="Total 3 18 6" xfId="42449"/>
    <cellStyle name="Total 3 18 7" xfId="52818"/>
    <cellStyle name="Total 3 19" xfId="3746"/>
    <cellStyle name="Total 3 19 2" xfId="11531"/>
    <cellStyle name="Total 3 19 3" xfId="20597"/>
    <cellStyle name="Total 3 19 4" xfId="28746"/>
    <cellStyle name="Total 3 19 5" xfId="38135"/>
    <cellStyle name="Total 3 19 6" xfId="42524"/>
    <cellStyle name="Total 3 19 7" xfId="48014"/>
    <cellStyle name="Total 3 2" xfId="258"/>
    <cellStyle name="Total 3 2 10" xfId="1125"/>
    <cellStyle name="Total 3 2 10 2" xfId="8948"/>
    <cellStyle name="Total 3 2 10 3" xfId="16376"/>
    <cellStyle name="Total 3 2 10 4" xfId="25389"/>
    <cellStyle name="Total 3 2 10 5" xfId="33837"/>
    <cellStyle name="Total 3 2 10 6" xfId="36838"/>
    <cellStyle name="Total 3 2 10 7" xfId="51623"/>
    <cellStyle name="Total 3 2 11" xfId="1060"/>
    <cellStyle name="Total 3 2 11 2" xfId="8883"/>
    <cellStyle name="Total 3 2 11 3" xfId="16311"/>
    <cellStyle name="Total 3 2 11 4" xfId="25167"/>
    <cellStyle name="Total 3 2 11 5" xfId="33548"/>
    <cellStyle name="Total 3 2 11 6" xfId="37696"/>
    <cellStyle name="Total 3 2 11 7" xfId="51157"/>
    <cellStyle name="Total 3 2 12" xfId="1056"/>
    <cellStyle name="Total 3 2 12 2" xfId="8879"/>
    <cellStyle name="Total 3 2 12 3" xfId="16307"/>
    <cellStyle name="Total 3 2 12 4" xfId="25394"/>
    <cellStyle name="Total 3 2 12 5" xfId="33846"/>
    <cellStyle name="Total 3 2 12 6" xfId="37230"/>
    <cellStyle name="Total 3 2 12 7" xfId="51636"/>
    <cellStyle name="Total 3 2 13" xfId="1305"/>
    <cellStyle name="Total 3 2 13 2" xfId="9128"/>
    <cellStyle name="Total 3 2 13 3" xfId="16556"/>
    <cellStyle name="Total 3 2 13 4" xfId="26038"/>
    <cellStyle name="Total 3 2 13 5" xfId="34674"/>
    <cellStyle name="Total 3 2 13 6" xfId="37435"/>
    <cellStyle name="Total 3 2 13 7" xfId="53082"/>
    <cellStyle name="Total 3 2 14" xfId="1027"/>
    <cellStyle name="Total 3 2 14 2" xfId="8850"/>
    <cellStyle name="Total 3 2 14 3" xfId="16278"/>
    <cellStyle name="Total 3 2 14 4" xfId="19741"/>
    <cellStyle name="Total 3 2 14 5" xfId="27021"/>
    <cellStyle name="Total 3 2 14 6" xfId="36564"/>
    <cellStyle name="Total 3 2 14 7" xfId="48486"/>
    <cellStyle name="Total 3 2 15" xfId="990"/>
    <cellStyle name="Total 3 2 15 2" xfId="8813"/>
    <cellStyle name="Total 3 2 15 3" xfId="16241"/>
    <cellStyle name="Total 3 2 15 4" xfId="25169"/>
    <cellStyle name="Total 3 2 15 5" xfId="33550"/>
    <cellStyle name="Total 3 2 15 6" xfId="38062"/>
    <cellStyle name="Total 3 2 15 7" xfId="51160"/>
    <cellStyle name="Total 3 2 16" xfId="1159"/>
    <cellStyle name="Total 3 2 16 2" xfId="8982"/>
    <cellStyle name="Total 3 2 16 3" xfId="16410"/>
    <cellStyle name="Total 3 2 16 4" xfId="19830"/>
    <cellStyle name="Total 3 2 16 5" xfId="26884"/>
    <cellStyle name="Total 3 2 16 6" xfId="38417"/>
    <cellStyle name="Total 3 2 16 7" xfId="49718"/>
    <cellStyle name="Total 3 2 17" xfId="966"/>
    <cellStyle name="Total 3 2 17 2" xfId="8789"/>
    <cellStyle name="Total 3 2 17 3" xfId="16217"/>
    <cellStyle name="Total 3 2 17 4" xfId="26366"/>
    <cellStyle name="Total 3 2 17 5" xfId="35104"/>
    <cellStyle name="Total 3 2 17 6" xfId="37891"/>
    <cellStyle name="Total 3 2 17 7" xfId="53783"/>
    <cellStyle name="Total 3 2 18" xfId="1578"/>
    <cellStyle name="Total 3 2 18 2" xfId="9401"/>
    <cellStyle name="Total 3 2 18 3" xfId="16829"/>
    <cellStyle name="Total 3 2 18 4" xfId="25537"/>
    <cellStyle name="Total 3 2 18 5" xfId="34028"/>
    <cellStyle name="Total 3 2 18 6" xfId="40272"/>
    <cellStyle name="Total 3 2 18 7" xfId="51962"/>
    <cellStyle name="Total 3 2 19" xfId="1431"/>
    <cellStyle name="Total 3 2 19 2" xfId="9254"/>
    <cellStyle name="Total 3 2 19 3" xfId="16682"/>
    <cellStyle name="Total 3 2 19 4" xfId="25764"/>
    <cellStyle name="Total 3 2 19 5" xfId="34321"/>
    <cellStyle name="Total 3 2 19 6" xfId="39411"/>
    <cellStyle name="Total 3 2 19 7" xfId="52466"/>
    <cellStyle name="Total 3 2 2" xfId="532"/>
    <cellStyle name="Total 3 2 2 10" xfId="1978"/>
    <cellStyle name="Total 3 2 2 10 2" xfId="9801"/>
    <cellStyle name="Total 3 2 2 10 3" xfId="17229"/>
    <cellStyle name="Total 3 2 2 10 4" xfId="26685"/>
    <cellStyle name="Total 3 2 2 10 5" xfId="35537"/>
    <cellStyle name="Total 3 2 2 10 6" xfId="37421"/>
    <cellStyle name="Total 3 2 2 10 7" xfId="54470"/>
    <cellStyle name="Total 3 2 2 11" xfId="2096"/>
    <cellStyle name="Total 3 2 2 11 2" xfId="9919"/>
    <cellStyle name="Total 3 2 2 11 3" xfId="17347"/>
    <cellStyle name="Total 3 2 2 11 4" xfId="26358"/>
    <cellStyle name="Total 3 2 2 11 5" xfId="35093"/>
    <cellStyle name="Total 3 2 2 11 6" xfId="40002"/>
    <cellStyle name="Total 3 2 2 11 7" xfId="53767"/>
    <cellStyle name="Total 3 2 2 12" xfId="2209"/>
    <cellStyle name="Total 3 2 2 12 2" xfId="10032"/>
    <cellStyle name="Total 3 2 2 12 3" xfId="17460"/>
    <cellStyle name="Total 3 2 2 12 4" xfId="25260"/>
    <cellStyle name="Total 3 2 2 12 5" xfId="33668"/>
    <cellStyle name="Total 3 2 2 12 6" xfId="36560"/>
    <cellStyle name="Total 3 2 2 12 7" xfId="51352"/>
    <cellStyle name="Total 3 2 2 13" xfId="2286"/>
    <cellStyle name="Total 3 2 2 13 2" xfId="10109"/>
    <cellStyle name="Total 3 2 2 13 3" xfId="17537"/>
    <cellStyle name="Total 3 2 2 13 4" xfId="24966"/>
    <cellStyle name="Total 3 2 2 13 5" xfId="33306"/>
    <cellStyle name="Total 3 2 2 13 6" xfId="36678"/>
    <cellStyle name="Total 3 2 2 13 7" xfId="50718"/>
    <cellStyle name="Total 3 2 2 14" xfId="2377"/>
    <cellStyle name="Total 3 2 2 14 2" xfId="10200"/>
    <cellStyle name="Total 3 2 2 14 3" xfId="17628"/>
    <cellStyle name="Total 3 2 2 14 4" xfId="25211"/>
    <cellStyle name="Total 3 2 2 14 5" xfId="33610"/>
    <cellStyle name="Total 3 2 2 14 6" xfId="41487"/>
    <cellStyle name="Total 3 2 2 14 7" xfId="51249"/>
    <cellStyle name="Total 3 2 2 15" xfId="2507"/>
    <cellStyle name="Total 3 2 2 15 2" xfId="10330"/>
    <cellStyle name="Total 3 2 2 15 3" xfId="17758"/>
    <cellStyle name="Total 3 2 2 15 4" xfId="19773"/>
    <cellStyle name="Total 3 2 2 15 5" xfId="27569"/>
    <cellStyle name="Total 3 2 2 15 6" xfId="37786"/>
    <cellStyle name="Total 3 2 2 15 7" xfId="49370"/>
    <cellStyle name="Total 3 2 2 16" xfId="2620"/>
    <cellStyle name="Total 3 2 2 16 2" xfId="10443"/>
    <cellStyle name="Total 3 2 2 16 3" xfId="17871"/>
    <cellStyle name="Total 3 2 2 16 4" xfId="26173"/>
    <cellStyle name="Total 3 2 2 16 5" xfId="34846"/>
    <cellStyle name="Total 3 2 2 16 6" xfId="40012"/>
    <cellStyle name="Total 3 2 2 16 7" xfId="53373"/>
    <cellStyle name="Total 3 2 2 17" xfId="2692"/>
    <cellStyle name="Total 3 2 2 17 2" xfId="10515"/>
    <cellStyle name="Total 3 2 2 17 3" xfId="17943"/>
    <cellStyle name="Total 3 2 2 17 4" xfId="26010"/>
    <cellStyle name="Total 3 2 2 17 5" xfId="34637"/>
    <cellStyle name="Total 3 2 2 17 6" xfId="40024"/>
    <cellStyle name="Total 3 2 2 17 7" xfId="53018"/>
    <cellStyle name="Total 3 2 2 18" xfId="2738"/>
    <cellStyle name="Total 3 2 2 18 2" xfId="10561"/>
    <cellStyle name="Total 3 2 2 18 3" xfId="17989"/>
    <cellStyle name="Total 3 2 2 18 4" xfId="25720"/>
    <cellStyle name="Total 3 2 2 18 5" xfId="34266"/>
    <cellStyle name="Total 3 2 2 18 6" xfId="37663"/>
    <cellStyle name="Total 3 2 2 18 7" xfId="52372"/>
    <cellStyle name="Total 3 2 2 19" xfId="2813"/>
    <cellStyle name="Total 3 2 2 19 2" xfId="10636"/>
    <cellStyle name="Total 3 2 2 19 3" xfId="18064"/>
    <cellStyle name="Total 3 2 2 19 4" xfId="20554"/>
    <cellStyle name="Total 3 2 2 19 5" xfId="26993"/>
    <cellStyle name="Total 3 2 2 19 6" xfId="36960"/>
    <cellStyle name="Total 3 2 2 19 7" xfId="48970"/>
    <cellStyle name="Total 3 2 2 2" xfId="682"/>
    <cellStyle name="Total 3 2 2 2 2" xfId="8505"/>
    <cellStyle name="Total 3 2 2 2 3" xfId="15933"/>
    <cellStyle name="Total 3 2 2 2 4" xfId="20614"/>
    <cellStyle name="Total 3 2 2 2 5" xfId="28176"/>
    <cellStyle name="Total 3 2 2 2 6" xfId="36371"/>
    <cellStyle name="Total 3 2 2 2 7" xfId="48725"/>
    <cellStyle name="Total 3 2 2 20" xfId="2920"/>
    <cellStyle name="Total 3 2 2 20 2" xfId="10743"/>
    <cellStyle name="Total 3 2 2 20 3" xfId="18171"/>
    <cellStyle name="Total 3 2 2 20 4" xfId="26168"/>
    <cellStyle name="Total 3 2 2 20 5" xfId="34840"/>
    <cellStyle name="Total 3 2 2 20 6" xfId="41739"/>
    <cellStyle name="Total 3 2 2 20 7" xfId="53364"/>
    <cellStyle name="Total 3 2 2 21" xfId="3296"/>
    <cellStyle name="Total 3 2 2 21 2" xfId="11089"/>
    <cellStyle name="Total 3 2 2 21 3" xfId="18418"/>
    <cellStyle name="Total 3 2 2 21 4" xfId="25534"/>
    <cellStyle name="Total 3 2 2 21 5" xfId="34025"/>
    <cellStyle name="Total 3 2 2 21 6" xfId="39632"/>
    <cellStyle name="Total 3 2 2 21 7" xfId="51958"/>
    <cellStyle name="Total 3 2 2 22" xfId="3416"/>
    <cellStyle name="Total 3 2 2 22 2" xfId="11207"/>
    <cellStyle name="Total 3 2 2 22 3" xfId="18529"/>
    <cellStyle name="Total 3 2 2 22 4" xfId="25774"/>
    <cellStyle name="Total 3 2 2 22 5" xfId="34336"/>
    <cellStyle name="Total 3 2 2 22 6" xfId="42108"/>
    <cellStyle name="Total 3 2 2 22 7" xfId="52503"/>
    <cellStyle name="Total 3 2 2 23" xfId="3123"/>
    <cellStyle name="Total 3 2 2 23 2" xfId="10928"/>
    <cellStyle name="Total 3 2 2 23 3" xfId="18306"/>
    <cellStyle name="Total 3 2 2 23 4" xfId="19261"/>
    <cellStyle name="Total 3 2 2 23 5" xfId="28564"/>
    <cellStyle name="Total 3 2 2 23 6" xfId="42186"/>
    <cellStyle name="Total 3 2 2 23 7" xfId="48106"/>
    <cellStyle name="Total 3 2 2 24" xfId="3687"/>
    <cellStyle name="Total 3 2 2 24 2" xfId="11472"/>
    <cellStyle name="Total 3 2 2 24 3" xfId="18745"/>
    <cellStyle name="Total 3 2 2 24 4" xfId="19296"/>
    <cellStyle name="Total 3 2 2 24 5" xfId="28874"/>
    <cellStyle name="Total 3 2 2 24 6" xfId="37372"/>
    <cellStyle name="Total 3 2 2 24 7" xfId="50126"/>
    <cellStyle name="Total 3 2 2 25" xfId="3817"/>
    <cellStyle name="Total 3 2 2 25 2" xfId="11599"/>
    <cellStyle name="Total 3 2 2 25 3" xfId="18856"/>
    <cellStyle name="Total 3 2 2 25 4" xfId="25694"/>
    <cellStyle name="Total 3 2 2 25 5" xfId="34234"/>
    <cellStyle name="Total 3 2 2 25 6" xfId="39802"/>
    <cellStyle name="Total 3 2 2 25 7" xfId="52303"/>
    <cellStyle name="Total 3 2 2 26" xfId="3935"/>
    <cellStyle name="Total 3 2 2 26 2" xfId="11715"/>
    <cellStyle name="Total 3 2 2 26 3" xfId="18965"/>
    <cellStyle name="Total 3 2 2 26 4" xfId="20457"/>
    <cellStyle name="Total 3 2 2 26 5" xfId="27672"/>
    <cellStyle name="Total 3 2 2 26 6" xfId="37008"/>
    <cellStyle name="Total 3 2 2 26 7" xfId="47341"/>
    <cellStyle name="Total 3 2 2 27" xfId="4003"/>
    <cellStyle name="Total 3 2 2 27 2" xfId="11782"/>
    <cellStyle name="Total 3 2 2 27 3" xfId="20713"/>
    <cellStyle name="Total 3 2 2 27 4" xfId="28900"/>
    <cellStyle name="Total 3 2 2 27 5" xfId="38283"/>
    <cellStyle name="Total 3 2 2 27 6" xfId="42565"/>
    <cellStyle name="Total 3 2 2 27 7" xfId="48586"/>
    <cellStyle name="Total 3 2 2 28" xfId="4132"/>
    <cellStyle name="Total 3 2 2 28 2" xfId="11891"/>
    <cellStyle name="Total 3 2 2 28 3" xfId="20842"/>
    <cellStyle name="Total 3 2 2 28 4" xfId="29029"/>
    <cellStyle name="Total 3 2 2 28 5" xfId="38406"/>
    <cellStyle name="Total 3 2 2 28 6" xfId="42694"/>
    <cellStyle name="Total 3 2 2 28 7" xfId="50633"/>
    <cellStyle name="Total 3 2 2 29" xfId="3146"/>
    <cellStyle name="Total 3 2 2 29 2" xfId="20282"/>
    <cellStyle name="Total 3 2 2 29 3" xfId="28376"/>
    <cellStyle name="Total 3 2 2 29 4" xfId="37762"/>
    <cellStyle name="Total 3 2 2 29 5" xfId="42409"/>
    <cellStyle name="Total 3 2 2 29 6" xfId="54105"/>
    <cellStyle name="Total 3 2 2 3" xfId="790"/>
    <cellStyle name="Total 3 2 2 3 2" xfId="8613"/>
    <cellStyle name="Total 3 2 2 3 3" xfId="16041"/>
    <cellStyle name="Total 3 2 2 3 4" xfId="19257"/>
    <cellStyle name="Total 3 2 2 3 5" xfId="27943"/>
    <cellStyle name="Total 3 2 2 3 6" xfId="37767"/>
    <cellStyle name="Total 3 2 2 3 7" xfId="50034"/>
    <cellStyle name="Total 3 2 2 30" xfId="4329"/>
    <cellStyle name="Total 3 2 2 30 2" xfId="12046"/>
    <cellStyle name="Total 3 2 2 30 3" xfId="21039"/>
    <cellStyle name="Total 3 2 2 30 4" xfId="29226"/>
    <cellStyle name="Total 3 2 2 30 5" xfId="38597"/>
    <cellStyle name="Total 3 2 2 30 6" xfId="42891"/>
    <cellStyle name="Total 3 2 2 30 7" xfId="47855"/>
    <cellStyle name="Total 3 2 2 31" xfId="4452"/>
    <cellStyle name="Total 3 2 2 31 2" xfId="12169"/>
    <cellStyle name="Total 3 2 2 31 3" xfId="21162"/>
    <cellStyle name="Total 3 2 2 31 4" xfId="29349"/>
    <cellStyle name="Total 3 2 2 31 5" xfId="38715"/>
    <cellStyle name="Total 3 2 2 31 6" xfId="43014"/>
    <cellStyle name="Total 3 2 2 31 7" xfId="48974"/>
    <cellStyle name="Total 3 2 2 32" xfId="4566"/>
    <cellStyle name="Total 3 2 2 32 2" xfId="12283"/>
    <cellStyle name="Total 3 2 2 32 3" xfId="21276"/>
    <cellStyle name="Total 3 2 2 32 4" xfId="29463"/>
    <cellStyle name="Total 3 2 2 32 5" xfId="38824"/>
    <cellStyle name="Total 3 2 2 32 6" xfId="43128"/>
    <cellStyle name="Total 3 2 2 32 7" xfId="52642"/>
    <cellStyle name="Total 3 2 2 33" xfId="4679"/>
    <cellStyle name="Total 3 2 2 33 2" xfId="12396"/>
    <cellStyle name="Total 3 2 2 33 3" xfId="21389"/>
    <cellStyle name="Total 3 2 2 33 4" xfId="29576"/>
    <cellStyle name="Total 3 2 2 33 5" xfId="38933"/>
    <cellStyle name="Total 3 2 2 33 6" xfId="43241"/>
    <cellStyle name="Total 3 2 2 33 7" xfId="47229"/>
    <cellStyle name="Total 3 2 2 34" xfId="4790"/>
    <cellStyle name="Total 3 2 2 34 2" xfId="12507"/>
    <cellStyle name="Total 3 2 2 34 3" xfId="21500"/>
    <cellStyle name="Total 3 2 2 34 4" xfId="29687"/>
    <cellStyle name="Total 3 2 2 34 5" xfId="39041"/>
    <cellStyle name="Total 3 2 2 34 6" xfId="43352"/>
    <cellStyle name="Total 3 2 2 34 7" xfId="52229"/>
    <cellStyle name="Total 3 2 2 35" xfId="4899"/>
    <cellStyle name="Total 3 2 2 35 2" xfId="12616"/>
    <cellStyle name="Total 3 2 2 35 3" xfId="21609"/>
    <cellStyle name="Total 3 2 2 35 4" xfId="29796"/>
    <cellStyle name="Total 3 2 2 35 5" xfId="39145"/>
    <cellStyle name="Total 3 2 2 35 6" xfId="43461"/>
    <cellStyle name="Total 3 2 2 35 7" xfId="47700"/>
    <cellStyle name="Total 3 2 2 36" xfId="5010"/>
    <cellStyle name="Total 3 2 2 36 2" xfId="12727"/>
    <cellStyle name="Total 3 2 2 36 3" xfId="21720"/>
    <cellStyle name="Total 3 2 2 36 4" xfId="29907"/>
    <cellStyle name="Total 3 2 2 36 5" xfId="39253"/>
    <cellStyle name="Total 3 2 2 36 6" xfId="43572"/>
    <cellStyle name="Total 3 2 2 36 7" xfId="52562"/>
    <cellStyle name="Total 3 2 2 37" xfId="5389"/>
    <cellStyle name="Total 3 2 2 37 2" xfId="13106"/>
    <cellStyle name="Total 3 2 2 37 3" xfId="22099"/>
    <cellStyle name="Total 3 2 2 37 4" xfId="30286"/>
    <cellStyle name="Total 3 2 2 37 5" xfId="39617"/>
    <cellStyle name="Total 3 2 2 37 6" xfId="43951"/>
    <cellStyle name="Total 3 2 2 37 7" xfId="47591"/>
    <cellStyle name="Total 3 2 2 38" xfId="5509"/>
    <cellStyle name="Total 3 2 2 38 2" xfId="13226"/>
    <cellStyle name="Total 3 2 2 38 3" xfId="22219"/>
    <cellStyle name="Total 3 2 2 38 4" xfId="30406"/>
    <cellStyle name="Total 3 2 2 38 5" xfId="39731"/>
    <cellStyle name="Total 3 2 2 38 6" xfId="44071"/>
    <cellStyle name="Total 3 2 2 38 7" xfId="50441"/>
    <cellStyle name="Total 3 2 2 39" xfId="5633"/>
    <cellStyle name="Total 3 2 2 39 2" xfId="13350"/>
    <cellStyle name="Total 3 2 2 39 3" xfId="22343"/>
    <cellStyle name="Total 3 2 2 39 4" xfId="30530"/>
    <cellStyle name="Total 3 2 2 39 5" xfId="39851"/>
    <cellStyle name="Total 3 2 2 39 6" xfId="44195"/>
    <cellStyle name="Total 3 2 2 39 7" xfId="54507"/>
    <cellStyle name="Total 3 2 2 4" xfId="901"/>
    <cellStyle name="Total 3 2 2 4 2" xfId="8724"/>
    <cellStyle name="Total 3 2 2 4 3" xfId="16152"/>
    <cellStyle name="Total 3 2 2 4 4" xfId="26131"/>
    <cellStyle name="Total 3 2 2 4 5" xfId="34795"/>
    <cellStyle name="Total 3 2 2 4 6" xfId="36646"/>
    <cellStyle name="Total 3 2 2 4 7" xfId="53279"/>
    <cellStyle name="Total 3 2 2 40" xfId="5749"/>
    <cellStyle name="Total 3 2 2 40 2" xfId="13466"/>
    <cellStyle name="Total 3 2 2 40 3" xfId="22459"/>
    <cellStyle name="Total 3 2 2 40 4" xfId="30646"/>
    <cellStyle name="Total 3 2 2 40 5" xfId="39963"/>
    <cellStyle name="Total 3 2 2 40 6" xfId="44311"/>
    <cellStyle name="Total 3 2 2 40 7" xfId="51862"/>
    <cellStyle name="Total 3 2 2 41" xfId="5865"/>
    <cellStyle name="Total 3 2 2 41 2" xfId="13582"/>
    <cellStyle name="Total 3 2 2 41 3" xfId="22575"/>
    <cellStyle name="Total 3 2 2 41 4" xfId="30762"/>
    <cellStyle name="Total 3 2 2 41 5" xfId="40076"/>
    <cellStyle name="Total 3 2 2 41 6" xfId="44427"/>
    <cellStyle name="Total 3 2 2 41 7" xfId="52412"/>
    <cellStyle name="Total 3 2 2 42" xfId="5994"/>
    <cellStyle name="Total 3 2 2 42 2" xfId="13711"/>
    <cellStyle name="Total 3 2 2 42 3" xfId="22704"/>
    <cellStyle name="Total 3 2 2 42 4" xfId="30891"/>
    <cellStyle name="Total 3 2 2 42 5" xfId="40200"/>
    <cellStyle name="Total 3 2 2 42 6" xfId="44556"/>
    <cellStyle name="Total 3 2 2 42 7" xfId="54501"/>
    <cellStyle name="Total 3 2 2 43" xfId="5081"/>
    <cellStyle name="Total 3 2 2 43 2" xfId="12798"/>
    <cellStyle name="Total 3 2 2 43 3" xfId="21791"/>
    <cellStyle name="Total 3 2 2 43 4" xfId="29978"/>
    <cellStyle name="Total 3 2 2 43 5" xfId="39321"/>
    <cellStyle name="Total 3 2 2 43 6" xfId="43643"/>
    <cellStyle name="Total 3 2 2 43 7" xfId="52422"/>
    <cellStyle name="Total 3 2 2 44" xfId="6250"/>
    <cellStyle name="Total 3 2 2 44 2" xfId="13967"/>
    <cellStyle name="Total 3 2 2 44 3" xfId="22960"/>
    <cellStyle name="Total 3 2 2 44 4" xfId="31147"/>
    <cellStyle name="Total 3 2 2 44 5" xfId="40448"/>
    <cellStyle name="Total 3 2 2 44 6" xfId="44812"/>
    <cellStyle name="Total 3 2 2 44 7" xfId="49426"/>
    <cellStyle name="Total 3 2 2 45" xfId="6366"/>
    <cellStyle name="Total 3 2 2 45 2" xfId="14083"/>
    <cellStyle name="Total 3 2 2 45 3" xfId="23076"/>
    <cellStyle name="Total 3 2 2 45 4" xfId="31263"/>
    <cellStyle name="Total 3 2 2 45 5" xfId="40561"/>
    <cellStyle name="Total 3 2 2 45 6" xfId="44928"/>
    <cellStyle name="Total 3 2 2 45 7" xfId="52924"/>
    <cellStyle name="Total 3 2 2 46" xfId="6477"/>
    <cellStyle name="Total 3 2 2 46 2" xfId="14194"/>
    <cellStyle name="Total 3 2 2 46 3" xfId="23187"/>
    <cellStyle name="Total 3 2 2 46 4" xfId="31374"/>
    <cellStyle name="Total 3 2 2 46 5" xfId="40668"/>
    <cellStyle name="Total 3 2 2 46 6" xfId="45039"/>
    <cellStyle name="Total 3 2 2 46 7" xfId="50602"/>
    <cellStyle name="Total 3 2 2 47" xfId="6540"/>
    <cellStyle name="Total 3 2 2 47 2" xfId="14257"/>
    <cellStyle name="Total 3 2 2 47 3" xfId="23250"/>
    <cellStyle name="Total 3 2 2 47 4" xfId="31437"/>
    <cellStyle name="Total 3 2 2 47 5" xfId="40727"/>
    <cellStyle name="Total 3 2 2 47 6" xfId="45102"/>
    <cellStyle name="Total 3 2 2 47 7" xfId="49043"/>
    <cellStyle name="Total 3 2 2 48" xfId="6623"/>
    <cellStyle name="Total 3 2 2 48 2" xfId="14340"/>
    <cellStyle name="Total 3 2 2 48 3" xfId="23333"/>
    <cellStyle name="Total 3 2 2 48 4" xfId="31520"/>
    <cellStyle name="Total 3 2 2 48 5" xfId="40807"/>
    <cellStyle name="Total 3 2 2 48 6" xfId="45185"/>
    <cellStyle name="Total 3 2 2 48 7" xfId="51645"/>
    <cellStyle name="Total 3 2 2 49" xfId="6735"/>
    <cellStyle name="Total 3 2 2 49 2" xfId="14452"/>
    <cellStyle name="Total 3 2 2 49 3" xfId="23445"/>
    <cellStyle name="Total 3 2 2 49 4" xfId="31632"/>
    <cellStyle name="Total 3 2 2 49 5" xfId="40913"/>
    <cellStyle name="Total 3 2 2 49 6" xfId="45297"/>
    <cellStyle name="Total 3 2 2 49 7" xfId="47488"/>
    <cellStyle name="Total 3 2 2 5" xfId="1366"/>
    <cellStyle name="Total 3 2 2 5 2" xfId="9189"/>
    <cellStyle name="Total 3 2 2 5 3" xfId="16617"/>
    <cellStyle name="Total 3 2 2 5 4" xfId="25724"/>
    <cellStyle name="Total 3 2 2 5 5" xfId="34272"/>
    <cellStyle name="Total 3 2 2 5 6" xfId="39370"/>
    <cellStyle name="Total 3 2 2 5 7" xfId="52381"/>
    <cellStyle name="Total 3 2 2 50" xfId="6850"/>
    <cellStyle name="Total 3 2 2 50 2" xfId="14567"/>
    <cellStyle name="Total 3 2 2 50 3" xfId="23560"/>
    <cellStyle name="Total 3 2 2 50 4" xfId="31747"/>
    <cellStyle name="Total 3 2 2 50 5" xfId="41021"/>
    <cellStyle name="Total 3 2 2 50 6" xfId="45412"/>
    <cellStyle name="Total 3 2 2 50 7" xfId="47824"/>
    <cellStyle name="Total 3 2 2 51" xfId="6963"/>
    <cellStyle name="Total 3 2 2 51 2" xfId="14680"/>
    <cellStyle name="Total 3 2 2 51 3" xfId="23673"/>
    <cellStyle name="Total 3 2 2 51 4" xfId="31860"/>
    <cellStyle name="Total 3 2 2 51 5" xfId="41129"/>
    <cellStyle name="Total 3 2 2 51 6" xfId="45525"/>
    <cellStyle name="Total 3 2 2 51 7" xfId="47023"/>
    <cellStyle name="Total 3 2 2 52" xfId="7074"/>
    <cellStyle name="Total 3 2 2 52 2" xfId="14791"/>
    <cellStyle name="Total 3 2 2 52 3" xfId="23784"/>
    <cellStyle name="Total 3 2 2 52 4" xfId="31971"/>
    <cellStyle name="Total 3 2 2 52 5" xfId="41234"/>
    <cellStyle name="Total 3 2 2 52 6" xfId="45636"/>
    <cellStyle name="Total 3 2 2 52 7" xfId="51100"/>
    <cellStyle name="Total 3 2 2 53" xfId="7191"/>
    <cellStyle name="Total 3 2 2 53 2" xfId="14908"/>
    <cellStyle name="Total 3 2 2 53 3" xfId="23901"/>
    <cellStyle name="Total 3 2 2 53 4" xfId="32088"/>
    <cellStyle name="Total 3 2 2 53 5" xfId="41348"/>
    <cellStyle name="Total 3 2 2 53 6" xfId="45753"/>
    <cellStyle name="Total 3 2 2 53 7" xfId="51627"/>
    <cellStyle name="Total 3 2 2 54" xfId="7277"/>
    <cellStyle name="Total 3 2 2 54 2" xfId="14994"/>
    <cellStyle name="Total 3 2 2 54 3" xfId="23987"/>
    <cellStyle name="Total 3 2 2 54 4" xfId="32174"/>
    <cellStyle name="Total 3 2 2 54 5" xfId="41430"/>
    <cellStyle name="Total 3 2 2 54 6" xfId="45839"/>
    <cellStyle name="Total 3 2 2 54 7" xfId="50924"/>
    <cellStyle name="Total 3 2 2 55" xfId="7471"/>
    <cellStyle name="Total 3 2 2 55 2" xfId="15188"/>
    <cellStyle name="Total 3 2 2 55 3" xfId="24181"/>
    <cellStyle name="Total 3 2 2 55 4" xfId="32368"/>
    <cellStyle name="Total 3 2 2 55 5" xfId="41617"/>
    <cellStyle name="Total 3 2 2 55 6" xfId="46033"/>
    <cellStyle name="Total 3 2 2 55 7" xfId="52811"/>
    <cellStyle name="Total 3 2 2 56" xfId="7592"/>
    <cellStyle name="Total 3 2 2 56 2" xfId="15309"/>
    <cellStyle name="Total 3 2 2 56 3" xfId="24302"/>
    <cellStyle name="Total 3 2 2 56 4" xfId="32489"/>
    <cellStyle name="Total 3 2 2 56 5" xfId="41732"/>
    <cellStyle name="Total 3 2 2 56 6" xfId="46154"/>
    <cellStyle name="Total 3 2 2 56 7" xfId="50147"/>
    <cellStyle name="Total 3 2 2 57" xfId="7868"/>
    <cellStyle name="Total 3 2 2 57 2" xfId="15585"/>
    <cellStyle name="Total 3 2 2 57 3" xfId="24572"/>
    <cellStyle name="Total 3 2 2 57 4" xfId="32765"/>
    <cellStyle name="Total 3 2 2 57 5" xfId="41997"/>
    <cellStyle name="Total 3 2 2 57 6" xfId="46430"/>
    <cellStyle name="Total 3 2 2 57 7" xfId="53501"/>
    <cellStyle name="Total 3 2 2 58" xfId="7946"/>
    <cellStyle name="Total 3 2 2 58 2" xfId="15663"/>
    <cellStyle name="Total 3 2 2 58 3" xfId="24649"/>
    <cellStyle name="Total 3 2 2 58 4" xfId="32843"/>
    <cellStyle name="Total 3 2 2 58 5" xfId="42071"/>
    <cellStyle name="Total 3 2 2 58 6" xfId="46508"/>
    <cellStyle name="Total 3 2 2 58 7" xfId="50630"/>
    <cellStyle name="Total 3 2 2 59" xfId="8078"/>
    <cellStyle name="Total 3 2 2 59 2" xfId="15795"/>
    <cellStyle name="Total 3 2 2 59 3" xfId="24779"/>
    <cellStyle name="Total 3 2 2 59 4" xfId="32975"/>
    <cellStyle name="Total 3 2 2 59 5" xfId="42197"/>
    <cellStyle name="Total 3 2 2 59 6" xfId="46640"/>
    <cellStyle name="Total 3 2 2 59 7" xfId="49797"/>
    <cellStyle name="Total 3 2 2 6" xfId="1489"/>
    <cellStyle name="Total 3 2 2 6 2" xfId="9312"/>
    <cellStyle name="Total 3 2 2 6 3" xfId="16740"/>
    <cellStyle name="Total 3 2 2 6 4" xfId="25463"/>
    <cellStyle name="Total 3 2 2 6 5" xfId="33931"/>
    <cellStyle name="Total 3 2 2 6 6" xfId="42011"/>
    <cellStyle name="Total 3 2 2 6 7" xfId="51799"/>
    <cellStyle name="Total 3 2 2 60" xfId="8144"/>
    <cellStyle name="Total 3 2 2 60 2" xfId="15861"/>
    <cellStyle name="Total 3 2 2 60 3" xfId="33041"/>
    <cellStyle name="Total 3 2 2 60 4" xfId="42261"/>
    <cellStyle name="Total 3 2 2 60 5" xfId="46706"/>
    <cellStyle name="Total 3 2 2 60 6" xfId="48850"/>
    <cellStyle name="Total 3 2 2 61" xfId="19318"/>
    <cellStyle name="Total 3 2 2 62" xfId="28238"/>
    <cellStyle name="Total 3 2 2 63" xfId="36616"/>
    <cellStyle name="Total 3 2 2 64" xfId="49587"/>
    <cellStyle name="Total 3 2 2 7" xfId="1580"/>
    <cellStyle name="Total 3 2 2 7 2" xfId="9403"/>
    <cellStyle name="Total 3 2 2 7 3" xfId="16831"/>
    <cellStyle name="Total 3 2 2 7 4" xfId="25329"/>
    <cellStyle name="Total 3 2 2 7 5" xfId="33760"/>
    <cellStyle name="Total 3 2 2 7 6" xfId="40042"/>
    <cellStyle name="Total 3 2 2 7 7" xfId="51497"/>
    <cellStyle name="Total 3 2 2 8" xfId="1726"/>
    <cellStyle name="Total 3 2 2 8 2" xfId="9549"/>
    <cellStyle name="Total 3 2 2 8 3" xfId="16977"/>
    <cellStyle name="Total 3 2 2 8 4" xfId="25039"/>
    <cellStyle name="Total 3 2 2 8 5" xfId="33398"/>
    <cellStyle name="Total 3 2 2 8 6" xfId="41377"/>
    <cellStyle name="Total 3 2 2 8 7" xfId="50888"/>
    <cellStyle name="Total 3 2 2 9" xfId="1860"/>
    <cellStyle name="Total 3 2 2 9 2" xfId="9683"/>
    <cellStyle name="Total 3 2 2 9 3" xfId="17111"/>
    <cellStyle name="Total 3 2 2 9 4" xfId="25338"/>
    <cellStyle name="Total 3 2 2 9 5" xfId="33772"/>
    <cellStyle name="Total 3 2 2 9 6" xfId="40380"/>
    <cellStyle name="Total 3 2 2 9 7" xfId="51515"/>
    <cellStyle name="Total 3 2 20" xfId="1637"/>
    <cellStyle name="Total 3 2 20 2" xfId="9460"/>
    <cellStyle name="Total 3 2 20 3" xfId="16888"/>
    <cellStyle name="Total 3 2 20 4" xfId="26009"/>
    <cellStyle name="Total 3 2 20 5" xfId="34636"/>
    <cellStyle name="Total 3 2 20 6" xfId="41619"/>
    <cellStyle name="Total 3 2 20 7" xfId="53016"/>
    <cellStyle name="Total 3 2 21" xfId="1081"/>
    <cellStyle name="Total 3 2 21 2" xfId="8904"/>
    <cellStyle name="Total 3 2 21 3" xfId="16332"/>
    <cellStyle name="Total 3 2 21 4" xfId="20526"/>
    <cellStyle name="Total 3 2 21 5" xfId="28110"/>
    <cellStyle name="Total 3 2 21 6" xfId="37931"/>
    <cellStyle name="Total 3 2 21 7" xfId="48999"/>
    <cellStyle name="Total 3 2 22" xfId="2307"/>
    <cellStyle name="Total 3 2 22 2" xfId="10130"/>
    <cellStyle name="Total 3 2 22 3" xfId="17558"/>
    <cellStyle name="Total 3 2 22 4" xfId="25435"/>
    <cellStyle name="Total 3 2 22 5" xfId="33895"/>
    <cellStyle name="Total 3 2 22 6" xfId="41797"/>
    <cellStyle name="Total 3 2 22 7" xfId="51726"/>
    <cellStyle name="Total 3 2 23" xfId="2374"/>
    <cellStyle name="Total 3 2 23 2" xfId="10197"/>
    <cellStyle name="Total 3 2 23 3" xfId="17625"/>
    <cellStyle name="Total 3 2 23 4" xfId="20255"/>
    <cellStyle name="Total 3 2 23 5" xfId="27639"/>
    <cellStyle name="Total 3 2 23 6" xfId="41983"/>
    <cellStyle name="Total 3 2 23 7" xfId="48303"/>
    <cellStyle name="Total 3 2 24" xfId="963"/>
    <cellStyle name="Total 3 2 24 2" xfId="8786"/>
    <cellStyle name="Total 3 2 24 3" xfId="16214"/>
    <cellStyle name="Total 3 2 24 4" xfId="26511"/>
    <cellStyle name="Total 3 2 24 5" xfId="35308"/>
    <cellStyle name="Total 3 2 24 6" xfId="38129"/>
    <cellStyle name="Total 3 2 24 7" xfId="54099"/>
    <cellStyle name="Total 3 2 25" xfId="2730"/>
    <cellStyle name="Total 3 2 25 2" xfId="10553"/>
    <cellStyle name="Total 3 2 25 3" xfId="17981"/>
    <cellStyle name="Total 3 2 25 4" xfId="19157"/>
    <cellStyle name="Total 3 2 25 5" xfId="28044"/>
    <cellStyle name="Total 3 2 25 6" xfId="37804"/>
    <cellStyle name="Total 3 2 25 7" xfId="49231"/>
    <cellStyle name="Total 3 2 26" xfId="3107"/>
    <cellStyle name="Total 3 2 26 2" xfId="10912"/>
    <cellStyle name="Total 3 2 26 3" xfId="18293"/>
    <cellStyle name="Total 3 2 26 4" xfId="19149"/>
    <cellStyle name="Total 3 2 26 5" xfId="28566"/>
    <cellStyle name="Total 3 2 26 6" xfId="36277"/>
    <cellStyle name="Total 3 2 26 7" xfId="49250"/>
    <cellStyle name="Total 3 2 27" xfId="2977"/>
    <cellStyle name="Total 3 2 27 2" xfId="10799"/>
    <cellStyle name="Total 3 2 27 3" xfId="18226"/>
    <cellStyle name="Total 3 2 27 4" xfId="19071"/>
    <cellStyle name="Total 3 2 27 5" xfId="26867"/>
    <cellStyle name="Total 3 2 27 6" xfId="42287"/>
    <cellStyle name="Total 3 2 27 7" xfId="49788"/>
    <cellStyle name="Total 3 2 28" xfId="3353"/>
    <cellStyle name="Total 3 2 28 2" xfId="11146"/>
    <cellStyle name="Total 3 2 28 3" xfId="18472"/>
    <cellStyle name="Total 3 2 28 4" xfId="26603"/>
    <cellStyle name="Total 3 2 28 5" xfId="35430"/>
    <cellStyle name="Total 3 2 28 6" xfId="41041"/>
    <cellStyle name="Total 3 2 28 7" xfId="54295"/>
    <cellStyle name="Total 3 2 29" xfId="3068"/>
    <cellStyle name="Total 3 2 29 2" xfId="10876"/>
    <cellStyle name="Total 3 2 29 3" xfId="18269"/>
    <cellStyle name="Total 3 2 29 4" xfId="26065"/>
    <cellStyle name="Total 3 2 29 5" xfId="34710"/>
    <cellStyle name="Total 3 2 29 6" xfId="39350"/>
    <cellStyle name="Total 3 2 29 7" xfId="53141"/>
    <cellStyle name="Total 3 2 3" xfId="501"/>
    <cellStyle name="Total 3 2 3 10" xfId="1947"/>
    <cellStyle name="Total 3 2 3 10 2" xfId="9770"/>
    <cellStyle name="Total 3 2 3 10 3" xfId="17198"/>
    <cellStyle name="Total 3 2 3 10 4" xfId="25236"/>
    <cellStyle name="Total 3 2 3 10 5" xfId="33640"/>
    <cellStyle name="Total 3 2 3 10 6" xfId="40268"/>
    <cellStyle name="Total 3 2 3 10 7" xfId="51296"/>
    <cellStyle name="Total 3 2 3 11" xfId="2065"/>
    <cellStyle name="Total 3 2 3 11 2" xfId="9888"/>
    <cellStyle name="Total 3 2 3 11 3" xfId="17316"/>
    <cellStyle name="Total 3 2 3 11 4" xfId="25352"/>
    <cellStyle name="Total 3 2 3 11 5" xfId="33788"/>
    <cellStyle name="Total 3 2 3 11 6" xfId="39466"/>
    <cellStyle name="Total 3 2 3 11 7" xfId="51542"/>
    <cellStyle name="Total 3 2 3 12" xfId="2178"/>
    <cellStyle name="Total 3 2 3 12 2" xfId="10001"/>
    <cellStyle name="Total 3 2 3 12 3" xfId="17429"/>
    <cellStyle name="Total 3 2 3 12 4" xfId="19487"/>
    <cellStyle name="Total 3 2 3 12 5" xfId="27567"/>
    <cellStyle name="Total 3 2 3 12 6" xfId="38796"/>
    <cellStyle name="Total 3 2 3 12 7" xfId="48451"/>
    <cellStyle name="Total 3 2 3 13" xfId="1619"/>
    <cellStyle name="Total 3 2 3 13 2" xfId="9442"/>
    <cellStyle name="Total 3 2 3 13 3" xfId="16870"/>
    <cellStyle name="Total 3 2 3 13 4" xfId="25456"/>
    <cellStyle name="Total 3 2 3 13 5" xfId="33921"/>
    <cellStyle name="Total 3 2 3 13 6" xfId="37892"/>
    <cellStyle name="Total 3 2 3 13 7" xfId="51779"/>
    <cellStyle name="Total 3 2 3 14" xfId="1551"/>
    <cellStyle name="Total 3 2 3 14 2" xfId="9374"/>
    <cellStyle name="Total 3 2 3 14 3" xfId="16802"/>
    <cellStyle name="Total 3 2 3 14 4" xfId="19365"/>
    <cellStyle name="Total 3 2 3 14 5" xfId="27678"/>
    <cellStyle name="Total 3 2 3 14 6" xfId="37697"/>
    <cellStyle name="Total 3 2 3 14 7" xfId="48383"/>
    <cellStyle name="Total 3 2 3 15" xfId="2476"/>
    <cellStyle name="Total 3 2 3 15 2" xfId="10299"/>
    <cellStyle name="Total 3 2 3 15 3" xfId="17727"/>
    <cellStyle name="Total 3 2 3 15 4" xfId="25949"/>
    <cellStyle name="Total 3 2 3 15 5" xfId="34556"/>
    <cellStyle name="Total 3 2 3 15 6" xfId="38395"/>
    <cellStyle name="Total 3 2 3 15 7" xfId="52893"/>
    <cellStyle name="Total 3 2 3 16" xfId="2589"/>
    <cellStyle name="Total 3 2 3 16 2" xfId="10412"/>
    <cellStyle name="Total 3 2 3 16 3" xfId="17840"/>
    <cellStyle name="Total 3 2 3 16 4" xfId="19021"/>
    <cellStyle name="Total 3 2 3 16 5" xfId="26968"/>
    <cellStyle name="Total 3 2 3 16 6" xfId="40217"/>
    <cellStyle name="Total 3 2 3 16 7" xfId="49837"/>
    <cellStyle name="Total 3 2 3 17" xfId="1213"/>
    <cellStyle name="Total 3 2 3 17 2" xfId="9036"/>
    <cellStyle name="Total 3 2 3 17 3" xfId="16464"/>
    <cellStyle name="Total 3 2 3 17 4" xfId="19577"/>
    <cellStyle name="Total 3 2 3 17 5" xfId="28395"/>
    <cellStyle name="Total 3 2 3 17 6" xfId="39275"/>
    <cellStyle name="Total 3 2 3 17 7" xfId="49534"/>
    <cellStyle name="Total 3 2 3 18" xfId="2386"/>
    <cellStyle name="Total 3 2 3 18 2" xfId="10209"/>
    <cellStyle name="Total 3 2 3 18 3" xfId="17637"/>
    <cellStyle name="Total 3 2 3 18 4" xfId="20383"/>
    <cellStyle name="Total 3 2 3 18 5" xfId="27289"/>
    <cellStyle name="Total 3 2 3 18 6" xfId="40653"/>
    <cellStyle name="Total 3 2 3 18 7" xfId="50310"/>
    <cellStyle name="Total 3 2 3 19" xfId="2783"/>
    <cellStyle name="Total 3 2 3 19 2" xfId="10606"/>
    <cellStyle name="Total 3 2 3 19 3" xfId="18034"/>
    <cellStyle name="Total 3 2 3 19 4" xfId="25454"/>
    <cellStyle name="Total 3 2 3 19 5" xfId="33919"/>
    <cellStyle name="Total 3 2 3 19 6" xfId="38190"/>
    <cellStyle name="Total 3 2 3 19 7" xfId="51772"/>
    <cellStyle name="Total 3 2 3 2" xfId="652"/>
    <cellStyle name="Total 3 2 3 2 2" xfId="8475"/>
    <cellStyle name="Total 3 2 3 2 3" xfId="8271"/>
    <cellStyle name="Total 3 2 3 2 4" xfId="25586"/>
    <cellStyle name="Total 3 2 3 2 5" xfId="34095"/>
    <cellStyle name="Total 3 2 3 2 6" xfId="37111"/>
    <cellStyle name="Total 3 2 3 2 7" xfId="52074"/>
    <cellStyle name="Total 3 2 3 20" xfId="2890"/>
    <cellStyle name="Total 3 2 3 20 2" xfId="10713"/>
    <cellStyle name="Total 3 2 3 20 3" xfId="18141"/>
    <cellStyle name="Total 3 2 3 20 4" xfId="20519"/>
    <cellStyle name="Total 3 2 3 20 5" xfId="28321"/>
    <cellStyle name="Total 3 2 3 20 6" xfId="37768"/>
    <cellStyle name="Total 3 2 3 20 7" xfId="48971"/>
    <cellStyle name="Total 3 2 3 21" xfId="3266"/>
    <cellStyle name="Total 3 2 3 21 2" xfId="11059"/>
    <cellStyle name="Total 3 2 3 21 3" xfId="18388"/>
    <cellStyle name="Total 3 2 3 21 4" xfId="20012"/>
    <cellStyle name="Total 3 2 3 21 5" xfId="28719"/>
    <cellStyle name="Total 3 2 3 21 6" xfId="36967"/>
    <cellStyle name="Total 3 2 3 21 7" xfId="48505"/>
    <cellStyle name="Total 3 2 3 22" xfId="3386"/>
    <cellStyle name="Total 3 2 3 22 2" xfId="11177"/>
    <cellStyle name="Total 3 2 3 22 3" xfId="18499"/>
    <cellStyle name="Total 3 2 3 22 4" xfId="25012"/>
    <cellStyle name="Total 3 2 3 22 5" xfId="33367"/>
    <cellStyle name="Total 3 2 3 22 6" xfId="37945"/>
    <cellStyle name="Total 3 2 3 22 7" xfId="50832"/>
    <cellStyle name="Total 3 2 3 23" xfId="2990"/>
    <cellStyle name="Total 3 2 3 23 2" xfId="10809"/>
    <cellStyle name="Total 3 2 3 23 3" xfId="18234"/>
    <cellStyle name="Total 3 2 3 23 4" xfId="26237"/>
    <cellStyle name="Total 3 2 3 23 5" xfId="34928"/>
    <cellStyle name="Total 3 2 3 23 6" xfId="40939"/>
    <cellStyle name="Total 3 2 3 23 7" xfId="53514"/>
    <cellStyle name="Total 3 2 3 24" xfId="3656"/>
    <cellStyle name="Total 3 2 3 24 2" xfId="11441"/>
    <cellStyle name="Total 3 2 3 24 3" xfId="18714"/>
    <cellStyle name="Total 3 2 3 24 4" xfId="26060"/>
    <cellStyle name="Total 3 2 3 24 5" xfId="34705"/>
    <cellStyle name="Total 3 2 3 24 6" xfId="40183"/>
    <cellStyle name="Total 3 2 3 24 7" xfId="53134"/>
    <cellStyle name="Total 3 2 3 25" xfId="3787"/>
    <cellStyle name="Total 3 2 3 25 2" xfId="11569"/>
    <cellStyle name="Total 3 2 3 25 3" xfId="18826"/>
    <cellStyle name="Total 3 2 3 25 4" xfId="19394"/>
    <cellStyle name="Total 3 2 3 25 5" xfId="27640"/>
    <cellStyle name="Total 3 2 3 25 6" xfId="39536"/>
    <cellStyle name="Total 3 2 3 25 7" xfId="48810"/>
    <cellStyle name="Total 3 2 3 26" xfId="3904"/>
    <cellStyle name="Total 3 2 3 26 2" xfId="11684"/>
    <cellStyle name="Total 3 2 3 26 3" xfId="18935"/>
    <cellStyle name="Total 3 2 3 26 4" xfId="20402"/>
    <cellStyle name="Total 3 2 3 26 5" xfId="33121"/>
    <cellStyle name="Total 3 2 3 26 6" xfId="37802"/>
    <cellStyle name="Total 3 2 3 26 7" xfId="50377"/>
    <cellStyle name="Total 3 2 3 27" xfId="3733"/>
    <cellStyle name="Total 3 2 3 27 2" xfId="11518"/>
    <cellStyle name="Total 3 2 3 27 3" xfId="20590"/>
    <cellStyle name="Total 3 2 3 27 4" xfId="28740"/>
    <cellStyle name="Total 3 2 3 27 5" xfId="38127"/>
    <cellStyle name="Total 3 2 3 27 6" xfId="42521"/>
    <cellStyle name="Total 3 2 3 27 7" xfId="54122"/>
    <cellStyle name="Total 3 2 3 28" xfId="4101"/>
    <cellStyle name="Total 3 2 3 28 2" xfId="11861"/>
    <cellStyle name="Total 3 2 3 28 3" xfId="20811"/>
    <cellStyle name="Total 3 2 3 28 4" xfId="28998"/>
    <cellStyle name="Total 3 2 3 28 5" xfId="38376"/>
    <cellStyle name="Total 3 2 3 28 6" xfId="42663"/>
    <cellStyle name="Total 3 2 3 28 7" xfId="53773"/>
    <cellStyle name="Total 3 2 3 29" xfId="3062"/>
    <cellStyle name="Total 3 2 3 29 2" xfId="20226"/>
    <cellStyle name="Total 3 2 3 29 3" xfId="28316"/>
    <cellStyle name="Total 3 2 3 29 4" xfId="37698"/>
    <cellStyle name="Total 3 2 3 29 5" xfId="42378"/>
    <cellStyle name="Total 3 2 3 29 6" xfId="53826"/>
    <cellStyle name="Total 3 2 3 3" xfId="759"/>
    <cellStyle name="Total 3 2 3 3 2" xfId="8582"/>
    <cellStyle name="Total 3 2 3 3 3" xfId="16010"/>
    <cellStyle name="Total 3 2 3 3 4" xfId="26126"/>
    <cellStyle name="Total 3 2 3 3 5" xfId="34788"/>
    <cellStyle name="Total 3 2 3 3 6" xfId="37102"/>
    <cellStyle name="Total 3 2 3 3 7" xfId="53269"/>
    <cellStyle name="Total 3 2 3 30" xfId="4298"/>
    <cellStyle name="Total 3 2 3 30 2" xfId="12015"/>
    <cellStyle name="Total 3 2 3 30 3" xfId="21008"/>
    <cellStyle name="Total 3 2 3 30 4" xfId="29195"/>
    <cellStyle name="Total 3 2 3 30 5" xfId="38567"/>
    <cellStyle name="Total 3 2 3 30 6" xfId="42860"/>
    <cellStyle name="Total 3 2 3 30 7" xfId="48647"/>
    <cellStyle name="Total 3 2 3 31" xfId="4421"/>
    <cellStyle name="Total 3 2 3 31 2" xfId="12138"/>
    <cellStyle name="Total 3 2 3 31 3" xfId="21131"/>
    <cellStyle name="Total 3 2 3 31 4" xfId="29318"/>
    <cellStyle name="Total 3 2 3 31 5" xfId="38685"/>
    <cellStyle name="Total 3 2 3 31 6" xfId="42983"/>
    <cellStyle name="Total 3 2 3 31 7" xfId="52710"/>
    <cellStyle name="Total 3 2 3 32" xfId="4535"/>
    <cellStyle name="Total 3 2 3 32 2" xfId="12252"/>
    <cellStyle name="Total 3 2 3 32 3" xfId="21245"/>
    <cellStyle name="Total 3 2 3 32 4" xfId="29432"/>
    <cellStyle name="Total 3 2 3 32 5" xfId="38794"/>
    <cellStyle name="Total 3 2 3 32 6" xfId="43097"/>
    <cellStyle name="Total 3 2 3 32 7" xfId="54011"/>
    <cellStyle name="Total 3 2 3 33" xfId="4648"/>
    <cellStyle name="Total 3 2 3 33 2" xfId="12365"/>
    <cellStyle name="Total 3 2 3 33 3" xfId="21358"/>
    <cellStyle name="Total 3 2 3 33 4" xfId="29545"/>
    <cellStyle name="Total 3 2 3 33 5" xfId="38902"/>
    <cellStyle name="Total 3 2 3 33 6" xfId="43210"/>
    <cellStyle name="Total 3 2 3 33 7" xfId="51633"/>
    <cellStyle name="Total 3 2 3 34" xfId="4760"/>
    <cellStyle name="Total 3 2 3 34 2" xfId="12477"/>
    <cellStyle name="Total 3 2 3 34 3" xfId="21470"/>
    <cellStyle name="Total 3 2 3 34 4" xfId="29657"/>
    <cellStyle name="Total 3 2 3 34 5" xfId="39011"/>
    <cellStyle name="Total 3 2 3 34 6" xfId="43322"/>
    <cellStyle name="Total 3 2 3 34 7" xfId="50095"/>
    <cellStyle name="Total 3 2 3 35" xfId="4868"/>
    <cellStyle name="Total 3 2 3 35 2" xfId="12585"/>
    <cellStyle name="Total 3 2 3 35 3" xfId="21578"/>
    <cellStyle name="Total 3 2 3 35 4" xfId="29765"/>
    <cellStyle name="Total 3 2 3 35 5" xfId="39114"/>
    <cellStyle name="Total 3 2 3 35 6" xfId="43430"/>
    <cellStyle name="Total 3 2 3 35 7" xfId="51514"/>
    <cellStyle name="Total 3 2 3 36" xfId="4980"/>
    <cellStyle name="Total 3 2 3 36 2" xfId="12697"/>
    <cellStyle name="Total 3 2 3 36 3" xfId="21690"/>
    <cellStyle name="Total 3 2 3 36 4" xfId="29877"/>
    <cellStyle name="Total 3 2 3 36 5" xfId="39223"/>
    <cellStyle name="Total 3 2 3 36 6" xfId="43542"/>
    <cellStyle name="Total 3 2 3 36 7" xfId="49180"/>
    <cellStyle name="Total 3 2 3 37" xfId="5121"/>
    <cellStyle name="Total 3 2 3 37 2" xfId="12838"/>
    <cellStyle name="Total 3 2 3 37 3" xfId="21831"/>
    <cellStyle name="Total 3 2 3 37 4" xfId="30018"/>
    <cellStyle name="Total 3 2 3 37 5" xfId="39359"/>
    <cellStyle name="Total 3 2 3 37 6" xfId="43683"/>
    <cellStyle name="Total 3 2 3 37 7" xfId="51784"/>
    <cellStyle name="Total 3 2 3 38" xfId="5478"/>
    <cellStyle name="Total 3 2 3 38 2" xfId="13195"/>
    <cellStyle name="Total 3 2 3 38 3" xfId="22188"/>
    <cellStyle name="Total 3 2 3 38 4" xfId="30375"/>
    <cellStyle name="Total 3 2 3 38 5" xfId="39701"/>
    <cellStyle name="Total 3 2 3 38 6" xfId="44040"/>
    <cellStyle name="Total 3 2 3 38 7" xfId="50266"/>
    <cellStyle name="Total 3 2 3 39" xfId="5603"/>
    <cellStyle name="Total 3 2 3 39 2" xfId="13320"/>
    <cellStyle name="Total 3 2 3 39 3" xfId="22313"/>
    <cellStyle name="Total 3 2 3 39 4" xfId="30500"/>
    <cellStyle name="Total 3 2 3 39 5" xfId="39821"/>
    <cellStyle name="Total 3 2 3 39 6" xfId="44165"/>
    <cellStyle name="Total 3 2 3 39 7" xfId="47127"/>
    <cellStyle name="Total 3 2 3 4" xfId="871"/>
    <cellStyle name="Total 3 2 3 4 2" xfId="8694"/>
    <cellStyle name="Total 3 2 3 4 3" xfId="16122"/>
    <cellStyle name="Total 3 2 3 4 4" xfId="25622"/>
    <cellStyle name="Total 3 2 3 4 5" xfId="34137"/>
    <cellStyle name="Total 3 2 3 4 6" xfId="37088"/>
    <cellStyle name="Total 3 2 3 4 7" xfId="52142"/>
    <cellStyle name="Total 3 2 3 40" xfId="5718"/>
    <cellStyle name="Total 3 2 3 40 2" xfId="13435"/>
    <cellStyle name="Total 3 2 3 40 3" xfId="22428"/>
    <cellStyle name="Total 3 2 3 40 4" xfId="30615"/>
    <cellStyle name="Total 3 2 3 40 5" xfId="39932"/>
    <cellStyle name="Total 3 2 3 40 6" xfId="44280"/>
    <cellStyle name="Total 3 2 3 40 7" xfId="46959"/>
    <cellStyle name="Total 3 2 3 41" xfId="5835"/>
    <cellStyle name="Total 3 2 3 41 2" xfId="13552"/>
    <cellStyle name="Total 3 2 3 41 3" xfId="22545"/>
    <cellStyle name="Total 3 2 3 41 4" xfId="30732"/>
    <cellStyle name="Total 3 2 3 41 5" xfId="40046"/>
    <cellStyle name="Total 3 2 3 41 6" xfId="44397"/>
    <cellStyle name="Total 3 2 3 41 7" xfId="48264"/>
    <cellStyle name="Total 3 2 3 42" xfId="5963"/>
    <cellStyle name="Total 3 2 3 42 2" xfId="13680"/>
    <cellStyle name="Total 3 2 3 42 3" xfId="22673"/>
    <cellStyle name="Total 3 2 3 42 4" xfId="30860"/>
    <cellStyle name="Total 3 2 3 42 5" xfId="40170"/>
    <cellStyle name="Total 3 2 3 42 6" xfId="44525"/>
    <cellStyle name="Total 3 2 3 42 7" xfId="50427"/>
    <cellStyle name="Total 3 2 3 43" xfId="5735"/>
    <cellStyle name="Total 3 2 3 43 2" xfId="13452"/>
    <cellStyle name="Total 3 2 3 43 3" xfId="22445"/>
    <cellStyle name="Total 3 2 3 43 4" xfId="30632"/>
    <cellStyle name="Total 3 2 3 43 5" xfId="39949"/>
    <cellStyle name="Total 3 2 3 43 6" xfId="44297"/>
    <cellStyle name="Total 3 2 3 43 7" xfId="48051"/>
    <cellStyle name="Total 3 2 3 44" xfId="6219"/>
    <cellStyle name="Total 3 2 3 44 2" xfId="13936"/>
    <cellStyle name="Total 3 2 3 44 3" xfId="22929"/>
    <cellStyle name="Total 3 2 3 44 4" xfId="31116"/>
    <cellStyle name="Total 3 2 3 44 5" xfId="40417"/>
    <cellStyle name="Total 3 2 3 44 6" xfId="44781"/>
    <cellStyle name="Total 3 2 3 44 7" xfId="52973"/>
    <cellStyle name="Total 3 2 3 45" xfId="6336"/>
    <cellStyle name="Total 3 2 3 45 2" xfId="14053"/>
    <cellStyle name="Total 3 2 3 45 3" xfId="23046"/>
    <cellStyle name="Total 3 2 3 45 4" xfId="31233"/>
    <cellStyle name="Total 3 2 3 45 5" xfId="40531"/>
    <cellStyle name="Total 3 2 3 45 6" xfId="44898"/>
    <cellStyle name="Total 3 2 3 45 7" xfId="49473"/>
    <cellStyle name="Total 3 2 3 46" xfId="6446"/>
    <cellStyle name="Total 3 2 3 46 2" xfId="14163"/>
    <cellStyle name="Total 3 2 3 46 3" xfId="23156"/>
    <cellStyle name="Total 3 2 3 46 4" xfId="31343"/>
    <cellStyle name="Total 3 2 3 46 5" xfId="40637"/>
    <cellStyle name="Total 3 2 3 46 6" xfId="45008"/>
    <cellStyle name="Total 3 2 3 46 7" xfId="47491"/>
    <cellStyle name="Total 3 2 3 47" xfId="5075"/>
    <cellStyle name="Total 3 2 3 47 2" xfId="12792"/>
    <cellStyle name="Total 3 2 3 47 3" xfId="21785"/>
    <cellStyle name="Total 3 2 3 47 4" xfId="29972"/>
    <cellStyle name="Total 3 2 3 47 5" xfId="39315"/>
    <cellStyle name="Total 3 2 3 47 6" xfId="43637"/>
    <cellStyle name="Total 3 2 3 47 7" xfId="51737"/>
    <cellStyle name="Total 3 2 3 48" xfId="6593"/>
    <cellStyle name="Total 3 2 3 48 2" xfId="14310"/>
    <cellStyle name="Total 3 2 3 48 3" xfId="23303"/>
    <cellStyle name="Total 3 2 3 48 4" xfId="31490"/>
    <cellStyle name="Total 3 2 3 48 5" xfId="40777"/>
    <cellStyle name="Total 3 2 3 48 6" xfId="45155"/>
    <cellStyle name="Total 3 2 3 48 7" xfId="51000"/>
    <cellStyle name="Total 3 2 3 49" xfId="6704"/>
    <cellStyle name="Total 3 2 3 49 2" xfId="14421"/>
    <cellStyle name="Total 3 2 3 49 3" xfId="23414"/>
    <cellStyle name="Total 3 2 3 49 4" xfId="31601"/>
    <cellStyle name="Total 3 2 3 49 5" xfId="40883"/>
    <cellStyle name="Total 3 2 3 49 6" xfId="45266"/>
    <cellStyle name="Total 3 2 3 49 7" xfId="54304"/>
    <cellStyle name="Total 3 2 3 5" xfId="1335"/>
    <cellStyle name="Total 3 2 3 5 2" xfId="9158"/>
    <cellStyle name="Total 3 2 3 5 3" xfId="16586"/>
    <cellStyle name="Total 3 2 3 5 4" xfId="19244"/>
    <cellStyle name="Total 3 2 3 5 5" xfId="27212"/>
    <cellStyle name="Total 3 2 3 5 6" xfId="37002"/>
    <cellStyle name="Total 3 2 3 5 7" xfId="49579"/>
    <cellStyle name="Total 3 2 3 50" xfId="6819"/>
    <cellStyle name="Total 3 2 3 50 2" xfId="14536"/>
    <cellStyle name="Total 3 2 3 50 3" xfId="23529"/>
    <cellStyle name="Total 3 2 3 50 4" xfId="31716"/>
    <cellStyle name="Total 3 2 3 50 5" xfId="40991"/>
    <cellStyle name="Total 3 2 3 50 6" xfId="45381"/>
    <cellStyle name="Total 3 2 3 50 7" xfId="49326"/>
    <cellStyle name="Total 3 2 3 51" xfId="6932"/>
    <cellStyle name="Total 3 2 3 51 2" xfId="14649"/>
    <cellStyle name="Total 3 2 3 51 3" xfId="23642"/>
    <cellStyle name="Total 3 2 3 51 4" xfId="31829"/>
    <cellStyle name="Total 3 2 3 51 5" xfId="41099"/>
    <cellStyle name="Total 3 2 3 51 6" xfId="45494"/>
    <cellStyle name="Total 3 2 3 51 7" xfId="46937"/>
    <cellStyle name="Total 3 2 3 52" xfId="7044"/>
    <cellStyle name="Total 3 2 3 52 2" xfId="14761"/>
    <cellStyle name="Total 3 2 3 52 3" xfId="23754"/>
    <cellStyle name="Total 3 2 3 52 4" xfId="31941"/>
    <cellStyle name="Total 3 2 3 52 5" xfId="41205"/>
    <cellStyle name="Total 3 2 3 52 6" xfId="45606"/>
    <cellStyle name="Total 3 2 3 52 7" xfId="48182"/>
    <cellStyle name="Total 3 2 3 53" xfId="7241"/>
    <cellStyle name="Total 3 2 3 53 2" xfId="14958"/>
    <cellStyle name="Total 3 2 3 53 3" xfId="23951"/>
    <cellStyle name="Total 3 2 3 53 4" xfId="32138"/>
    <cellStyle name="Total 3 2 3 53 5" xfId="41394"/>
    <cellStyle name="Total 3 2 3 53 6" xfId="45803"/>
    <cellStyle name="Total 3 2 3 53 7" xfId="48581"/>
    <cellStyle name="Total 3 2 3 54" xfId="7388"/>
    <cellStyle name="Total 3 2 3 54 2" xfId="15105"/>
    <cellStyle name="Total 3 2 3 54 3" xfId="24098"/>
    <cellStyle name="Total 3 2 3 54 4" xfId="32285"/>
    <cellStyle name="Total 3 2 3 54 5" xfId="41539"/>
    <cellStyle name="Total 3 2 3 54 6" xfId="45950"/>
    <cellStyle name="Total 3 2 3 54 7" xfId="54205"/>
    <cellStyle name="Total 3 2 3 55" xfId="7441"/>
    <cellStyle name="Total 3 2 3 55 2" xfId="15158"/>
    <cellStyle name="Total 3 2 3 55 3" xfId="24151"/>
    <cellStyle name="Total 3 2 3 55 4" xfId="32338"/>
    <cellStyle name="Total 3 2 3 55 5" xfId="41588"/>
    <cellStyle name="Total 3 2 3 55 6" xfId="46003"/>
    <cellStyle name="Total 3 2 3 55 7" xfId="50629"/>
    <cellStyle name="Total 3 2 3 56" xfId="7562"/>
    <cellStyle name="Total 3 2 3 56 2" xfId="15279"/>
    <cellStyle name="Total 3 2 3 56 3" xfId="24272"/>
    <cellStyle name="Total 3 2 3 56 4" xfId="32459"/>
    <cellStyle name="Total 3 2 3 56 5" xfId="41703"/>
    <cellStyle name="Total 3 2 3 56 6" xfId="46124"/>
    <cellStyle name="Total 3 2 3 56 7" xfId="50492"/>
    <cellStyle name="Total 3 2 3 57" xfId="7838"/>
    <cellStyle name="Total 3 2 3 57 2" xfId="15555"/>
    <cellStyle name="Total 3 2 3 57 3" xfId="24542"/>
    <cellStyle name="Total 3 2 3 57 4" xfId="32735"/>
    <cellStyle name="Total 3 2 3 57 5" xfId="41968"/>
    <cellStyle name="Total 3 2 3 57 6" xfId="46400"/>
    <cellStyle name="Total 3 2 3 57 7" xfId="51556"/>
    <cellStyle name="Total 3 2 3 58" xfId="7991"/>
    <cellStyle name="Total 3 2 3 58 2" xfId="15708"/>
    <cellStyle name="Total 3 2 3 58 3" xfId="24693"/>
    <cellStyle name="Total 3 2 3 58 4" xfId="32888"/>
    <cellStyle name="Total 3 2 3 58 5" xfId="42114"/>
    <cellStyle name="Total 3 2 3 58 6" xfId="46553"/>
    <cellStyle name="Total 3 2 3 58 7" xfId="50251"/>
    <cellStyle name="Total 3 2 3 59" xfId="8053"/>
    <cellStyle name="Total 3 2 3 59 2" xfId="15770"/>
    <cellStyle name="Total 3 2 3 59 3" xfId="24755"/>
    <cellStyle name="Total 3 2 3 59 4" xfId="32950"/>
    <cellStyle name="Total 3 2 3 59 5" xfId="42175"/>
    <cellStyle name="Total 3 2 3 59 6" xfId="46615"/>
    <cellStyle name="Total 3 2 3 59 7" xfId="50935"/>
    <cellStyle name="Total 3 2 3 6" xfId="1458"/>
    <cellStyle name="Total 3 2 3 6 2" xfId="9281"/>
    <cellStyle name="Total 3 2 3 6 3" xfId="16709"/>
    <cellStyle name="Total 3 2 3 6 4" xfId="19573"/>
    <cellStyle name="Total 3 2 3 6 5" xfId="27283"/>
    <cellStyle name="Total 3 2 3 6 6" xfId="37582"/>
    <cellStyle name="Total 3 2 3 6 7" xfId="49317"/>
    <cellStyle name="Total 3 2 3 60" xfId="8114"/>
    <cellStyle name="Total 3 2 3 60 2" xfId="15831"/>
    <cellStyle name="Total 3 2 3 60 3" xfId="33011"/>
    <cellStyle name="Total 3 2 3 60 4" xfId="42232"/>
    <cellStyle name="Total 3 2 3 60 5" xfId="46676"/>
    <cellStyle name="Total 3 2 3 60 6" xfId="47616"/>
    <cellStyle name="Total 3 2 3 61" xfId="25273"/>
    <cellStyle name="Total 3 2 3 62" xfId="33685"/>
    <cellStyle name="Total 3 2 3 63" xfId="37739"/>
    <cellStyle name="Total 3 2 3 64" xfId="51381"/>
    <cellStyle name="Total 3 2 3 7" xfId="1157"/>
    <cellStyle name="Total 3 2 3 7 2" xfId="8980"/>
    <cellStyle name="Total 3 2 3 7 3" xfId="16408"/>
    <cellStyle name="Total 3 2 3 7 4" xfId="19711"/>
    <cellStyle name="Total 3 2 3 7 5" xfId="27592"/>
    <cellStyle name="Total 3 2 3 7 6" xfId="38470"/>
    <cellStyle name="Total 3 2 3 7 7" xfId="49639"/>
    <cellStyle name="Total 3 2 3 8" xfId="1695"/>
    <cellStyle name="Total 3 2 3 8 2" xfId="9518"/>
    <cellStyle name="Total 3 2 3 8 3" xfId="16946"/>
    <cellStyle name="Total 3 2 3 8 4" xfId="26490"/>
    <cellStyle name="Total 3 2 3 8 5" xfId="35283"/>
    <cellStyle name="Total 3 2 3 8 6" xfId="36595"/>
    <cellStyle name="Total 3 2 3 8 7" xfId="54061"/>
    <cellStyle name="Total 3 2 3 9" xfId="1829"/>
    <cellStyle name="Total 3 2 3 9 2" xfId="9652"/>
    <cellStyle name="Total 3 2 3 9 3" xfId="17080"/>
    <cellStyle name="Total 3 2 3 9 4" xfId="19559"/>
    <cellStyle name="Total 3 2 3 9 5" xfId="28517"/>
    <cellStyle name="Total 3 2 3 9 6" xfId="36437"/>
    <cellStyle name="Total 3 2 3 9 7" xfId="48315"/>
    <cellStyle name="Total 3 2 30" xfId="3630"/>
    <cellStyle name="Total 3 2 30 2" xfId="11415"/>
    <cellStyle name="Total 3 2 30 3" xfId="18688"/>
    <cellStyle name="Total 3 2 30 4" xfId="19127"/>
    <cellStyle name="Total 3 2 30 5" xfId="33108"/>
    <cellStyle name="Total 3 2 30 6" xfId="39304"/>
    <cellStyle name="Total 3 2 30 7" xfId="49841"/>
    <cellStyle name="Total 3 2 31" xfId="3490"/>
    <cellStyle name="Total 3 2 31 2" xfId="11281"/>
    <cellStyle name="Total 3 2 31 3" xfId="18586"/>
    <cellStyle name="Total 3 2 31 4" xfId="25437"/>
    <cellStyle name="Total 3 2 31 5" xfId="33897"/>
    <cellStyle name="Total 3 2 31 6" xfId="38459"/>
    <cellStyle name="Total 3 2 31 7" xfId="51729"/>
    <cellStyle name="Total 3 2 32" xfId="3543"/>
    <cellStyle name="Total 3 2 32 2" xfId="11332"/>
    <cellStyle name="Total 3 2 32 3" xfId="20507"/>
    <cellStyle name="Total 3 2 32 4" xfId="28634"/>
    <cellStyle name="Total 3 2 32 5" xfId="38012"/>
    <cellStyle name="Total 3 2 32 6" xfId="42501"/>
    <cellStyle name="Total 3 2 32 7" xfId="49936"/>
    <cellStyle name="Total 3 2 33" xfId="3524"/>
    <cellStyle name="Total 3 2 33 2" xfId="11315"/>
    <cellStyle name="Total 3 2 33 3" xfId="20495"/>
    <cellStyle name="Total 3 2 33 4" xfId="28620"/>
    <cellStyle name="Total 3 2 33 5" xfId="37996"/>
    <cellStyle name="Total 3 2 33 6" xfId="42492"/>
    <cellStyle name="Total 3 2 33 7" xfId="52021"/>
    <cellStyle name="Total 3 2 34" xfId="4063"/>
    <cellStyle name="Total 3 2 34 2" xfId="20773"/>
    <cellStyle name="Total 3 2 34 3" xfId="28960"/>
    <cellStyle name="Total 3 2 34 4" xfId="38339"/>
    <cellStyle name="Total 3 2 34 5" xfId="42625"/>
    <cellStyle name="Total 3 2 34 6" xfId="50315"/>
    <cellStyle name="Total 3 2 35" xfId="4237"/>
    <cellStyle name="Total 3 2 35 2" xfId="11967"/>
    <cellStyle name="Total 3 2 35 3" xfId="20947"/>
    <cellStyle name="Total 3 2 35 4" xfId="29134"/>
    <cellStyle name="Total 3 2 35 5" xfId="38508"/>
    <cellStyle name="Total 3 2 35 6" xfId="42799"/>
    <cellStyle name="Total 3 2 35 7" xfId="48536"/>
    <cellStyle name="Total 3 2 36" xfId="4375"/>
    <cellStyle name="Total 3 2 36 2" xfId="12092"/>
    <cellStyle name="Total 3 2 36 3" xfId="21085"/>
    <cellStyle name="Total 3 2 36 4" xfId="29272"/>
    <cellStyle name="Total 3 2 36 5" xfId="38642"/>
    <cellStyle name="Total 3 2 36 6" xfId="42937"/>
    <cellStyle name="Total 3 2 36 7" xfId="49642"/>
    <cellStyle name="Total 3 2 37" xfId="4497"/>
    <cellStyle name="Total 3 2 37 2" xfId="12214"/>
    <cellStyle name="Total 3 2 37 3" xfId="21207"/>
    <cellStyle name="Total 3 2 37 4" xfId="29394"/>
    <cellStyle name="Total 3 2 37 5" xfId="38758"/>
    <cellStyle name="Total 3 2 37 6" xfId="43059"/>
    <cellStyle name="Total 3 2 37 7" xfId="51178"/>
    <cellStyle name="Total 3 2 38" xfId="4552"/>
    <cellStyle name="Total 3 2 38 2" xfId="12269"/>
    <cellStyle name="Total 3 2 38 3" xfId="21262"/>
    <cellStyle name="Total 3 2 38 4" xfId="29449"/>
    <cellStyle name="Total 3 2 38 5" xfId="38810"/>
    <cellStyle name="Total 3 2 38 6" xfId="43114"/>
    <cellStyle name="Total 3 2 38 7" xfId="54162"/>
    <cellStyle name="Total 3 2 39" xfId="4724"/>
    <cellStyle name="Total 3 2 39 2" xfId="12441"/>
    <cellStyle name="Total 3 2 39 3" xfId="21434"/>
    <cellStyle name="Total 3 2 39 4" xfId="29621"/>
    <cellStyle name="Total 3 2 39 5" xfId="38976"/>
    <cellStyle name="Total 3 2 39 6" xfId="43286"/>
    <cellStyle name="Total 3 2 39 7" xfId="51324"/>
    <cellStyle name="Total 3 2 4" xfId="581"/>
    <cellStyle name="Total 3 2 4 10" xfId="2026"/>
    <cellStyle name="Total 3 2 4 10 2" xfId="9849"/>
    <cellStyle name="Total 3 2 4 10 3" xfId="17277"/>
    <cellStyle name="Total 3 2 4 10 4" xfId="20435"/>
    <cellStyle name="Total 3 2 4 10 5" xfId="26944"/>
    <cellStyle name="Total 3 2 4 10 6" xfId="39766"/>
    <cellStyle name="Total 3 2 4 10 7" xfId="49066"/>
    <cellStyle name="Total 3 2 4 11" xfId="2142"/>
    <cellStyle name="Total 3 2 4 11 2" xfId="9965"/>
    <cellStyle name="Total 3 2 4 11 3" xfId="17393"/>
    <cellStyle name="Total 3 2 4 11 4" xfId="19831"/>
    <cellStyle name="Total 3 2 4 11 5" xfId="27310"/>
    <cellStyle name="Total 3 2 4 11 6" xfId="37010"/>
    <cellStyle name="Total 3 2 4 11 7" xfId="49604"/>
    <cellStyle name="Total 3 2 4 12" xfId="2257"/>
    <cellStyle name="Total 3 2 4 12 2" xfId="10080"/>
    <cellStyle name="Total 3 2 4 12 3" xfId="17508"/>
    <cellStyle name="Total 3 2 4 12 4" xfId="26356"/>
    <cellStyle name="Total 3 2 4 12 5" xfId="35091"/>
    <cellStyle name="Total 3 2 4 12 6" xfId="37649"/>
    <cellStyle name="Total 3 2 4 12 7" xfId="53760"/>
    <cellStyle name="Total 3 2 4 13" xfId="1148"/>
    <cellStyle name="Total 3 2 4 13 2" xfId="8971"/>
    <cellStyle name="Total 3 2 4 13 3" xfId="16399"/>
    <cellStyle name="Total 3 2 4 13 4" xfId="19197"/>
    <cellStyle name="Total 3 2 4 13 5" xfId="27656"/>
    <cellStyle name="Total 3 2 4 13 6" xfId="39742"/>
    <cellStyle name="Total 3 2 4 13 7" xfId="49214"/>
    <cellStyle name="Total 3 2 4 14" xfId="1151"/>
    <cellStyle name="Total 3 2 4 14 2" xfId="8974"/>
    <cellStyle name="Total 3 2 4 14 3" xfId="16402"/>
    <cellStyle name="Total 3 2 4 14 4" xfId="19757"/>
    <cellStyle name="Total 3 2 4 14 5" xfId="28823"/>
    <cellStyle name="Total 3 2 4 14 6" xfId="39156"/>
    <cellStyle name="Total 3 2 4 14 7" xfId="48310"/>
    <cellStyle name="Total 3 2 4 15" xfId="2555"/>
    <cellStyle name="Total 3 2 4 15 2" xfId="10378"/>
    <cellStyle name="Total 3 2 4 15 3" xfId="17806"/>
    <cellStyle name="Total 3 2 4 15 4" xfId="26253"/>
    <cellStyle name="Total 3 2 4 15 5" xfId="34951"/>
    <cellStyle name="Total 3 2 4 15 6" xfId="38955"/>
    <cellStyle name="Total 3 2 4 15 7" xfId="53551"/>
    <cellStyle name="Total 3 2 4 16" xfId="2668"/>
    <cellStyle name="Total 3 2 4 16 2" xfId="10491"/>
    <cellStyle name="Total 3 2 4 16 3" xfId="17919"/>
    <cellStyle name="Total 3 2 4 16 4" xfId="19113"/>
    <cellStyle name="Total 3 2 4 16 5" xfId="26962"/>
    <cellStyle name="Total 3 2 4 16 6" xfId="36588"/>
    <cellStyle name="Total 3 2 4 16 7" xfId="47298"/>
    <cellStyle name="Total 3 2 4 17" xfId="2369"/>
    <cellStyle name="Total 3 2 4 17 2" xfId="10192"/>
    <cellStyle name="Total 3 2 4 17 3" xfId="17620"/>
    <cellStyle name="Total 3 2 4 17 4" xfId="19583"/>
    <cellStyle name="Total 3 2 4 17 5" xfId="27015"/>
    <cellStyle name="Total 3 2 4 17 6" xfId="42247"/>
    <cellStyle name="Total 3 2 4 17 7" xfId="48578"/>
    <cellStyle name="Total 3 2 4 18" xfId="2280"/>
    <cellStyle name="Total 3 2 4 18 2" xfId="10103"/>
    <cellStyle name="Total 3 2 4 18 3" xfId="17531"/>
    <cellStyle name="Total 3 2 4 18 4" xfId="25205"/>
    <cellStyle name="Total 3 2 4 18 5" xfId="33601"/>
    <cellStyle name="Total 3 2 4 18 6" xfId="36653"/>
    <cellStyle name="Total 3 2 4 18 7" xfId="51236"/>
    <cellStyle name="Total 3 2 4 19" xfId="2858"/>
    <cellStyle name="Total 3 2 4 19 2" xfId="10681"/>
    <cellStyle name="Total 3 2 4 19 3" xfId="18109"/>
    <cellStyle name="Total 3 2 4 19 4" xfId="25732"/>
    <cellStyle name="Total 3 2 4 19 5" xfId="34282"/>
    <cellStyle name="Total 3 2 4 19 6" xfId="37811"/>
    <cellStyle name="Total 3 2 4 19 7" xfId="52404"/>
    <cellStyle name="Total 3 2 4 2" xfId="726"/>
    <cellStyle name="Total 3 2 4 2 2" xfId="8549"/>
    <cellStyle name="Total 3 2 4 2 3" xfId="15977"/>
    <cellStyle name="Total 3 2 4 2 4" xfId="19060"/>
    <cellStyle name="Total 3 2 4 2 5" xfId="33155"/>
    <cellStyle name="Total 3 2 4 2 6" xfId="37476"/>
    <cellStyle name="Total 3 2 4 2 7" xfId="50450"/>
    <cellStyle name="Total 3 2 4 20" xfId="2964"/>
    <cellStyle name="Total 3 2 4 20 2" xfId="10787"/>
    <cellStyle name="Total 3 2 4 20 3" xfId="18215"/>
    <cellStyle name="Total 3 2 4 20 4" xfId="20396"/>
    <cellStyle name="Total 3 2 4 20 5" xfId="27219"/>
    <cellStyle name="Total 3 2 4 20 6" xfId="37489"/>
    <cellStyle name="Total 3 2 4 20 7" xfId="48257"/>
    <cellStyle name="Total 3 2 4 21" xfId="3344"/>
    <cellStyle name="Total 3 2 4 21 2" xfId="11137"/>
    <cellStyle name="Total 3 2 4 21 3" xfId="18463"/>
    <cellStyle name="Total 3 2 4 21 4" xfId="26405"/>
    <cellStyle name="Total 3 2 4 21 5" xfId="35165"/>
    <cellStyle name="Total 3 2 4 21 6" xfId="41908"/>
    <cellStyle name="Total 3 2 4 21 7" xfId="53875"/>
    <cellStyle name="Total 3 2 4 22" xfId="3463"/>
    <cellStyle name="Total 3 2 4 22 2" xfId="11254"/>
    <cellStyle name="Total 3 2 4 22 3" xfId="18573"/>
    <cellStyle name="Total 3 2 4 22 4" xfId="20698"/>
    <cellStyle name="Total 3 2 4 22 5" xfId="28046"/>
    <cellStyle name="Total 3 2 4 22 6" xfId="37542"/>
    <cellStyle name="Total 3 2 4 22 7" xfId="50067"/>
    <cellStyle name="Total 3 2 4 23" xfId="3621"/>
    <cellStyle name="Total 3 2 4 23 2" xfId="11406"/>
    <cellStyle name="Total 3 2 4 23 3" xfId="18680"/>
    <cellStyle name="Total 3 2 4 23 4" xfId="19785"/>
    <cellStyle name="Total 3 2 4 23 5" xfId="27303"/>
    <cellStyle name="Total 3 2 4 23 6" xfId="37190"/>
    <cellStyle name="Total 3 2 4 23 7" xfId="49013"/>
    <cellStyle name="Total 3 2 4 24" xfId="3736"/>
    <cellStyle name="Total 3 2 4 24 2" xfId="11521"/>
    <cellStyle name="Total 3 2 4 24 3" xfId="18791"/>
    <cellStyle name="Total 3 2 4 24 4" xfId="26538"/>
    <cellStyle name="Total 3 2 4 24 5" xfId="35341"/>
    <cellStyle name="Total 3 2 4 24 6" xfId="40629"/>
    <cellStyle name="Total 3 2 4 24 7" xfId="54155"/>
    <cellStyle name="Total 3 2 4 25" xfId="3864"/>
    <cellStyle name="Total 3 2 4 25 2" xfId="11646"/>
    <cellStyle name="Total 3 2 4 25 3" xfId="18901"/>
    <cellStyle name="Total 3 2 4 25 4" xfId="26652"/>
    <cellStyle name="Total 3 2 4 25 5" xfId="35497"/>
    <cellStyle name="Total 3 2 4 25 6" xfId="36863"/>
    <cellStyle name="Total 3 2 4 25 7" xfId="54403"/>
    <cellStyle name="Total 3 2 4 26" xfId="3983"/>
    <cellStyle name="Total 3 2 4 26 2" xfId="11762"/>
    <cellStyle name="Total 3 2 4 26 3" xfId="19009"/>
    <cellStyle name="Total 3 2 4 26 4" xfId="25043"/>
    <cellStyle name="Total 3 2 4 26 5" xfId="33403"/>
    <cellStyle name="Total 3 2 4 26 6" xfId="37914"/>
    <cellStyle name="Total 3 2 4 26 7" xfId="50895"/>
    <cellStyle name="Total 3 2 4 27" xfId="3758"/>
    <cellStyle name="Total 3 2 4 27 2" xfId="11542"/>
    <cellStyle name="Total 3 2 4 27 3" xfId="20608"/>
    <cellStyle name="Total 3 2 4 27 4" xfId="28758"/>
    <cellStyle name="Total 3 2 4 27 5" xfId="38146"/>
    <cellStyle name="Total 3 2 4 27 6" xfId="42534"/>
    <cellStyle name="Total 3 2 4 27 7" xfId="51935"/>
    <cellStyle name="Total 3 2 4 28" xfId="4179"/>
    <cellStyle name="Total 3 2 4 28 2" xfId="11938"/>
    <cellStyle name="Total 3 2 4 28 3" xfId="20889"/>
    <cellStyle name="Total 3 2 4 28 4" xfId="29076"/>
    <cellStyle name="Total 3 2 4 28 5" xfId="38452"/>
    <cellStyle name="Total 3 2 4 28 6" xfId="42741"/>
    <cellStyle name="Total 3 2 4 28 7" xfId="53263"/>
    <cellStyle name="Total 3 2 4 29" xfId="4025"/>
    <cellStyle name="Total 3 2 4 29 2" xfId="20735"/>
    <cellStyle name="Total 3 2 4 29 3" xfId="28922"/>
    <cellStyle name="Total 3 2 4 29 4" xfId="38302"/>
    <cellStyle name="Total 3 2 4 29 5" xfId="42587"/>
    <cellStyle name="Total 3 2 4 29 6" xfId="48226"/>
    <cellStyle name="Total 3 2 4 3" xfId="836"/>
    <cellStyle name="Total 3 2 4 3 2" xfId="8659"/>
    <cellStyle name="Total 3 2 4 3 3" xfId="16087"/>
    <cellStyle name="Total 3 2 4 3 4" xfId="25539"/>
    <cellStyle name="Total 3 2 4 3 5" xfId="34030"/>
    <cellStyle name="Total 3 2 4 3 6" xfId="37803"/>
    <cellStyle name="Total 3 2 4 3 7" xfId="51964"/>
    <cellStyle name="Total 3 2 4 30" xfId="4378"/>
    <cellStyle name="Total 3 2 4 30 2" xfId="12095"/>
    <cellStyle name="Total 3 2 4 30 3" xfId="21088"/>
    <cellStyle name="Total 3 2 4 30 4" xfId="29275"/>
    <cellStyle name="Total 3 2 4 30 5" xfId="38645"/>
    <cellStyle name="Total 3 2 4 30 6" xfId="42940"/>
    <cellStyle name="Total 3 2 4 30 7" xfId="49740"/>
    <cellStyle name="Total 3 2 4 31" xfId="4498"/>
    <cellStyle name="Total 3 2 4 31 2" xfId="12215"/>
    <cellStyle name="Total 3 2 4 31 3" xfId="21208"/>
    <cellStyle name="Total 3 2 4 31 4" xfId="29395"/>
    <cellStyle name="Total 3 2 4 31 5" xfId="38759"/>
    <cellStyle name="Total 3 2 4 31 6" xfId="43060"/>
    <cellStyle name="Total 3 2 4 31 7" xfId="51070"/>
    <cellStyle name="Total 3 2 4 32" xfId="4612"/>
    <cellStyle name="Total 3 2 4 32 2" xfId="12329"/>
    <cellStyle name="Total 3 2 4 32 3" xfId="21322"/>
    <cellStyle name="Total 3 2 4 32 4" xfId="29509"/>
    <cellStyle name="Total 3 2 4 32 5" xfId="38868"/>
    <cellStyle name="Total 3 2 4 32 6" xfId="43174"/>
    <cellStyle name="Total 3 2 4 32 7" xfId="51818"/>
    <cellStyle name="Total 3 2 4 33" xfId="4725"/>
    <cellStyle name="Total 3 2 4 33 2" xfId="12442"/>
    <cellStyle name="Total 3 2 4 33 3" xfId="21435"/>
    <cellStyle name="Total 3 2 4 33 4" xfId="29622"/>
    <cellStyle name="Total 3 2 4 33 5" xfId="38977"/>
    <cellStyle name="Total 3 2 4 33 6" xfId="43287"/>
    <cellStyle name="Total 3 2 4 33 7" xfId="51218"/>
    <cellStyle name="Total 3 2 4 34" xfId="4835"/>
    <cellStyle name="Total 3 2 4 34 2" xfId="12552"/>
    <cellStyle name="Total 3 2 4 34 3" xfId="21545"/>
    <cellStyle name="Total 3 2 4 34 4" xfId="29732"/>
    <cellStyle name="Total 3 2 4 34 5" xfId="39083"/>
    <cellStyle name="Total 3 2 4 34 6" xfId="43397"/>
    <cellStyle name="Total 3 2 4 34 7" xfId="48902"/>
    <cellStyle name="Total 3 2 4 35" xfId="4945"/>
    <cellStyle name="Total 3 2 4 35 2" xfId="12662"/>
    <cellStyle name="Total 3 2 4 35 3" xfId="21655"/>
    <cellStyle name="Total 3 2 4 35 4" xfId="29842"/>
    <cellStyle name="Total 3 2 4 35 5" xfId="39189"/>
    <cellStyle name="Total 3 2 4 35 6" xfId="43507"/>
    <cellStyle name="Total 3 2 4 35 7" xfId="52826"/>
    <cellStyle name="Total 3 2 4 36" xfId="5054"/>
    <cellStyle name="Total 3 2 4 36 2" xfId="12771"/>
    <cellStyle name="Total 3 2 4 36 3" xfId="21764"/>
    <cellStyle name="Total 3 2 4 36 4" xfId="29951"/>
    <cellStyle name="Total 3 2 4 36 5" xfId="39294"/>
    <cellStyle name="Total 3 2 4 36 6" xfId="43616"/>
    <cellStyle name="Total 3 2 4 36 7" xfId="53712"/>
    <cellStyle name="Total 3 2 4 37" xfId="5436"/>
    <cellStyle name="Total 3 2 4 37 2" xfId="13153"/>
    <cellStyle name="Total 3 2 4 37 3" xfId="22146"/>
    <cellStyle name="Total 3 2 4 37 4" xfId="30333"/>
    <cellStyle name="Total 3 2 4 37 5" xfId="39662"/>
    <cellStyle name="Total 3 2 4 37 6" xfId="43998"/>
    <cellStyle name="Total 3 2 4 37 7" xfId="54461"/>
    <cellStyle name="Total 3 2 4 38" xfId="5555"/>
    <cellStyle name="Total 3 2 4 38 2" xfId="13272"/>
    <cellStyle name="Total 3 2 4 38 3" xfId="22265"/>
    <cellStyle name="Total 3 2 4 38 4" xfId="30452"/>
    <cellStyle name="Total 3 2 4 38 5" xfId="39775"/>
    <cellStyle name="Total 3 2 4 38 6" xfId="44117"/>
    <cellStyle name="Total 3 2 4 38 7" xfId="47165"/>
    <cellStyle name="Total 3 2 4 39" xfId="5681"/>
    <cellStyle name="Total 3 2 4 39 2" xfId="13398"/>
    <cellStyle name="Total 3 2 4 39 3" xfId="22391"/>
    <cellStyle name="Total 3 2 4 39 4" xfId="30578"/>
    <cellStyle name="Total 3 2 4 39 5" xfId="39896"/>
    <cellStyle name="Total 3 2 4 39 6" xfId="44243"/>
    <cellStyle name="Total 3 2 4 39 7" xfId="46977"/>
    <cellStyle name="Total 3 2 4 4" xfId="945"/>
    <cellStyle name="Total 3 2 4 4 2" xfId="8768"/>
    <cellStyle name="Total 3 2 4 4 3" xfId="16196"/>
    <cellStyle name="Total 3 2 4 4 4" xfId="20139"/>
    <cellStyle name="Total 3 2 4 4 5" xfId="28025"/>
    <cellStyle name="Total 3 2 4 4 6" xfId="37302"/>
    <cellStyle name="Total 3 2 4 4 7" xfId="48677"/>
    <cellStyle name="Total 3 2 4 40" xfId="5795"/>
    <cellStyle name="Total 3 2 4 40 2" xfId="13512"/>
    <cellStyle name="Total 3 2 4 40 3" xfId="22505"/>
    <cellStyle name="Total 3 2 4 40 4" xfId="30692"/>
    <cellStyle name="Total 3 2 4 40 5" xfId="40007"/>
    <cellStyle name="Total 3 2 4 40 6" xfId="44357"/>
    <cellStyle name="Total 3 2 4 40 7" xfId="48093"/>
    <cellStyle name="Total 3 2 4 41" xfId="5914"/>
    <cellStyle name="Total 3 2 4 41 2" xfId="13631"/>
    <cellStyle name="Total 3 2 4 41 3" xfId="22624"/>
    <cellStyle name="Total 3 2 4 41 4" xfId="30811"/>
    <cellStyle name="Total 3 2 4 41 5" xfId="40123"/>
    <cellStyle name="Total 3 2 4 41 6" xfId="44476"/>
    <cellStyle name="Total 3 2 4 41 7" xfId="47331"/>
    <cellStyle name="Total 3 2 4 42" xfId="6040"/>
    <cellStyle name="Total 3 2 4 42 2" xfId="13757"/>
    <cellStyle name="Total 3 2 4 42 3" xfId="22750"/>
    <cellStyle name="Total 3 2 4 42 4" xfId="30937"/>
    <cellStyle name="Total 3 2 4 42 5" xfId="40244"/>
    <cellStyle name="Total 3 2 4 42 6" xfId="44602"/>
    <cellStyle name="Total 3 2 4 42 7" xfId="49475"/>
    <cellStyle name="Total 3 2 4 43" xfId="6167"/>
    <cellStyle name="Total 3 2 4 43 2" xfId="13884"/>
    <cellStyle name="Total 3 2 4 43 3" xfId="22877"/>
    <cellStyle name="Total 3 2 4 43 4" xfId="31064"/>
    <cellStyle name="Total 3 2 4 43 5" xfId="40365"/>
    <cellStyle name="Total 3 2 4 43 6" xfId="44729"/>
    <cellStyle name="Total 3 2 4 43 7" xfId="50819"/>
    <cellStyle name="Total 3 2 4 44" xfId="6296"/>
    <cellStyle name="Total 3 2 4 44 2" xfId="14013"/>
    <cellStyle name="Total 3 2 4 44 3" xfId="23006"/>
    <cellStyle name="Total 3 2 4 44 4" xfId="31193"/>
    <cellStyle name="Total 3 2 4 44 5" xfId="40493"/>
    <cellStyle name="Total 3 2 4 44 6" xfId="44858"/>
    <cellStyle name="Total 3 2 4 44 7" xfId="53864"/>
    <cellStyle name="Total 3 2 4 45" xfId="6411"/>
    <cellStyle name="Total 3 2 4 45 2" xfId="14128"/>
    <cellStyle name="Total 3 2 4 45 3" xfId="23121"/>
    <cellStyle name="Total 3 2 4 45 4" xfId="31308"/>
    <cellStyle name="Total 3 2 4 45 5" xfId="40603"/>
    <cellStyle name="Total 3 2 4 45 6" xfId="44973"/>
    <cellStyle name="Total 3 2 4 45 7" xfId="47868"/>
    <cellStyle name="Total 3 2 4 46" xfId="6523"/>
    <cellStyle name="Total 3 2 4 46 2" xfId="14240"/>
    <cellStyle name="Total 3 2 4 46 3" xfId="23233"/>
    <cellStyle name="Total 3 2 4 46 4" xfId="31420"/>
    <cellStyle name="Total 3 2 4 46 5" xfId="40711"/>
    <cellStyle name="Total 3 2 4 46 6" xfId="45085"/>
    <cellStyle name="Total 3 2 4 46 7" xfId="50929"/>
    <cellStyle name="Total 3 2 4 47" xfId="5284"/>
    <cellStyle name="Total 3 2 4 47 2" xfId="13001"/>
    <cellStyle name="Total 3 2 4 47 3" xfId="21994"/>
    <cellStyle name="Total 3 2 4 47 4" xfId="30181"/>
    <cellStyle name="Total 3 2 4 47 5" xfId="39515"/>
    <cellStyle name="Total 3 2 4 47 6" xfId="43846"/>
    <cellStyle name="Total 3 2 4 47 7" xfId="51398"/>
    <cellStyle name="Total 3 2 4 48" xfId="6670"/>
    <cellStyle name="Total 3 2 4 48 2" xfId="14387"/>
    <cellStyle name="Total 3 2 4 48 3" xfId="23380"/>
    <cellStyle name="Total 3 2 4 48 4" xfId="31567"/>
    <cellStyle name="Total 3 2 4 48 5" xfId="40851"/>
    <cellStyle name="Total 3 2 4 48 6" xfId="45232"/>
    <cellStyle name="Total 3 2 4 48 7" xfId="50430"/>
    <cellStyle name="Total 3 2 4 49" xfId="6782"/>
    <cellStyle name="Total 3 2 4 49 2" xfId="14499"/>
    <cellStyle name="Total 3 2 4 49 3" xfId="23492"/>
    <cellStyle name="Total 3 2 4 49 4" xfId="31679"/>
    <cellStyle name="Total 3 2 4 49 5" xfId="40958"/>
    <cellStyle name="Total 3 2 4 49 6" xfId="45344"/>
    <cellStyle name="Total 3 2 4 49 7" xfId="53239"/>
    <cellStyle name="Total 3 2 4 5" xfId="1414"/>
    <cellStyle name="Total 3 2 4 5 2" xfId="9237"/>
    <cellStyle name="Total 3 2 4 5 3" xfId="16665"/>
    <cellStyle name="Total 3 2 4 5 4" xfId="26629"/>
    <cellStyle name="Total 3 2 4 5 5" xfId="35464"/>
    <cellStyle name="Total 3 2 4 5 6" xfId="41828"/>
    <cellStyle name="Total 3 2 4 5 7" xfId="54348"/>
    <cellStyle name="Total 3 2 4 50" xfId="6896"/>
    <cellStyle name="Total 3 2 4 50 2" xfId="14613"/>
    <cellStyle name="Total 3 2 4 50 3" xfId="23606"/>
    <cellStyle name="Total 3 2 4 50 4" xfId="31793"/>
    <cellStyle name="Total 3 2 4 50 5" xfId="41065"/>
    <cellStyle name="Total 3 2 4 50 6" xfId="45458"/>
    <cellStyle name="Total 3 2 4 50 7" xfId="46816"/>
    <cellStyle name="Total 3 2 4 51" xfId="7009"/>
    <cellStyle name="Total 3 2 4 51 2" xfId="14726"/>
    <cellStyle name="Total 3 2 4 51 3" xfId="23719"/>
    <cellStyle name="Total 3 2 4 51 4" xfId="31906"/>
    <cellStyle name="Total 3 2 4 51 5" xfId="41173"/>
    <cellStyle name="Total 3 2 4 51 6" xfId="45571"/>
    <cellStyle name="Total 3 2 4 51 7" xfId="54538"/>
    <cellStyle name="Total 3 2 4 52" xfId="7118"/>
    <cellStyle name="Total 3 2 4 52 2" xfId="14835"/>
    <cellStyle name="Total 3 2 4 52 3" xfId="23828"/>
    <cellStyle name="Total 3 2 4 52 4" xfId="32015"/>
    <cellStyle name="Total 3 2 4 52 5" xfId="41277"/>
    <cellStyle name="Total 3 2 4 52 6" xfId="45680"/>
    <cellStyle name="Total 3 2 4 52 7" xfId="52737"/>
    <cellStyle name="Total 3 2 4 53" xfId="7368"/>
    <cellStyle name="Total 3 2 4 53 2" xfId="15085"/>
    <cellStyle name="Total 3 2 4 53 3" xfId="24078"/>
    <cellStyle name="Total 3 2 4 53 4" xfId="32265"/>
    <cellStyle name="Total 3 2 4 53 5" xfId="41521"/>
    <cellStyle name="Total 3 2 4 53 6" xfId="45930"/>
    <cellStyle name="Total 3 2 4 53 7" xfId="48797"/>
    <cellStyle name="Total 3 2 4 54" xfId="7392"/>
    <cellStyle name="Total 3 2 4 54 2" xfId="15109"/>
    <cellStyle name="Total 3 2 4 54 3" xfId="24102"/>
    <cellStyle name="Total 3 2 4 54 4" xfId="32289"/>
    <cellStyle name="Total 3 2 4 54 5" xfId="41542"/>
    <cellStyle name="Total 3 2 4 54 6" xfId="45954"/>
    <cellStyle name="Total 3 2 4 54 7" xfId="53559"/>
    <cellStyle name="Total 3 2 4 55" xfId="7515"/>
    <cellStyle name="Total 3 2 4 55 2" xfId="15232"/>
    <cellStyle name="Total 3 2 4 55 3" xfId="24225"/>
    <cellStyle name="Total 3 2 4 55 4" xfId="32412"/>
    <cellStyle name="Total 3 2 4 55 5" xfId="41658"/>
    <cellStyle name="Total 3 2 4 55 6" xfId="46077"/>
    <cellStyle name="Total 3 2 4 55 7" xfId="49375"/>
    <cellStyle name="Total 3 2 4 56" xfId="7636"/>
    <cellStyle name="Total 3 2 4 56 2" xfId="15353"/>
    <cellStyle name="Total 3 2 4 56 3" xfId="24346"/>
    <cellStyle name="Total 3 2 4 56 4" xfId="32533"/>
    <cellStyle name="Total 3 2 4 56 5" xfId="41775"/>
    <cellStyle name="Total 3 2 4 56 6" xfId="46198"/>
    <cellStyle name="Total 3 2 4 56 7" xfId="51863"/>
    <cellStyle name="Total 3 2 4 57" xfId="7914"/>
    <cellStyle name="Total 3 2 4 57 2" xfId="15631"/>
    <cellStyle name="Total 3 2 4 57 3" xfId="24618"/>
    <cellStyle name="Total 3 2 4 57 4" xfId="32811"/>
    <cellStyle name="Total 3 2 4 57 5" xfId="42042"/>
    <cellStyle name="Total 3 2 4 57 6" xfId="46476"/>
    <cellStyle name="Total 3 2 4 57 7" xfId="50885"/>
    <cellStyle name="Total 3 2 4 58" xfId="8042"/>
    <cellStyle name="Total 3 2 4 58 2" xfId="15759"/>
    <cellStyle name="Total 3 2 4 58 3" xfId="24744"/>
    <cellStyle name="Total 3 2 4 58 4" xfId="32939"/>
    <cellStyle name="Total 3 2 4 58 5" xfId="42164"/>
    <cellStyle name="Total 3 2 4 58 6" xfId="46604"/>
    <cellStyle name="Total 3 2 4 58 7" xfId="52267"/>
    <cellStyle name="Total 3 2 4 59" xfId="7741"/>
    <cellStyle name="Total 3 2 4 59 2" xfId="15458"/>
    <cellStyle name="Total 3 2 4 59 3" xfId="24449"/>
    <cellStyle name="Total 3 2 4 59 4" xfId="32638"/>
    <cellStyle name="Total 3 2 4 59 5" xfId="41874"/>
    <cellStyle name="Total 3 2 4 59 6" xfId="46303"/>
    <cellStyle name="Total 3 2 4 59 7" xfId="53417"/>
    <cellStyle name="Total 3 2 4 6" xfId="1537"/>
    <cellStyle name="Total 3 2 4 6 2" xfId="9360"/>
    <cellStyle name="Total 3 2 4 6 3" xfId="16788"/>
    <cellStyle name="Total 3 2 4 6 4" xfId="25372"/>
    <cellStyle name="Total 3 2 4 6 5" xfId="33819"/>
    <cellStyle name="Total 3 2 4 6 6" xfId="37391"/>
    <cellStyle name="Total 3 2 4 6 7" xfId="51597"/>
    <cellStyle name="Total 3 2 4 60" xfId="8188"/>
    <cellStyle name="Total 3 2 4 60 2" xfId="15905"/>
    <cellStyle name="Total 3 2 4 60 3" xfId="33085"/>
    <cellStyle name="Total 3 2 4 60 4" xfId="42304"/>
    <cellStyle name="Total 3 2 4 60 5" xfId="46750"/>
    <cellStyle name="Total 3 2 4 60 6" xfId="46854"/>
    <cellStyle name="Total 3 2 4 61" xfId="24868"/>
    <cellStyle name="Total 3 2 4 62" xfId="33182"/>
    <cellStyle name="Total 3 2 4 63" xfId="36557"/>
    <cellStyle name="Total 3 2 4 64" xfId="50500"/>
    <cellStyle name="Total 3 2 4 7" xfId="1112"/>
    <cellStyle name="Total 3 2 4 7 2" xfId="8935"/>
    <cellStyle name="Total 3 2 4 7 3" xfId="16363"/>
    <cellStyle name="Total 3 2 4 7 4" xfId="26047"/>
    <cellStyle name="Total 3 2 4 7 5" xfId="34688"/>
    <cellStyle name="Total 3 2 4 7 6" xfId="36615"/>
    <cellStyle name="Total 3 2 4 7 7" xfId="53105"/>
    <cellStyle name="Total 3 2 4 8" xfId="1775"/>
    <cellStyle name="Total 3 2 4 8 2" xfId="9598"/>
    <cellStyle name="Total 3 2 4 8 3" xfId="17026"/>
    <cellStyle name="Total 3 2 4 8 4" xfId="20659"/>
    <cellStyle name="Total 3 2 4 8 5" xfId="28358"/>
    <cellStyle name="Total 3 2 4 8 6" xfId="37160"/>
    <cellStyle name="Total 3 2 4 8 7" xfId="48030"/>
    <cellStyle name="Total 3 2 4 9" xfId="1907"/>
    <cellStyle name="Total 3 2 4 9 2" xfId="9730"/>
    <cellStyle name="Total 3 2 4 9 3" xfId="17158"/>
    <cellStyle name="Total 3 2 4 9 4" xfId="19834"/>
    <cellStyle name="Total 3 2 4 9 5" xfId="28606"/>
    <cellStyle name="Total 3 2 4 9 6" xfId="41412"/>
    <cellStyle name="Total 3 2 4 9 7" xfId="48925"/>
    <cellStyle name="Total 3 2 40" xfId="4071"/>
    <cellStyle name="Total 3 2 40 2" xfId="11833"/>
    <cellStyle name="Total 3 2 40 3" xfId="20781"/>
    <cellStyle name="Total 3 2 40 4" xfId="28968"/>
    <cellStyle name="Total 3 2 40 5" xfId="38347"/>
    <cellStyle name="Total 3 2 40 6" xfId="42633"/>
    <cellStyle name="Total 3 2 40 7" xfId="48924"/>
    <cellStyle name="Total 3 2 41" xfId="4944"/>
    <cellStyle name="Total 3 2 41 2" xfId="12661"/>
    <cellStyle name="Total 3 2 41 3" xfId="21654"/>
    <cellStyle name="Total 3 2 41 4" xfId="29841"/>
    <cellStyle name="Total 3 2 41 5" xfId="39188"/>
    <cellStyle name="Total 3 2 41 6" xfId="43506"/>
    <cellStyle name="Total 3 2 41 7" xfId="52931"/>
    <cellStyle name="Total 3 2 42" xfId="5169"/>
    <cellStyle name="Total 3 2 42 2" xfId="12886"/>
    <cellStyle name="Total 3 2 42 3" xfId="21879"/>
    <cellStyle name="Total 3 2 42 4" xfId="30066"/>
    <cellStyle name="Total 3 2 42 5" xfId="39405"/>
    <cellStyle name="Total 3 2 42 6" xfId="43731"/>
    <cellStyle name="Total 3 2 42 7" xfId="52061"/>
    <cellStyle name="Total 3 2 43" xfId="5435"/>
    <cellStyle name="Total 3 2 43 2" xfId="13152"/>
    <cellStyle name="Total 3 2 43 3" xfId="22145"/>
    <cellStyle name="Total 3 2 43 4" xfId="30332"/>
    <cellStyle name="Total 3 2 43 5" xfId="39661"/>
    <cellStyle name="Total 3 2 43 6" xfId="43997"/>
    <cellStyle name="Total 3 2 43 7" xfId="48300"/>
    <cellStyle name="Total 3 2 44" xfId="5495"/>
    <cellStyle name="Total 3 2 44 2" xfId="13212"/>
    <cellStyle name="Total 3 2 44 3" xfId="22205"/>
    <cellStyle name="Total 3 2 44 4" xfId="30392"/>
    <cellStyle name="Total 3 2 44 5" xfId="39717"/>
    <cellStyle name="Total 3 2 44 6" xfId="44057"/>
    <cellStyle name="Total 3 2 44 7" xfId="47275"/>
    <cellStyle name="Total 3 2 45" xfId="5084"/>
    <cellStyle name="Total 3 2 45 2" xfId="12801"/>
    <cellStyle name="Total 3 2 45 3" xfId="21794"/>
    <cellStyle name="Total 3 2 45 4" xfId="29981"/>
    <cellStyle name="Total 3 2 45 5" xfId="39324"/>
    <cellStyle name="Total 3 2 45 6" xfId="43646"/>
    <cellStyle name="Total 3 2 45 7" xfId="52083"/>
    <cellStyle name="Total 3 2 46" xfId="5367"/>
    <cellStyle name="Total 3 2 46 2" xfId="13084"/>
    <cellStyle name="Total 3 2 46 3" xfId="22077"/>
    <cellStyle name="Total 3 2 46 4" xfId="30264"/>
    <cellStyle name="Total 3 2 46 5" xfId="39595"/>
    <cellStyle name="Total 3 2 46 6" xfId="43929"/>
    <cellStyle name="Total 3 2 46 7" xfId="48145"/>
    <cellStyle name="Total 3 2 47" xfId="5095"/>
    <cellStyle name="Total 3 2 47 2" xfId="12812"/>
    <cellStyle name="Total 3 2 47 3" xfId="21805"/>
    <cellStyle name="Total 3 2 47 4" xfId="29992"/>
    <cellStyle name="Total 3 2 47 5" xfId="39333"/>
    <cellStyle name="Total 3 2 47 6" xfId="43657"/>
    <cellStyle name="Total 3 2 47 7" xfId="49628"/>
    <cellStyle name="Total 3 2 48" xfId="5309"/>
    <cellStyle name="Total 3 2 48 2" xfId="13026"/>
    <cellStyle name="Total 3 2 48 3" xfId="22019"/>
    <cellStyle name="Total 3 2 48 4" xfId="30206"/>
    <cellStyle name="Total 3 2 48 5" xfId="39540"/>
    <cellStyle name="Total 3 2 48 6" xfId="43871"/>
    <cellStyle name="Total 3 2 48 7" xfId="52637"/>
    <cellStyle name="Total 3 2 49" xfId="5315"/>
    <cellStyle name="Total 3 2 49 2" xfId="13032"/>
    <cellStyle name="Total 3 2 49 3" xfId="22025"/>
    <cellStyle name="Total 3 2 49 4" xfId="30212"/>
    <cellStyle name="Total 3 2 49 5" xfId="39546"/>
    <cellStyle name="Total 3 2 49 6" xfId="43877"/>
    <cellStyle name="Total 3 2 49 7" xfId="52054"/>
    <cellStyle name="Total 3 2 5" xfId="568"/>
    <cellStyle name="Total 3 2 5 10" xfId="2014"/>
    <cellStyle name="Total 3 2 5 10 2" xfId="9837"/>
    <cellStyle name="Total 3 2 5 10 3" xfId="17265"/>
    <cellStyle name="Total 3 2 5 10 4" xfId="24956"/>
    <cellStyle name="Total 3 2 5 10 5" xfId="33294"/>
    <cellStyle name="Total 3 2 5 10 6" xfId="36791"/>
    <cellStyle name="Total 3 2 5 10 7" xfId="50695"/>
    <cellStyle name="Total 3 2 5 11" xfId="2131"/>
    <cellStyle name="Total 3 2 5 11 2" xfId="9954"/>
    <cellStyle name="Total 3 2 5 11 3" xfId="17382"/>
    <cellStyle name="Total 3 2 5 11 4" xfId="25179"/>
    <cellStyle name="Total 3 2 5 11 5" xfId="33562"/>
    <cellStyle name="Total 3 2 5 11 6" xfId="36360"/>
    <cellStyle name="Total 3 2 5 11 7" xfId="51180"/>
    <cellStyle name="Total 3 2 5 12" xfId="2245"/>
    <cellStyle name="Total 3 2 5 12 2" xfId="10068"/>
    <cellStyle name="Total 3 2 5 12 3" xfId="17496"/>
    <cellStyle name="Total 3 2 5 12 4" xfId="25776"/>
    <cellStyle name="Total 3 2 5 12 5" xfId="34339"/>
    <cellStyle name="Total 3 2 5 12 6" xfId="39727"/>
    <cellStyle name="Total 3 2 5 12 7" xfId="52506"/>
    <cellStyle name="Total 3 2 5 13" xfId="1643"/>
    <cellStyle name="Total 3 2 5 13 2" xfId="9466"/>
    <cellStyle name="Total 3 2 5 13 3" xfId="16894"/>
    <cellStyle name="Total 3 2 5 13 4" xfId="25743"/>
    <cellStyle name="Total 3 2 5 13 5" xfId="34294"/>
    <cellStyle name="Total 3 2 5 13 6" xfId="40915"/>
    <cellStyle name="Total 3 2 5 13 7" xfId="52421"/>
    <cellStyle name="Total 3 2 5 14" xfId="1019"/>
    <cellStyle name="Total 3 2 5 14 2" xfId="8842"/>
    <cellStyle name="Total 3 2 5 14 3" xfId="16270"/>
    <cellStyle name="Total 3 2 5 14 4" xfId="25403"/>
    <cellStyle name="Total 3 2 5 14 5" xfId="33859"/>
    <cellStyle name="Total 3 2 5 14 6" xfId="36902"/>
    <cellStyle name="Total 3 2 5 14 7" xfId="51664"/>
    <cellStyle name="Total 3 2 5 15" xfId="2542"/>
    <cellStyle name="Total 3 2 5 15 2" xfId="10365"/>
    <cellStyle name="Total 3 2 5 15 3" xfId="17793"/>
    <cellStyle name="Total 3 2 5 15 4" xfId="19659"/>
    <cellStyle name="Total 3 2 5 15 5" xfId="28246"/>
    <cellStyle name="Total 3 2 5 15 6" xfId="40470"/>
    <cellStyle name="Total 3 2 5 15 7" xfId="47351"/>
    <cellStyle name="Total 3 2 5 16" xfId="2656"/>
    <cellStyle name="Total 3 2 5 16 2" xfId="10479"/>
    <cellStyle name="Total 3 2 5 16 3" xfId="17907"/>
    <cellStyle name="Total 3 2 5 16 4" xfId="19769"/>
    <cellStyle name="Total 3 2 5 16 5" xfId="27200"/>
    <cellStyle name="Total 3 2 5 16 6" xfId="40243"/>
    <cellStyle name="Total 3 2 5 16 7" xfId="49556"/>
    <cellStyle name="Total 3 2 5 17" xfId="1918"/>
    <cellStyle name="Total 3 2 5 17 2" xfId="9741"/>
    <cellStyle name="Total 3 2 5 17 3" xfId="17169"/>
    <cellStyle name="Total 3 2 5 17 4" xfId="26676"/>
    <cellStyle name="Total 3 2 5 17 5" xfId="35523"/>
    <cellStyle name="Total 3 2 5 17 6" xfId="41861"/>
    <cellStyle name="Total 3 2 5 17 7" xfId="54447"/>
    <cellStyle name="Total 3 2 5 18" xfId="1427"/>
    <cellStyle name="Total 3 2 5 18 2" xfId="9250"/>
    <cellStyle name="Total 3 2 5 18 3" xfId="16678"/>
    <cellStyle name="Total 3 2 5 18 4" xfId="25965"/>
    <cellStyle name="Total 3 2 5 18 5" xfId="34575"/>
    <cellStyle name="Total 3 2 5 18 6" xfId="40386"/>
    <cellStyle name="Total 3 2 5 18 7" xfId="52921"/>
    <cellStyle name="Total 3 2 5 19" xfId="2847"/>
    <cellStyle name="Total 3 2 5 19 2" xfId="10670"/>
    <cellStyle name="Total 3 2 5 19 3" xfId="18098"/>
    <cellStyle name="Total 3 2 5 19 4" xfId="26144"/>
    <cellStyle name="Total 3 2 5 19 5" xfId="34813"/>
    <cellStyle name="Total 3 2 5 19 6" xfId="38939"/>
    <cellStyle name="Total 3 2 5 19 7" xfId="53314"/>
    <cellStyle name="Total 3 2 5 2" xfId="716"/>
    <cellStyle name="Total 3 2 5 2 2" xfId="8539"/>
    <cellStyle name="Total 3 2 5 2 3" xfId="15967"/>
    <cellStyle name="Total 3 2 5 2 4" xfId="25263"/>
    <cellStyle name="Total 3 2 5 2 5" xfId="33671"/>
    <cellStyle name="Total 3 2 5 2 6" xfId="38230"/>
    <cellStyle name="Total 3 2 5 2 7" xfId="51361"/>
    <cellStyle name="Total 3 2 5 20" xfId="2954"/>
    <cellStyle name="Total 3 2 5 20 2" xfId="10777"/>
    <cellStyle name="Total 3 2 5 20 3" xfId="18205"/>
    <cellStyle name="Total 3 2 5 20 4" xfId="19971"/>
    <cellStyle name="Total 3 2 5 20 5" xfId="28802"/>
    <cellStyle name="Total 3 2 5 20 6" xfId="38245"/>
    <cellStyle name="Total 3 2 5 20 7" xfId="50025"/>
    <cellStyle name="Total 3 2 5 21" xfId="3331"/>
    <cellStyle name="Total 3 2 5 21 2" xfId="11124"/>
    <cellStyle name="Total 3 2 5 21 3" xfId="18452"/>
    <cellStyle name="Total 3 2 5 21 4" xfId="26474"/>
    <cellStyle name="Total 3 2 5 21 5" xfId="35258"/>
    <cellStyle name="Total 3 2 5 21 6" xfId="38296"/>
    <cellStyle name="Total 3 2 5 21 7" xfId="54025"/>
    <cellStyle name="Total 3 2 5 22" xfId="3450"/>
    <cellStyle name="Total 3 2 5 22 2" xfId="11241"/>
    <cellStyle name="Total 3 2 5 22 3" xfId="18563"/>
    <cellStyle name="Total 3 2 5 22 4" xfId="20450"/>
    <cellStyle name="Total 3 2 5 22 5" xfId="28534"/>
    <cellStyle name="Total 3 2 5 22 6" xfId="38321"/>
    <cellStyle name="Total 3 2 5 22 7" xfId="47658"/>
    <cellStyle name="Total 3 2 5 23" xfId="3610"/>
    <cellStyle name="Total 3 2 5 23 2" xfId="11396"/>
    <cellStyle name="Total 3 2 5 23 3" xfId="18670"/>
    <cellStyle name="Total 3 2 5 23 4" xfId="19050"/>
    <cellStyle name="Total 3 2 5 23 5" xfId="33165"/>
    <cellStyle name="Total 3 2 5 23 6" xfId="37906"/>
    <cellStyle name="Total 3 2 5 23 7" xfId="50471"/>
    <cellStyle name="Total 3 2 5 24" xfId="3723"/>
    <cellStyle name="Total 3 2 5 24 2" xfId="11508"/>
    <cellStyle name="Total 3 2 5 24 3" xfId="18780"/>
    <cellStyle name="Total 3 2 5 24 4" xfId="24989"/>
    <cellStyle name="Total 3 2 5 24 5" xfId="33338"/>
    <cellStyle name="Total 3 2 5 24 6" xfId="36810"/>
    <cellStyle name="Total 3 2 5 24 7" xfId="50777"/>
    <cellStyle name="Total 3 2 5 25" xfId="3852"/>
    <cellStyle name="Total 3 2 5 25 2" xfId="11634"/>
    <cellStyle name="Total 3 2 5 25 3" xfId="18890"/>
    <cellStyle name="Total 3 2 5 25 4" xfId="20060"/>
    <cellStyle name="Total 3 2 5 25 5" xfId="27812"/>
    <cellStyle name="Total 3 2 5 25 6" xfId="39489"/>
    <cellStyle name="Total 3 2 5 25 7" xfId="48625"/>
    <cellStyle name="Total 3 2 5 26" xfId="3971"/>
    <cellStyle name="Total 3 2 5 26 2" xfId="11750"/>
    <cellStyle name="Total 3 2 5 26 3" xfId="18999"/>
    <cellStyle name="Total 3 2 5 26 4" xfId="25708"/>
    <cellStyle name="Total 3 2 5 26 5" xfId="34250"/>
    <cellStyle name="Total 3 2 5 26 6" xfId="38792"/>
    <cellStyle name="Total 3 2 5 26 7" xfId="52341"/>
    <cellStyle name="Total 3 2 5 27" xfId="3165"/>
    <cellStyle name="Total 3 2 5 27 2" xfId="10966"/>
    <cellStyle name="Total 3 2 5 27 3" xfId="20298"/>
    <cellStyle name="Total 3 2 5 27 4" xfId="28388"/>
    <cellStyle name="Total 3 2 5 27 5" xfId="37776"/>
    <cellStyle name="Total 3 2 5 27 6" xfId="42415"/>
    <cellStyle name="Total 3 2 5 27 7" xfId="52448"/>
    <cellStyle name="Total 3 2 5 28" xfId="4167"/>
    <cellStyle name="Total 3 2 5 28 2" xfId="11926"/>
    <cellStyle name="Total 3 2 5 28 3" xfId="20877"/>
    <cellStyle name="Total 3 2 5 28 4" xfId="29064"/>
    <cellStyle name="Total 3 2 5 28 5" xfId="38440"/>
    <cellStyle name="Total 3 2 5 28 6" xfId="42729"/>
    <cellStyle name="Total 3 2 5 28 7" xfId="54477"/>
    <cellStyle name="Total 3 2 5 29" xfId="4221"/>
    <cellStyle name="Total 3 2 5 29 2" xfId="20931"/>
    <cellStyle name="Total 3 2 5 29 3" xfId="29118"/>
    <cellStyle name="Total 3 2 5 29 4" xfId="38493"/>
    <cellStyle name="Total 3 2 5 29 5" xfId="42783"/>
    <cellStyle name="Total 3 2 5 29 6" xfId="48965"/>
    <cellStyle name="Total 3 2 5 3" xfId="825"/>
    <cellStyle name="Total 3 2 5 3 2" xfId="8648"/>
    <cellStyle name="Total 3 2 5 3 3" xfId="16076"/>
    <cellStyle name="Total 3 2 5 3 4" xfId="26008"/>
    <cellStyle name="Total 3 2 5 3 5" xfId="34635"/>
    <cellStyle name="Total 3 2 5 3 6" xfId="37273"/>
    <cellStyle name="Total 3 2 5 3 7" xfId="53015"/>
    <cellStyle name="Total 3 2 5 30" xfId="4365"/>
    <cellStyle name="Total 3 2 5 30 2" xfId="12082"/>
    <cellStyle name="Total 3 2 5 30 3" xfId="21075"/>
    <cellStyle name="Total 3 2 5 30 4" xfId="29262"/>
    <cellStyle name="Total 3 2 5 30 5" xfId="38632"/>
    <cellStyle name="Total 3 2 5 30 6" xfId="42927"/>
    <cellStyle name="Total 3 2 5 30 7" xfId="47631"/>
    <cellStyle name="Total 3 2 5 31" xfId="4487"/>
    <cellStyle name="Total 3 2 5 31 2" xfId="12204"/>
    <cellStyle name="Total 3 2 5 31 3" xfId="21197"/>
    <cellStyle name="Total 3 2 5 31 4" xfId="29384"/>
    <cellStyle name="Total 3 2 5 31 5" xfId="38748"/>
    <cellStyle name="Total 3 2 5 31 6" xfId="43049"/>
    <cellStyle name="Total 3 2 5 31 7" xfId="52416"/>
    <cellStyle name="Total 3 2 5 32" xfId="4601"/>
    <cellStyle name="Total 3 2 5 32 2" xfId="12318"/>
    <cellStyle name="Total 3 2 5 32 3" xfId="21311"/>
    <cellStyle name="Total 3 2 5 32 4" xfId="29498"/>
    <cellStyle name="Total 3 2 5 32 5" xfId="38857"/>
    <cellStyle name="Total 3 2 5 32 6" xfId="43163"/>
    <cellStyle name="Total 3 2 5 32 7" xfId="48997"/>
    <cellStyle name="Total 3 2 5 33" xfId="4714"/>
    <cellStyle name="Total 3 2 5 33 2" xfId="12431"/>
    <cellStyle name="Total 3 2 5 33 3" xfId="21424"/>
    <cellStyle name="Total 3 2 5 33 4" xfId="29611"/>
    <cellStyle name="Total 3 2 5 33 5" xfId="38966"/>
    <cellStyle name="Total 3 2 5 33 6" xfId="43276"/>
    <cellStyle name="Total 3 2 5 33 7" xfId="52546"/>
    <cellStyle name="Total 3 2 5 34" xfId="4824"/>
    <cellStyle name="Total 3 2 5 34 2" xfId="12541"/>
    <cellStyle name="Total 3 2 5 34 3" xfId="21534"/>
    <cellStyle name="Total 3 2 5 34 4" xfId="29721"/>
    <cellStyle name="Total 3 2 5 34 5" xfId="39073"/>
    <cellStyle name="Total 3 2 5 34 6" xfId="43386"/>
    <cellStyle name="Total 3 2 5 34 7" xfId="48662"/>
    <cellStyle name="Total 3 2 5 35" xfId="4934"/>
    <cellStyle name="Total 3 2 5 35 2" xfId="12651"/>
    <cellStyle name="Total 3 2 5 35 3" xfId="21644"/>
    <cellStyle name="Total 3 2 5 35 4" xfId="29831"/>
    <cellStyle name="Total 3 2 5 35 5" xfId="39178"/>
    <cellStyle name="Total 3 2 5 35 6" xfId="43496"/>
    <cellStyle name="Total 3 2 5 35 7" xfId="53859"/>
    <cellStyle name="Total 3 2 5 36" xfId="5044"/>
    <cellStyle name="Total 3 2 5 36 2" xfId="12761"/>
    <cellStyle name="Total 3 2 5 36 3" xfId="21754"/>
    <cellStyle name="Total 3 2 5 36 4" xfId="29941"/>
    <cellStyle name="Total 3 2 5 36 5" xfId="39285"/>
    <cellStyle name="Total 3 2 5 36 6" xfId="43606"/>
    <cellStyle name="Total 3 2 5 36 7" xfId="47698"/>
    <cellStyle name="Total 3 2 5 37" xfId="5424"/>
    <cellStyle name="Total 3 2 5 37 2" xfId="13141"/>
    <cellStyle name="Total 3 2 5 37 3" xfId="22134"/>
    <cellStyle name="Total 3 2 5 37 4" xfId="30321"/>
    <cellStyle name="Total 3 2 5 37 5" xfId="39650"/>
    <cellStyle name="Total 3 2 5 37 6" xfId="43986"/>
    <cellStyle name="Total 3 2 5 37 7" xfId="49681"/>
    <cellStyle name="Total 3 2 5 38" xfId="5544"/>
    <cellStyle name="Total 3 2 5 38 2" xfId="13261"/>
    <cellStyle name="Total 3 2 5 38 3" xfId="22254"/>
    <cellStyle name="Total 3 2 5 38 4" xfId="30441"/>
    <cellStyle name="Total 3 2 5 38 5" xfId="39764"/>
    <cellStyle name="Total 3 2 5 38 6" xfId="44106"/>
    <cellStyle name="Total 3 2 5 38 7" xfId="46840"/>
    <cellStyle name="Total 3 2 5 39" xfId="5668"/>
    <cellStyle name="Total 3 2 5 39 2" xfId="13385"/>
    <cellStyle name="Total 3 2 5 39 3" xfId="22378"/>
    <cellStyle name="Total 3 2 5 39 4" xfId="30565"/>
    <cellStyle name="Total 3 2 5 39 5" xfId="39885"/>
    <cellStyle name="Total 3 2 5 39 6" xfId="44230"/>
    <cellStyle name="Total 3 2 5 39 7" xfId="47093"/>
    <cellStyle name="Total 3 2 5 4" xfId="935"/>
    <cellStyle name="Total 3 2 5 4 2" xfId="8758"/>
    <cellStyle name="Total 3 2 5 4 3" xfId="16186"/>
    <cellStyle name="Total 3 2 5 4 4" xfId="20141"/>
    <cellStyle name="Total 3 2 5 4 5" xfId="28842"/>
    <cellStyle name="Total 3 2 5 4 6" xfId="37646"/>
    <cellStyle name="Total 3 2 5 4 7" xfId="47449"/>
    <cellStyle name="Total 3 2 5 40" xfId="5784"/>
    <cellStyle name="Total 3 2 5 40 2" xfId="13501"/>
    <cellStyle name="Total 3 2 5 40 3" xfId="22494"/>
    <cellStyle name="Total 3 2 5 40 4" xfId="30681"/>
    <cellStyle name="Total 3 2 5 40 5" xfId="39997"/>
    <cellStyle name="Total 3 2 5 40 6" xfId="44346"/>
    <cellStyle name="Total 3 2 5 40 7" xfId="48208"/>
    <cellStyle name="Total 3 2 5 41" xfId="5901"/>
    <cellStyle name="Total 3 2 5 41 2" xfId="13618"/>
    <cellStyle name="Total 3 2 5 41 3" xfId="22611"/>
    <cellStyle name="Total 3 2 5 41 4" xfId="30798"/>
    <cellStyle name="Total 3 2 5 41 5" xfId="40111"/>
    <cellStyle name="Total 3 2 5 41 6" xfId="44463"/>
    <cellStyle name="Total 3 2 5 41 7" xfId="47245"/>
    <cellStyle name="Total 3 2 5 42" xfId="6029"/>
    <cellStyle name="Total 3 2 5 42 2" xfId="13746"/>
    <cellStyle name="Total 3 2 5 42 3" xfId="22739"/>
    <cellStyle name="Total 3 2 5 42 4" xfId="30926"/>
    <cellStyle name="Total 3 2 5 42 5" xfId="40234"/>
    <cellStyle name="Total 3 2 5 42 6" xfId="44591"/>
    <cellStyle name="Total 3 2 5 42 7" xfId="50754"/>
    <cellStyle name="Total 3 2 5 43" xfId="6156"/>
    <cellStyle name="Total 3 2 5 43 2" xfId="13873"/>
    <cellStyle name="Total 3 2 5 43 3" xfId="22866"/>
    <cellStyle name="Total 3 2 5 43 4" xfId="31053"/>
    <cellStyle name="Total 3 2 5 43 5" xfId="40354"/>
    <cellStyle name="Total 3 2 5 43 6" xfId="44718"/>
    <cellStyle name="Total 3 2 5 43 7" xfId="52156"/>
    <cellStyle name="Total 3 2 5 44" xfId="6285"/>
    <cellStyle name="Total 3 2 5 44 2" xfId="14002"/>
    <cellStyle name="Total 3 2 5 44 3" xfId="22995"/>
    <cellStyle name="Total 3 2 5 44 4" xfId="31182"/>
    <cellStyle name="Total 3 2 5 44 5" xfId="40482"/>
    <cellStyle name="Total 3 2 5 44 6" xfId="44847"/>
    <cellStyle name="Total 3 2 5 44 7" xfId="46963"/>
    <cellStyle name="Total 3 2 5 45" xfId="6400"/>
    <cellStyle name="Total 3 2 5 45 2" xfId="14117"/>
    <cellStyle name="Total 3 2 5 45 3" xfId="23110"/>
    <cellStyle name="Total 3 2 5 45 4" xfId="31297"/>
    <cellStyle name="Total 3 2 5 45 5" xfId="40593"/>
    <cellStyle name="Total 3 2 5 45 6" xfId="44962"/>
    <cellStyle name="Total 3 2 5 45 7" xfId="49172"/>
    <cellStyle name="Total 3 2 5 46" xfId="6512"/>
    <cellStyle name="Total 3 2 5 46 2" xfId="14229"/>
    <cellStyle name="Total 3 2 5 46 3" xfId="23222"/>
    <cellStyle name="Total 3 2 5 46 4" xfId="31409"/>
    <cellStyle name="Total 3 2 5 46 5" xfId="40701"/>
    <cellStyle name="Total 3 2 5 46 6" xfId="45074"/>
    <cellStyle name="Total 3 2 5 46 7" xfId="51574"/>
    <cellStyle name="Total 3 2 5 47" xfId="6123"/>
    <cellStyle name="Total 3 2 5 47 2" xfId="13840"/>
    <cellStyle name="Total 3 2 5 47 3" xfId="22833"/>
    <cellStyle name="Total 3 2 5 47 4" xfId="31020"/>
    <cellStyle name="Total 3 2 5 47 5" xfId="40321"/>
    <cellStyle name="Total 3 2 5 47 6" xfId="44685"/>
    <cellStyle name="Total 3 2 5 47 7" xfId="49821"/>
    <cellStyle name="Total 3 2 5 48" xfId="6659"/>
    <cellStyle name="Total 3 2 5 48 2" xfId="14376"/>
    <cellStyle name="Total 3 2 5 48 3" xfId="23369"/>
    <cellStyle name="Total 3 2 5 48 4" xfId="31556"/>
    <cellStyle name="Total 3 2 5 48 5" xfId="40840"/>
    <cellStyle name="Total 3 2 5 48 6" xfId="45221"/>
    <cellStyle name="Total 3 2 5 48 7" xfId="51453"/>
    <cellStyle name="Total 3 2 5 49" xfId="6770"/>
    <cellStyle name="Total 3 2 5 49 2" xfId="14487"/>
    <cellStyle name="Total 3 2 5 49 3" xfId="23480"/>
    <cellStyle name="Total 3 2 5 49 4" xfId="31667"/>
    <cellStyle name="Total 3 2 5 49 5" xfId="40946"/>
    <cellStyle name="Total 3 2 5 49 6" xfId="45332"/>
    <cellStyle name="Total 3 2 5 49 7" xfId="48285"/>
    <cellStyle name="Total 3 2 5 5" xfId="1402"/>
    <cellStyle name="Total 3 2 5 5 2" xfId="9225"/>
    <cellStyle name="Total 3 2 5 5 3" xfId="16653"/>
    <cellStyle name="Total 3 2 5 5 4" xfId="20291"/>
    <cellStyle name="Total 3 2 5 5 5" xfId="28249"/>
    <cellStyle name="Total 3 2 5 5 6" xfId="39572"/>
    <cellStyle name="Total 3 2 5 5 7" xfId="48943"/>
    <cellStyle name="Total 3 2 5 50" xfId="6885"/>
    <cellStyle name="Total 3 2 5 50 2" xfId="14602"/>
    <cellStyle name="Total 3 2 5 50 3" xfId="23595"/>
    <cellStyle name="Total 3 2 5 50 4" xfId="31782"/>
    <cellStyle name="Total 3 2 5 50 5" xfId="41054"/>
    <cellStyle name="Total 3 2 5 50 6" xfId="45447"/>
    <cellStyle name="Total 3 2 5 50 7" xfId="47053"/>
    <cellStyle name="Total 3 2 5 51" xfId="6998"/>
    <cellStyle name="Total 3 2 5 51 2" xfId="14715"/>
    <cellStyle name="Total 3 2 5 51 3" xfId="23708"/>
    <cellStyle name="Total 3 2 5 51 4" xfId="31895"/>
    <cellStyle name="Total 3 2 5 51 5" xfId="41162"/>
    <cellStyle name="Total 3 2 5 51 6" xfId="45560"/>
    <cellStyle name="Total 3 2 5 51 7" xfId="54532"/>
    <cellStyle name="Total 3 2 5 52" xfId="7108"/>
    <cellStyle name="Total 3 2 5 52 2" xfId="14825"/>
    <cellStyle name="Total 3 2 5 52 3" xfId="23818"/>
    <cellStyle name="Total 3 2 5 52 4" xfId="32005"/>
    <cellStyle name="Total 3 2 5 52 5" xfId="41267"/>
    <cellStyle name="Total 3 2 5 52 6" xfId="45670"/>
    <cellStyle name="Total 3 2 5 52 7" xfId="53969"/>
    <cellStyle name="Total 3 2 5 53" xfId="7157"/>
    <cellStyle name="Total 3 2 5 53 2" xfId="14874"/>
    <cellStyle name="Total 3 2 5 53 3" xfId="23867"/>
    <cellStyle name="Total 3 2 5 53 4" xfId="32054"/>
    <cellStyle name="Total 3 2 5 53 5" xfId="41316"/>
    <cellStyle name="Total 3 2 5 53 6" xfId="45719"/>
    <cellStyle name="Total 3 2 5 53 7" xfId="48784"/>
    <cellStyle name="Total 3 2 5 54" xfId="7223"/>
    <cellStyle name="Total 3 2 5 54 2" xfId="14940"/>
    <cellStyle name="Total 3 2 5 54 3" xfId="23933"/>
    <cellStyle name="Total 3 2 5 54 4" xfId="32120"/>
    <cellStyle name="Total 3 2 5 54 5" xfId="41378"/>
    <cellStyle name="Total 3 2 5 54 6" xfId="45785"/>
    <cellStyle name="Total 3 2 5 54 7" xfId="53502"/>
    <cellStyle name="Total 3 2 5 55" xfId="7505"/>
    <cellStyle name="Total 3 2 5 55 2" xfId="15222"/>
    <cellStyle name="Total 3 2 5 55 3" xfId="24215"/>
    <cellStyle name="Total 3 2 5 55 4" xfId="32402"/>
    <cellStyle name="Total 3 2 5 55 5" xfId="41649"/>
    <cellStyle name="Total 3 2 5 55 6" xfId="46067"/>
    <cellStyle name="Total 3 2 5 55 7" xfId="48458"/>
    <cellStyle name="Total 3 2 5 56" xfId="7626"/>
    <cellStyle name="Total 3 2 5 56 2" xfId="15343"/>
    <cellStyle name="Total 3 2 5 56 3" xfId="24336"/>
    <cellStyle name="Total 3 2 5 56 4" xfId="32523"/>
    <cellStyle name="Total 3 2 5 56 5" xfId="41765"/>
    <cellStyle name="Total 3 2 5 56 6" xfId="46188"/>
    <cellStyle name="Total 3 2 5 56 7" xfId="52885"/>
    <cellStyle name="Total 3 2 5 57" xfId="7903"/>
    <cellStyle name="Total 3 2 5 57 2" xfId="15620"/>
    <cellStyle name="Total 3 2 5 57 3" xfId="24607"/>
    <cellStyle name="Total 3 2 5 57 4" xfId="32800"/>
    <cellStyle name="Total 3 2 5 57 5" xfId="42031"/>
    <cellStyle name="Total 3 2 5 57 6" xfId="46465"/>
    <cellStyle name="Total 3 2 5 57 7" xfId="52222"/>
    <cellStyle name="Total 3 2 5 58" xfId="8031"/>
    <cellStyle name="Total 3 2 5 58 2" xfId="15748"/>
    <cellStyle name="Total 3 2 5 58 3" xfId="24733"/>
    <cellStyle name="Total 3 2 5 58 4" xfId="32928"/>
    <cellStyle name="Total 3 2 5 58 5" xfId="42153"/>
    <cellStyle name="Total 3 2 5 58 6" xfId="46593"/>
    <cellStyle name="Total 3 2 5 58 7" xfId="53298"/>
    <cellStyle name="Total 3 2 5 59" xfId="7701"/>
    <cellStyle name="Total 3 2 5 59 2" xfId="15418"/>
    <cellStyle name="Total 3 2 5 59 3" xfId="24409"/>
    <cellStyle name="Total 3 2 5 59 4" xfId="32598"/>
    <cellStyle name="Total 3 2 5 59 5" xfId="41835"/>
    <cellStyle name="Total 3 2 5 59 6" xfId="46263"/>
    <cellStyle name="Total 3 2 5 59 7" xfId="51126"/>
    <cellStyle name="Total 3 2 5 6" xfId="1525"/>
    <cellStyle name="Total 3 2 5 6 2" xfId="9348"/>
    <cellStyle name="Total 3 2 5 6 3" xfId="16776"/>
    <cellStyle name="Total 3 2 5 6 4" xfId="19821"/>
    <cellStyle name="Total 3 2 5 6 5" xfId="27047"/>
    <cellStyle name="Total 3 2 5 6 6" xfId="38186"/>
    <cellStyle name="Total 3 2 5 6 7" xfId="47907"/>
    <cellStyle name="Total 3 2 5 60" xfId="8178"/>
    <cellStyle name="Total 3 2 5 60 2" xfId="15895"/>
    <cellStyle name="Total 3 2 5 60 3" xfId="33075"/>
    <cellStyle name="Total 3 2 5 60 4" xfId="42294"/>
    <cellStyle name="Total 3 2 5 60 5" xfId="46740"/>
    <cellStyle name="Total 3 2 5 60 6" xfId="46864"/>
    <cellStyle name="Total 3 2 5 61" xfId="25548"/>
    <cellStyle name="Total 3 2 5 62" xfId="34043"/>
    <cellStyle name="Total 3 2 5 63" xfId="42312"/>
    <cellStyle name="Total 3 2 5 64" xfId="51982"/>
    <cellStyle name="Total 3 2 5 7" xfId="1134"/>
    <cellStyle name="Total 3 2 5 7 2" xfId="8957"/>
    <cellStyle name="Total 3 2 5 7 3" xfId="16385"/>
    <cellStyle name="Total 3 2 5 7 4" xfId="20477"/>
    <cellStyle name="Total 3 2 5 7 5" xfId="27950"/>
    <cellStyle name="Total 3 2 5 7 6" xfId="40924"/>
    <cellStyle name="Total 3 2 5 7 7" xfId="49619"/>
    <cellStyle name="Total 3 2 5 8" xfId="1762"/>
    <cellStyle name="Total 3 2 5 8 2" xfId="9585"/>
    <cellStyle name="Total 3 2 5 8 3" xfId="17013"/>
    <cellStyle name="Total 3 2 5 8 4" xfId="19694"/>
    <cellStyle name="Total 3 2 5 8 5" xfId="27044"/>
    <cellStyle name="Total 3 2 5 8 6" xfId="38016"/>
    <cellStyle name="Total 3 2 5 8 7" xfId="47672"/>
    <cellStyle name="Total 3 2 5 9" xfId="1895"/>
    <cellStyle name="Total 3 2 5 9 2" xfId="9718"/>
    <cellStyle name="Total 3 2 5 9 3" xfId="17146"/>
    <cellStyle name="Total 3 2 5 9 4" xfId="19617"/>
    <cellStyle name="Total 3 2 5 9 5" xfId="27390"/>
    <cellStyle name="Total 3 2 5 9 6" xfId="37310"/>
    <cellStyle name="Total 3 2 5 9 7" xfId="48439"/>
    <cellStyle name="Total 3 2 50" xfId="5339"/>
    <cellStyle name="Total 3 2 50 2" xfId="13056"/>
    <cellStyle name="Total 3 2 50 3" xfId="22049"/>
    <cellStyle name="Total 3 2 50 4" xfId="30236"/>
    <cellStyle name="Total 3 2 50 5" xfId="39568"/>
    <cellStyle name="Total 3 2 50 6" xfId="43901"/>
    <cellStyle name="Total 3 2 50 7" xfId="49387"/>
    <cellStyle name="Total 3 2 51" xfId="6044"/>
    <cellStyle name="Total 3 2 51 2" xfId="13761"/>
    <cellStyle name="Total 3 2 51 3" xfId="22754"/>
    <cellStyle name="Total 3 2 51 4" xfId="30941"/>
    <cellStyle name="Total 3 2 51 5" xfId="40248"/>
    <cellStyle name="Total 3 2 51 6" xfId="44606"/>
    <cellStyle name="Total 3 2 51 7" xfId="49188"/>
    <cellStyle name="Total 3 2 52" xfId="5572"/>
    <cellStyle name="Total 3 2 52 2" xfId="13289"/>
    <cellStyle name="Total 3 2 52 3" xfId="22282"/>
    <cellStyle name="Total 3 2 52 4" xfId="30469"/>
    <cellStyle name="Total 3 2 52 5" xfId="39791"/>
    <cellStyle name="Total 3 2 52 6" xfId="44134"/>
    <cellStyle name="Total 3 2 52 7" xfId="46781"/>
    <cellStyle name="Total 3 2 53" xfId="5328"/>
    <cellStyle name="Total 3 2 53 2" xfId="13045"/>
    <cellStyle name="Total 3 2 53 3" xfId="22038"/>
    <cellStyle name="Total 3 2 53 4" xfId="30225"/>
    <cellStyle name="Total 3 2 53 5" xfId="39559"/>
    <cellStyle name="Total 3 2 53 6" xfId="43890"/>
    <cellStyle name="Total 3 2 53 7" xfId="50638"/>
    <cellStyle name="Total 3 2 54" xfId="5273"/>
    <cellStyle name="Total 3 2 54 2" xfId="12990"/>
    <cellStyle name="Total 3 2 54 3" xfId="21983"/>
    <cellStyle name="Total 3 2 54 4" xfId="30170"/>
    <cellStyle name="Total 3 2 54 5" xfId="39504"/>
    <cellStyle name="Total 3 2 54 6" xfId="43835"/>
    <cellStyle name="Total 3 2 54 7" xfId="48809"/>
    <cellStyle name="Total 3 2 55" xfId="6781"/>
    <cellStyle name="Total 3 2 55 2" xfId="14498"/>
    <cellStyle name="Total 3 2 55 3" xfId="23491"/>
    <cellStyle name="Total 3 2 55 4" xfId="31678"/>
    <cellStyle name="Total 3 2 55 5" xfId="40957"/>
    <cellStyle name="Total 3 2 55 6" xfId="45343"/>
    <cellStyle name="Total 3 2 55 7" xfId="53344"/>
    <cellStyle name="Total 3 2 56" xfId="6895"/>
    <cellStyle name="Total 3 2 56 2" xfId="14612"/>
    <cellStyle name="Total 3 2 56 3" xfId="23605"/>
    <cellStyle name="Total 3 2 56 4" xfId="31792"/>
    <cellStyle name="Total 3 2 56 5" xfId="41064"/>
    <cellStyle name="Total 3 2 56 6" xfId="45457"/>
    <cellStyle name="Total 3 2 56 7" xfId="47048"/>
    <cellStyle name="Total 3 2 57" xfId="7008"/>
    <cellStyle name="Total 3 2 57 2" xfId="14725"/>
    <cellStyle name="Total 3 2 57 3" xfId="23718"/>
    <cellStyle name="Total 3 2 57 4" xfId="31905"/>
    <cellStyle name="Total 3 2 57 5" xfId="41172"/>
    <cellStyle name="Total 3 2 57 6" xfId="45570"/>
    <cellStyle name="Total 3 2 57 7" xfId="54535"/>
    <cellStyle name="Total 3 2 58" xfId="7300"/>
    <cellStyle name="Total 3 2 58 2" xfId="15017"/>
    <cellStyle name="Total 3 2 58 3" xfId="24010"/>
    <cellStyle name="Total 3 2 58 4" xfId="32197"/>
    <cellStyle name="Total 3 2 58 5" xfId="41453"/>
    <cellStyle name="Total 3 2 58 6" xfId="45862"/>
    <cellStyle name="Total 3 2 58 7" xfId="47327"/>
    <cellStyle name="Total 3 2 59" xfId="7125"/>
    <cellStyle name="Total 3 2 59 2" xfId="14842"/>
    <cellStyle name="Total 3 2 59 3" xfId="23835"/>
    <cellStyle name="Total 3 2 59 4" xfId="32022"/>
    <cellStyle name="Total 3 2 59 5" xfId="41284"/>
    <cellStyle name="Total 3 2 59 6" xfId="45687"/>
    <cellStyle name="Total 3 2 59 7" xfId="52241"/>
    <cellStyle name="Total 3 2 6" xfId="480"/>
    <cellStyle name="Total 3 2 6 10" xfId="1926"/>
    <cellStyle name="Total 3 2 6 10 2" xfId="9749"/>
    <cellStyle name="Total 3 2 6 10 3" xfId="17177"/>
    <cellStyle name="Total 3 2 6 10 4" xfId="26327"/>
    <cellStyle name="Total 3 2 6 10 5" xfId="35051"/>
    <cellStyle name="Total 3 2 6 10 6" xfId="42223"/>
    <cellStyle name="Total 3 2 6 10 7" xfId="53699"/>
    <cellStyle name="Total 3 2 6 11" xfId="2044"/>
    <cellStyle name="Total 3 2 6 11 2" xfId="9867"/>
    <cellStyle name="Total 3 2 6 11 3" xfId="17295"/>
    <cellStyle name="Total 3 2 6 11 4" xfId="26397"/>
    <cellStyle name="Total 3 2 6 11 5" xfId="35149"/>
    <cellStyle name="Total 3 2 6 11 6" xfId="37953"/>
    <cellStyle name="Total 3 2 6 11 7" xfId="53848"/>
    <cellStyle name="Total 3 2 6 12" xfId="2157"/>
    <cellStyle name="Total 3 2 6 12 2" xfId="9980"/>
    <cellStyle name="Total 3 2 6 12 3" xfId="17408"/>
    <cellStyle name="Total 3 2 6 12 4" xfId="19606"/>
    <cellStyle name="Total 3 2 6 12 5" xfId="28051"/>
    <cellStyle name="Total 3 2 6 12 6" xfId="40993"/>
    <cellStyle name="Total 3 2 6 12 7" xfId="47251"/>
    <cellStyle name="Total 3 2 6 13" xfId="1786"/>
    <cellStyle name="Total 3 2 6 13 2" xfId="9609"/>
    <cellStyle name="Total 3 2 6 13 3" xfId="17037"/>
    <cellStyle name="Total 3 2 6 13 4" xfId="19264"/>
    <cellStyle name="Total 3 2 6 13 5" xfId="27818"/>
    <cellStyle name="Total 3 2 6 13 6" xfId="42025"/>
    <cellStyle name="Total 3 2 6 13 7" xfId="47592"/>
    <cellStyle name="Total 3 2 6 14" xfId="1271"/>
    <cellStyle name="Total 3 2 6 14 2" xfId="9094"/>
    <cellStyle name="Total 3 2 6 14 3" xfId="16522"/>
    <cellStyle name="Total 3 2 6 14 4" xfId="20014"/>
    <cellStyle name="Total 3 2 6 14 5" xfId="27925"/>
    <cellStyle name="Total 3 2 6 14 6" xfId="40546"/>
    <cellStyle name="Total 3 2 6 14 7" xfId="46845"/>
    <cellStyle name="Total 3 2 6 15" xfId="2455"/>
    <cellStyle name="Total 3 2 6 15 2" xfId="10278"/>
    <cellStyle name="Total 3 2 6 15 3" xfId="17706"/>
    <cellStyle name="Total 3 2 6 15 4" xfId="19810"/>
    <cellStyle name="Total 3 2 6 15 5" xfId="27932"/>
    <cellStyle name="Total 3 2 6 15 6" xfId="40657"/>
    <cellStyle name="Total 3 2 6 15 7" xfId="47805"/>
    <cellStyle name="Total 3 2 6 16" xfId="2568"/>
    <cellStyle name="Total 3 2 6 16 2" xfId="10391"/>
    <cellStyle name="Total 3 2 6 16 3" xfId="17819"/>
    <cellStyle name="Total 3 2 6 16 4" xfId="25756"/>
    <cellStyle name="Total 3 2 6 16 5" xfId="34310"/>
    <cellStyle name="Total 3 2 6 16 6" xfId="37946"/>
    <cellStyle name="Total 3 2 6 16 7" xfId="52451"/>
    <cellStyle name="Total 3 2 6 17" xfId="2638"/>
    <cellStyle name="Total 3 2 6 17 2" xfId="10461"/>
    <cellStyle name="Total 3 2 6 17 3" xfId="17889"/>
    <cellStyle name="Total 3 2 6 17 4" xfId="25350"/>
    <cellStyle name="Total 3 2 6 17 5" xfId="33786"/>
    <cellStyle name="Total 3 2 6 17 6" xfId="38131"/>
    <cellStyle name="Total 3 2 6 17 7" xfId="51540"/>
    <cellStyle name="Total 3 2 6 18" xfId="2039"/>
    <cellStyle name="Total 3 2 6 18 2" xfId="9862"/>
    <cellStyle name="Total 3 2 6 18 3" xfId="17290"/>
    <cellStyle name="Total 3 2 6 18 4" xfId="20415"/>
    <cellStyle name="Total 3 2 6 18 5" xfId="27437"/>
    <cellStyle name="Total 3 2 6 18 6" xfId="38264"/>
    <cellStyle name="Total 3 2 6 18 7" xfId="48203"/>
    <cellStyle name="Total 3 2 6 19" xfId="2762"/>
    <cellStyle name="Total 3 2 6 19 2" xfId="10585"/>
    <cellStyle name="Total 3 2 6 19 3" xfId="18013"/>
    <cellStyle name="Total 3 2 6 19 4" xfId="20409"/>
    <cellStyle name="Total 3 2 6 19 5" xfId="27070"/>
    <cellStyle name="Total 3 2 6 19 6" xfId="40338"/>
    <cellStyle name="Total 3 2 6 19 7" xfId="47922"/>
    <cellStyle name="Total 3 2 6 2" xfId="631"/>
    <cellStyle name="Total 3 2 6 2 2" xfId="8454"/>
    <cellStyle name="Total 3 2 6 2 3" xfId="8294"/>
    <cellStyle name="Total 3 2 6 2 4" xfId="26595"/>
    <cellStyle name="Total 3 2 6 2 5" xfId="35422"/>
    <cellStyle name="Total 3 2 6 2 6" xfId="36850"/>
    <cellStyle name="Total 3 2 6 2 7" xfId="54280"/>
    <cellStyle name="Total 3 2 6 20" xfId="2869"/>
    <cellStyle name="Total 3 2 6 20 2" xfId="10692"/>
    <cellStyle name="Total 3 2 6 20 3" xfId="18120"/>
    <cellStyle name="Total 3 2 6 20 4" xfId="25117"/>
    <cellStyle name="Total 3 2 6 20 5" xfId="33490"/>
    <cellStyle name="Total 3 2 6 20 6" xfId="37292"/>
    <cellStyle name="Total 3 2 6 20 7" xfId="51058"/>
    <cellStyle name="Total 3 2 6 21" xfId="3245"/>
    <cellStyle name="Total 3 2 6 21 2" xfId="11038"/>
    <cellStyle name="Total 3 2 6 21 3" xfId="18367"/>
    <cellStyle name="Total 3 2 6 21 4" xfId="20006"/>
    <cellStyle name="Total 3 2 6 21 5" xfId="33100"/>
    <cellStyle name="Total 3 2 6 21 6" xfId="37337"/>
    <cellStyle name="Total 3 2 6 21 7" xfId="49685"/>
    <cellStyle name="Total 3 2 6 22" xfId="3365"/>
    <cellStyle name="Total 3 2 6 22 2" xfId="11156"/>
    <cellStyle name="Total 3 2 6 22 3" xfId="18478"/>
    <cellStyle name="Total 3 2 6 22 4" xfId="25996"/>
    <cellStyle name="Total 3 2 6 22 5" xfId="34620"/>
    <cellStyle name="Total 3 2 6 22 6" xfId="39983"/>
    <cellStyle name="Total 3 2 6 22 7" xfId="52995"/>
    <cellStyle name="Total 3 2 6 23" xfId="3546"/>
    <cellStyle name="Total 3 2 6 23 2" xfId="11335"/>
    <cellStyle name="Total 3 2 6 23 3" xfId="18621"/>
    <cellStyle name="Total 3 2 6 23 4" xfId="19896"/>
    <cellStyle name="Total 3 2 6 23 5" xfId="27848"/>
    <cellStyle name="Total 3 2 6 23 6" xfId="38040"/>
    <cellStyle name="Total 3 2 6 23 7" xfId="49470"/>
    <cellStyle name="Total 3 2 6 24" xfId="3635"/>
    <cellStyle name="Total 3 2 6 24 2" xfId="11420"/>
    <cellStyle name="Total 3 2 6 24 3" xfId="18693"/>
    <cellStyle name="Total 3 2 6 24 4" xfId="19456"/>
    <cellStyle name="Total 3 2 6 24 5" xfId="27449"/>
    <cellStyle name="Total 3 2 6 24 6" xfId="41843"/>
    <cellStyle name="Total 3 2 6 24 7" xfId="49372"/>
    <cellStyle name="Total 3 2 6 25" xfId="3766"/>
    <cellStyle name="Total 3 2 6 25 2" xfId="11548"/>
    <cellStyle name="Total 3 2 6 25 3" xfId="18805"/>
    <cellStyle name="Total 3 2 6 25 4" xfId="25008"/>
    <cellStyle name="Total 3 2 6 25 5" xfId="33361"/>
    <cellStyle name="Total 3 2 6 25 6" xfId="37581"/>
    <cellStyle name="Total 3 2 6 25 7" xfId="50824"/>
    <cellStyle name="Total 3 2 6 26" xfId="3883"/>
    <cellStyle name="Total 3 2 6 26 2" xfId="11663"/>
    <cellStyle name="Total 3 2 6 26 3" xfId="18914"/>
    <cellStyle name="Total 3 2 6 26 4" xfId="25468"/>
    <cellStyle name="Total 3 2 6 26 5" xfId="33938"/>
    <cellStyle name="Total 3 2 6 26 6" xfId="40517"/>
    <cellStyle name="Total 3 2 6 26 7" xfId="51808"/>
    <cellStyle name="Total 3 2 6 27" xfId="3986"/>
    <cellStyle name="Total 3 2 6 27 2" xfId="11765"/>
    <cellStyle name="Total 3 2 6 27 3" xfId="20697"/>
    <cellStyle name="Total 3 2 6 27 4" xfId="28884"/>
    <cellStyle name="Total 3 2 6 27 5" xfId="38269"/>
    <cellStyle name="Total 3 2 6 27 6" xfId="42552"/>
    <cellStyle name="Total 3 2 6 27 7" xfId="50707"/>
    <cellStyle name="Total 3 2 6 28" xfId="4080"/>
    <cellStyle name="Total 3 2 6 28 2" xfId="11840"/>
    <cellStyle name="Total 3 2 6 28 3" xfId="20790"/>
    <cellStyle name="Total 3 2 6 28 4" xfId="28977"/>
    <cellStyle name="Total 3 2 6 28 5" xfId="38356"/>
    <cellStyle name="Total 3 2 6 28 6" xfId="42642"/>
    <cellStyle name="Total 3 2 6 28 7" xfId="47325"/>
    <cellStyle name="Total 3 2 6 29" xfId="3145"/>
    <cellStyle name="Total 3 2 6 29 2" xfId="20281"/>
    <cellStyle name="Total 3 2 6 29 3" xfId="28375"/>
    <cellStyle name="Total 3 2 6 29 4" xfId="37761"/>
    <cellStyle name="Total 3 2 6 29 5" xfId="42408"/>
    <cellStyle name="Total 3 2 6 29 6" xfId="54330"/>
    <cellStyle name="Total 3 2 6 3" xfId="738"/>
    <cellStyle name="Total 3 2 6 3 2" xfId="8561"/>
    <cellStyle name="Total 3 2 6 3 3" xfId="15989"/>
    <cellStyle name="Total 3 2 6 3 4" xfId="20241"/>
    <cellStyle name="Total 3 2 6 3 5" xfId="26934"/>
    <cellStyle name="Total 3 2 6 3 6" xfId="36841"/>
    <cellStyle name="Total 3 2 6 3 7" xfId="49093"/>
    <cellStyle name="Total 3 2 6 30" xfId="4277"/>
    <cellStyle name="Total 3 2 6 30 2" xfId="11994"/>
    <cellStyle name="Total 3 2 6 30 3" xfId="20987"/>
    <cellStyle name="Total 3 2 6 30 4" xfId="29174"/>
    <cellStyle name="Total 3 2 6 30 5" xfId="38547"/>
    <cellStyle name="Total 3 2 6 30 6" xfId="42839"/>
    <cellStyle name="Total 3 2 6 30 7" xfId="47525"/>
    <cellStyle name="Total 3 2 6 31" xfId="4400"/>
    <cellStyle name="Total 3 2 6 31 2" xfId="12117"/>
    <cellStyle name="Total 3 2 6 31 3" xfId="21110"/>
    <cellStyle name="Total 3 2 6 31 4" xfId="29297"/>
    <cellStyle name="Total 3 2 6 31 5" xfId="38667"/>
    <cellStyle name="Total 3 2 6 31 6" xfId="42962"/>
    <cellStyle name="Total 3 2 6 31 7" xfId="48432"/>
    <cellStyle name="Total 3 2 6 32" xfId="4514"/>
    <cellStyle name="Total 3 2 6 32 2" xfId="12231"/>
    <cellStyle name="Total 3 2 6 32 3" xfId="21224"/>
    <cellStyle name="Total 3 2 6 32 4" xfId="29411"/>
    <cellStyle name="Total 3 2 6 32 5" xfId="38775"/>
    <cellStyle name="Total 3 2 6 32 6" xfId="43076"/>
    <cellStyle name="Total 3 2 6 32 7" xfId="49409"/>
    <cellStyle name="Total 3 2 6 33" xfId="4627"/>
    <cellStyle name="Total 3 2 6 33 2" xfId="12344"/>
    <cellStyle name="Total 3 2 6 33 3" xfId="21337"/>
    <cellStyle name="Total 3 2 6 33 4" xfId="29524"/>
    <cellStyle name="Total 3 2 6 33 5" xfId="38883"/>
    <cellStyle name="Total 3 2 6 33 6" xfId="43189"/>
    <cellStyle name="Total 3 2 6 33 7" xfId="53781"/>
    <cellStyle name="Total 3 2 6 34" xfId="4739"/>
    <cellStyle name="Total 3 2 6 34 2" xfId="12456"/>
    <cellStyle name="Total 3 2 6 34 3" xfId="21449"/>
    <cellStyle name="Total 3 2 6 34 4" xfId="29636"/>
    <cellStyle name="Total 3 2 6 34 5" xfId="38991"/>
    <cellStyle name="Total 3 2 6 34 6" xfId="43301"/>
    <cellStyle name="Total 3 2 6 34 7" xfId="49912"/>
    <cellStyle name="Total 3 2 6 35" xfId="4847"/>
    <cellStyle name="Total 3 2 6 35 2" xfId="12564"/>
    <cellStyle name="Total 3 2 6 35 3" xfId="21557"/>
    <cellStyle name="Total 3 2 6 35 4" xfId="29744"/>
    <cellStyle name="Total 3 2 6 35 5" xfId="39095"/>
    <cellStyle name="Total 3 2 6 35 6" xfId="43409"/>
    <cellStyle name="Total 3 2 6 35 7" xfId="53504"/>
    <cellStyle name="Total 3 2 6 36" xfId="4959"/>
    <cellStyle name="Total 3 2 6 36 2" xfId="12676"/>
    <cellStyle name="Total 3 2 6 36 3" xfId="21669"/>
    <cellStyle name="Total 3 2 6 36 4" xfId="29856"/>
    <cellStyle name="Total 3 2 6 36 5" xfId="39203"/>
    <cellStyle name="Total 3 2 6 36 6" xfId="43521"/>
    <cellStyle name="Total 3 2 6 36 7" xfId="51239"/>
    <cellStyle name="Total 3 2 6 37" xfId="5140"/>
    <cellStyle name="Total 3 2 6 37 2" xfId="12857"/>
    <cellStyle name="Total 3 2 6 37 3" xfId="21850"/>
    <cellStyle name="Total 3 2 6 37 4" xfId="30037"/>
    <cellStyle name="Total 3 2 6 37 5" xfId="39376"/>
    <cellStyle name="Total 3 2 6 37 6" xfId="43702"/>
    <cellStyle name="Total 3 2 6 37 7" xfId="53636"/>
    <cellStyle name="Total 3 2 6 38" xfId="5457"/>
    <cellStyle name="Total 3 2 6 38 2" xfId="13174"/>
    <cellStyle name="Total 3 2 6 38 3" xfId="22167"/>
    <cellStyle name="Total 3 2 6 38 4" xfId="30354"/>
    <cellStyle name="Total 3 2 6 38 5" xfId="39682"/>
    <cellStyle name="Total 3 2 6 38 6" xfId="44019"/>
    <cellStyle name="Total 3 2 6 38 7" xfId="52535"/>
    <cellStyle name="Total 3 2 6 39" xfId="5582"/>
    <cellStyle name="Total 3 2 6 39 2" xfId="13299"/>
    <cellStyle name="Total 3 2 6 39 3" xfId="22292"/>
    <cellStyle name="Total 3 2 6 39 4" xfId="30479"/>
    <cellStyle name="Total 3 2 6 39 5" xfId="39801"/>
    <cellStyle name="Total 3 2 6 39 6" xfId="44144"/>
    <cellStyle name="Total 3 2 6 39 7" xfId="47144"/>
    <cellStyle name="Total 3 2 6 4" xfId="850"/>
    <cellStyle name="Total 3 2 6 4 2" xfId="8673"/>
    <cellStyle name="Total 3 2 6 4 3" xfId="16101"/>
    <cellStyle name="Total 3 2 6 4 4" xfId="19396"/>
    <cellStyle name="Total 3 2 6 4 5" xfId="33117"/>
    <cellStyle name="Total 3 2 6 4 6" xfId="36824"/>
    <cellStyle name="Total 3 2 6 4 7" xfId="50370"/>
    <cellStyle name="Total 3 2 6 40" xfId="5697"/>
    <cellStyle name="Total 3 2 6 40 2" xfId="13414"/>
    <cellStyle name="Total 3 2 6 40 3" xfId="22407"/>
    <cellStyle name="Total 3 2 6 40 4" xfId="30594"/>
    <cellStyle name="Total 3 2 6 40 5" xfId="39912"/>
    <cellStyle name="Total 3 2 6 40 6" xfId="44259"/>
    <cellStyle name="Total 3 2 6 40 7" xfId="46820"/>
    <cellStyle name="Total 3 2 6 41" xfId="5814"/>
    <cellStyle name="Total 3 2 6 41 2" xfId="13531"/>
    <cellStyle name="Total 3 2 6 41 3" xfId="22524"/>
    <cellStyle name="Total 3 2 6 41 4" xfId="30711"/>
    <cellStyle name="Total 3 2 6 41 5" xfId="40026"/>
    <cellStyle name="Total 3 2 6 41 6" xfId="44376"/>
    <cellStyle name="Total 3 2 6 41 7" xfId="51125"/>
    <cellStyle name="Total 3 2 6 42" xfId="5942"/>
    <cellStyle name="Total 3 2 6 42 2" xfId="13659"/>
    <cellStyle name="Total 3 2 6 42 3" xfId="22652"/>
    <cellStyle name="Total 3 2 6 42 4" xfId="30839"/>
    <cellStyle name="Total 3 2 6 42 5" xfId="40150"/>
    <cellStyle name="Total 3 2 6 42 6" xfId="44504"/>
    <cellStyle name="Total 3 2 6 42 7" xfId="52720"/>
    <cellStyle name="Total 3 2 6 43" xfId="5238"/>
    <cellStyle name="Total 3 2 6 43 2" xfId="12955"/>
    <cellStyle name="Total 3 2 6 43 3" xfId="21948"/>
    <cellStyle name="Total 3 2 6 43 4" xfId="30135"/>
    <cellStyle name="Total 3 2 6 43 5" xfId="39470"/>
    <cellStyle name="Total 3 2 6 43 6" xfId="43800"/>
    <cellStyle name="Total 3 2 6 43 7" xfId="52497"/>
    <cellStyle name="Total 3 2 6 44" xfId="6198"/>
    <cellStyle name="Total 3 2 6 44 2" xfId="13915"/>
    <cellStyle name="Total 3 2 6 44 3" xfId="22908"/>
    <cellStyle name="Total 3 2 6 44 4" xfId="31095"/>
    <cellStyle name="Total 3 2 6 44 5" xfId="40396"/>
    <cellStyle name="Total 3 2 6 44 6" xfId="44760"/>
    <cellStyle name="Total 3 2 6 44 7" xfId="49185"/>
    <cellStyle name="Total 3 2 6 45" xfId="6315"/>
    <cellStyle name="Total 3 2 6 45 2" xfId="14032"/>
    <cellStyle name="Total 3 2 6 45 3" xfId="23025"/>
    <cellStyle name="Total 3 2 6 45 4" xfId="31212"/>
    <cellStyle name="Total 3 2 6 45 5" xfId="40512"/>
    <cellStyle name="Total 3 2 6 45 6" xfId="44877"/>
    <cellStyle name="Total 3 2 6 45 7" xfId="52024"/>
    <cellStyle name="Total 3 2 6 46" xfId="6425"/>
    <cellStyle name="Total 3 2 6 46 2" xfId="14142"/>
    <cellStyle name="Total 3 2 6 46 3" xfId="23135"/>
    <cellStyle name="Total 3 2 6 46 4" xfId="31322"/>
    <cellStyle name="Total 3 2 6 46 5" xfId="40617"/>
    <cellStyle name="Total 3 2 6 46 6" xfId="44987"/>
    <cellStyle name="Total 3 2 6 46 7" xfId="53112"/>
    <cellStyle name="Total 3 2 6 47" xfId="5268"/>
    <cellStyle name="Total 3 2 6 47 2" xfId="12985"/>
    <cellStyle name="Total 3 2 6 47 3" xfId="21978"/>
    <cellStyle name="Total 3 2 6 47 4" xfId="30165"/>
    <cellStyle name="Total 3 2 6 47 5" xfId="39500"/>
    <cellStyle name="Total 3 2 6 47 6" xfId="43830"/>
    <cellStyle name="Total 3 2 6 47 7" xfId="49289"/>
    <cellStyle name="Total 3 2 6 48" xfId="6572"/>
    <cellStyle name="Total 3 2 6 48 2" xfId="14289"/>
    <cellStyle name="Total 3 2 6 48 3" xfId="23282"/>
    <cellStyle name="Total 3 2 6 48 4" xfId="31469"/>
    <cellStyle name="Total 3 2 6 48 5" xfId="40757"/>
    <cellStyle name="Total 3 2 6 48 6" xfId="45134"/>
    <cellStyle name="Total 3 2 6 48 7" xfId="53257"/>
    <cellStyle name="Total 3 2 6 49" xfId="6683"/>
    <cellStyle name="Total 3 2 6 49 2" xfId="14400"/>
    <cellStyle name="Total 3 2 6 49 3" xfId="23393"/>
    <cellStyle name="Total 3 2 6 49 4" xfId="31580"/>
    <cellStyle name="Total 3 2 6 49 5" xfId="40864"/>
    <cellStyle name="Total 3 2 6 49 6" xfId="45245"/>
    <cellStyle name="Total 3 2 6 49 7" xfId="48696"/>
    <cellStyle name="Total 3 2 6 5" xfId="1314"/>
    <cellStyle name="Total 3 2 6 5 2" xfId="9137"/>
    <cellStyle name="Total 3 2 6 5 3" xfId="16565"/>
    <cellStyle name="Total 3 2 6 5 4" xfId="19812"/>
    <cellStyle name="Total 3 2 6 5 5" xfId="27703"/>
    <cellStyle name="Total 3 2 6 5 6" xfId="40743"/>
    <cellStyle name="Total 3 2 6 5 7" xfId="47669"/>
    <cellStyle name="Total 3 2 6 50" xfId="6798"/>
    <cellStyle name="Total 3 2 6 50 2" xfId="14515"/>
    <cellStyle name="Total 3 2 6 50 3" xfId="23508"/>
    <cellStyle name="Total 3 2 6 50 4" xfId="31695"/>
    <cellStyle name="Total 3 2 6 50 5" xfId="40973"/>
    <cellStyle name="Total 3 2 6 50 6" xfId="45360"/>
    <cellStyle name="Total 3 2 6 50 7" xfId="51512"/>
    <cellStyle name="Total 3 2 6 51" xfId="6911"/>
    <cellStyle name="Total 3 2 6 51 2" xfId="14628"/>
    <cellStyle name="Total 3 2 6 51 3" xfId="23621"/>
    <cellStyle name="Total 3 2 6 51 4" xfId="31808"/>
    <cellStyle name="Total 3 2 6 51 5" xfId="41080"/>
    <cellStyle name="Total 3 2 6 51 6" xfId="45473"/>
    <cellStyle name="Total 3 2 6 51 7" xfId="47042"/>
    <cellStyle name="Total 3 2 6 52" xfId="7023"/>
    <cellStyle name="Total 3 2 6 52 2" xfId="14740"/>
    <cellStyle name="Total 3 2 6 52 3" xfId="23733"/>
    <cellStyle name="Total 3 2 6 52 4" xfId="31920"/>
    <cellStyle name="Total 3 2 6 52 5" xfId="41187"/>
    <cellStyle name="Total 3 2 6 52 6" xfId="45585"/>
    <cellStyle name="Total 3 2 6 52 7" xfId="47014"/>
    <cellStyle name="Total 3 2 6 53" xfId="7306"/>
    <cellStyle name="Total 3 2 6 53 2" xfId="15023"/>
    <cellStyle name="Total 3 2 6 53 3" xfId="24016"/>
    <cellStyle name="Total 3 2 6 53 4" xfId="32203"/>
    <cellStyle name="Total 3 2 6 53 5" xfId="41459"/>
    <cellStyle name="Total 3 2 6 53 6" xfId="45868"/>
    <cellStyle name="Total 3 2 6 53 7" xfId="52976"/>
    <cellStyle name="Total 3 2 6 54" xfId="7279"/>
    <cellStyle name="Total 3 2 6 54 2" xfId="14996"/>
    <cellStyle name="Total 3 2 6 54 3" xfId="23989"/>
    <cellStyle name="Total 3 2 6 54 4" xfId="32176"/>
    <cellStyle name="Total 3 2 6 54 5" xfId="41432"/>
    <cellStyle name="Total 3 2 6 54 6" xfId="45841"/>
    <cellStyle name="Total 3 2 6 54 7" xfId="50809"/>
    <cellStyle name="Total 3 2 6 55" xfId="7420"/>
    <cellStyle name="Total 3 2 6 55 2" xfId="15137"/>
    <cellStyle name="Total 3 2 6 55 3" xfId="24130"/>
    <cellStyle name="Total 3 2 6 55 4" xfId="32317"/>
    <cellStyle name="Total 3 2 6 55 5" xfId="41569"/>
    <cellStyle name="Total 3 2 6 55 6" xfId="45982"/>
    <cellStyle name="Total 3 2 6 55 7" xfId="50688"/>
    <cellStyle name="Total 3 2 6 56" xfId="7541"/>
    <cellStyle name="Total 3 2 6 56 2" xfId="15258"/>
    <cellStyle name="Total 3 2 6 56 3" xfId="24251"/>
    <cellStyle name="Total 3 2 6 56 4" xfId="32438"/>
    <cellStyle name="Total 3 2 6 56 5" xfId="41684"/>
    <cellStyle name="Total 3 2 6 56 6" xfId="46103"/>
    <cellStyle name="Total 3 2 6 56 7" xfId="52782"/>
    <cellStyle name="Total 3 2 6 57" xfId="7817"/>
    <cellStyle name="Total 3 2 6 57 2" xfId="15534"/>
    <cellStyle name="Total 3 2 6 57 3" xfId="24521"/>
    <cellStyle name="Total 3 2 6 57 4" xfId="32714"/>
    <cellStyle name="Total 3 2 6 57 5" xfId="41949"/>
    <cellStyle name="Total 3 2 6 57 6" xfId="46379"/>
    <cellStyle name="Total 3 2 6 57 7" xfId="53862"/>
    <cellStyle name="Total 3 2 6 58" xfId="7968"/>
    <cellStyle name="Total 3 2 6 58 2" xfId="15685"/>
    <cellStyle name="Total 3 2 6 58 3" xfId="24670"/>
    <cellStyle name="Total 3 2 6 58 4" xfId="32865"/>
    <cellStyle name="Total 3 2 6 58 5" xfId="42092"/>
    <cellStyle name="Total 3 2 6 58 6" xfId="46530"/>
    <cellStyle name="Total 3 2 6 58 7" xfId="52777"/>
    <cellStyle name="Total 3 2 6 59" xfId="7713"/>
    <cellStyle name="Total 3 2 6 59 2" xfId="15430"/>
    <cellStyle name="Total 3 2 6 59 3" xfId="24421"/>
    <cellStyle name="Total 3 2 6 59 4" xfId="32610"/>
    <cellStyle name="Total 3 2 6 59 5" xfId="41847"/>
    <cellStyle name="Total 3 2 6 59 6" xfId="46275"/>
    <cellStyle name="Total 3 2 6 59 7" xfId="49928"/>
    <cellStyle name="Total 3 2 6 6" xfId="1437"/>
    <cellStyle name="Total 3 2 6 6 2" xfId="9260"/>
    <cellStyle name="Total 3 2 6 6 3" xfId="16688"/>
    <cellStyle name="Total 3 2 6 6 4" xfId="25511"/>
    <cellStyle name="Total 3 2 6 6 5" xfId="33989"/>
    <cellStyle name="Total 3 2 6 6 6" xfId="36510"/>
    <cellStyle name="Total 3 2 6 6 7" xfId="51898"/>
    <cellStyle name="Total 3 2 6 60" xfId="8093"/>
    <cellStyle name="Total 3 2 6 60 2" xfId="15810"/>
    <cellStyle name="Total 3 2 6 60 3" xfId="32990"/>
    <cellStyle name="Total 3 2 6 60 4" xfId="42212"/>
    <cellStyle name="Total 3 2 6 60 5" xfId="46655"/>
    <cellStyle name="Total 3 2 6 60 6" xfId="54392"/>
    <cellStyle name="Total 3 2 6 61" xfId="26350"/>
    <cellStyle name="Total 3 2 6 62" xfId="35082"/>
    <cellStyle name="Total 3 2 6 63" xfId="36316"/>
    <cellStyle name="Total 3 2 6 64" xfId="53744"/>
    <cellStyle name="Total 3 2 6 7" xfId="1000"/>
    <cellStyle name="Total 3 2 6 7 2" xfId="8823"/>
    <cellStyle name="Total 3 2 6 7 3" xfId="16251"/>
    <cellStyle name="Total 3 2 6 7 4" xfId="20688"/>
    <cellStyle name="Total 3 2 6 7 5" xfId="27186"/>
    <cellStyle name="Total 3 2 6 7 6" xfId="36885"/>
    <cellStyle name="Total 3 2 6 7 7" xfId="50222"/>
    <cellStyle name="Total 3 2 6 8" xfId="1674"/>
    <cellStyle name="Total 3 2 6 8 2" xfId="9497"/>
    <cellStyle name="Total 3 2 6 8 3" xfId="16925"/>
    <cellStyle name="Total 3 2 6 8 4" xfId="20412"/>
    <cellStyle name="Total 3 2 6 8 5" xfId="27981"/>
    <cellStyle name="Total 3 2 6 8 6" xfId="38013"/>
    <cellStyle name="Total 3 2 6 8 7" xfId="49001"/>
    <cellStyle name="Total 3 2 6 9" xfId="1808"/>
    <cellStyle name="Total 3 2 6 9 2" xfId="9631"/>
    <cellStyle name="Total 3 2 6 9 3" xfId="17059"/>
    <cellStyle name="Total 3 2 6 9 4" xfId="19381"/>
    <cellStyle name="Total 3 2 6 9 5" xfId="27838"/>
    <cellStyle name="Total 3 2 6 9 6" xfId="39758"/>
    <cellStyle name="Total 3 2 6 9 7" xfId="47386"/>
    <cellStyle name="Total 3 2 60" xfId="7377"/>
    <cellStyle name="Total 3 2 60 2" xfId="15094"/>
    <cellStyle name="Total 3 2 60 3" xfId="24087"/>
    <cellStyle name="Total 3 2 60 4" xfId="32274"/>
    <cellStyle name="Total 3 2 60 5" xfId="41530"/>
    <cellStyle name="Total 3 2 60 6" xfId="45939"/>
    <cellStyle name="Total 3 2 60 7" xfId="51652"/>
    <cellStyle name="Total 3 2 61" xfId="7530"/>
    <cellStyle name="Total 3 2 61 2" xfId="15247"/>
    <cellStyle name="Total 3 2 61 3" xfId="24240"/>
    <cellStyle name="Total 3 2 61 4" xfId="32427"/>
    <cellStyle name="Total 3 2 61 5" xfId="41673"/>
    <cellStyle name="Total 3 2 61 6" xfId="46092"/>
    <cellStyle name="Total 3 2 61 7" xfId="53815"/>
    <cellStyle name="Total 3 2 62" xfId="7731"/>
    <cellStyle name="Total 3 2 62 2" xfId="15448"/>
    <cellStyle name="Total 3 2 62 3" xfId="24439"/>
    <cellStyle name="Total 3 2 62 4" xfId="32628"/>
    <cellStyle name="Total 3 2 62 5" xfId="41864"/>
    <cellStyle name="Total 3 2 62 6" xfId="46293"/>
    <cellStyle name="Total 3 2 62 7" xfId="47923"/>
    <cellStyle name="Total 3 2 63" xfId="7803"/>
    <cellStyle name="Total 3 2 63 2" xfId="15520"/>
    <cellStyle name="Total 3 2 63 3" xfId="24507"/>
    <cellStyle name="Total 3 2 63 4" xfId="32700"/>
    <cellStyle name="Total 3 2 63 5" xfId="41935"/>
    <cellStyle name="Total 3 2 63 6" xfId="46365"/>
    <cellStyle name="Total 3 2 63 7" xfId="54123"/>
    <cellStyle name="Total 3 2 64" xfId="7800"/>
    <cellStyle name="Total 3 2 64 2" xfId="15517"/>
    <cellStyle name="Total 3 2 64 3" xfId="24504"/>
    <cellStyle name="Total 3 2 64 4" xfId="32697"/>
    <cellStyle name="Total 3 2 64 5" xfId="41932"/>
    <cellStyle name="Total 3 2 64 6" xfId="46362"/>
    <cellStyle name="Total 3 2 64 7" xfId="46972"/>
    <cellStyle name="Total 3 2 65" xfId="7931"/>
    <cellStyle name="Total 3 2 65 2" xfId="15648"/>
    <cellStyle name="Total 3 2 65 3" xfId="32828"/>
    <cellStyle name="Total 3 2 65 4" xfId="42058"/>
    <cellStyle name="Total 3 2 65 5" xfId="46493"/>
    <cellStyle name="Total 3 2 65 6" xfId="49156"/>
    <cellStyle name="Total 3 2 66" xfId="26408"/>
    <cellStyle name="Total 3 2 67" xfId="35168"/>
    <cellStyle name="Total 3 2 68" xfId="37724"/>
    <cellStyle name="Total 3 2 69" xfId="53879"/>
    <cellStyle name="Total 3 2 7" xfId="599"/>
    <cellStyle name="Total 3 2 7 2" xfId="8422"/>
    <cellStyle name="Total 3 2 7 3" xfId="11969"/>
    <cellStyle name="Total 3 2 7 4" xfId="19226"/>
    <cellStyle name="Total 3 2 7 5" xfId="27894"/>
    <cellStyle name="Total 3 2 7 6" xfId="37184"/>
    <cellStyle name="Total 3 2 7 7" xfId="47273"/>
    <cellStyle name="Total 3 2 8" xfId="610"/>
    <cellStyle name="Total 3 2 8 2" xfId="8433"/>
    <cellStyle name="Total 3 2 8 3" xfId="10979"/>
    <cellStyle name="Total 3 2 8 4" xfId="19419"/>
    <cellStyle name="Total 3 2 8 5" xfId="28296"/>
    <cellStyle name="Total 3 2 8 6" xfId="38183"/>
    <cellStyle name="Total 3 2 8 7" xfId="47004"/>
    <cellStyle name="Total 3 2 9" xfId="733"/>
    <cellStyle name="Total 3 2 9 2" xfId="8556"/>
    <cellStyle name="Total 3 2 9 3" xfId="15984"/>
    <cellStyle name="Total 3 2 9 4" xfId="20442"/>
    <cellStyle name="Total 3 2 9 5" xfId="27608"/>
    <cellStyle name="Total 3 2 9 6" xfId="37084"/>
    <cellStyle name="Total 3 2 9 7" xfId="47368"/>
    <cellStyle name="Total 3 20" xfId="3139"/>
    <cellStyle name="Total 3 20 2" xfId="10943"/>
    <cellStyle name="Total 3 20 3" xfId="20277"/>
    <cellStyle name="Total 3 20 4" xfId="28370"/>
    <cellStyle name="Total 3 20 5" xfId="37755"/>
    <cellStyle name="Total 3 20 6" xfId="42405"/>
    <cellStyle name="Total 3 20 7" xfId="47361"/>
    <cellStyle name="Total 3 21" xfId="3112"/>
    <cellStyle name="Total 3 21 2" xfId="10917"/>
    <cellStyle name="Total 3 21 3" xfId="20259"/>
    <cellStyle name="Total 3 21 4" xfId="28354"/>
    <cellStyle name="Total 3 21 5" xfId="37733"/>
    <cellStyle name="Total 3 21 6" xfId="42397"/>
    <cellStyle name="Total 3 21 7" xfId="48754"/>
    <cellStyle name="Total 3 22" xfId="4057"/>
    <cellStyle name="Total 3 22 2" xfId="11823"/>
    <cellStyle name="Total 3 22 3" xfId="20767"/>
    <cellStyle name="Total 3 22 4" xfId="28954"/>
    <cellStyle name="Total 3 22 5" xfId="38333"/>
    <cellStyle name="Total 3 22 6" xfId="42619"/>
    <cellStyle name="Total 3 22 7" xfId="50748"/>
    <cellStyle name="Total 3 23" xfId="5094"/>
    <cellStyle name="Total 3 23 2" xfId="12811"/>
    <cellStyle name="Total 3 23 3" xfId="21804"/>
    <cellStyle name="Total 3 23 4" xfId="29991"/>
    <cellStyle name="Total 3 23 5" xfId="39332"/>
    <cellStyle name="Total 3 23 6" xfId="43656"/>
    <cellStyle name="Total 3 23 7" xfId="50854"/>
    <cellStyle name="Total 3 24" xfId="5349"/>
    <cellStyle name="Total 3 24 2" xfId="13066"/>
    <cellStyle name="Total 3 24 3" xfId="22059"/>
    <cellStyle name="Total 3 24 4" xfId="30246"/>
    <cellStyle name="Total 3 24 5" xfId="39578"/>
    <cellStyle name="Total 3 24 6" xfId="43911"/>
    <cellStyle name="Total 3 24 7" xfId="47227"/>
    <cellStyle name="Total 3 25" xfId="5351"/>
    <cellStyle name="Total 3 25 2" xfId="13068"/>
    <cellStyle name="Total 3 25 3" xfId="22061"/>
    <cellStyle name="Total 3 25 4" xfId="30248"/>
    <cellStyle name="Total 3 25 5" xfId="39580"/>
    <cellStyle name="Total 3 25 6" xfId="43913"/>
    <cellStyle name="Total 3 25 7" xfId="50973"/>
    <cellStyle name="Total 3 26" xfId="5449"/>
    <cellStyle name="Total 3 26 2" xfId="13166"/>
    <cellStyle name="Total 3 26 3" xfId="22159"/>
    <cellStyle name="Total 3 26 4" xfId="30346"/>
    <cellStyle name="Total 3 26 5" xfId="39674"/>
    <cellStyle name="Total 3 26 6" xfId="44011"/>
    <cellStyle name="Total 3 26 7" xfId="53140"/>
    <cellStyle name="Total 3 27" xfId="6548"/>
    <cellStyle name="Total 3 27 2" xfId="14265"/>
    <cellStyle name="Total 3 27 3" xfId="23258"/>
    <cellStyle name="Total 3 27 4" xfId="31445"/>
    <cellStyle name="Total 3 27 5" xfId="40734"/>
    <cellStyle name="Total 3 27 6" xfId="45110"/>
    <cellStyle name="Total 3 27 7" xfId="53617"/>
    <cellStyle name="Total 3 28" xfId="5191"/>
    <cellStyle name="Total 3 28 2" xfId="12908"/>
    <cellStyle name="Total 3 28 3" xfId="21901"/>
    <cellStyle name="Total 3 28 4" xfId="30088"/>
    <cellStyle name="Total 3 28 5" xfId="39425"/>
    <cellStyle name="Total 3 28 6" xfId="43753"/>
    <cellStyle name="Total 3 28 7" xfId="49495"/>
    <cellStyle name="Total 3 29" xfId="7289"/>
    <cellStyle name="Total 3 29 2" xfId="15006"/>
    <cellStyle name="Total 3 29 3" xfId="23999"/>
    <cellStyle name="Total 3 29 4" xfId="32186"/>
    <cellStyle name="Total 3 29 5" xfId="41442"/>
    <cellStyle name="Total 3 29 6" xfId="45851"/>
    <cellStyle name="Total 3 29 7" xfId="47462"/>
    <cellStyle name="Total 3 3" xfId="512"/>
    <cellStyle name="Total 3 3 10" xfId="1958"/>
    <cellStyle name="Total 3 3 10 2" xfId="9781"/>
    <cellStyle name="Total 3 3 10 3" xfId="17209"/>
    <cellStyle name="Total 3 3 10 4" xfId="20267"/>
    <cellStyle name="Total 3 3 10 5" xfId="28820"/>
    <cellStyle name="Total 3 3 10 6" xfId="38894"/>
    <cellStyle name="Total 3 3 10 7" xfId="50252"/>
    <cellStyle name="Total 3 3 11" xfId="2076"/>
    <cellStyle name="Total 3 3 11 2" xfId="9899"/>
    <cellStyle name="Total 3 3 11 3" xfId="17327"/>
    <cellStyle name="Total 3 3 11 4" xfId="24881"/>
    <cellStyle name="Total 3 3 11 5" xfId="33195"/>
    <cellStyle name="Total 3 3 11 6" xfId="36856"/>
    <cellStyle name="Total 3 3 11 7" xfId="50527"/>
    <cellStyle name="Total 3 3 12" xfId="2189"/>
    <cellStyle name="Total 3 3 12 2" xfId="10012"/>
    <cellStyle name="Total 3 3 12 3" xfId="17440"/>
    <cellStyle name="Total 3 3 12 4" xfId="26231"/>
    <cellStyle name="Total 3 3 12 5" xfId="34921"/>
    <cellStyle name="Total 3 3 12 6" xfId="37991"/>
    <cellStyle name="Total 3 3 12 7" xfId="53495"/>
    <cellStyle name="Total 3 3 13" xfId="968"/>
    <cellStyle name="Total 3 3 13 2" xfId="8791"/>
    <cellStyle name="Total 3 3 13 3" xfId="16219"/>
    <cellStyle name="Total 3 3 13 4" xfId="26279"/>
    <cellStyle name="Total 3 3 13 5" xfId="34986"/>
    <cellStyle name="Total 3 3 13 6" xfId="36442"/>
    <cellStyle name="Total 3 3 13 7" xfId="53607"/>
    <cellStyle name="Total 3 3 14" xfId="1168"/>
    <cellStyle name="Total 3 3 14 2" xfId="8991"/>
    <cellStyle name="Total 3 3 14 3" xfId="16419"/>
    <cellStyle name="Total 3 3 14 4" xfId="20375"/>
    <cellStyle name="Total 3 3 14 5" xfId="27556"/>
    <cellStyle name="Total 3 3 14 6" xfId="37608"/>
    <cellStyle name="Total 3 3 14 7" xfId="48324"/>
    <cellStyle name="Total 3 3 15" xfId="2487"/>
    <cellStyle name="Total 3 3 15 2" xfId="10310"/>
    <cellStyle name="Total 3 3 15 3" xfId="17738"/>
    <cellStyle name="Total 3 3 15 4" xfId="25339"/>
    <cellStyle name="Total 3 3 15 5" xfId="33773"/>
    <cellStyle name="Total 3 3 15 6" xfId="37540"/>
    <cellStyle name="Total 3 3 15 7" xfId="51516"/>
    <cellStyle name="Total 3 3 16" xfId="2600"/>
    <cellStyle name="Total 3 3 16 2" xfId="10423"/>
    <cellStyle name="Total 3 3 16 3" xfId="17851"/>
    <cellStyle name="Total 3 3 16 4" xfId="19657"/>
    <cellStyle name="Total 3 3 16 5" xfId="26989"/>
    <cellStyle name="Total 3 3 16 6" xfId="36858"/>
    <cellStyle name="Total 3 3 16 7" xfId="48658"/>
    <cellStyle name="Total 3 3 17" xfId="2415"/>
    <cellStyle name="Total 3 3 17 2" xfId="10238"/>
    <cellStyle name="Total 3 3 17 3" xfId="17666"/>
    <cellStyle name="Total 3 3 17 4" xfId="25558"/>
    <cellStyle name="Total 3 3 17 5" xfId="34056"/>
    <cellStyle name="Total 3 3 17 6" xfId="37859"/>
    <cellStyle name="Total 3 3 17 7" xfId="52002"/>
    <cellStyle name="Total 3 3 18" xfId="2563"/>
    <cellStyle name="Total 3 3 18 2" xfId="10386"/>
    <cellStyle name="Total 3 3 18 3" xfId="17814"/>
    <cellStyle name="Total 3 3 18 4" xfId="25956"/>
    <cellStyle name="Total 3 3 18 5" xfId="34564"/>
    <cellStyle name="Total 3 3 18 6" xfId="38258"/>
    <cellStyle name="Total 3 3 18 7" xfId="52906"/>
    <cellStyle name="Total 3 3 19" xfId="2794"/>
    <cellStyle name="Total 3 3 19 2" xfId="10617"/>
    <cellStyle name="Total 3 3 19 3" xfId="18045"/>
    <cellStyle name="Total 3 3 19 4" xfId="25218"/>
    <cellStyle name="Total 3 3 19 5" xfId="33618"/>
    <cellStyle name="Total 3 3 19 6" xfId="37458"/>
    <cellStyle name="Total 3 3 19 7" xfId="51266"/>
    <cellStyle name="Total 3 3 2" xfId="663"/>
    <cellStyle name="Total 3 3 2 2" xfId="8486"/>
    <cellStyle name="Total 3 3 2 3" xfId="8262"/>
    <cellStyle name="Total 3 3 2 4" xfId="24877"/>
    <cellStyle name="Total 3 3 2 5" xfId="33191"/>
    <cellStyle name="Total 3 3 2 6" xfId="38086"/>
    <cellStyle name="Total 3 3 2 7" xfId="50518"/>
    <cellStyle name="Total 3 3 20" xfId="2901"/>
    <cellStyle name="Total 3 3 20 2" xfId="10724"/>
    <cellStyle name="Total 3 3 20 3" xfId="18152"/>
    <cellStyle name="Total 3 3 20 4" xfId="25505"/>
    <cellStyle name="Total 3 3 20 5" xfId="33983"/>
    <cellStyle name="Total 3 3 20 6" xfId="37326"/>
    <cellStyle name="Total 3 3 20 7" xfId="51889"/>
    <cellStyle name="Total 3 3 21" xfId="3277"/>
    <cellStyle name="Total 3 3 21 2" xfId="11070"/>
    <cellStyle name="Total 3 3 21 3" xfId="18399"/>
    <cellStyle name="Total 3 3 21 4" xfId="26326"/>
    <cellStyle name="Total 3 3 21 5" xfId="35050"/>
    <cellStyle name="Total 3 3 21 6" xfId="41333"/>
    <cellStyle name="Total 3 3 21 7" xfId="53696"/>
    <cellStyle name="Total 3 3 22" xfId="3397"/>
    <cellStyle name="Total 3 3 22 2" xfId="11188"/>
    <cellStyle name="Total 3 3 22 3" xfId="18510"/>
    <cellStyle name="Total 3 3 22 4" xfId="19087"/>
    <cellStyle name="Total 3 3 22 5" xfId="26798"/>
    <cellStyle name="Total 3 3 22 6" xfId="37231"/>
    <cellStyle name="Total 3 3 22 7" xfId="49858"/>
    <cellStyle name="Total 3 3 23" xfId="2998"/>
    <cellStyle name="Total 3 3 23 2" xfId="10817"/>
    <cellStyle name="Total 3 3 23 3" xfId="18240"/>
    <cellStyle name="Total 3 3 23 4" xfId="25821"/>
    <cellStyle name="Total 3 3 23 5" xfId="34404"/>
    <cellStyle name="Total 3 3 23 6" xfId="40313"/>
    <cellStyle name="Total 3 3 23 7" xfId="52616"/>
    <cellStyle name="Total 3 3 24" xfId="3667"/>
    <cellStyle name="Total 3 3 24 2" xfId="11452"/>
    <cellStyle name="Total 3 3 24 3" xfId="18725"/>
    <cellStyle name="Total 3 3 24 4" xfId="25649"/>
    <cellStyle name="Total 3 3 24 5" xfId="34171"/>
    <cellStyle name="Total 3 3 24 6" xfId="38807"/>
    <cellStyle name="Total 3 3 24 7" xfId="52204"/>
    <cellStyle name="Total 3 3 25" xfId="3798"/>
    <cellStyle name="Total 3 3 25 2" xfId="11580"/>
    <cellStyle name="Total 3 3 25 3" xfId="18837"/>
    <cellStyle name="Total 3 3 25 4" xfId="24803"/>
    <cellStyle name="Total 3 3 25 5" xfId="28138"/>
    <cellStyle name="Total 3 3 25 6" xfId="41685"/>
    <cellStyle name="Total 3 3 25 7" xfId="48161"/>
    <cellStyle name="Total 3 3 26" xfId="3915"/>
    <cellStyle name="Total 3 3 26 2" xfId="11695"/>
    <cellStyle name="Total 3 3 26 3" xfId="18946"/>
    <cellStyle name="Total 3 3 26 4" xfId="19154"/>
    <cellStyle name="Total 3 3 26 5" xfId="27763"/>
    <cellStyle name="Total 3 3 26 6" xfId="37185"/>
    <cellStyle name="Total 3 3 26 7" xfId="49236"/>
    <cellStyle name="Total 3 3 27" xfId="3575"/>
    <cellStyle name="Total 3 3 27 2" xfId="11364"/>
    <cellStyle name="Total 3 3 27 3" xfId="20531"/>
    <cellStyle name="Total 3 3 27 4" xfId="28656"/>
    <cellStyle name="Total 3 3 27 5" xfId="38039"/>
    <cellStyle name="Total 3 3 27 6" xfId="42511"/>
    <cellStyle name="Total 3 3 27 7" xfId="54174"/>
    <cellStyle name="Total 3 3 28" xfId="4112"/>
    <cellStyle name="Total 3 3 28 2" xfId="11872"/>
    <cellStyle name="Total 3 3 28 3" xfId="20822"/>
    <cellStyle name="Total 3 3 28 4" xfId="29009"/>
    <cellStyle name="Total 3 3 28 5" xfId="38386"/>
    <cellStyle name="Total 3 3 28 6" xfId="42674"/>
    <cellStyle name="Total 3 3 28 7" xfId="52741"/>
    <cellStyle name="Total 3 3 29" xfId="3091"/>
    <cellStyle name="Total 3 3 29 2" xfId="20250"/>
    <cellStyle name="Total 3 3 29 3" xfId="28340"/>
    <cellStyle name="Total 3 3 29 4" xfId="37719"/>
    <cellStyle name="Total 3 3 29 5" xfId="42393"/>
    <cellStyle name="Total 3 3 29 6" xfId="50590"/>
    <cellStyle name="Total 3 3 3" xfId="770"/>
    <cellStyle name="Total 3 3 3 2" xfId="8593"/>
    <cellStyle name="Total 3 3 3 3" xfId="16021"/>
    <cellStyle name="Total 3 3 3 4" xfId="25663"/>
    <cellStyle name="Total 3 3 3 5" xfId="34195"/>
    <cellStyle name="Total 3 3 3 6" xfId="38223"/>
    <cellStyle name="Total 3 3 3 7" xfId="52233"/>
    <cellStyle name="Total 3 3 30" xfId="4309"/>
    <cellStyle name="Total 3 3 30 2" xfId="12026"/>
    <cellStyle name="Total 3 3 30 3" xfId="21019"/>
    <cellStyle name="Total 3 3 30 4" xfId="29206"/>
    <cellStyle name="Total 3 3 30 5" xfId="38577"/>
    <cellStyle name="Total 3 3 30 6" xfId="42871"/>
    <cellStyle name="Total 3 3 30 7" xfId="47847"/>
    <cellStyle name="Total 3 3 31" xfId="4432"/>
    <cellStyle name="Total 3 3 31 2" xfId="12149"/>
    <cellStyle name="Total 3 3 31 3" xfId="21142"/>
    <cellStyle name="Total 3 3 31 4" xfId="29329"/>
    <cellStyle name="Total 3 3 31 5" xfId="38695"/>
    <cellStyle name="Total 3 3 31 6" xfId="42994"/>
    <cellStyle name="Total 3 3 31 7" xfId="51440"/>
    <cellStyle name="Total 3 3 32" xfId="4546"/>
    <cellStyle name="Total 3 3 32 2" xfId="12263"/>
    <cellStyle name="Total 3 3 32 3" xfId="21256"/>
    <cellStyle name="Total 3 3 32 4" xfId="29443"/>
    <cellStyle name="Total 3 3 32 5" xfId="38804"/>
    <cellStyle name="Total 3 3 32 6" xfId="43108"/>
    <cellStyle name="Total 3 3 32 7" xfId="48238"/>
    <cellStyle name="Total 3 3 33" xfId="4659"/>
    <cellStyle name="Total 3 3 33 2" xfId="12376"/>
    <cellStyle name="Total 3 3 33 3" xfId="21369"/>
    <cellStyle name="Total 3 3 33 4" xfId="29556"/>
    <cellStyle name="Total 3 3 33 5" xfId="38913"/>
    <cellStyle name="Total 3 3 33 6" xfId="43221"/>
    <cellStyle name="Total 3 3 33 7" xfId="49691"/>
    <cellStyle name="Total 3 3 34" xfId="4771"/>
    <cellStyle name="Total 3 3 34 2" xfId="12488"/>
    <cellStyle name="Total 3 3 34 3" xfId="21481"/>
    <cellStyle name="Total 3 3 34 4" xfId="29668"/>
    <cellStyle name="Total 3 3 34 5" xfId="39022"/>
    <cellStyle name="Total 3 3 34 6" xfId="43333"/>
    <cellStyle name="Total 3 3 34 7" xfId="54222"/>
    <cellStyle name="Total 3 3 35" xfId="4879"/>
    <cellStyle name="Total 3 3 35 2" xfId="12596"/>
    <cellStyle name="Total 3 3 35 3" xfId="21589"/>
    <cellStyle name="Total 3 3 35 4" xfId="29776"/>
    <cellStyle name="Total 3 3 35 5" xfId="39125"/>
    <cellStyle name="Total 3 3 35 6" xfId="43441"/>
    <cellStyle name="Total 3 3 35 7" xfId="50497"/>
    <cellStyle name="Total 3 3 36" xfId="4991"/>
    <cellStyle name="Total 3 3 36 2" xfId="12708"/>
    <cellStyle name="Total 3 3 36 3" xfId="21701"/>
    <cellStyle name="Total 3 3 36 4" xfId="29888"/>
    <cellStyle name="Total 3 3 36 5" xfId="39234"/>
    <cellStyle name="Total 3 3 36 6" xfId="43553"/>
    <cellStyle name="Total 3 3 36 7" xfId="54376"/>
    <cellStyle name="Total 3 3 37" xfId="5108"/>
    <cellStyle name="Total 3 3 37 2" xfId="12825"/>
    <cellStyle name="Total 3 3 37 3" xfId="21818"/>
    <cellStyle name="Total 3 3 37 4" xfId="30005"/>
    <cellStyle name="Total 3 3 37 5" xfId="39346"/>
    <cellStyle name="Total 3 3 37 6" xfId="43670"/>
    <cellStyle name="Total 3 3 37 7" xfId="49416"/>
    <cellStyle name="Total 3 3 38" xfId="5489"/>
    <cellStyle name="Total 3 3 38 2" xfId="13206"/>
    <cellStyle name="Total 3 3 38 3" xfId="22199"/>
    <cellStyle name="Total 3 3 38 4" xfId="30386"/>
    <cellStyle name="Total 3 3 38 5" xfId="39711"/>
    <cellStyle name="Total 3 3 38 6" xfId="44051"/>
    <cellStyle name="Total 3 3 38 7" xfId="49144"/>
    <cellStyle name="Total 3 3 39" xfId="5614"/>
    <cellStyle name="Total 3 3 39 2" xfId="13331"/>
    <cellStyle name="Total 3 3 39 3" xfId="22324"/>
    <cellStyle name="Total 3 3 39 4" xfId="30511"/>
    <cellStyle name="Total 3 3 39 5" xfId="39832"/>
    <cellStyle name="Total 3 3 39 6" xfId="44176"/>
    <cellStyle name="Total 3 3 39 7" xfId="47121"/>
    <cellStyle name="Total 3 3 4" xfId="882"/>
    <cellStyle name="Total 3 3 4 2" xfId="8705"/>
    <cellStyle name="Total 3 3 4 3" xfId="16133"/>
    <cellStyle name="Total 3 3 4 4" xfId="26527"/>
    <cellStyle name="Total 3 3 4 5" xfId="35327"/>
    <cellStyle name="Total 3 3 4 6" xfId="38105"/>
    <cellStyle name="Total 3 3 4 7" xfId="54134"/>
    <cellStyle name="Total 3 3 40" xfId="5729"/>
    <cellStyle name="Total 3 3 40 2" xfId="13446"/>
    <cellStyle name="Total 3 3 40 3" xfId="22439"/>
    <cellStyle name="Total 3 3 40 4" xfId="30626"/>
    <cellStyle name="Total 3 3 40 5" xfId="39943"/>
    <cellStyle name="Total 3 3 40 6" xfId="44291"/>
    <cellStyle name="Total 3 3 40 7" xfId="53813"/>
    <cellStyle name="Total 3 3 41" xfId="5846"/>
    <cellStyle name="Total 3 3 41 2" xfId="13563"/>
    <cellStyle name="Total 3 3 41 3" xfId="22556"/>
    <cellStyle name="Total 3 3 41 4" xfId="30743"/>
    <cellStyle name="Total 3 3 41 5" xfId="40057"/>
    <cellStyle name="Total 3 3 41 6" xfId="44408"/>
    <cellStyle name="Total 3 3 41 7" xfId="48149"/>
    <cellStyle name="Total 3 3 42" xfId="5974"/>
    <cellStyle name="Total 3 3 42 2" xfId="13691"/>
    <cellStyle name="Total 3 3 42 3" xfId="22684"/>
    <cellStyle name="Total 3 3 42 4" xfId="30871"/>
    <cellStyle name="Total 3 3 42 5" xfId="40180"/>
    <cellStyle name="Total 3 3 42 6" xfId="44536"/>
    <cellStyle name="Total 3 3 42 7" xfId="49181"/>
    <cellStyle name="Total 3 3 43" xfId="5333"/>
    <cellStyle name="Total 3 3 43 2" xfId="13050"/>
    <cellStyle name="Total 3 3 43 3" xfId="22043"/>
    <cellStyle name="Total 3 3 43 4" xfId="30230"/>
    <cellStyle name="Total 3 3 43 5" xfId="39563"/>
    <cellStyle name="Total 3 3 43 6" xfId="43895"/>
    <cellStyle name="Total 3 3 43 7" xfId="50153"/>
    <cellStyle name="Total 3 3 44" xfId="6230"/>
    <cellStyle name="Total 3 3 44 2" xfId="13947"/>
    <cellStyle name="Total 3 3 44 3" xfId="22940"/>
    <cellStyle name="Total 3 3 44 4" xfId="31127"/>
    <cellStyle name="Total 3 3 44 5" xfId="40428"/>
    <cellStyle name="Total 3 3 44 6" xfId="44792"/>
    <cellStyle name="Total 3 3 44 7" xfId="51866"/>
    <cellStyle name="Total 3 3 45" xfId="6347"/>
    <cellStyle name="Total 3 3 45 2" xfId="14064"/>
    <cellStyle name="Total 3 3 45 3" xfId="23057"/>
    <cellStyle name="Total 3 3 45 4" xfId="31244"/>
    <cellStyle name="Total 3 3 45 5" xfId="40542"/>
    <cellStyle name="Total 3 3 45 6" xfId="44909"/>
    <cellStyle name="Total 3 3 45 7" xfId="48559"/>
    <cellStyle name="Total 3 3 46" xfId="6457"/>
    <cellStyle name="Total 3 3 46 2" xfId="14174"/>
    <cellStyle name="Total 3 3 46 3" xfId="23167"/>
    <cellStyle name="Total 3 3 46 4" xfId="31354"/>
    <cellStyle name="Total 3 3 46 5" xfId="40648"/>
    <cellStyle name="Total 3 3 46 6" xfId="45019"/>
    <cellStyle name="Total 3 3 46 7" xfId="47390"/>
    <cellStyle name="Total 3 3 47" xfId="5079"/>
    <cellStyle name="Total 3 3 47 2" xfId="12796"/>
    <cellStyle name="Total 3 3 47 3" xfId="21789"/>
    <cellStyle name="Total 3 3 47 4" xfId="29976"/>
    <cellStyle name="Total 3 3 47 5" xfId="39319"/>
    <cellStyle name="Total 3 3 47 6" xfId="43641"/>
    <cellStyle name="Total 3 3 47 7" xfId="51674"/>
    <cellStyle name="Total 3 3 48" xfId="6604"/>
    <cellStyle name="Total 3 3 48 2" xfId="14321"/>
    <cellStyle name="Total 3 3 48 3" xfId="23314"/>
    <cellStyle name="Total 3 3 48 4" xfId="31501"/>
    <cellStyle name="Total 3 3 48 5" xfId="40788"/>
    <cellStyle name="Total 3 3 48 6" xfId="45166"/>
    <cellStyle name="Total 3 3 48 7" xfId="49909"/>
    <cellStyle name="Total 3 3 49" xfId="6715"/>
    <cellStyle name="Total 3 3 49 2" xfId="14432"/>
    <cellStyle name="Total 3 3 49 3" xfId="23425"/>
    <cellStyle name="Total 3 3 49 4" xfId="31612"/>
    <cellStyle name="Total 3 3 49 5" xfId="40893"/>
    <cellStyle name="Total 3 3 49 6" xfId="45277"/>
    <cellStyle name="Total 3 3 49 7" xfId="53005"/>
    <cellStyle name="Total 3 3 5" xfId="1346"/>
    <cellStyle name="Total 3 3 5 2" xfId="9169"/>
    <cellStyle name="Total 3 3 5 3" xfId="16597"/>
    <cellStyle name="Total 3 3 5 4" xfId="19744"/>
    <cellStyle name="Total 3 3 5 5" xfId="28726"/>
    <cellStyle name="Total 3 3 5 6" xfId="41540"/>
    <cellStyle name="Total 3 3 5 7" xfId="48692"/>
    <cellStyle name="Total 3 3 50" xfId="6830"/>
    <cellStyle name="Total 3 3 50 2" xfId="14547"/>
    <cellStyle name="Total 3 3 50 3" xfId="23540"/>
    <cellStyle name="Total 3 3 50 4" xfId="31727"/>
    <cellStyle name="Total 3 3 50 5" xfId="41001"/>
    <cellStyle name="Total 3 3 50 6" xfId="45392"/>
    <cellStyle name="Total 3 3 50 7" xfId="47792"/>
    <cellStyle name="Total 3 3 51" xfId="6943"/>
    <cellStyle name="Total 3 3 51 2" xfId="14660"/>
    <cellStyle name="Total 3 3 51 3" xfId="23653"/>
    <cellStyle name="Total 3 3 51 4" xfId="31840"/>
    <cellStyle name="Total 3 3 51 5" xfId="41109"/>
    <cellStyle name="Total 3 3 51 6" xfId="45505"/>
    <cellStyle name="Total 3 3 51 7" xfId="46798"/>
    <cellStyle name="Total 3 3 52" xfId="7055"/>
    <cellStyle name="Total 3 3 52 2" xfId="14772"/>
    <cellStyle name="Total 3 3 52 3" xfId="23765"/>
    <cellStyle name="Total 3 3 52 4" xfId="31952"/>
    <cellStyle name="Total 3 3 52 5" xfId="41215"/>
    <cellStyle name="Total 3 3 52 6" xfId="45617"/>
    <cellStyle name="Total 3 3 52 7" xfId="48067"/>
    <cellStyle name="Total 3 3 53" xfId="7331"/>
    <cellStyle name="Total 3 3 53 2" xfId="15048"/>
    <cellStyle name="Total 3 3 53 3" xfId="24041"/>
    <cellStyle name="Total 3 3 53 4" xfId="32228"/>
    <cellStyle name="Total 3 3 53 5" xfId="41484"/>
    <cellStyle name="Total 3 3 53 6" xfId="45893"/>
    <cellStyle name="Total 3 3 53 7" xfId="52835"/>
    <cellStyle name="Total 3 3 54" xfId="7296"/>
    <cellStyle name="Total 3 3 54 2" xfId="15013"/>
    <cellStyle name="Total 3 3 54 3" xfId="24006"/>
    <cellStyle name="Total 3 3 54 4" xfId="32193"/>
    <cellStyle name="Total 3 3 54 5" xfId="41449"/>
    <cellStyle name="Total 3 3 54 6" xfId="45858"/>
    <cellStyle name="Total 3 3 54 7" xfId="48254"/>
    <cellStyle name="Total 3 3 55" xfId="7452"/>
    <cellStyle name="Total 3 3 55 2" xfId="15169"/>
    <cellStyle name="Total 3 3 55 3" xfId="24162"/>
    <cellStyle name="Total 3 3 55 4" xfId="32349"/>
    <cellStyle name="Total 3 3 55 5" xfId="41598"/>
    <cellStyle name="Total 3 3 55 6" xfId="46014"/>
    <cellStyle name="Total 3 3 55 7" xfId="48426"/>
    <cellStyle name="Total 3 3 56" xfId="7573"/>
    <cellStyle name="Total 3 3 56 2" xfId="15290"/>
    <cellStyle name="Total 3 3 56 3" xfId="24283"/>
    <cellStyle name="Total 3 3 56 4" xfId="32470"/>
    <cellStyle name="Total 3 3 56 5" xfId="41713"/>
    <cellStyle name="Total 3 3 56 6" xfId="46135"/>
    <cellStyle name="Total 3 3 56 7" xfId="49239"/>
    <cellStyle name="Total 3 3 57" xfId="7849"/>
    <cellStyle name="Total 3 3 57 2" xfId="15566"/>
    <cellStyle name="Total 3 3 57 3" xfId="24553"/>
    <cellStyle name="Total 3 3 57 4" xfId="32746"/>
    <cellStyle name="Total 3 3 57 5" xfId="41978"/>
    <cellStyle name="Total 3 3 57 6" xfId="46411"/>
    <cellStyle name="Total 3 3 57 7" xfId="50541"/>
    <cellStyle name="Total 3 3 58" xfId="7969"/>
    <cellStyle name="Total 3 3 58 2" xfId="15686"/>
    <cellStyle name="Total 3 3 58 3" xfId="24671"/>
    <cellStyle name="Total 3 3 58 4" xfId="32866"/>
    <cellStyle name="Total 3 3 58 5" xfId="42093"/>
    <cellStyle name="Total 3 3 58 6" xfId="46531"/>
    <cellStyle name="Total 3 3 58 7" xfId="52669"/>
    <cellStyle name="Total 3 3 59" xfId="8061"/>
    <cellStyle name="Total 3 3 59 2" xfId="15778"/>
    <cellStyle name="Total 3 3 59 3" xfId="24763"/>
    <cellStyle name="Total 3 3 59 4" xfId="32958"/>
    <cellStyle name="Total 3 3 59 5" xfId="42182"/>
    <cellStyle name="Total 3 3 59 6" xfId="46623"/>
    <cellStyle name="Total 3 3 59 7" xfId="50211"/>
    <cellStyle name="Total 3 3 6" xfId="1469"/>
    <cellStyle name="Total 3 3 6 2" xfId="9292"/>
    <cellStyle name="Total 3 3 6 3" xfId="16720"/>
    <cellStyle name="Total 3 3 6 4" xfId="26336"/>
    <cellStyle name="Total 3 3 6 5" xfId="35062"/>
    <cellStyle name="Total 3 3 6 6" xfId="37073"/>
    <cellStyle name="Total 3 3 6 7" xfId="53716"/>
    <cellStyle name="Total 3 3 60" xfId="8125"/>
    <cellStyle name="Total 3 3 60 2" xfId="15842"/>
    <cellStyle name="Total 3 3 60 3" xfId="33022"/>
    <cellStyle name="Total 3 3 60 4" xfId="42242"/>
    <cellStyle name="Total 3 3 60 5" xfId="46687"/>
    <cellStyle name="Total 3 3 60 6" xfId="47511"/>
    <cellStyle name="Total 3 3 61" xfId="20612"/>
    <cellStyle name="Total 3 3 62" xfId="26773"/>
    <cellStyle name="Total 3 3 63" xfId="37289"/>
    <cellStyle name="Total 3 3 64" xfId="50358"/>
    <cellStyle name="Total 3 3 7" xfId="1158"/>
    <cellStyle name="Total 3 3 7 2" xfId="8981"/>
    <cellStyle name="Total 3 3 7 3" xfId="16409"/>
    <cellStyle name="Total 3 3 7 4" xfId="19447"/>
    <cellStyle name="Total 3 3 7 5" xfId="27629"/>
    <cellStyle name="Total 3 3 7 6" xfId="36479"/>
    <cellStyle name="Total 3 3 7 7" xfId="49667"/>
    <cellStyle name="Total 3 3 8" xfId="1706"/>
    <cellStyle name="Total 3 3 8 2" xfId="9529"/>
    <cellStyle name="Total 3 3 8 3" xfId="16957"/>
    <cellStyle name="Total 3 3 8 4" xfId="26070"/>
    <cellStyle name="Total 3 3 8 5" xfId="34716"/>
    <cellStyle name="Total 3 3 8 6" xfId="37375"/>
    <cellStyle name="Total 3 3 8 7" xfId="53155"/>
    <cellStyle name="Total 3 3 9" xfId="1840"/>
    <cellStyle name="Total 3 3 9 2" xfId="9663"/>
    <cellStyle name="Total 3 3 9 3" xfId="17091"/>
    <cellStyle name="Total 3 3 9 4" xfId="26268"/>
    <cellStyle name="Total 3 3 9 5" xfId="34969"/>
    <cellStyle name="Total 3 3 9 6" xfId="36354"/>
    <cellStyle name="Total 3 3 9 7" xfId="53579"/>
    <cellStyle name="Total 3 30" xfId="7206"/>
    <cellStyle name="Total 3 30 2" xfId="14923"/>
    <cellStyle name="Total 3 30 3" xfId="23916"/>
    <cellStyle name="Total 3 30 4" xfId="32103"/>
    <cellStyle name="Total 3 30 5" xfId="41363"/>
    <cellStyle name="Total 3 30 6" xfId="45768"/>
    <cellStyle name="Total 3 30 7" xfId="49612"/>
    <cellStyle name="Total 3 31" xfId="7379"/>
    <cellStyle name="Total 3 31 2" xfId="15096"/>
    <cellStyle name="Total 3 31 3" xfId="24089"/>
    <cellStyle name="Total 3 31 4" xfId="32276"/>
    <cellStyle name="Total 3 31 5" xfId="41532"/>
    <cellStyle name="Total 3 31 6" xfId="45941"/>
    <cellStyle name="Total 3 31 7" xfId="50781"/>
    <cellStyle name="Total 3 32" xfId="7746"/>
    <cellStyle name="Total 3 32 2" xfId="15463"/>
    <cellStyle name="Total 3 32 3" xfId="24454"/>
    <cellStyle name="Total 3 32 4" xfId="32643"/>
    <cellStyle name="Total 3 32 5" xfId="41879"/>
    <cellStyle name="Total 3 32 6" xfId="46308"/>
    <cellStyle name="Total 3 32 7" xfId="52998"/>
    <cellStyle name="Total 3 33" xfId="20368"/>
    <cellStyle name="Total 3 34" xfId="28864"/>
    <cellStyle name="Total 3 35" xfId="36356"/>
    <cellStyle name="Total 3 36" xfId="47471"/>
    <cellStyle name="Total 3 4" xfId="485"/>
    <cellStyle name="Total 3 4 10" xfId="1931"/>
    <cellStyle name="Total 3 4 10 2" xfId="9754"/>
    <cellStyle name="Total 3 4 10 3" xfId="17182"/>
    <cellStyle name="Total 3 4 10 4" xfId="26059"/>
    <cellStyle name="Total 3 4 10 5" xfId="34703"/>
    <cellStyle name="Total 3 4 10 6" xfId="41960"/>
    <cellStyle name="Total 3 4 10 7" xfId="53126"/>
    <cellStyle name="Total 3 4 11" xfId="2049"/>
    <cellStyle name="Total 3 4 11 2" xfId="9872"/>
    <cellStyle name="Total 3 4 11 3" xfId="17300"/>
    <cellStyle name="Total 3 4 11 4" xfId="26127"/>
    <cellStyle name="Total 3 4 11 5" xfId="34789"/>
    <cellStyle name="Total 3 4 11 6" xfId="37314"/>
    <cellStyle name="Total 3 4 11 7" xfId="53270"/>
    <cellStyle name="Total 3 4 12" xfId="2162"/>
    <cellStyle name="Total 3 4 12 2" xfId="9985"/>
    <cellStyle name="Total 3 4 12 3" xfId="17413"/>
    <cellStyle name="Total 3 4 12 4" xfId="25442"/>
    <cellStyle name="Total 3 4 12 5" xfId="33902"/>
    <cellStyle name="Total 3 4 12 6" xfId="40639"/>
    <cellStyle name="Total 3 4 12 7" xfId="51739"/>
    <cellStyle name="Total 3 4 13" xfId="1108"/>
    <cellStyle name="Total 3 4 13 2" xfId="8931"/>
    <cellStyle name="Total 3 4 13 3" xfId="16359"/>
    <cellStyle name="Total 3 4 13 4" xfId="26310"/>
    <cellStyle name="Total 3 4 13 5" xfId="35032"/>
    <cellStyle name="Total 3 4 13 6" xfId="37754"/>
    <cellStyle name="Total 3 4 13 7" xfId="53671"/>
    <cellStyle name="Total 3 4 14" xfId="1155"/>
    <cellStyle name="Total 3 4 14 2" xfId="8978"/>
    <cellStyle name="Total 3 4 14 3" xfId="16406"/>
    <cellStyle name="Total 3 4 14 4" xfId="20223"/>
    <cellStyle name="Total 3 4 14 5" xfId="27135"/>
    <cellStyle name="Total 3 4 14 6" xfId="38726"/>
    <cellStyle name="Total 3 4 14 7" xfId="47239"/>
    <cellStyle name="Total 3 4 15" xfId="2460"/>
    <cellStyle name="Total 3 4 15 2" xfId="10283"/>
    <cellStyle name="Total 3 4 15 3" xfId="17711"/>
    <cellStyle name="Total 3 4 15 4" xfId="26680"/>
    <cellStyle name="Total 3 4 15 5" xfId="35530"/>
    <cellStyle name="Total 3 4 15 6" xfId="40189"/>
    <cellStyle name="Total 3 4 15 7" xfId="54458"/>
    <cellStyle name="Total 3 4 16" xfId="2573"/>
    <cellStyle name="Total 3 4 16 2" xfId="10396"/>
    <cellStyle name="Total 3 4 16 3" xfId="17824"/>
    <cellStyle name="Total 3 4 16 4" xfId="25554"/>
    <cellStyle name="Total 3 4 16 5" xfId="34050"/>
    <cellStyle name="Total 3 4 16 6" xfId="36686"/>
    <cellStyle name="Total 3 4 16 7" xfId="51994"/>
    <cellStyle name="Total 3 4 17" xfId="2400"/>
    <cellStyle name="Total 3 4 17 2" xfId="10223"/>
    <cellStyle name="Total 3 4 17 3" xfId="17651"/>
    <cellStyle name="Total 3 4 17 4" xfId="26171"/>
    <cellStyle name="Total 3 4 17 5" xfId="34843"/>
    <cellStyle name="Total 3 4 17 6" xfId="39027"/>
    <cellStyle name="Total 3 4 17 7" xfId="53369"/>
    <cellStyle name="Total 3 4 18" xfId="1577"/>
    <cellStyle name="Total 3 4 18 2" xfId="9400"/>
    <cellStyle name="Total 3 4 18 3" xfId="16828"/>
    <cellStyle name="Total 3 4 18 4" xfId="25590"/>
    <cellStyle name="Total 3 4 18 5" xfId="34100"/>
    <cellStyle name="Total 3 4 18 6" xfId="40015"/>
    <cellStyle name="Total 3 4 18 7" xfId="52079"/>
    <cellStyle name="Total 3 4 19" xfId="2767"/>
    <cellStyle name="Total 3 4 19 2" xfId="10590"/>
    <cellStyle name="Total 3 4 19 3" xfId="18018"/>
    <cellStyle name="Total 3 4 19 4" xfId="24825"/>
    <cellStyle name="Total 3 4 19 5" xfId="27913"/>
    <cellStyle name="Total 3 4 19 6" xfId="39869"/>
    <cellStyle name="Total 3 4 19 7" xfId="48135"/>
    <cellStyle name="Total 3 4 2" xfId="636"/>
    <cellStyle name="Total 3 4 2 2" xfId="8459"/>
    <cellStyle name="Total 3 4 2 3" xfId="8287"/>
    <cellStyle name="Total 3 4 2 4" xfId="26312"/>
    <cellStyle name="Total 3 4 2 5" xfId="35035"/>
    <cellStyle name="Total 3 4 2 6" xfId="38196"/>
    <cellStyle name="Total 3 4 2 7" xfId="53676"/>
    <cellStyle name="Total 3 4 20" xfId="2874"/>
    <cellStyle name="Total 3 4 20 2" xfId="10697"/>
    <cellStyle name="Total 3 4 20 3" xfId="18125"/>
    <cellStyle name="Total 3 4 20 4" xfId="24931"/>
    <cellStyle name="Total 3 4 20 5" xfId="33266"/>
    <cellStyle name="Total 3 4 20 6" xfId="36337"/>
    <cellStyle name="Total 3 4 20 7" xfId="50648"/>
    <cellStyle name="Total 3 4 21" xfId="3250"/>
    <cellStyle name="Total 3 4 21 2" xfId="11043"/>
    <cellStyle name="Total 3 4 21 3" xfId="18372"/>
    <cellStyle name="Total 3 4 21 4" xfId="19602"/>
    <cellStyle name="Total 3 4 21 5" xfId="28831"/>
    <cellStyle name="Total 3 4 21 6" xfId="36559"/>
    <cellStyle name="Total 3 4 21 7" xfId="50150"/>
    <cellStyle name="Total 3 4 22" xfId="3370"/>
    <cellStyle name="Total 3 4 22 2" xfId="11161"/>
    <cellStyle name="Total 3 4 22 3" xfId="18483"/>
    <cellStyle name="Total 3 4 22 4" xfId="25832"/>
    <cellStyle name="Total 3 4 22 5" xfId="34417"/>
    <cellStyle name="Total 3 4 22 6" xfId="39272"/>
    <cellStyle name="Total 3 4 22 7" xfId="52643"/>
    <cellStyle name="Total 3 4 23" xfId="3535"/>
    <cellStyle name="Total 3 4 23 2" xfId="11324"/>
    <cellStyle name="Total 3 4 23 3" xfId="18614"/>
    <cellStyle name="Total 3 4 23 4" xfId="24968"/>
    <cellStyle name="Total 3 4 23 5" xfId="33310"/>
    <cellStyle name="Total 3 4 23 6" xfId="38861"/>
    <cellStyle name="Total 3 4 23 7" xfId="50723"/>
    <cellStyle name="Total 3 4 24" xfId="3640"/>
    <cellStyle name="Total 3 4 24 2" xfId="11425"/>
    <cellStyle name="Total 3 4 24 3" xfId="18698"/>
    <cellStyle name="Total 3 4 24 4" xfId="20581"/>
    <cellStyle name="Total 3 4 24 5" xfId="27739"/>
    <cellStyle name="Total 3 4 24 6" xfId="41716"/>
    <cellStyle name="Total 3 4 24 7" xfId="48525"/>
    <cellStyle name="Total 3 4 25" xfId="3771"/>
    <cellStyle name="Total 3 4 25 2" xfId="11553"/>
    <cellStyle name="Total 3 4 25 3" xfId="18810"/>
    <cellStyle name="Total 3 4 25 4" xfId="19059"/>
    <cellStyle name="Total 3 4 25 5" xfId="33156"/>
    <cellStyle name="Total 3 4 25 6" xfId="37422"/>
    <cellStyle name="Total 3 4 25 7" xfId="50452"/>
    <cellStyle name="Total 3 4 26" xfId="3888"/>
    <cellStyle name="Total 3 4 26 2" xfId="11668"/>
    <cellStyle name="Total 3 4 26 3" xfId="18919"/>
    <cellStyle name="Total 3 4 26 4" xfId="25597"/>
    <cellStyle name="Total 3 4 26 5" xfId="34107"/>
    <cellStyle name="Total 3 4 26 6" xfId="40032"/>
    <cellStyle name="Total 3 4 26 7" xfId="52088"/>
    <cellStyle name="Total 3 4 27" xfId="3232"/>
    <cellStyle name="Total 3 4 27 2" xfId="11025"/>
    <cellStyle name="Total 3 4 27 3" xfId="20351"/>
    <cellStyle name="Total 3 4 27 4" xfId="28439"/>
    <cellStyle name="Total 3 4 27 5" xfId="37831"/>
    <cellStyle name="Total 3 4 27 6" xfId="42454"/>
    <cellStyle name="Total 3 4 27 7" xfId="47651"/>
    <cellStyle name="Total 3 4 28" xfId="4085"/>
    <cellStyle name="Total 3 4 28 2" xfId="11845"/>
    <cellStyle name="Total 3 4 28 3" xfId="20795"/>
    <cellStyle name="Total 3 4 28 4" xfId="28982"/>
    <cellStyle name="Total 3 4 28 5" xfId="38361"/>
    <cellStyle name="Total 3 4 28 6" xfId="42647"/>
    <cellStyle name="Total 3 4 28 7" xfId="51811"/>
    <cellStyle name="Total 3 4 29" xfId="3358"/>
    <cellStyle name="Total 3 4 29 2" xfId="20407"/>
    <cellStyle name="Total 3 4 29 3" xfId="28514"/>
    <cellStyle name="Total 3 4 29 4" xfId="37900"/>
    <cellStyle name="Total 3 4 29 5" xfId="42464"/>
    <cellStyle name="Total 3 4 29 6" xfId="53785"/>
    <cellStyle name="Total 3 4 3" xfId="743"/>
    <cellStyle name="Total 3 4 3 2" xfId="8566"/>
    <cellStyle name="Total 3 4 3 3" xfId="15994"/>
    <cellStyle name="Total 3 4 3 4" xfId="20288"/>
    <cellStyle name="Total 3 4 3 5" xfId="28563"/>
    <cellStyle name="Total 3 4 3 6" xfId="38188"/>
    <cellStyle name="Total 3 4 3 7" xfId="48590"/>
    <cellStyle name="Total 3 4 30" xfId="4282"/>
    <cellStyle name="Total 3 4 30 2" xfId="11999"/>
    <cellStyle name="Total 3 4 30 3" xfId="20992"/>
    <cellStyle name="Total 3 4 30 4" xfId="29179"/>
    <cellStyle name="Total 3 4 30 5" xfId="38552"/>
    <cellStyle name="Total 3 4 30 6" xfId="42844"/>
    <cellStyle name="Total 3 4 30 7" xfId="50271"/>
    <cellStyle name="Total 3 4 31" xfId="4405"/>
    <cellStyle name="Total 3 4 31 2" xfId="12122"/>
    <cellStyle name="Total 3 4 31 3" xfId="21115"/>
    <cellStyle name="Total 3 4 31 4" xfId="29302"/>
    <cellStyle name="Total 3 4 31 5" xfId="38672"/>
    <cellStyle name="Total 3 4 31 6" xfId="42967"/>
    <cellStyle name="Total 3 4 31 7" xfId="54005"/>
    <cellStyle name="Total 3 4 32" xfId="4519"/>
    <cellStyle name="Total 3 4 32 2" xfId="12236"/>
    <cellStyle name="Total 3 4 32 3" xfId="21229"/>
    <cellStyle name="Total 3 4 32 4" xfId="29416"/>
    <cellStyle name="Total 3 4 32 5" xfId="38780"/>
    <cellStyle name="Total 3 4 32 6" xfId="43081"/>
    <cellStyle name="Total 3 4 32 7" xfId="48998"/>
    <cellStyle name="Total 3 4 33" xfId="4632"/>
    <cellStyle name="Total 3 4 33 2" xfId="12349"/>
    <cellStyle name="Total 3 4 33 3" xfId="21342"/>
    <cellStyle name="Total 3 4 33 4" xfId="29529"/>
    <cellStyle name="Total 3 4 33 5" xfId="38888"/>
    <cellStyle name="Total 3 4 33 6" xfId="43194"/>
    <cellStyle name="Total 3 4 33 7" xfId="53202"/>
    <cellStyle name="Total 3 4 34" xfId="4744"/>
    <cellStyle name="Total 3 4 34 2" xfId="12461"/>
    <cellStyle name="Total 3 4 34 3" xfId="21454"/>
    <cellStyle name="Total 3 4 34 4" xfId="29641"/>
    <cellStyle name="Total 3 4 34 5" xfId="38996"/>
    <cellStyle name="Total 3 4 34 6" xfId="43306"/>
    <cellStyle name="Total 3 4 34 7" xfId="48268"/>
    <cellStyle name="Total 3 4 35" xfId="4852"/>
    <cellStyle name="Total 3 4 35 2" xfId="12569"/>
    <cellStyle name="Total 3 4 35 3" xfId="21562"/>
    <cellStyle name="Total 3 4 35 4" xfId="29749"/>
    <cellStyle name="Total 3 4 35 5" xfId="39100"/>
    <cellStyle name="Total 3 4 35 6" xfId="43414"/>
    <cellStyle name="Total 3 4 35 7" xfId="53135"/>
    <cellStyle name="Total 3 4 36" xfId="4964"/>
    <cellStyle name="Total 3 4 36 2" xfId="12681"/>
    <cellStyle name="Total 3 4 36 3" xfId="21674"/>
    <cellStyle name="Total 3 4 36 4" xfId="29861"/>
    <cellStyle name="Total 3 4 36 5" xfId="39208"/>
    <cellStyle name="Total 3 4 36 6" xfId="43526"/>
    <cellStyle name="Total 3 4 36 7" xfId="47555"/>
    <cellStyle name="Total 3 4 37" xfId="5137"/>
    <cellStyle name="Total 3 4 37 2" xfId="12854"/>
    <cellStyle name="Total 3 4 37 3" xfId="21847"/>
    <cellStyle name="Total 3 4 37 4" xfId="30034"/>
    <cellStyle name="Total 3 4 37 5" xfId="39373"/>
    <cellStyle name="Total 3 4 37 6" xfId="43699"/>
    <cellStyle name="Total 3 4 37 7" xfId="53881"/>
    <cellStyle name="Total 3 4 38" xfId="5462"/>
    <cellStyle name="Total 3 4 38 2" xfId="13179"/>
    <cellStyle name="Total 3 4 38 3" xfId="22172"/>
    <cellStyle name="Total 3 4 38 4" xfId="30359"/>
    <cellStyle name="Total 3 4 38 5" xfId="39687"/>
    <cellStyle name="Total 3 4 38 6" xfId="44024"/>
    <cellStyle name="Total 3 4 38 7" xfId="47625"/>
    <cellStyle name="Total 3 4 39" xfId="5587"/>
    <cellStyle name="Total 3 4 39 2" xfId="13304"/>
    <cellStyle name="Total 3 4 39 3" xfId="22297"/>
    <cellStyle name="Total 3 4 39 4" xfId="30484"/>
    <cellStyle name="Total 3 4 39 5" xfId="39806"/>
    <cellStyle name="Total 3 4 39 6" xfId="44149"/>
    <cellStyle name="Total 3 4 39 7" xfId="46837"/>
    <cellStyle name="Total 3 4 4" xfId="855"/>
    <cellStyle name="Total 3 4 4 2" xfId="8678"/>
    <cellStyle name="Total 3 4 4 3" xfId="16106"/>
    <cellStyle name="Total 3 4 4 4" xfId="19437"/>
    <cellStyle name="Total 3 4 4 5" xfId="27969"/>
    <cellStyle name="Total 3 4 4 6" xfId="38171"/>
    <cellStyle name="Total 3 4 4 7" xfId="49515"/>
    <cellStyle name="Total 3 4 40" xfId="5702"/>
    <cellStyle name="Total 3 4 40 2" xfId="13419"/>
    <cellStyle name="Total 3 4 40 3" xfId="22412"/>
    <cellStyle name="Total 3 4 40 4" xfId="30599"/>
    <cellStyle name="Total 3 4 40 5" xfId="39917"/>
    <cellStyle name="Total 3 4 40 6" xfId="44264"/>
    <cellStyle name="Total 3 4 40 7" xfId="47069"/>
    <cellStyle name="Total 3 4 41" xfId="5819"/>
    <cellStyle name="Total 3 4 41 2" xfId="13536"/>
    <cellStyle name="Total 3 4 41 3" xfId="22529"/>
    <cellStyle name="Total 3 4 41 4" xfId="30716"/>
    <cellStyle name="Total 3 4 41 5" xfId="40031"/>
    <cellStyle name="Total 3 4 41 6" xfId="44381"/>
    <cellStyle name="Total 3 4 41 7" xfId="50715"/>
    <cellStyle name="Total 3 4 42" xfId="5947"/>
    <cellStyle name="Total 3 4 42 2" xfId="13664"/>
    <cellStyle name="Total 3 4 42 3" xfId="22657"/>
    <cellStyle name="Total 3 4 42 4" xfId="30844"/>
    <cellStyle name="Total 3 4 42 5" xfId="40155"/>
    <cellStyle name="Total 3 4 42 6" xfId="44509"/>
    <cellStyle name="Total 3 4 42 7" xfId="47660"/>
    <cellStyle name="Total 3 4 43" xfId="6103"/>
    <cellStyle name="Total 3 4 43 2" xfId="13820"/>
    <cellStyle name="Total 3 4 43 3" xfId="22813"/>
    <cellStyle name="Total 3 4 43 4" xfId="31000"/>
    <cellStyle name="Total 3 4 43 5" xfId="40302"/>
    <cellStyle name="Total 3 4 43 6" xfId="44665"/>
    <cellStyle name="Total 3 4 43 7" xfId="50393"/>
    <cellStyle name="Total 3 4 44" xfId="6203"/>
    <cellStyle name="Total 3 4 44 2" xfId="13920"/>
    <cellStyle name="Total 3 4 44 3" xfId="22913"/>
    <cellStyle name="Total 3 4 44 4" xfId="31100"/>
    <cellStyle name="Total 3 4 44 5" xfId="40401"/>
    <cellStyle name="Total 3 4 44 6" xfId="44765"/>
    <cellStyle name="Total 3 4 44 7" xfId="48308"/>
    <cellStyle name="Total 3 4 45" xfId="6320"/>
    <cellStyle name="Total 3 4 45 2" xfId="14037"/>
    <cellStyle name="Total 3 4 45 3" xfId="23030"/>
    <cellStyle name="Total 3 4 45 4" xfId="31217"/>
    <cellStyle name="Total 3 4 45 5" xfId="40516"/>
    <cellStyle name="Total 3 4 45 6" xfId="44882"/>
    <cellStyle name="Total 3 4 45 7" xfId="51244"/>
    <cellStyle name="Total 3 4 46" xfId="6430"/>
    <cellStyle name="Total 3 4 46 2" xfId="14147"/>
    <cellStyle name="Total 3 4 46 3" xfId="23140"/>
    <cellStyle name="Total 3 4 46 4" xfId="31327"/>
    <cellStyle name="Total 3 4 46 5" xfId="40622"/>
    <cellStyle name="Total 3 4 46 6" xfId="44992"/>
    <cellStyle name="Total 3 4 46 7" xfId="52656"/>
    <cellStyle name="Total 3 4 47" xfId="6124"/>
    <cellStyle name="Total 3 4 47 2" xfId="13841"/>
    <cellStyle name="Total 3 4 47 3" xfId="22834"/>
    <cellStyle name="Total 3 4 47 4" xfId="31021"/>
    <cellStyle name="Total 3 4 47 5" xfId="40322"/>
    <cellStyle name="Total 3 4 47 6" xfId="44686"/>
    <cellStyle name="Total 3 4 47 7" xfId="50817"/>
    <cellStyle name="Total 3 4 48" xfId="6577"/>
    <cellStyle name="Total 3 4 48 2" xfId="14294"/>
    <cellStyle name="Total 3 4 48 3" xfId="23287"/>
    <cellStyle name="Total 3 4 48 4" xfId="31474"/>
    <cellStyle name="Total 3 4 48 5" xfId="40762"/>
    <cellStyle name="Total 3 4 48 6" xfId="45139"/>
    <cellStyle name="Total 3 4 48 7" xfId="52907"/>
    <cellStyle name="Total 3 4 49" xfId="6688"/>
    <cellStyle name="Total 3 4 49 2" xfId="14405"/>
    <cellStyle name="Total 3 4 49 3" xfId="23398"/>
    <cellStyle name="Total 3 4 49 4" xfId="31585"/>
    <cellStyle name="Total 3 4 49 5" xfId="40869"/>
    <cellStyle name="Total 3 4 49 6" xfId="45250"/>
    <cellStyle name="Total 3 4 49 7" xfId="49807"/>
    <cellStyle name="Total 3 4 5" xfId="1319"/>
    <cellStyle name="Total 3 4 5 2" xfId="9142"/>
    <cellStyle name="Total 3 4 5 3" xfId="16570"/>
    <cellStyle name="Total 3 4 5 4" xfId="25312"/>
    <cellStyle name="Total 3 4 5 5" xfId="33737"/>
    <cellStyle name="Total 3 4 5 6" xfId="37650"/>
    <cellStyle name="Total 3 4 5 7" xfId="51460"/>
    <cellStyle name="Total 3 4 50" xfId="6803"/>
    <cellStyle name="Total 3 4 50 2" xfId="14520"/>
    <cellStyle name="Total 3 4 50 3" xfId="23513"/>
    <cellStyle name="Total 3 4 50 4" xfId="31700"/>
    <cellStyle name="Total 3 4 50 5" xfId="40977"/>
    <cellStyle name="Total 3 4 50 6" xfId="45365"/>
    <cellStyle name="Total 3 4 50 7" xfId="50982"/>
    <cellStyle name="Total 3 4 51" xfId="6916"/>
    <cellStyle name="Total 3 4 51 2" xfId="14633"/>
    <cellStyle name="Total 3 4 51 3" xfId="23626"/>
    <cellStyle name="Total 3 4 51 4" xfId="31813"/>
    <cellStyle name="Total 3 4 51 5" xfId="41085"/>
    <cellStyle name="Total 3 4 51 6" xfId="45478"/>
    <cellStyle name="Total 3 4 51 7" xfId="46785"/>
    <cellStyle name="Total 3 4 52" xfId="7028"/>
    <cellStyle name="Total 3 4 52 2" xfId="14745"/>
    <cellStyle name="Total 3 4 52 3" xfId="23738"/>
    <cellStyle name="Total 3 4 52 4" xfId="31925"/>
    <cellStyle name="Total 3 4 52 5" xfId="41191"/>
    <cellStyle name="Total 3 4 52 6" xfId="45590"/>
    <cellStyle name="Total 3 4 52 7" xfId="46981"/>
    <cellStyle name="Total 3 4 53" xfId="7224"/>
    <cellStyle name="Total 3 4 53 2" xfId="14941"/>
    <cellStyle name="Total 3 4 53 3" xfId="23934"/>
    <cellStyle name="Total 3 4 53 4" xfId="32121"/>
    <cellStyle name="Total 3 4 53 5" xfId="41379"/>
    <cellStyle name="Total 3 4 53 6" xfId="45786"/>
    <cellStyle name="Total 3 4 53 7" xfId="51798"/>
    <cellStyle name="Total 3 4 54" xfId="7269"/>
    <cellStyle name="Total 3 4 54 2" xfId="14986"/>
    <cellStyle name="Total 3 4 54 3" xfId="23979"/>
    <cellStyle name="Total 3 4 54 4" xfId="32166"/>
    <cellStyle name="Total 3 4 54 5" xfId="41422"/>
    <cellStyle name="Total 3 4 54 6" xfId="45831"/>
    <cellStyle name="Total 3 4 54 7" xfId="52032"/>
    <cellStyle name="Total 3 4 55" xfId="7425"/>
    <cellStyle name="Total 3 4 55 2" xfId="15142"/>
    <cellStyle name="Total 3 4 55 3" xfId="24135"/>
    <cellStyle name="Total 3 4 55 4" xfId="32322"/>
    <cellStyle name="Total 3 4 55 5" xfId="41573"/>
    <cellStyle name="Total 3 4 55 6" xfId="45987"/>
    <cellStyle name="Total 3 4 55 7" xfId="49726"/>
    <cellStyle name="Total 3 4 56" xfId="7546"/>
    <cellStyle name="Total 3 4 56 2" xfId="15263"/>
    <cellStyle name="Total 3 4 56 3" xfId="24256"/>
    <cellStyle name="Total 3 4 56 4" xfId="32443"/>
    <cellStyle name="Total 3 4 56 5" xfId="41688"/>
    <cellStyle name="Total 3 4 56 6" xfId="46108"/>
    <cellStyle name="Total 3 4 56 7" xfId="52200"/>
    <cellStyle name="Total 3 4 57" xfId="7822"/>
    <cellStyle name="Total 3 4 57 2" xfId="15539"/>
    <cellStyle name="Total 3 4 57 3" xfId="24526"/>
    <cellStyle name="Total 3 4 57 4" xfId="32719"/>
    <cellStyle name="Total 3 4 57 5" xfId="41954"/>
    <cellStyle name="Total 3 4 57 6" xfId="46384"/>
    <cellStyle name="Total 3 4 57 7" xfId="53284"/>
    <cellStyle name="Total 3 4 58" xfId="7988"/>
    <cellStyle name="Total 3 4 58 2" xfId="15705"/>
    <cellStyle name="Total 3 4 58 3" xfId="24690"/>
    <cellStyle name="Total 3 4 58 4" xfId="32885"/>
    <cellStyle name="Total 3 4 58 5" xfId="42111"/>
    <cellStyle name="Total 3 4 58 6" xfId="46550"/>
    <cellStyle name="Total 3 4 58 7" xfId="49646"/>
    <cellStyle name="Total 3 4 59" xfId="8059"/>
    <cellStyle name="Total 3 4 59 2" xfId="15776"/>
    <cellStyle name="Total 3 4 59 3" xfId="24761"/>
    <cellStyle name="Total 3 4 59 4" xfId="32956"/>
    <cellStyle name="Total 3 4 59 5" xfId="42180"/>
    <cellStyle name="Total 3 4 59 6" xfId="46621"/>
    <cellStyle name="Total 3 4 59 7" xfId="50448"/>
    <cellStyle name="Total 3 4 6" xfId="1442"/>
    <cellStyle name="Total 3 4 6 2" xfId="9265"/>
    <cellStyle name="Total 3 4 6 3" xfId="16693"/>
    <cellStyle name="Total 3 4 6 4" xfId="25153"/>
    <cellStyle name="Total 3 4 6 5" xfId="33530"/>
    <cellStyle name="Total 3 4 6 6" xfId="39006"/>
    <cellStyle name="Total 3 4 6 7" xfId="51121"/>
    <cellStyle name="Total 3 4 60" xfId="8098"/>
    <cellStyle name="Total 3 4 60 2" xfId="15815"/>
    <cellStyle name="Total 3 4 60 3" xfId="32995"/>
    <cellStyle name="Total 3 4 60 4" xfId="42217"/>
    <cellStyle name="Total 3 4 60 5" xfId="46660"/>
    <cellStyle name="Total 3 4 60 6" xfId="53587"/>
    <cellStyle name="Total 3 4 61" xfId="20618"/>
    <cellStyle name="Total 3 4 62" xfId="28636"/>
    <cellStyle name="Total 3 4 63" xfId="36714"/>
    <cellStyle name="Total 3 4 64" xfId="48031"/>
    <cellStyle name="Total 3 4 7" xfId="1129"/>
    <cellStyle name="Total 3 4 7 2" xfId="8952"/>
    <cellStyle name="Total 3 4 7 3" xfId="16380"/>
    <cellStyle name="Total 3 4 7 4" xfId="25172"/>
    <cellStyle name="Total 3 4 7 5" xfId="33554"/>
    <cellStyle name="Total 3 4 7 6" xfId="41533"/>
    <cellStyle name="Total 3 4 7 7" xfId="51168"/>
    <cellStyle name="Total 3 4 8" xfId="1679"/>
    <cellStyle name="Total 3 4 8 2" xfId="9502"/>
    <cellStyle name="Total 3 4 8 3" xfId="16930"/>
    <cellStyle name="Total 3 4 8 4" xfId="20677"/>
    <cellStyle name="Total 3 4 8 5" xfId="27824"/>
    <cellStyle name="Total 3 4 8 6" xfId="37546"/>
    <cellStyle name="Total 3 4 8 7" xfId="47255"/>
    <cellStyle name="Total 3 4 9" xfId="1813"/>
    <cellStyle name="Total 3 4 9 2" xfId="9636"/>
    <cellStyle name="Total 3 4 9 3" xfId="17064"/>
    <cellStyle name="Total 3 4 9 4" xfId="19077"/>
    <cellStyle name="Total 3 4 9 5" xfId="26722"/>
    <cellStyle name="Total 3 4 9 6" xfId="38960"/>
    <cellStyle name="Total 3 4 9 7" xfId="49111"/>
    <cellStyle name="Total 3 5" xfId="572"/>
    <cellStyle name="Total 3 5 10" xfId="2018"/>
    <cellStyle name="Total 3 5 10 2" xfId="9841"/>
    <cellStyle name="Total 3 5 10 3" xfId="17269"/>
    <cellStyle name="Total 3 5 10 4" xfId="24831"/>
    <cellStyle name="Total 3 5 10 5" xfId="27910"/>
    <cellStyle name="Total 3 5 10 6" xfId="40484"/>
    <cellStyle name="Total 3 5 10 7" xfId="50275"/>
    <cellStyle name="Total 3 5 11" xfId="2134"/>
    <cellStyle name="Total 3 5 11 2" xfId="9957"/>
    <cellStyle name="Total 3 5 11 3" xfId="17385"/>
    <cellStyle name="Total 3 5 11 4" xfId="25021"/>
    <cellStyle name="Total 3 5 11 5" xfId="33376"/>
    <cellStyle name="Total 3 5 11 6" xfId="38615"/>
    <cellStyle name="Total 3 5 11 7" xfId="50850"/>
    <cellStyle name="Total 3 5 12" xfId="2248"/>
    <cellStyle name="Total 3 5 12 2" xfId="10071"/>
    <cellStyle name="Total 3 5 12 3" xfId="17499"/>
    <cellStyle name="Total 3 5 12 4" xfId="19524"/>
    <cellStyle name="Total 3 5 12 5" xfId="27239"/>
    <cellStyle name="Total 3 5 12 6" xfId="39141"/>
    <cellStyle name="Total 3 5 12 7" xfId="48438"/>
    <cellStyle name="Total 3 5 13" xfId="1018"/>
    <cellStyle name="Total 3 5 13 2" xfId="8841"/>
    <cellStyle name="Total 3 5 13 3" xfId="16269"/>
    <cellStyle name="Total 3 5 13 4" xfId="25416"/>
    <cellStyle name="Total 3 5 13 5" xfId="33872"/>
    <cellStyle name="Total 3 5 13 6" xfId="37830"/>
    <cellStyle name="Total 3 5 13 7" xfId="51687"/>
    <cellStyle name="Total 3 5 14" xfId="1609"/>
    <cellStyle name="Total 3 5 14 2" xfId="9432"/>
    <cellStyle name="Total 3 5 14 3" xfId="16860"/>
    <cellStyle name="Total 3 5 14 4" xfId="19560"/>
    <cellStyle name="Total 3 5 14 5" xfId="27980"/>
    <cellStyle name="Total 3 5 14 6" xfId="37424"/>
    <cellStyle name="Total 3 5 14 7" xfId="47252"/>
    <cellStyle name="Total 3 5 15" xfId="2546"/>
    <cellStyle name="Total 3 5 15 2" xfId="10369"/>
    <cellStyle name="Total 3 5 15 3" xfId="17797"/>
    <cellStyle name="Total 3 5 15 4" xfId="26686"/>
    <cellStyle name="Total 3 5 15 5" xfId="35538"/>
    <cellStyle name="Total 3 5 15 6" xfId="40099"/>
    <cellStyle name="Total 3 5 15 7" xfId="54471"/>
    <cellStyle name="Total 3 5 16" xfId="2660"/>
    <cellStyle name="Total 3 5 16 2" xfId="10483"/>
    <cellStyle name="Total 3 5 16 3" xfId="17911"/>
    <cellStyle name="Total 3 5 16 4" xfId="19440"/>
    <cellStyle name="Total 3 5 16 5" xfId="27778"/>
    <cellStyle name="Total 3 5 16 6" xfId="39553"/>
    <cellStyle name="Total 3 5 16 7" xfId="47772"/>
    <cellStyle name="Total 3 5 17" xfId="2274"/>
    <cellStyle name="Total 3 5 17 2" xfId="10097"/>
    <cellStyle name="Total 3 5 17 3" xfId="17525"/>
    <cellStyle name="Total 3 5 17 4" xfId="25618"/>
    <cellStyle name="Total 3 5 17 5" xfId="34132"/>
    <cellStyle name="Total 3 5 17 6" xfId="37212"/>
    <cellStyle name="Total 3 5 17 7" xfId="52133"/>
    <cellStyle name="Total 3 5 18" xfId="1240"/>
    <cellStyle name="Total 3 5 18 2" xfId="9063"/>
    <cellStyle name="Total 3 5 18 3" xfId="16491"/>
    <cellStyle name="Total 3 5 18 4" xfId="24837"/>
    <cellStyle name="Total 3 5 18 5" xfId="26741"/>
    <cellStyle name="Total 3 5 18 6" xfId="37233"/>
    <cellStyle name="Total 3 5 18 7" xfId="49775"/>
    <cellStyle name="Total 3 5 19" xfId="2850"/>
    <cellStyle name="Total 3 5 19 2" xfId="10673"/>
    <cellStyle name="Total 3 5 19 3" xfId="18101"/>
    <cellStyle name="Total 3 5 19 4" xfId="25997"/>
    <cellStyle name="Total 3 5 19 5" xfId="34621"/>
    <cellStyle name="Total 3 5 19 6" xfId="38603"/>
    <cellStyle name="Total 3 5 19 7" xfId="52999"/>
    <cellStyle name="Total 3 5 2" xfId="719"/>
    <cellStyle name="Total 3 5 2 2" xfId="8542"/>
    <cellStyle name="Total 3 5 2 3" xfId="15970"/>
    <cellStyle name="Total 3 5 2 4" xfId="25111"/>
    <cellStyle name="Total 3 5 2 5" xfId="33481"/>
    <cellStyle name="Total 3 5 2 6" xfId="37672"/>
    <cellStyle name="Total 3 5 2 7" xfId="51044"/>
    <cellStyle name="Total 3 5 20" xfId="2957"/>
    <cellStyle name="Total 3 5 20 2" xfId="10780"/>
    <cellStyle name="Total 3 5 20 3" xfId="18208"/>
    <cellStyle name="Total 3 5 20 4" xfId="19790"/>
    <cellStyle name="Total 3 5 20 5" xfId="28205"/>
    <cellStyle name="Total 3 5 20 6" xfId="37821"/>
    <cellStyle name="Total 3 5 20 7" xfId="47430"/>
    <cellStyle name="Total 3 5 21" xfId="3335"/>
    <cellStyle name="Total 3 5 21 2" xfId="11128"/>
    <cellStyle name="Total 3 5 21 3" xfId="18455"/>
    <cellStyle name="Total 3 5 21 4" xfId="25410"/>
    <cellStyle name="Total 3 5 21 5" xfId="33866"/>
    <cellStyle name="Total 3 5 21 6" xfId="37983"/>
    <cellStyle name="Total 3 5 21 7" xfId="51678"/>
    <cellStyle name="Total 3 5 22" xfId="3454"/>
    <cellStyle name="Total 3 5 22 2" xfId="11245"/>
    <cellStyle name="Total 3 5 22 3" xfId="18566"/>
    <cellStyle name="Total 3 5 22 4" xfId="25309"/>
    <cellStyle name="Total 3 5 22 5" xfId="33729"/>
    <cellStyle name="Total 3 5 22 6" xfId="38238"/>
    <cellStyle name="Total 3 5 22 7" xfId="51448"/>
    <cellStyle name="Total 3 5 23" xfId="3613"/>
    <cellStyle name="Total 3 5 23 2" xfId="11399"/>
    <cellStyle name="Total 3 5 23 3" xfId="18673"/>
    <cellStyle name="Total 3 5 23 4" xfId="20289"/>
    <cellStyle name="Total 3 5 23 5" xfId="27947"/>
    <cellStyle name="Total 3 5 23 6" xfId="36393"/>
    <cellStyle name="Total 3 5 23 7" xfId="49591"/>
    <cellStyle name="Total 3 5 24" xfId="3727"/>
    <cellStyle name="Total 3 5 24 2" xfId="11512"/>
    <cellStyle name="Total 3 5 24 3" xfId="18783"/>
    <cellStyle name="Total 3 5 24 4" xfId="20009"/>
    <cellStyle name="Total 3 5 24 5" xfId="28796"/>
    <cellStyle name="Total 3 5 24 6" xfId="41416"/>
    <cellStyle name="Total 3 5 24 7" xfId="47349"/>
    <cellStyle name="Total 3 5 25" xfId="3856"/>
    <cellStyle name="Total 3 5 25 2" xfId="11638"/>
    <cellStyle name="Total 3 5 25 3" xfId="18893"/>
    <cellStyle name="Total 3 5 25 4" xfId="26489"/>
    <cellStyle name="Total 3 5 25 5" xfId="35282"/>
    <cellStyle name="Total 3 5 25 6" xfId="39395"/>
    <cellStyle name="Total 3 5 25 7" xfId="54058"/>
    <cellStyle name="Total 3 5 26" xfId="3974"/>
    <cellStyle name="Total 3 5 26 2" xfId="11753"/>
    <cellStyle name="Total 3 5 26 3" xfId="19002"/>
    <cellStyle name="Total 3 5 26 4" xfId="19804"/>
    <cellStyle name="Total 3 5 26 5" xfId="27781"/>
    <cellStyle name="Total 3 5 26 6" xfId="38342"/>
    <cellStyle name="Total 3 5 26 7" xfId="47645"/>
    <cellStyle name="Total 3 5 27" xfId="3476"/>
    <cellStyle name="Total 3 5 27 2" xfId="11267"/>
    <cellStyle name="Total 3 5 27 3" xfId="20463"/>
    <cellStyle name="Total 3 5 27 4" xfId="28585"/>
    <cellStyle name="Total 3 5 27 5" xfId="37963"/>
    <cellStyle name="Total 3 5 27 6" xfId="42474"/>
    <cellStyle name="Total 3 5 27 7" xfId="49283"/>
    <cellStyle name="Total 3 5 28" xfId="4170"/>
    <cellStyle name="Total 3 5 28 2" xfId="11929"/>
    <cellStyle name="Total 3 5 28 3" xfId="20880"/>
    <cellStyle name="Total 3 5 28 4" xfId="29067"/>
    <cellStyle name="Total 3 5 28 5" xfId="38443"/>
    <cellStyle name="Total 3 5 28 6" xfId="42732"/>
    <cellStyle name="Total 3 5 28 7" xfId="54111"/>
    <cellStyle name="Total 3 5 29" xfId="4209"/>
    <cellStyle name="Total 3 5 29 2" xfId="20919"/>
    <cellStyle name="Total 3 5 29 3" xfId="29106"/>
    <cellStyle name="Total 3 5 29 4" xfId="38482"/>
    <cellStyle name="Total 3 5 29 5" xfId="42771"/>
    <cellStyle name="Total 3 5 29 6" xfId="50284"/>
    <cellStyle name="Total 3 5 3" xfId="828"/>
    <cellStyle name="Total 3 5 3 2" xfId="8651"/>
    <cellStyle name="Total 3 5 3 3" xfId="16079"/>
    <cellStyle name="Total 3 5 3 4" xfId="25893"/>
    <cellStyle name="Total 3 5 3 5" xfId="34488"/>
    <cellStyle name="Total 3 5 3 6" xfId="36919"/>
    <cellStyle name="Total 3 5 3 7" xfId="52772"/>
    <cellStyle name="Total 3 5 30" xfId="4369"/>
    <cellStyle name="Total 3 5 30 2" xfId="12086"/>
    <cellStyle name="Total 3 5 30 3" xfId="21079"/>
    <cellStyle name="Total 3 5 30 4" xfId="29266"/>
    <cellStyle name="Total 3 5 30 5" xfId="38636"/>
    <cellStyle name="Total 3 5 30 6" xfId="42931"/>
    <cellStyle name="Total 3 5 30 7" xfId="51420"/>
    <cellStyle name="Total 3 5 31" xfId="4490"/>
    <cellStyle name="Total 3 5 31 2" xfId="12207"/>
    <cellStyle name="Total 3 5 31 3" xfId="21200"/>
    <cellStyle name="Total 3 5 31 4" xfId="29387"/>
    <cellStyle name="Total 3 5 31 5" xfId="38751"/>
    <cellStyle name="Total 3 5 31 6" xfId="43052"/>
    <cellStyle name="Total 3 5 31 7" xfId="52076"/>
    <cellStyle name="Total 3 5 32" xfId="4604"/>
    <cellStyle name="Total 3 5 32 2" xfId="12321"/>
    <cellStyle name="Total 3 5 32 3" xfId="21314"/>
    <cellStyle name="Total 3 5 32 4" xfId="29501"/>
    <cellStyle name="Total 3 5 32 5" xfId="38860"/>
    <cellStyle name="Total 3 5 32 6" xfId="43166"/>
    <cellStyle name="Total 3 5 32 7" xfId="48710"/>
    <cellStyle name="Total 3 5 33" xfId="4717"/>
    <cellStyle name="Total 3 5 33 2" xfId="12434"/>
    <cellStyle name="Total 3 5 33 3" xfId="21427"/>
    <cellStyle name="Total 3 5 33 4" xfId="29614"/>
    <cellStyle name="Total 3 5 33 5" xfId="38969"/>
    <cellStyle name="Total 3 5 33 6" xfId="43279"/>
    <cellStyle name="Total 3 5 33 7" xfId="52224"/>
    <cellStyle name="Total 3 5 34" xfId="4827"/>
    <cellStyle name="Total 3 5 34 2" xfId="12544"/>
    <cellStyle name="Total 3 5 34 3" xfId="21537"/>
    <cellStyle name="Total 3 5 34 4" xfId="29724"/>
    <cellStyle name="Total 3 5 34 5" xfId="39076"/>
    <cellStyle name="Total 3 5 34 6" xfId="43389"/>
    <cellStyle name="Total 3 5 34 7" xfId="49593"/>
    <cellStyle name="Total 3 5 35" xfId="4937"/>
    <cellStyle name="Total 3 5 35 2" xfId="12654"/>
    <cellStyle name="Total 3 5 35 3" xfId="21647"/>
    <cellStyle name="Total 3 5 35 4" xfId="29834"/>
    <cellStyle name="Total 3 5 35 5" xfId="39181"/>
    <cellStyle name="Total 3 5 35 6" xfId="43499"/>
    <cellStyle name="Total 3 5 35 7" xfId="53488"/>
    <cellStyle name="Total 3 5 36" xfId="5047"/>
    <cellStyle name="Total 3 5 36 2" xfId="12764"/>
    <cellStyle name="Total 3 5 36 3" xfId="21757"/>
    <cellStyle name="Total 3 5 36 4" xfId="29944"/>
    <cellStyle name="Total 3 5 36 5" xfId="39288"/>
    <cellStyle name="Total 3 5 36 6" xfId="43609"/>
    <cellStyle name="Total 3 5 36 7" xfId="48704"/>
    <cellStyle name="Total 3 5 37" xfId="5427"/>
    <cellStyle name="Total 3 5 37 2" xfId="13144"/>
    <cellStyle name="Total 3 5 37 3" xfId="22137"/>
    <cellStyle name="Total 3 5 37 4" xfId="30324"/>
    <cellStyle name="Total 3 5 37 5" xfId="39653"/>
    <cellStyle name="Total 3 5 37 6" xfId="43989"/>
    <cellStyle name="Total 3 5 37 7" xfId="48336"/>
    <cellStyle name="Total 3 5 38" xfId="5547"/>
    <cellStyle name="Total 3 5 38 2" xfId="13264"/>
    <cellStyle name="Total 3 5 38 3" xfId="22257"/>
    <cellStyle name="Total 3 5 38 4" xfId="30444"/>
    <cellStyle name="Total 3 5 38 5" xfId="39767"/>
    <cellStyle name="Total 3 5 38 6" xfId="44109"/>
    <cellStyle name="Total 3 5 38 7" xfId="47169"/>
    <cellStyle name="Total 3 5 39" xfId="5672"/>
    <cellStyle name="Total 3 5 39 2" xfId="13389"/>
    <cellStyle name="Total 3 5 39 3" xfId="22382"/>
    <cellStyle name="Total 3 5 39 4" xfId="30569"/>
    <cellStyle name="Total 3 5 39 5" xfId="39888"/>
    <cellStyle name="Total 3 5 39 6" xfId="44234"/>
    <cellStyle name="Total 3 5 39 7" xfId="46823"/>
    <cellStyle name="Total 3 5 4" xfId="938"/>
    <cellStyle name="Total 3 5 4 2" xfId="8761"/>
    <cellStyle name="Total 3 5 4 3" xfId="16189"/>
    <cellStyle name="Total 3 5 4 4" xfId="20053"/>
    <cellStyle name="Total 3 5 4 5" xfId="28833"/>
    <cellStyle name="Total 3 5 4 6" xfId="37589"/>
    <cellStyle name="Total 3 5 4 7" xfId="48951"/>
    <cellStyle name="Total 3 5 40" xfId="5787"/>
    <cellStyle name="Total 3 5 40 2" xfId="13504"/>
    <cellStyle name="Total 3 5 40 3" xfId="22497"/>
    <cellStyle name="Total 3 5 40 4" xfId="30684"/>
    <cellStyle name="Total 3 5 40 5" xfId="40000"/>
    <cellStyle name="Total 3 5 40 6" xfId="44349"/>
    <cellStyle name="Total 3 5 40 7" xfId="54232"/>
    <cellStyle name="Total 3 5 41" xfId="5905"/>
    <cellStyle name="Total 3 5 41 2" xfId="13622"/>
    <cellStyle name="Total 3 5 41 3" xfId="22615"/>
    <cellStyle name="Total 3 5 41 4" xfId="30802"/>
    <cellStyle name="Total 3 5 41 5" xfId="40115"/>
    <cellStyle name="Total 3 5 41 6" xfId="44467"/>
    <cellStyle name="Total 3 5 41 7" xfId="52525"/>
    <cellStyle name="Total 3 5 42" xfId="6032"/>
    <cellStyle name="Total 3 5 42 2" xfId="13749"/>
    <cellStyle name="Total 3 5 42 3" xfId="22742"/>
    <cellStyle name="Total 3 5 42 4" xfId="30929"/>
    <cellStyle name="Total 3 5 42 5" xfId="40237"/>
    <cellStyle name="Total 3 5 42 6" xfId="44594"/>
    <cellStyle name="Total 3 5 42 7" xfId="50546"/>
    <cellStyle name="Total 3 5 43" xfId="6160"/>
    <cellStyle name="Total 3 5 43 2" xfId="13877"/>
    <cellStyle name="Total 3 5 43 3" xfId="22870"/>
    <cellStyle name="Total 3 5 43 4" xfId="31057"/>
    <cellStyle name="Total 3 5 43 5" xfId="40358"/>
    <cellStyle name="Total 3 5 43 6" xfId="44722"/>
    <cellStyle name="Total 3 5 43 7" xfId="51642"/>
    <cellStyle name="Total 3 5 44" xfId="6288"/>
    <cellStyle name="Total 3 5 44 2" xfId="14005"/>
    <cellStyle name="Total 3 5 44 3" xfId="22998"/>
    <cellStyle name="Total 3 5 44 4" xfId="31185"/>
    <cellStyle name="Total 3 5 44 5" xfId="40485"/>
    <cellStyle name="Total 3 5 44 6" xfId="44850"/>
    <cellStyle name="Total 3 5 44 7" xfId="48448"/>
    <cellStyle name="Total 3 5 45" xfId="6403"/>
    <cellStyle name="Total 3 5 45 2" xfId="14120"/>
    <cellStyle name="Total 3 5 45 3" xfId="23113"/>
    <cellStyle name="Total 3 5 45 4" xfId="31300"/>
    <cellStyle name="Total 3 5 45 5" xfId="40596"/>
    <cellStyle name="Total 3 5 45 6" xfId="44965"/>
    <cellStyle name="Total 3 5 45 7" xfId="48888"/>
    <cellStyle name="Total 3 5 46" xfId="6515"/>
    <cellStyle name="Total 3 5 46 2" xfId="14232"/>
    <cellStyle name="Total 3 5 46 3" xfId="23225"/>
    <cellStyle name="Total 3 5 46 4" xfId="31412"/>
    <cellStyle name="Total 3 5 46 5" xfId="40704"/>
    <cellStyle name="Total 3 5 46 6" xfId="45077"/>
    <cellStyle name="Total 3 5 46 7" xfId="52038"/>
    <cellStyle name="Total 3 5 47" xfId="6309"/>
    <cellStyle name="Total 3 5 47 2" xfId="14026"/>
    <cellStyle name="Total 3 5 47 3" xfId="23019"/>
    <cellStyle name="Total 3 5 47 4" xfId="31206"/>
    <cellStyle name="Total 3 5 47 5" xfId="40506"/>
    <cellStyle name="Total 3 5 47 6" xfId="44871"/>
    <cellStyle name="Total 3 5 47 7" xfId="52602"/>
    <cellStyle name="Total 3 5 48" xfId="6662"/>
    <cellStyle name="Total 3 5 48 2" xfId="14379"/>
    <cellStyle name="Total 3 5 48 3" xfId="23372"/>
    <cellStyle name="Total 3 5 48 4" xfId="31559"/>
    <cellStyle name="Total 3 5 48 5" xfId="40843"/>
    <cellStyle name="Total 3 5 48 6" xfId="45224"/>
    <cellStyle name="Total 3 5 48 7" xfId="51135"/>
    <cellStyle name="Total 3 5 49" xfId="6773"/>
    <cellStyle name="Total 3 5 49 2" xfId="14490"/>
    <cellStyle name="Total 3 5 49 3" xfId="23483"/>
    <cellStyle name="Total 3 5 49 4" xfId="31670"/>
    <cellStyle name="Total 3 5 49 5" xfId="40949"/>
    <cellStyle name="Total 3 5 49 6" xfId="45335"/>
    <cellStyle name="Total 3 5 49 7" xfId="54018"/>
    <cellStyle name="Total 3 5 5" xfId="1405"/>
    <cellStyle name="Total 3 5 5 2" xfId="9228"/>
    <cellStyle name="Total 3 5 5 3" xfId="16656"/>
    <cellStyle name="Total 3 5 5 4" xfId="20111"/>
    <cellStyle name="Total 3 5 5 5" xfId="27084"/>
    <cellStyle name="Total 3 5 5 6" xfId="40186"/>
    <cellStyle name="Total 3 5 5 7" xfId="48761"/>
    <cellStyle name="Total 3 5 50" xfId="6888"/>
    <cellStyle name="Total 3 5 50 2" xfId="14605"/>
    <cellStyle name="Total 3 5 50 3" xfId="23598"/>
    <cellStyle name="Total 3 5 50 4" xfId="31785"/>
    <cellStyle name="Total 3 5 50 5" xfId="41057"/>
    <cellStyle name="Total 3 5 50 6" xfId="45450"/>
    <cellStyle name="Total 3 5 50 7" xfId="46940"/>
    <cellStyle name="Total 3 5 51" xfId="7001"/>
    <cellStyle name="Total 3 5 51 2" xfId="14718"/>
    <cellStyle name="Total 3 5 51 3" xfId="23711"/>
    <cellStyle name="Total 3 5 51 4" xfId="31898"/>
    <cellStyle name="Total 3 5 51 5" xfId="41165"/>
    <cellStyle name="Total 3 5 51 6" xfId="45563"/>
    <cellStyle name="Total 3 5 51 7" xfId="47212"/>
    <cellStyle name="Total 3 5 52" xfId="7111"/>
    <cellStyle name="Total 3 5 52 2" xfId="14828"/>
    <cellStyle name="Total 3 5 52 3" xfId="23821"/>
    <cellStyle name="Total 3 5 52 4" xfId="32008"/>
    <cellStyle name="Total 3 5 52 5" xfId="41270"/>
    <cellStyle name="Total 3 5 52 6" xfId="45673"/>
    <cellStyle name="Total 3 5 52 7" xfId="53530"/>
    <cellStyle name="Total 3 5 53" xfId="7153"/>
    <cellStyle name="Total 3 5 53 2" xfId="14870"/>
    <cellStyle name="Total 3 5 53 3" xfId="23863"/>
    <cellStyle name="Total 3 5 53 4" xfId="32050"/>
    <cellStyle name="Total 3 5 53 5" xfId="41312"/>
    <cellStyle name="Total 3 5 53 6" xfId="45715"/>
    <cellStyle name="Total 3 5 53 7" xfId="49175"/>
    <cellStyle name="Total 3 5 54" xfId="7255"/>
    <cellStyle name="Total 3 5 54 2" xfId="14972"/>
    <cellStyle name="Total 3 5 54 3" xfId="23965"/>
    <cellStyle name="Total 3 5 54 4" xfId="32152"/>
    <cellStyle name="Total 3 5 54 5" xfId="41408"/>
    <cellStyle name="Total 3 5 54 6" xfId="45817"/>
    <cellStyle name="Total 3 5 54 7" xfId="53293"/>
    <cellStyle name="Total 3 5 55" xfId="7508"/>
    <cellStyle name="Total 3 5 55 2" xfId="15225"/>
    <cellStyle name="Total 3 5 55 3" xfId="24218"/>
    <cellStyle name="Total 3 5 55 4" xfId="32405"/>
    <cellStyle name="Total 3 5 55 5" xfId="41652"/>
    <cellStyle name="Total 3 5 55 6" xfId="46070"/>
    <cellStyle name="Total 3 5 55 7" xfId="48773"/>
    <cellStyle name="Total 3 5 56" xfId="7629"/>
    <cellStyle name="Total 3 5 56 2" xfId="15346"/>
    <cellStyle name="Total 3 5 56 3" xfId="24339"/>
    <cellStyle name="Total 3 5 56 4" xfId="32526"/>
    <cellStyle name="Total 3 5 56 5" xfId="41768"/>
    <cellStyle name="Total 3 5 56 6" xfId="46191"/>
    <cellStyle name="Total 3 5 56 7" xfId="51810"/>
    <cellStyle name="Total 3 5 57" xfId="7906"/>
    <cellStyle name="Total 3 5 57 2" xfId="15623"/>
    <cellStyle name="Total 3 5 57 3" xfId="24610"/>
    <cellStyle name="Total 3 5 57 4" xfId="32803"/>
    <cellStyle name="Total 3 5 57 5" xfId="42034"/>
    <cellStyle name="Total 3 5 57 6" xfId="46468"/>
    <cellStyle name="Total 3 5 57 7" xfId="51996"/>
    <cellStyle name="Total 3 5 58" xfId="8034"/>
    <cellStyle name="Total 3 5 58 2" xfId="15751"/>
    <cellStyle name="Total 3 5 58 3" xfId="24736"/>
    <cellStyle name="Total 3 5 58 4" xfId="32931"/>
    <cellStyle name="Total 3 5 58 5" xfId="42156"/>
    <cellStyle name="Total 3 5 58 6" xfId="46596"/>
    <cellStyle name="Total 3 5 58 7" xfId="53087"/>
    <cellStyle name="Total 3 5 59" xfId="7705"/>
    <cellStyle name="Total 3 5 59 2" xfId="15422"/>
    <cellStyle name="Total 3 5 59 3" xfId="24413"/>
    <cellStyle name="Total 3 5 59 4" xfId="32602"/>
    <cellStyle name="Total 3 5 59 5" xfId="41839"/>
    <cellStyle name="Total 3 5 59 6" xfId="46267"/>
    <cellStyle name="Total 3 5 59 7" xfId="50789"/>
    <cellStyle name="Total 3 5 6" xfId="1528"/>
    <cellStyle name="Total 3 5 6 2" xfId="9351"/>
    <cellStyle name="Total 3 5 6 3" xfId="16779"/>
    <cellStyle name="Total 3 5 6 4" xfId="20484"/>
    <cellStyle name="Total 3 5 6 5" xfId="28065"/>
    <cellStyle name="Total 3 5 6 6" xfId="38021"/>
    <cellStyle name="Total 3 5 6 7" xfId="48728"/>
    <cellStyle name="Total 3 5 60" xfId="8181"/>
    <cellStyle name="Total 3 5 60 2" xfId="15898"/>
    <cellStyle name="Total 3 5 60 3" xfId="33078"/>
    <cellStyle name="Total 3 5 60 4" xfId="42297"/>
    <cellStyle name="Total 3 5 60 5" xfId="46743"/>
    <cellStyle name="Total 3 5 60 6" xfId="46863"/>
    <cellStyle name="Total 3 5 61" xfId="25241"/>
    <cellStyle name="Total 3 5 62" xfId="33645"/>
    <cellStyle name="Total 3 5 63" xfId="36244"/>
    <cellStyle name="Total 3 5 64" xfId="51308"/>
    <cellStyle name="Total 3 5 7" xfId="1263"/>
    <cellStyle name="Total 3 5 7 2" xfId="9086"/>
    <cellStyle name="Total 3 5 7 3" xfId="16514"/>
    <cellStyle name="Total 3 5 7 4" xfId="20362"/>
    <cellStyle name="Total 3 5 7 5" xfId="27343"/>
    <cellStyle name="Total 3 5 7 6" xfId="41219"/>
    <cellStyle name="Total 3 5 7 7" xfId="46950"/>
    <cellStyle name="Total 3 5 8" xfId="1766"/>
    <cellStyle name="Total 3 5 8 2" xfId="9589"/>
    <cellStyle name="Total 3 5 8 3" xfId="17017"/>
    <cellStyle name="Total 3 5 8 4" xfId="26503"/>
    <cellStyle name="Total 3 5 8 5" xfId="35299"/>
    <cellStyle name="Total 3 5 8 6" xfId="36422"/>
    <cellStyle name="Total 3 5 8 7" xfId="54086"/>
    <cellStyle name="Total 3 5 9" xfId="1899"/>
    <cellStyle name="Total 3 5 9 2" xfId="9722"/>
    <cellStyle name="Total 3 5 9 3" xfId="17150"/>
    <cellStyle name="Total 3 5 9 4" xfId="19950"/>
    <cellStyle name="Total 3 5 9 5" xfId="27425"/>
    <cellStyle name="Total 3 5 9 6" xfId="36889"/>
    <cellStyle name="Total 3 5 9 7" xfId="47836"/>
    <cellStyle name="Total 3 6" xfId="482"/>
    <cellStyle name="Total 3 6 10" xfId="1928"/>
    <cellStyle name="Total 3 6 10 2" xfId="9751"/>
    <cellStyle name="Total 3 6 10 3" xfId="17179"/>
    <cellStyle name="Total 3 6 10 4" xfId="26157"/>
    <cellStyle name="Total 3 6 10 5" xfId="34826"/>
    <cellStyle name="Total 3 6 10 6" xfId="42090"/>
    <cellStyle name="Total 3 6 10 7" xfId="53337"/>
    <cellStyle name="Total 3 6 11" xfId="2046"/>
    <cellStyle name="Total 3 6 11 2" xfId="9869"/>
    <cellStyle name="Total 3 6 11 3" xfId="17297"/>
    <cellStyle name="Total 3 6 11 4" xfId="26247"/>
    <cellStyle name="Total 3 6 11 5" xfId="34944"/>
    <cellStyle name="Total 3 6 11 6" xfId="37622"/>
    <cellStyle name="Total 3 6 11 7" xfId="53539"/>
    <cellStyle name="Total 3 6 12" xfId="2159"/>
    <cellStyle name="Total 3 6 12 2" xfId="9982"/>
    <cellStyle name="Total 3 6 12 3" xfId="17410"/>
    <cellStyle name="Total 3 6 12 4" xfId="25450"/>
    <cellStyle name="Total 3 6 12 5" xfId="33914"/>
    <cellStyle name="Total 3 6 12 6" xfId="40779"/>
    <cellStyle name="Total 3 6 12 7" xfId="51765"/>
    <cellStyle name="Total 3 6 13" xfId="1237"/>
    <cellStyle name="Total 3 6 13 2" xfId="9060"/>
    <cellStyle name="Total 3 6 13 3" xfId="16488"/>
    <cellStyle name="Total 3 6 13 4" xfId="24974"/>
    <cellStyle name="Total 3 6 13 5" xfId="33317"/>
    <cellStyle name="Total 3 6 13 6" xfId="37398"/>
    <cellStyle name="Total 3 6 13 7" xfId="50738"/>
    <cellStyle name="Total 3 6 14" xfId="1241"/>
    <cellStyle name="Total 3 6 14 2" xfId="9064"/>
    <cellStyle name="Total 3 6 14 3" xfId="16492"/>
    <cellStyle name="Total 3 6 14 4" xfId="20061"/>
    <cellStyle name="Total 3 6 14 5" xfId="26871"/>
    <cellStyle name="Total 3 6 14 6" xfId="37172"/>
    <cellStyle name="Total 3 6 14 7" xfId="49766"/>
    <cellStyle name="Total 3 6 15" xfId="2457"/>
    <cellStyle name="Total 3 6 15 2" xfId="10280"/>
    <cellStyle name="Total 3 6 15 3" xfId="17708"/>
    <cellStyle name="Total 3 6 15 4" xfId="20447"/>
    <cellStyle name="Total 3 6 15 5" xfId="27372"/>
    <cellStyle name="Total 3 6 15 6" xfId="40437"/>
    <cellStyle name="Total 3 6 15 7" xfId="48528"/>
    <cellStyle name="Total 3 6 16" xfId="2570"/>
    <cellStyle name="Total 3 6 16 2" xfId="10393"/>
    <cellStyle name="Total 3 6 16 3" xfId="17821"/>
    <cellStyle name="Total 3 6 16 4" xfId="25657"/>
    <cellStyle name="Total 3 6 16 5" xfId="34184"/>
    <cellStyle name="Total 3 6 16 6" xfId="37615"/>
    <cellStyle name="Total 3 6 16 7" xfId="52220"/>
    <cellStyle name="Total 3 6 17" xfId="2657"/>
    <cellStyle name="Total 3 6 17 2" xfId="10480"/>
    <cellStyle name="Total 3 6 17 3" xfId="17908"/>
    <cellStyle name="Total 3 6 17 4" xfId="19500"/>
    <cellStyle name="Total 3 6 17 5" xfId="27850"/>
    <cellStyle name="Total 3 6 17 6" xfId="39526"/>
    <cellStyle name="Total 3 6 17 7" xfId="47438"/>
    <cellStyle name="Total 3 6 18" xfId="2416"/>
    <cellStyle name="Total 3 6 18 2" xfId="10239"/>
    <cellStyle name="Total 3 6 18 3" xfId="17667"/>
    <cellStyle name="Total 3 6 18 4" xfId="25506"/>
    <cellStyle name="Total 3 6 18 5" xfId="33984"/>
    <cellStyle name="Total 3 6 18 6" xfId="37594"/>
    <cellStyle name="Total 3 6 18 7" xfId="51891"/>
    <cellStyle name="Total 3 6 19" xfId="2764"/>
    <cellStyle name="Total 3 6 19 2" xfId="10587"/>
    <cellStyle name="Total 3 6 19 3" xfId="18015"/>
    <cellStyle name="Total 3 6 19 4" xfId="26640"/>
    <cellStyle name="Total 3 6 19 5" xfId="35482"/>
    <cellStyle name="Total 3 6 19 6" xfId="40218"/>
    <cellStyle name="Total 3 6 19 7" xfId="54378"/>
    <cellStyle name="Total 3 6 2" xfId="633"/>
    <cellStyle name="Total 3 6 2 2" xfId="8456"/>
    <cellStyle name="Total 3 6 2 3" xfId="8292"/>
    <cellStyle name="Total 3 6 2 4" xfId="26423"/>
    <cellStyle name="Total 3 6 2 5" xfId="35190"/>
    <cellStyle name="Total 3 6 2 6" xfId="36548"/>
    <cellStyle name="Total 3 6 2 7" xfId="53913"/>
    <cellStyle name="Total 3 6 20" xfId="2871"/>
    <cellStyle name="Total 3 6 20 2" xfId="10694"/>
    <cellStyle name="Total 3 6 20 3" xfId="18122"/>
    <cellStyle name="Total 3 6 20 4" xfId="25013"/>
    <cellStyle name="Total 3 6 20 5" xfId="33368"/>
    <cellStyle name="Total 3 6 20 6" xfId="37218"/>
    <cellStyle name="Total 3 6 20 7" xfId="50836"/>
    <cellStyle name="Total 3 6 21" xfId="3247"/>
    <cellStyle name="Total 3 6 21 2" xfId="11040"/>
    <cellStyle name="Total 3 6 21 3" xfId="18369"/>
    <cellStyle name="Total 3 6 21 4" xfId="19403"/>
    <cellStyle name="Total 3 6 21 5" xfId="33142"/>
    <cellStyle name="Total 3 6 21 6" xfId="37418"/>
    <cellStyle name="Total 3 6 21 7" xfId="50417"/>
    <cellStyle name="Total 3 6 22" xfId="3367"/>
    <cellStyle name="Total 3 6 22 2" xfId="11158"/>
    <cellStyle name="Total 3 6 22 3" xfId="18480"/>
    <cellStyle name="Total 3 6 22 4" xfId="25790"/>
    <cellStyle name="Total 3 6 22 5" xfId="34362"/>
    <cellStyle name="Total 3 6 22 6" xfId="36544"/>
    <cellStyle name="Total 3 6 22 7" xfId="52548"/>
    <cellStyle name="Total 3 6 23" xfId="3536"/>
    <cellStyle name="Total 3 6 23 2" xfId="11325"/>
    <cellStyle name="Total 3 6 23 3" xfId="18615"/>
    <cellStyle name="Total 3 6 23 4" xfId="19368"/>
    <cellStyle name="Total 3 6 23 5" xfId="28697"/>
    <cellStyle name="Total 3 6 23 6" xfId="38752"/>
    <cellStyle name="Total 3 6 23 7" xfId="50152"/>
    <cellStyle name="Total 3 6 24" xfId="3637"/>
    <cellStyle name="Total 3 6 24 2" xfId="11422"/>
    <cellStyle name="Total 3 6 24 3" xfId="18695"/>
    <cellStyle name="Total 3 6 24 4" xfId="19431"/>
    <cellStyle name="Total 3 6 24 5" xfId="26937"/>
    <cellStyle name="Total 3 6 24 6" xfId="41881"/>
    <cellStyle name="Total 3 6 24 7" xfId="49088"/>
    <cellStyle name="Total 3 6 25" xfId="3768"/>
    <cellStyle name="Total 3 6 25 2" xfId="11550"/>
    <cellStyle name="Total 3 6 25 3" xfId="18807"/>
    <cellStyle name="Total 3 6 25 4" xfId="20201"/>
    <cellStyle name="Total 3 6 25 5" xfId="27201"/>
    <cellStyle name="Total 3 6 25 6" xfId="37524"/>
    <cellStyle name="Total 3 6 25 7" xfId="47469"/>
    <cellStyle name="Total 3 6 26" xfId="3885"/>
    <cellStyle name="Total 3 6 26 2" xfId="11665"/>
    <cellStyle name="Total 3 6 26 3" xfId="18916"/>
    <cellStyle name="Total 3 6 26 4" xfId="25748"/>
    <cellStyle name="Total 3 6 26 5" xfId="34299"/>
    <cellStyle name="Total 3 6 26 6" xfId="40283"/>
    <cellStyle name="Total 3 6 26 7" xfId="52428"/>
    <cellStyle name="Total 3 6 27" xfId="3624"/>
    <cellStyle name="Total 3 6 27 2" xfId="11409"/>
    <cellStyle name="Total 3 6 27 3" xfId="20548"/>
    <cellStyle name="Total 3 6 27 4" xfId="28683"/>
    <cellStyle name="Total 3 6 27 5" xfId="38069"/>
    <cellStyle name="Total 3 6 27 6" xfId="42518"/>
    <cellStyle name="Total 3 6 27 7" xfId="47910"/>
    <cellStyle name="Total 3 6 28" xfId="4082"/>
    <cellStyle name="Total 3 6 28 2" xfId="11842"/>
    <cellStyle name="Total 3 6 28 3" xfId="20792"/>
    <cellStyle name="Total 3 6 28 4" xfId="28979"/>
    <cellStyle name="Total 3 6 28 5" xfId="38358"/>
    <cellStyle name="Total 3 6 28 6" xfId="42644"/>
    <cellStyle name="Total 3 6 28 7" xfId="51786"/>
    <cellStyle name="Total 3 6 29" xfId="4064"/>
    <cellStyle name="Total 3 6 29 2" xfId="20774"/>
    <cellStyle name="Total 3 6 29 3" xfId="28961"/>
    <cellStyle name="Total 3 6 29 4" xfId="38340"/>
    <cellStyle name="Total 3 6 29 5" xfId="42626"/>
    <cellStyle name="Total 3 6 29 6" xfId="50206"/>
    <cellStyle name="Total 3 6 3" xfId="740"/>
    <cellStyle name="Total 3 6 3 2" xfId="8563"/>
    <cellStyle name="Total 3 6 3 3" xfId="15991"/>
    <cellStyle name="Total 3 6 3 4" xfId="24808"/>
    <cellStyle name="Total 3 6 3 5" xfId="28133"/>
    <cellStyle name="Total 3 6 3 6" xfId="36541"/>
    <cellStyle name="Total 3 6 3 7" xfId="48905"/>
    <cellStyle name="Total 3 6 30" xfId="4279"/>
    <cellStyle name="Total 3 6 30 2" xfId="11996"/>
    <cellStyle name="Total 3 6 30 3" xfId="20989"/>
    <cellStyle name="Total 3 6 30 4" xfId="29176"/>
    <cellStyle name="Total 3 6 30 5" xfId="38549"/>
    <cellStyle name="Total 3 6 30 6" xfId="42841"/>
    <cellStyle name="Total 3 6 30 7" xfId="49743"/>
    <cellStyle name="Total 3 6 31" xfId="4402"/>
    <cellStyle name="Total 3 6 31 2" xfId="12119"/>
    <cellStyle name="Total 3 6 31 3" xfId="21112"/>
    <cellStyle name="Total 3 6 31 4" xfId="29299"/>
    <cellStyle name="Total 3 6 31 5" xfId="38669"/>
    <cellStyle name="Total 3 6 31 6" xfId="42964"/>
    <cellStyle name="Total 3 6 31 7" xfId="54486"/>
    <cellStyle name="Total 3 6 32" xfId="4516"/>
    <cellStyle name="Total 3 6 32 2" xfId="12233"/>
    <cellStyle name="Total 3 6 32 3" xfId="21226"/>
    <cellStyle name="Total 3 6 32 4" xfId="29413"/>
    <cellStyle name="Total 3 6 32 5" xfId="38777"/>
    <cellStyle name="Total 3 6 32 6" xfId="43078"/>
    <cellStyle name="Total 3 6 32 7" xfId="49298"/>
    <cellStyle name="Total 3 6 33" xfId="4629"/>
    <cellStyle name="Total 3 6 33 2" xfId="12346"/>
    <cellStyle name="Total 3 6 33 3" xfId="21339"/>
    <cellStyle name="Total 3 6 33 4" xfId="29526"/>
    <cellStyle name="Total 3 6 33 5" xfId="38885"/>
    <cellStyle name="Total 3 6 33 6" xfId="43191"/>
    <cellStyle name="Total 3 6 33 7" xfId="53598"/>
    <cellStyle name="Total 3 6 34" xfId="4741"/>
    <cellStyle name="Total 3 6 34 2" xfId="12458"/>
    <cellStyle name="Total 3 6 34 3" xfId="21451"/>
    <cellStyle name="Total 3 6 34 4" xfId="29638"/>
    <cellStyle name="Total 3 6 34 5" xfId="38993"/>
    <cellStyle name="Total 3 6 34 6" xfId="43303"/>
    <cellStyle name="Total 3 6 34 7" xfId="47431"/>
    <cellStyle name="Total 3 6 35" xfId="4849"/>
    <cellStyle name="Total 3 6 35 2" xfId="12566"/>
    <cellStyle name="Total 3 6 35 3" xfId="21559"/>
    <cellStyle name="Total 3 6 35 4" xfId="29746"/>
    <cellStyle name="Total 3 6 35 5" xfId="39097"/>
    <cellStyle name="Total 3 6 35 6" xfId="43411"/>
    <cellStyle name="Total 3 6 35 7" xfId="53449"/>
    <cellStyle name="Total 3 6 36" xfId="4961"/>
    <cellStyle name="Total 3 6 36 2" xfId="12678"/>
    <cellStyle name="Total 3 6 36 3" xfId="21671"/>
    <cellStyle name="Total 3 6 36 4" xfId="29858"/>
    <cellStyle name="Total 3 6 36 5" xfId="39205"/>
    <cellStyle name="Total 3 6 36 6" xfId="43523"/>
    <cellStyle name="Total 3 6 36 7" xfId="51024"/>
    <cellStyle name="Total 3 6 37" xfId="5138"/>
    <cellStyle name="Total 3 6 37 2" xfId="12855"/>
    <cellStyle name="Total 3 6 37 3" xfId="21848"/>
    <cellStyle name="Total 3 6 37 4" xfId="30035"/>
    <cellStyle name="Total 3 6 37 5" xfId="39374"/>
    <cellStyle name="Total 3 6 37 6" xfId="43700"/>
    <cellStyle name="Total 3 6 37 7" xfId="53648"/>
    <cellStyle name="Total 3 6 38" xfId="5459"/>
    <cellStyle name="Total 3 6 38 2" xfId="13176"/>
    <cellStyle name="Total 3 6 38 3" xfId="22169"/>
    <cellStyle name="Total 3 6 38 4" xfId="30356"/>
    <cellStyle name="Total 3 6 38 5" xfId="39684"/>
    <cellStyle name="Total 3 6 38 6" xfId="44021"/>
    <cellStyle name="Total 3 6 38 7" xfId="52319"/>
    <cellStyle name="Total 3 6 39" xfId="5584"/>
    <cellStyle name="Total 3 6 39 2" xfId="13301"/>
    <cellStyle name="Total 3 6 39 3" xfId="22294"/>
    <cellStyle name="Total 3 6 39 4" xfId="30481"/>
    <cellStyle name="Total 3 6 39 5" xfId="39803"/>
    <cellStyle name="Total 3 6 39 6" xfId="44146"/>
    <cellStyle name="Total 3 6 39 7" xfId="47142"/>
    <cellStyle name="Total 3 6 4" xfId="852"/>
    <cellStyle name="Total 3 6 4 2" xfId="8675"/>
    <cellStyle name="Total 3 6 4 3" xfId="16103"/>
    <cellStyle name="Total 3 6 4 4" xfId="24819"/>
    <cellStyle name="Total 3 6 4 5" xfId="27469"/>
    <cellStyle name="Total 3 6 4 6" xfId="36524"/>
    <cellStyle name="Total 3 6 4 7" xfId="49641"/>
    <cellStyle name="Total 3 6 40" xfId="5699"/>
    <cellStyle name="Total 3 6 40 2" xfId="13416"/>
    <cellStyle name="Total 3 6 40 3" xfId="22409"/>
    <cellStyle name="Total 3 6 40 4" xfId="30596"/>
    <cellStyle name="Total 3 6 40 5" xfId="39914"/>
    <cellStyle name="Total 3 6 40 6" xfId="44261"/>
    <cellStyle name="Total 3 6 40 7" xfId="47071"/>
    <cellStyle name="Total 3 6 41" xfId="5816"/>
    <cellStyle name="Total 3 6 41 2" xfId="13533"/>
    <cellStyle name="Total 3 6 41 3" xfId="22526"/>
    <cellStyle name="Total 3 6 41 4" xfId="30713"/>
    <cellStyle name="Total 3 6 41 5" xfId="40028"/>
    <cellStyle name="Total 3 6 41 6" xfId="44378"/>
    <cellStyle name="Total 3 6 41 7" xfId="50903"/>
    <cellStyle name="Total 3 6 42" xfId="5944"/>
    <cellStyle name="Total 3 6 42 2" xfId="13661"/>
    <cellStyle name="Total 3 6 42 3" xfId="22654"/>
    <cellStyle name="Total 3 6 42 4" xfId="30841"/>
    <cellStyle name="Total 3 6 42 5" xfId="40152"/>
    <cellStyle name="Total 3 6 42 6" xfId="44506"/>
    <cellStyle name="Total 3 6 42 7" xfId="52477"/>
    <cellStyle name="Total 3 6 43" xfId="6117"/>
    <cellStyle name="Total 3 6 43 2" xfId="13834"/>
    <cellStyle name="Total 3 6 43 3" xfId="22827"/>
    <cellStyle name="Total 3 6 43 4" xfId="31014"/>
    <cellStyle name="Total 3 6 43 5" xfId="40316"/>
    <cellStyle name="Total 3 6 43 6" xfId="44679"/>
    <cellStyle name="Total 3 6 43 7" xfId="48862"/>
    <cellStyle name="Total 3 6 44" xfId="6200"/>
    <cellStyle name="Total 3 6 44 2" xfId="13917"/>
    <cellStyle name="Total 3 6 44 3" xfId="22910"/>
    <cellStyle name="Total 3 6 44 4" xfId="31097"/>
    <cellStyle name="Total 3 6 44 5" xfId="40398"/>
    <cellStyle name="Total 3 6 44 6" xfId="44762"/>
    <cellStyle name="Total 3 6 44 7" xfId="47977"/>
    <cellStyle name="Total 3 6 45" xfId="6317"/>
    <cellStyle name="Total 3 6 45 2" xfId="14034"/>
    <cellStyle name="Total 3 6 45 3" xfId="23027"/>
    <cellStyle name="Total 3 6 45 4" xfId="31214"/>
    <cellStyle name="Total 3 6 45 5" xfId="40514"/>
    <cellStyle name="Total 3 6 45 6" xfId="44879"/>
    <cellStyle name="Total 3 6 45 7" xfId="51558"/>
    <cellStyle name="Total 3 6 46" xfId="6427"/>
    <cellStyle name="Total 3 6 46 2" xfId="14144"/>
    <cellStyle name="Total 3 6 46 3" xfId="23137"/>
    <cellStyle name="Total 3 6 46 4" xfId="31324"/>
    <cellStyle name="Total 3 6 46 5" xfId="40619"/>
    <cellStyle name="Total 3 6 46 6" xfId="44989"/>
    <cellStyle name="Total 3 6 46 7" xfId="52040"/>
    <cellStyle name="Total 3 6 47" xfId="5177"/>
    <cellStyle name="Total 3 6 47 2" xfId="12894"/>
    <cellStyle name="Total 3 6 47 3" xfId="21887"/>
    <cellStyle name="Total 3 6 47 4" xfId="30074"/>
    <cellStyle name="Total 3 6 47 5" xfId="39413"/>
    <cellStyle name="Total 3 6 47 6" xfId="43739"/>
    <cellStyle name="Total 3 6 47 7" xfId="51055"/>
    <cellStyle name="Total 3 6 48" xfId="6574"/>
    <cellStyle name="Total 3 6 48 2" xfId="14291"/>
    <cellStyle name="Total 3 6 48 3" xfId="23284"/>
    <cellStyle name="Total 3 6 48 4" xfId="31471"/>
    <cellStyle name="Total 3 6 48 5" xfId="40759"/>
    <cellStyle name="Total 3 6 48 6" xfId="45136"/>
    <cellStyle name="Total 3 6 48 7" xfId="53151"/>
    <cellStyle name="Total 3 6 49" xfId="6685"/>
    <cellStyle name="Total 3 6 49 2" xfId="14402"/>
    <cellStyle name="Total 3 6 49 3" xfId="23395"/>
    <cellStyle name="Total 3 6 49 4" xfId="31582"/>
    <cellStyle name="Total 3 6 49 5" xfId="40866"/>
    <cellStyle name="Total 3 6 49 6" xfId="45247"/>
    <cellStyle name="Total 3 6 49 7" xfId="48792"/>
    <cellStyle name="Total 3 6 5" xfId="1316"/>
    <cellStyle name="Total 3 6 5 2" xfId="9139"/>
    <cellStyle name="Total 3 6 5 3" xfId="16567"/>
    <cellStyle name="Total 3 6 5 4" xfId="25569"/>
    <cellStyle name="Total 3 6 5 5" xfId="34072"/>
    <cellStyle name="Total 3 6 5 6" xfId="39502"/>
    <cellStyle name="Total 3 6 5 7" xfId="52031"/>
    <cellStyle name="Total 3 6 50" xfId="6800"/>
    <cellStyle name="Total 3 6 50 2" xfId="14517"/>
    <cellStyle name="Total 3 6 50 3" xfId="23510"/>
    <cellStyle name="Total 3 6 50 4" xfId="31697"/>
    <cellStyle name="Total 3 6 50 5" xfId="40975"/>
    <cellStyle name="Total 3 6 50 6" xfId="45362"/>
    <cellStyle name="Total 3 6 50 7" xfId="51303"/>
    <cellStyle name="Total 3 6 51" xfId="6913"/>
    <cellStyle name="Total 3 6 51 2" xfId="14630"/>
    <cellStyle name="Total 3 6 51 3" xfId="23623"/>
    <cellStyle name="Total 3 6 51 4" xfId="31810"/>
    <cellStyle name="Total 3 6 51 5" xfId="41082"/>
    <cellStyle name="Total 3 6 51 6" xfId="45475"/>
    <cellStyle name="Total 3 6 51 7" xfId="47041"/>
    <cellStyle name="Total 3 6 52" xfId="7025"/>
    <cellStyle name="Total 3 6 52 2" xfId="14742"/>
    <cellStyle name="Total 3 6 52 3" xfId="23735"/>
    <cellStyle name="Total 3 6 52 4" xfId="31922"/>
    <cellStyle name="Total 3 6 52 5" xfId="41189"/>
    <cellStyle name="Total 3 6 52 6" xfId="45587"/>
    <cellStyle name="Total 3 6 52 7" xfId="54539"/>
    <cellStyle name="Total 3 6 53" xfId="7226"/>
    <cellStyle name="Total 3 6 53 2" xfId="14943"/>
    <cellStyle name="Total 3 6 53 3" xfId="23936"/>
    <cellStyle name="Total 3 6 53 4" xfId="32123"/>
    <cellStyle name="Total 3 6 53 5" xfId="41381"/>
    <cellStyle name="Total 3 6 53 6" xfId="45788"/>
    <cellStyle name="Total 3 6 53 7" xfId="51749"/>
    <cellStyle name="Total 3 6 54" xfId="7275"/>
    <cellStyle name="Total 3 6 54 2" xfId="14992"/>
    <cellStyle name="Total 3 6 54 3" xfId="23985"/>
    <cellStyle name="Total 3 6 54 4" xfId="32172"/>
    <cellStyle name="Total 3 6 54 5" xfId="41428"/>
    <cellStyle name="Total 3 6 54 6" xfId="45837"/>
    <cellStyle name="Total 3 6 54 7" xfId="51144"/>
    <cellStyle name="Total 3 6 55" xfId="7422"/>
    <cellStyle name="Total 3 6 55 2" xfId="15139"/>
    <cellStyle name="Total 3 6 55 3" xfId="24132"/>
    <cellStyle name="Total 3 6 55 4" xfId="32319"/>
    <cellStyle name="Total 3 6 55 5" xfId="41571"/>
    <cellStyle name="Total 3 6 55 6" xfId="45984"/>
    <cellStyle name="Total 3 6 55 7" xfId="50504"/>
    <cellStyle name="Total 3 6 56" xfId="7543"/>
    <cellStyle name="Total 3 6 56 2" xfId="15260"/>
    <cellStyle name="Total 3 6 56 3" xfId="24253"/>
    <cellStyle name="Total 3 6 56 4" xfId="32440"/>
    <cellStyle name="Total 3 6 56 5" xfId="41686"/>
    <cellStyle name="Total 3 6 56 6" xfId="46105"/>
    <cellStyle name="Total 3 6 56 7" xfId="51913"/>
    <cellStyle name="Total 3 6 57" xfId="7819"/>
    <cellStyle name="Total 3 6 57 2" xfId="15536"/>
    <cellStyle name="Total 3 6 57 3" xfId="24523"/>
    <cellStyle name="Total 3 6 57 4" xfId="32716"/>
    <cellStyle name="Total 3 6 57 5" xfId="41951"/>
    <cellStyle name="Total 3 6 57 6" xfId="46381"/>
    <cellStyle name="Total 3 6 57 7" xfId="53523"/>
    <cellStyle name="Total 3 6 58" xfId="7925"/>
    <cellStyle name="Total 3 6 58 2" xfId="15642"/>
    <cellStyle name="Total 3 6 58 3" xfId="24629"/>
    <cellStyle name="Total 3 6 58 4" xfId="32822"/>
    <cellStyle name="Total 3 6 58 5" xfId="42053"/>
    <cellStyle name="Total 3 6 58 6" xfId="46487"/>
    <cellStyle name="Total 3 6 58 7" xfId="49547"/>
    <cellStyle name="Total 3 6 59" xfId="7994"/>
    <cellStyle name="Total 3 6 59 2" xfId="15711"/>
    <cellStyle name="Total 3 6 59 3" xfId="24696"/>
    <cellStyle name="Total 3 6 59 4" xfId="32891"/>
    <cellStyle name="Total 3 6 59 5" xfId="42117"/>
    <cellStyle name="Total 3 6 59 6" xfId="46556"/>
    <cellStyle name="Total 3 6 59 7" xfId="49884"/>
    <cellStyle name="Total 3 6 6" xfId="1439"/>
    <cellStyle name="Total 3 6 6 2" xfId="9262"/>
    <cellStyle name="Total 3 6 6 3" xfId="16690"/>
    <cellStyle name="Total 3 6 6 4" xfId="25305"/>
    <cellStyle name="Total 3 6 6 5" xfId="33721"/>
    <cellStyle name="Total 3 6 6 6" xfId="39362"/>
    <cellStyle name="Total 3 6 6 7" xfId="51439"/>
    <cellStyle name="Total 3 6 60" xfId="8095"/>
    <cellStyle name="Total 3 6 60 2" xfId="15812"/>
    <cellStyle name="Total 3 6 60 3" xfId="32992"/>
    <cellStyle name="Total 3 6 60 4" xfId="42214"/>
    <cellStyle name="Total 3 6 60 5" xfId="46657"/>
    <cellStyle name="Total 3 6 60 6" xfId="54194"/>
    <cellStyle name="Total 3 6 61" xfId="26196"/>
    <cellStyle name="Total 3 6 62" xfId="34878"/>
    <cellStyle name="Total 3 6 63" xfId="37669"/>
    <cellStyle name="Total 3 6 64" xfId="53423"/>
    <cellStyle name="Total 3 6 7" xfId="997"/>
    <cellStyle name="Total 3 6 7 2" xfId="8820"/>
    <cellStyle name="Total 3 6 7 3" xfId="16248"/>
    <cellStyle name="Total 3 6 7 4" xfId="20303"/>
    <cellStyle name="Total 3 6 7 5" xfId="27967"/>
    <cellStyle name="Total 3 6 7 6" xfId="37252"/>
    <cellStyle name="Total 3 6 7 7" xfId="49621"/>
    <cellStyle name="Total 3 6 8" xfId="1676"/>
    <cellStyle name="Total 3 6 8 2" xfId="9499"/>
    <cellStyle name="Total 3 6 8 3" xfId="16927"/>
    <cellStyle name="Total 3 6 8 4" xfId="19681"/>
    <cellStyle name="Total 3 6 8 5" xfId="27410"/>
    <cellStyle name="Total 3 6 8 6" xfId="37866"/>
    <cellStyle name="Total 3 6 8 7" xfId="48839"/>
    <cellStyle name="Total 3 6 9" xfId="1810"/>
    <cellStyle name="Total 3 6 9 2" xfId="9633"/>
    <cellStyle name="Total 3 6 9 3" xfId="17061"/>
    <cellStyle name="Total 3 6 9 4" xfId="19643"/>
    <cellStyle name="Total 3 6 9 5" xfId="26935"/>
    <cellStyle name="Total 3 6 9 6" xfId="39279"/>
    <cellStyle name="Total 3 6 9 7" xfId="49084"/>
    <cellStyle name="Total 3 7" xfId="223"/>
    <cellStyle name="Total 3 7 2" xfId="8326"/>
    <cellStyle name="Total 3 7 3" xfId="8248"/>
    <cellStyle name="Total 3 7 4" xfId="19962"/>
    <cellStyle name="Total 3 7 5" xfId="33116"/>
    <cellStyle name="Total 3 7 6" xfId="36830"/>
    <cellStyle name="Total 3 7 7" xfId="50369"/>
    <cellStyle name="Total 3 8" xfId="228"/>
    <cellStyle name="Total 3 8 2" xfId="8331"/>
    <cellStyle name="Total 3 8 3" xfId="8246"/>
    <cellStyle name="Total 3 8 4" xfId="19486"/>
    <cellStyle name="Total 3 8 5" xfId="28035"/>
    <cellStyle name="Total 3 8 6" xfId="38177"/>
    <cellStyle name="Total 3 8 7" xfId="49514"/>
    <cellStyle name="Total 3 9" xfId="1211"/>
    <cellStyle name="Total 3 9 2" xfId="9034"/>
    <cellStyle name="Total 3 9 3" xfId="16462"/>
    <cellStyle name="Total 3 9 4" xfId="19356"/>
    <cellStyle name="Total 3 9 5" xfId="27826"/>
    <cellStyle name="Total 3 9 6" xfId="39754"/>
    <cellStyle name="Total 3 9 7" xfId="50011"/>
    <cellStyle name="Warning Text 2" xfId="163"/>
    <cellStyle name="Warning Text 3" xfId="162"/>
    <cellStyle name="표준_ENERGY CONSUMP" xfId="446"/>
    <cellStyle name="常规_海外市场服务网站资料操作BOM" xfId="447"/>
  </cellStyles>
  <dxfs count="4">
    <dxf>
      <font>
        <color theme="1"/>
      </font>
      <fill>
        <patternFill>
          <bgColor rgb="FFDCDDDE"/>
        </patternFill>
      </fill>
    </dxf>
    <dxf>
      <font>
        <b/>
        <i val="0"/>
        <color rgb="FFDCDDDE"/>
      </font>
      <fill>
        <patternFill>
          <bgColor rgb="FF156570"/>
        </patternFill>
      </fill>
    </dxf>
    <dxf>
      <border>
        <left style="thin">
          <color rgb="FF156570"/>
        </left>
        <right style="thin">
          <color rgb="FF156570"/>
        </right>
        <top style="thin">
          <color rgb="FF156570"/>
        </top>
        <bottom style="thin">
          <color rgb="FF156570"/>
        </bottom>
        <vertical style="thin">
          <color rgb="FF156570"/>
        </vertical>
        <horizontal style="thin">
          <color rgb="FF156570"/>
        </horizontal>
      </border>
    </dxf>
    <dxf>
      <font>
        <color rgb="FFDCDDDE"/>
      </font>
      <fill>
        <patternFill>
          <bgColor rgb="FF156570"/>
        </patternFill>
      </fill>
    </dxf>
  </dxfs>
  <tableStyles count="2" defaultTableStyle="TableStyleMedium2" defaultPivotStyle="PivotStyleLight16">
    <tableStyle name="PivotTable Style 1" table="0" count="1">
      <tableStyleElement type="headerRow" dxfId="3"/>
    </tableStyle>
    <tableStyle name="PSE" pivot="0" count="3">
      <tableStyleElement type="wholeTable" dxfId="2"/>
      <tableStyleElement type="headerRow" dxfId="1"/>
      <tableStyleElement type="secondRowStripe" dxfId="0"/>
    </tableStyle>
  </tableStyles>
  <colors>
    <mruColors>
      <color rgb="FF71F5FF"/>
      <color rgb="FFBDFAFF"/>
      <color rgb="FFE7FDFF"/>
      <color rgb="FFF1FFD9"/>
      <color rgb="FFE2FDBF"/>
      <color rgb="FFFCFFF7"/>
      <color rgb="FFA6DEAB"/>
      <color rgb="FF0000FF"/>
      <color rgb="FF006A71"/>
      <color rgb="FFDCE6F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16</xdr:col>
      <xdr:colOff>85725</xdr:colOff>
      <xdr:row>1</xdr:row>
      <xdr:rowOff>19050</xdr:rowOff>
    </xdr:from>
    <xdr:to>
      <xdr:col>18</xdr:col>
      <xdr:colOff>1066800</xdr:colOff>
      <xdr:row>4</xdr:row>
      <xdr:rowOff>69056</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630400" y="180975"/>
          <a:ext cx="2905125" cy="7262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971549</xdr:colOff>
      <xdr:row>1</xdr:row>
      <xdr:rowOff>19050</xdr:rowOff>
    </xdr:from>
    <xdr:to>
      <xdr:col>18</xdr:col>
      <xdr:colOff>942974</xdr:colOff>
      <xdr:row>4</xdr:row>
      <xdr:rowOff>69056</xdr:rowOff>
    </xdr:to>
    <xdr:pic>
      <xdr:nvPicPr>
        <xdr:cNvPr id="4" name="Picture 3"/>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792449" y="180975"/>
          <a:ext cx="2905125" cy="7262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rottg\Desktop\Copy%20of%202015ExpenseBreakdown_From%20EES%20Track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5 Electric Expenditures"/>
      <sheetName val="2015 Gas Expenditures"/>
      <sheetName val="Sheet3"/>
    </sheetNames>
    <sheetDataSet>
      <sheetData sheetId="0">
        <row r="76">
          <cell r="O76">
            <v>1070200.7499999998</v>
          </cell>
        </row>
        <row r="89">
          <cell r="O89">
            <v>2066641.71</v>
          </cell>
        </row>
      </sheetData>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1"/>
  <sheetViews>
    <sheetView showGridLines="0" tabSelected="1" topLeftCell="B1" zoomScale="110" zoomScaleNormal="110" workbookViewId="0">
      <pane xSplit="4" ySplit="8" topLeftCell="F233" activePane="bottomRight" state="frozen"/>
      <selection activeCell="M213" sqref="M213"/>
      <selection pane="topRight" activeCell="M213" sqref="M213"/>
      <selection pane="bottomLeft" activeCell="M213" sqref="M213"/>
      <selection pane="bottomRight" activeCell="I8" sqref="I8"/>
    </sheetView>
  </sheetViews>
  <sheetFormatPr defaultRowHeight="13.2"/>
  <cols>
    <col min="1" max="1" width="2.6640625" customWidth="1"/>
    <col min="3" max="3" width="9.109375" hidden="1" customWidth="1"/>
    <col min="4" max="4" width="8.109375" customWidth="1"/>
    <col min="5" max="5" width="27.33203125" customWidth="1"/>
    <col min="6" max="6" width="4.88671875" customWidth="1"/>
    <col min="7" max="7" width="10" style="62" customWidth="1"/>
    <col min="8" max="9" width="14.44140625" customWidth="1"/>
    <col min="10" max="10" width="15.5546875" customWidth="1"/>
    <col min="11" max="18" width="14.44140625" customWidth="1"/>
    <col min="19" max="19" width="16.5546875" customWidth="1"/>
    <col min="20" max="20" width="15.88671875" customWidth="1"/>
    <col min="21" max="21" width="12.33203125" bestFit="1" customWidth="1"/>
  </cols>
  <sheetData>
    <row r="1" spans="1:21">
      <c r="L1" s="159"/>
    </row>
    <row r="2" spans="1:21" ht="22.8">
      <c r="A2" s="1"/>
      <c r="B2" s="39" t="s">
        <v>97</v>
      </c>
      <c r="C2" s="9"/>
      <c r="D2" s="1"/>
      <c r="E2" s="1"/>
      <c r="F2" s="1"/>
      <c r="H2" s="305" t="s">
        <v>153</v>
      </c>
      <c r="I2" s="37" t="s">
        <v>96</v>
      </c>
      <c r="J2" s="42"/>
      <c r="K2" s="42"/>
      <c r="L2" s="158"/>
      <c r="M2" s="1"/>
      <c r="N2" s="1"/>
      <c r="O2" s="1"/>
      <c r="P2" s="1"/>
      <c r="Q2" s="1"/>
      <c r="R2" s="1"/>
      <c r="S2" s="1"/>
      <c r="T2" s="1"/>
      <c r="U2" s="1"/>
    </row>
    <row r="3" spans="1:21" ht="15">
      <c r="A3" s="1"/>
      <c r="B3" s="83" t="s">
        <v>157</v>
      </c>
      <c r="C3" s="10"/>
      <c r="D3" s="1"/>
      <c r="E3" s="1"/>
      <c r="F3" s="1"/>
      <c r="G3" s="63"/>
      <c r="H3" s="306"/>
      <c r="I3" s="156" t="s">
        <v>142</v>
      </c>
      <c r="J3" s="157"/>
      <c r="K3" s="157"/>
      <c r="L3" s="163"/>
      <c r="M3" s="1"/>
      <c r="N3" s="1"/>
      <c r="O3" s="1"/>
      <c r="P3" s="1"/>
      <c r="Q3" s="1"/>
      <c r="R3" s="1"/>
      <c r="S3" s="1"/>
      <c r="T3" s="1"/>
      <c r="U3" s="1"/>
    </row>
    <row r="4" spans="1:21" s="46" customFormat="1" ht="15">
      <c r="B4" s="83"/>
      <c r="C4" s="50"/>
      <c r="G4" s="63"/>
      <c r="H4" s="307"/>
      <c r="I4" s="160" t="s">
        <v>145</v>
      </c>
      <c r="J4" s="161"/>
      <c r="K4" s="161"/>
      <c r="L4" s="162"/>
    </row>
    <row r="5" spans="1:21" s="46" customFormat="1" ht="15">
      <c r="B5" s="50" t="s">
        <v>114</v>
      </c>
      <c r="C5" s="50"/>
      <c r="G5" s="63"/>
      <c r="H5" s="47"/>
      <c r="I5" s="54"/>
      <c r="J5" s="55"/>
      <c r="K5" s="55"/>
    </row>
    <row r="6" spans="1:21" s="46" customFormat="1" ht="15">
      <c r="B6" s="50"/>
      <c r="C6" s="50"/>
      <c r="G6" s="63"/>
      <c r="H6" s="47"/>
      <c r="I6" s="54"/>
      <c r="J6" s="55"/>
      <c r="K6" s="55"/>
    </row>
    <row r="7" spans="1:21" ht="14.4" thickBot="1">
      <c r="A7" s="1"/>
      <c r="B7" s="1"/>
      <c r="C7" s="1"/>
      <c r="D7" s="1"/>
      <c r="E7" s="1"/>
      <c r="F7" s="1"/>
      <c r="G7" s="64"/>
      <c r="H7" s="14" t="s">
        <v>0</v>
      </c>
      <c r="I7" s="1"/>
      <c r="J7" s="1"/>
      <c r="K7" s="1"/>
      <c r="L7" s="1"/>
      <c r="M7" s="1"/>
      <c r="N7" s="1"/>
      <c r="O7" s="1"/>
      <c r="P7" s="1"/>
      <c r="Q7" s="1"/>
      <c r="R7" s="1"/>
      <c r="S7" s="98"/>
      <c r="T7" s="1"/>
      <c r="U7" s="1"/>
    </row>
    <row r="8" spans="1:21" ht="42" thickBot="1">
      <c r="A8" s="6"/>
      <c r="B8" s="2" t="s">
        <v>1</v>
      </c>
      <c r="C8" s="2" t="s">
        <v>2</v>
      </c>
      <c r="D8" s="18" t="s">
        <v>3</v>
      </c>
      <c r="E8" s="2"/>
      <c r="F8" s="2"/>
      <c r="G8" s="65"/>
      <c r="H8" s="22" t="s">
        <v>4</v>
      </c>
      <c r="I8" s="23" t="s">
        <v>5</v>
      </c>
      <c r="J8" s="23" t="s">
        <v>6</v>
      </c>
      <c r="K8" s="23" t="s">
        <v>7</v>
      </c>
      <c r="L8" s="23" t="s">
        <v>8</v>
      </c>
      <c r="M8" s="23" t="s">
        <v>9</v>
      </c>
      <c r="N8" s="23" t="s">
        <v>10</v>
      </c>
      <c r="O8" s="23" t="s">
        <v>11</v>
      </c>
      <c r="P8" s="23" t="s">
        <v>138</v>
      </c>
      <c r="Q8" s="23" t="s">
        <v>12</v>
      </c>
      <c r="R8" s="23" t="s">
        <v>13</v>
      </c>
      <c r="S8" s="104" t="s">
        <v>110</v>
      </c>
      <c r="T8" s="2"/>
      <c r="U8" s="24"/>
    </row>
    <row r="9" spans="1:21" s="46" customFormat="1" ht="13.8">
      <c r="A9" s="6"/>
      <c r="B9" s="2"/>
      <c r="C9" s="2"/>
      <c r="D9" s="18"/>
      <c r="E9" s="2"/>
      <c r="F9" s="2"/>
      <c r="G9" s="65"/>
      <c r="H9" s="24"/>
      <c r="I9" s="24"/>
      <c r="J9" s="24"/>
      <c r="K9" s="24"/>
      <c r="L9" s="24"/>
      <c r="M9" s="24"/>
      <c r="N9" s="24"/>
      <c r="O9" s="24"/>
      <c r="P9" s="24"/>
      <c r="Q9" s="24"/>
      <c r="R9" s="24"/>
      <c r="S9" s="88"/>
      <c r="T9" s="2"/>
      <c r="U9" s="24"/>
    </row>
    <row r="10" spans="1:21">
      <c r="A10" s="1"/>
      <c r="B10" s="44" t="s">
        <v>14</v>
      </c>
      <c r="C10" s="1"/>
      <c r="D10" s="1"/>
      <c r="E10" s="1"/>
      <c r="F10" s="1"/>
      <c r="H10" s="1"/>
      <c r="I10" s="1"/>
      <c r="J10" s="1"/>
      <c r="K10" s="1"/>
      <c r="L10" s="1"/>
      <c r="M10" s="1"/>
      <c r="N10" s="1"/>
      <c r="O10" s="1"/>
      <c r="P10" s="1"/>
      <c r="Q10" s="1"/>
      <c r="R10" s="1"/>
      <c r="S10" s="89"/>
      <c r="T10" s="1"/>
      <c r="U10" s="1"/>
    </row>
    <row r="11" spans="1:21" s="46" customFormat="1">
      <c r="G11" s="80" t="s">
        <v>107</v>
      </c>
      <c r="S11" s="89"/>
    </row>
    <row r="12" spans="1:21">
      <c r="A12" s="20"/>
      <c r="B12" s="1" t="s">
        <v>15</v>
      </c>
      <c r="C12" s="1"/>
      <c r="D12" s="1" t="s">
        <v>16</v>
      </c>
      <c r="E12" s="1"/>
      <c r="F12" s="1"/>
      <c r="G12" s="61"/>
      <c r="H12" s="113">
        <v>143233</v>
      </c>
      <c r="I12" s="114">
        <v>17159</v>
      </c>
      <c r="J12" s="114">
        <v>113397</v>
      </c>
      <c r="K12" s="114">
        <v>19800</v>
      </c>
      <c r="L12" s="114">
        <v>6000</v>
      </c>
      <c r="M12" s="114">
        <v>10000</v>
      </c>
      <c r="N12" s="114">
        <v>0</v>
      </c>
      <c r="O12" s="114">
        <v>0</v>
      </c>
      <c r="P12" s="114">
        <v>3008550</v>
      </c>
      <c r="Q12" s="114">
        <v>0</v>
      </c>
      <c r="R12" s="114">
        <f>SUM(H12:Q12)</f>
        <v>3318139</v>
      </c>
      <c r="S12" s="273">
        <v>1571.2</v>
      </c>
      <c r="T12" s="1"/>
      <c r="U12" s="1"/>
    </row>
    <row r="13" spans="1:21" s="46" customFormat="1">
      <c r="A13" s="20"/>
      <c r="G13" s="61"/>
      <c r="H13" s="121">
        <v>94135.35</v>
      </c>
      <c r="I13" s="122">
        <v>3726.34</v>
      </c>
      <c r="J13" s="122">
        <v>71700</v>
      </c>
      <c r="K13" s="122">
        <v>4590.88</v>
      </c>
      <c r="L13" s="122">
        <v>4761.43</v>
      </c>
      <c r="M13" s="122">
        <v>37704.03</v>
      </c>
      <c r="N13" s="122">
        <v>2413.06</v>
      </c>
      <c r="O13" s="122">
        <v>950.97</v>
      </c>
      <c r="P13" s="122">
        <v>3269498.31</v>
      </c>
      <c r="Q13" s="122">
        <v>0</v>
      </c>
      <c r="R13" s="122">
        <f>SUM(H13:Q13)</f>
        <v>3489480.37</v>
      </c>
      <c r="S13" s="274">
        <v>1739</v>
      </c>
    </row>
    <row r="14" spans="1:21" s="46" customFormat="1" ht="12" customHeight="1">
      <c r="A14" s="20"/>
      <c r="G14" s="61"/>
      <c r="H14" s="48"/>
      <c r="I14" s="48"/>
      <c r="J14" s="48"/>
      <c r="K14" s="48"/>
      <c r="L14" s="48"/>
      <c r="M14" s="48"/>
      <c r="N14" s="48"/>
      <c r="O14" s="48"/>
      <c r="P14" s="48"/>
      <c r="Q14" s="48"/>
      <c r="R14" s="48"/>
      <c r="S14" s="275"/>
    </row>
    <row r="15" spans="1:21">
      <c r="A15" s="20"/>
      <c r="B15" s="1" t="s">
        <v>17</v>
      </c>
      <c r="C15" s="1"/>
      <c r="D15" s="1" t="s">
        <v>18</v>
      </c>
      <c r="E15" s="1"/>
      <c r="F15" s="1"/>
      <c r="G15" s="61"/>
      <c r="H15" s="113">
        <v>45637.920000000006</v>
      </c>
      <c r="I15" s="114">
        <v>22133.760000000002</v>
      </c>
      <c r="J15" s="114">
        <v>47914.57776</v>
      </c>
      <c r="K15" s="114">
        <v>93750</v>
      </c>
      <c r="L15" s="114">
        <v>3000</v>
      </c>
      <c r="M15" s="114">
        <v>25000</v>
      </c>
      <c r="N15" s="114">
        <v>1000</v>
      </c>
      <c r="O15" s="114">
        <v>2000</v>
      </c>
      <c r="P15" s="114">
        <v>1570800</v>
      </c>
      <c r="Q15" s="114">
        <v>0</v>
      </c>
      <c r="R15" s="114">
        <f>SUM(H15:Q15)</f>
        <v>1811236.2577599999</v>
      </c>
      <c r="S15" s="273">
        <v>3009</v>
      </c>
      <c r="T15" s="1"/>
      <c r="U15" s="1"/>
    </row>
    <row r="16" spans="1:21" s="46" customFormat="1">
      <c r="A16" s="20"/>
      <c r="G16" s="61"/>
      <c r="H16" s="121">
        <v>37744.080000000002</v>
      </c>
      <c r="I16" s="122">
        <v>10920.62</v>
      </c>
      <c r="J16" s="122">
        <v>35576.959999999999</v>
      </c>
      <c r="K16" s="122">
        <v>67033.350000000006</v>
      </c>
      <c r="L16" s="122">
        <v>1137.6300000000001</v>
      </c>
      <c r="M16" s="122">
        <v>383.49</v>
      </c>
      <c r="N16" s="122">
        <v>1652.86</v>
      </c>
      <c r="O16" s="122">
        <v>139.66</v>
      </c>
      <c r="P16" s="122">
        <v>2331566.9700000002</v>
      </c>
      <c r="Q16" s="122">
        <v>-3897.05</v>
      </c>
      <c r="R16" s="122">
        <f>SUM(H16:Q16)</f>
        <v>2482258.5700000003</v>
      </c>
      <c r="S16" s="274">
        <v>3784</v>
      </c>
    </row>
    <row r="17" spans="1:21" s="46" customFormat="1" ht="12.75" customHeight="1">
      <c r="A17" s="20"/>
      <c r="G17" s="61"/>
      <c r="H17" s="48"/>
      <c r="I17" s="48"/>
      <c r="J17" s="48"/>
      <c r="K17" s="48"/>
      <c r="L17" s="48"/>
      <c r="M17" s="48"/>
      <c r="N17" s="48"/>
      <c r="O17" s="48"/>
      <c r="P17" s="48"/>
      <c r="Q17" s="48"/>
      <c r="R17" s="48"/>
      <c r="S17" s="275"/>
    </row>
    <row r="18" spans="1:21">
      <c r="A18" s="20"/>
      <c r="B18" s="1" t="s">
        <v>17</v>
      </c>
      <c r="C18" s="1"/>
      <c r="D18" s="1" t="s">
        <v>19</v>
      </c>
      <c r="E18" s="1"/>
      <c r="F18" s="1"/>
      <c r="G18" s="61"/>
      <c r="H18" s="113">
        <v>11409.480000000001</v>
      </c>
      <c r="I18" s="114">
        <v>6036.4800000000005</v>
      </c>
      <c r="J18" s="114">
        <v>12334.293720000001</v>
      </c>
      <c r="K18" s="114">
        <v>78750</v>
      </c>
      <c r="L18" s="114">
        <v>1200</v>
      </c>
      <c r="M18" s="114">
        <v>4000</v>
      </c>
      <c r="N18" s="114">
        <v>5000</v>
      </c>
      <c r="O18" s="114">
        <v>2400</v>
      </c>
      <c r="P18" s="114">
        <v>279500</v>
      </c>
      <c r="Q18" s="114">
        <v>0</v>
      </c>
      <c r="R18" s="114">
        <f>SUM(H18:Q18)</f>
        <v>400630.25372000004</v>
      </c>
      <c r="S18" s="273">
        <v>634.5</v>
      </c>
      <c r="T18" s="1"/>
      <c r="U18" s="1"/>
    </row>
    <row r="19" spans="1:21" s="46" customFormat="1">
      <c r="A19" s="20"/>
      <c r="G19" s="61"/>
      <c r="H19" s="121">
        <v>15940.46</v>
      </c>
      <c r="I19" s="122">
        <v>2042.25</v>
      </c>
      <c r="J19" s="122">
        <v>13158.72</v>
      </c>
      <c r="K19" s="122">
        <v>59242.64</v>
      </c>
      <c r="L19" s="122">
        <v>438.25</v>
      </c>
      <c r="M19" s="122">
        <v>319.89999999999998</v>
      </c>
      <c r="N19" s="122">
        <v>396.4</v>
      </c>
      <c r="O19" s="122">
        <v>40.25</v>
      </c>
      <c r="P19" s="122">
        <v>415205.1</v>
      </c>
      <c r="Q19" s="122">
        <v>-3027</v>
      </c>
      <c r="R19" s="122">
        <f>SUM(H19:Q19)</f>
        <v>503756.97</v>
      </c>
      <c r="S19" s="274">
        <v>911</v>
      </c>
    </row>
    <row r="20" spans="1:21" s="46" customFormat="1" ht="12.75" customHeight="1">
      <c r="A20" s="20"/>
      <c r="G20" s="61"/>
      <c r="H20" s="48"/>
      <c r="I20" s="48"/>
      <c r="J20" s="48"/>
      <c r="K20" s="48"/>
      <c r="L20" s="48"/>
      <c r="M20" s="48"/>
      <c r="N20" s="48"/>
      <c r="O20" s="48"/>
      <c r="P20" s="48"/>
      <c r="Q20" s="48"/>
      <c r="R20" s="48"/>
      <c r="S20" s="275"/>
    </row>
    <row r="21" spans="1:21">
      <c r="A21" s="20"/>
      <c r="B21" s="1" t="s">
        <v>17</v>
      </c>
      <c r="C21" s="1"/>
      <c r="D21" s="1" t="s">
        <v>115</v>
      </c>
      <c r="E21" s="1"/>
      <c r="F21" s="1"/>
      <c r="G21" s="61"/>
      <c r="H21" s="113">
        <v>53165.520000000004</v>
      </c>
      <c r="I21" s="114">
        <v>22133.760000000002</v>
      </c>
      <c r="J21" s="114">
        <v>53236.590960000001</v>
      </c>
      <c r="K21" s="114">
        <v>163500</v>
      </c>
      <c r="L21" s="114">
        <v>5302</v>
      </c>
      <c r="M21" s="114">
        <v>85000</v>
      </c>
      <c r="N21" s="114">
        <v>0</v>
      </c>
      <c r="O21" s="114">
        <v>15000</v>
      </c>
      <c r="P21" s="114">
        <f>730385.95+100000</f>
        <v>830385.95</v>
      </c>
      <c r="Q21" s="114">
        <v>0</v>
      </c>
      <c r="R21" s="114">
        <f>SUM(H21:Q21)</f>
        <v>1227723.8209599999</v>
      </c>
      <c r="S21" s="273">
        <v>2609.9589999999998</v>
      </c>
      <c r="T21" s="1"/>
      <c r="U21" s="1"/>
    </row>
    <row r="22" spans="1:21" s="46" customFormat="1">
      <c r="A22" s="20"/>
      <c r="G22" s="61"/>
      <c r="H22" s="121">
        <v>43957.49</v>
      </c>
      <c r="I22" s="122">
        <v>12774.289999999999</v>
      </c>
      <c r="J22" s="122">
        <v>41490.18</v>
      </c>
      <c r="K22" s="122">
        <v>127879.2</v>
      </c>
      <c r="L22" s="122">
        <v>1464.3999999999999</v>
      </c>
      <c r="M22" s="122">
        <v>109651.97</v>
      </c>
      <c r="N22" s="122">
        <v>1184.24</v>
      </c>
      <c r="O22" s="122">
        <v>206.58</v>
      </c>
      <c r="P22" s="122">
        <v>1350915.04</v>
      </c>
      <c r="Q22" s="122">
        <v>-6392.36</v>
      </c>
      <c r="R22" s="122">
        <f>SUM(H22:Q22)</f>
        <v>1683131.03</v>
      </c>
      <c r="S22" s="274">
        <f>2864+645</f>
        <v>3509</v>
      </c>
    </row>
    <row r="23" spans="1:21" s="46" customFormat="1" ht="12.75" customHeight="1">
      <c r="A23" s="20"/>
      <c r="G23" s="61"/>
      <c r="H23" s="48"/>
      <c r="I23" s="48"/>
      <c r="J23" s="48"/>
      <c r="K23" s="48"/>
      <c r="L23" s="48"/>
      <c r="M23" s="48"/>
      <c r="N23" s="48"/>
      <c r="O23" s="48"/>
      <c r="P23" s="48"/>
      <c r="Q23" s="48"/>
      <c r="R23" s="48"/>
      <c r="S23" s="275"/>
    </row>
    <row r="24" spans="1:21">
      <c r="A24" s="20"/>
      <c r="B24" s="1" t="s">
        <v>17</v>
      </c>
      <c r="C24" s="1"/>
      <c r="D24" s="1" t="s">
        <v>20</v>
      </c>
      <c r="E24" s="1"/>
      <c r="F24" s="1"/>
      <c r="G24" s="61"/>
      <c r="H24" s="113">
        <v>53461.08</v>
      </c>
      <c r="I24" s="114">
        <v>22133.760000000002</v>
      </c>
      <c r="J24" s="114">
        <v>53445.551879999999</v>
      </c>
      <c r="K24" s="114">
        <v>222000</v>
      </c>
      <c r="L24" s="114">
        <v>7200</v>
      </c>
      <c r="M24" s="114">
        <v>28000</v>
      </c>
      <c r="N24" s="114">
        <v>17200</v>
      </c>
      <c r="O24" s="114">
        <v>28200</v>
      </c>
      <c r="P24" s="114">
        <v>3630000</v>
      </c>
      <c r="Q24" s="114">
        <v>0</v>
      </c>
      <c r="R24" s="114">
        <f>SUM(H24:Q24)</f>
        <v>4061640.39188</v>
      </c>
      <c r="S24" s="273">
        <v>7841.9</v>
      </c>
      <c r="T24" s="1"/>
      <c r="U24" s="1"/>
    </row>
    <row r="25" spans="1:21" s="46" customFormat="1">
      <c r="A25" s="20"/>
      <c r="G25" s="61"/>
      <c r="H25" s="121">
        <v>46036.92</v>
      </c>
      <c r="I25" s="122">
        <v>8522.8799999999992</v>
      </c>
      <c r="J25" s="122">
        <v>39906.519999999997</v>
      </c>
      <c r="K25" s="122">
        <v>167400.03</v>
      </c>
      <c r="L25" s="122">
        <v>1352.86</v>
      </c>
      <c r="M25" s="122">
        <v>840.81</v>
      </c>
      <c r="N25" s="122">
        <v>1136.92</v>
      </c>
      <c r="O25" s="122">
        <v>155.16</v>
      </c>
      <c r="P25" s="122">
        <v>3833705.38</v>
      </c>
      <c r="Q25" s="122">
        <v>-8745.85</v>
      </c>
      <c r="R25" s="122">
        <f>SUM(H25:Q25)</f>
        <v>4090311.63</v>
      </c>
      <c r="S25" s="274">
        <v>8009</v>
      </c>
    </row>
    <row r="26" spans="1:21" s="46" customFormat="1" ht="12.75" customHeight="1">
      <c r="A26" s="20"/>
      <c r="G26" s="61"/>
      <c r="H26" s="48"/>
      <c r="I26" s="48"/>
      <c r="J26" s="48"/>
      <c r="K26" s="48"/>
      <c r="L26" s="48"/>
      <c r="M26" s="48"/>
      <c r="N26" s="48"/>
      <c r="O26" s="48"/>
      <c r="P26" s="48"/>
      <c r="Q26" s="48"/>
      <c r="R26" s="48"/>
      <c r="S26" s="275"/>
    </row>
    <row r="27" spans="1:21">
      <c r="A27" s="20"/>
      <c r="B27" s="1" t="s">
        <v>17</v>
      </c>
      <c r="C27" s="1"/>
      <c r="D27" s="1" t="s">
        <v>21</v>
      </c>
      <c r="E27" s="1"/>
      <c r="F27" s="1"/>
      <c r="G27" s="61"/>
      <c r="H27" s="113">
        <v>112500</v>
      </c>
      <c r="I27" s="114">
        <v>90000</v>
      </c>
      <c r="J27" s="114">
        <v>143167.5</v>
      </c>
      <c r="K27" s="114">
        <v>340000</v>
      </c>
      <c r="L27" s="114">
        <v>5000</v>
      </c>
      <c r="M27" s="114">
        <v>340635</v>
      </c>
      <c r="N27" s="114">
        <v>8000</v>
      </c>
      <c r="O27" s="114">
        <v>7500</v>
      </c>
      <c r="P27" s="114">
        <v>5250250</v>
      </c>
      <c r="Q27" s="114">
        <v>0</v>
      </c>
      <c r="R27" s="114">
        <f>SUM(H27:Q27)</f>
        <v>6297052.5</v>
      </c>
      <c r="S27" s="273">
        <v>11386.4</v>
      </c>
      <c r="T27" s="1"/>
      <c r="U27" s="1"/>
    </row>
    <row r="28" spans="1:21" s="46" customFormat="1">
      <c r="A28" s="20"/>
      <c r="G28" s="61"/>
      <c r="H28" s="121">
        <v>106473</v>
      </c>
      <c r="I28" s="122">
        <v>22838.73</v>
      </c>
      <c r="J28" s="122">
        <v>94965.62</v>
      </c>
      <c r="K28" s="122">
        <v>271789.78000000003</v>
      </c>
      <c r="L28" s="122">
        <v>2924.75</v>
      </c>
      <c r="M28" s="122">
        <v>275979.73</v>
      </c>
      <c r="N28" s="122">
        <v>0</v>
      </c>
      <c r="O28" s="122">
        <v>1339.45</v>
      </c>
      <c r="P28" s="122">
        <v>4202592.67</v>
      </c>
      <c r="Q28" s="122">
        <v>-31848.68</v>
      </c>
      <c r="R28" s="122">
        <f>SUM(H28:Q28)</f>
        <v>4947055.05</v>
      </c>
      <c r="S28" s="274">
        <v>7530</v>
      </c>
    </row>
    <row r="29" spans="1:21" s="46" customFormat="1" ht="12.75" customHeight="1">
      <c r="A29" s="20"/>
      <c r="G29" s="61"/>
      <c r="H29" s="48"/>
      <c r="I29" s="48"/>
      <c r="J29" s="48"/>
      <c r="K29" s="48"/>
      <c r="L29" s="48"/>
      <c r="M29" s="48"/>
      <c r="N29" s="48"/>
      <c r="O29" s="48"/>
      <c r="P29" s="48"/>
      <c r="Q29" s="48"/>
      <c r="R29" s="48"/>
      <c r="S29" s="275"/>
    </row>
    <row r="30" spans="1:21">
      <c r="A30" s="20"/>
      <c r="B30" s="1" t="s">
        <v>17</v>
      </c>
      <c r="C30" s="1"/>
      <c r="D30" s="1" t="s">
        <v>22</v>
      </c>
      <c r="E30" s="1"/>
      <c r="F30" s="1"/>
      <c r="G30" s="61"/>
      <c r="H30" s="113">
        <v>45000</v>
      </c>
      <c r="I30" s="114">
        <v>13500</v>
      </c>
      <c r="J30" s="114">
        <v>41359.5</v>
      </c>
      <c r="K30" s="114">
        <v>65000</v>
      </c>
      <c r="L30" s="114">
        <v>1000</v>
      </c>
      <c r="M30" s="114">
        <v>40000</v>
      </c>
      <c r="N30" s="114">
        <v>1000</v>
      </c>
      <c r="O30" s="114">
        <v>500</v>
      </c>
      <c r="P30" s="114">
        <v>367350</v>
      </c>
      <c r="Q30" s="114">
        <v>0</v>
      </c>
      <c r="R30" s="114">
        <f>SUM(H30:Q30)</f>
        <v>574709.5</v>
      </c>
      <c r="S30" s="273">
        <v>4138.7</v>
      </c>
      <c r="T30" s="1"/>
      <c r="U30" s="1"/>
    </row>
    <row r="31" spans="1:21" s="46" customFormat="1">
      <c r="A31" s="20"/>
      <c r="G31" s="61"/>
      <c r="H31" s="121">
        <v>29257.16</v>
      </c>
      <c r="I31" s="122">
        <v>2421.9699999999998</v>
      </c>
      <c r="J31" s="122">
        <v>23217.24</v>
      </c>
      <c r="K31" s="122">
        <v>38193.86</v>
      </c>
      <c r="L31" s="122">
        <v>882.18</v>
      </c>
      <c r="M31" s="122">
        <v>26811.72</v>
      </c>
      <c r="N31" s="122">
        <v>735.31</v>
      </c>
      <c r="O31" s="122">
        <v>80.78</v>
      </c>
      <c r="P31" s="122">
        <v>225000.51</v>
      </c>
      <c r="Q31" s="122">
        <v>-6611.27</v>
      </c>
      <c r="R31" s="122">
        <f>SUM(H31:Q31)</f>
        <v>339989.45999999996</v>
      </c>
      <c r="S31" s="274">
        <v>2507</v>
      </c>
    </row>
    <row r="32" spans="1:21" s="46" customFormat="1" ht="12.75" customHeight="1">
      <c r="A32" s="20"/>
      <c r="G32" s="61"/>
      <c r="H32" s="48"/>
      <c r="I32" s="48"/>
      <c r="J32" s="48"/>
      <c r="K32" s="48"/>
      <c r="L32" s="48"/>
      <c r="M32" s="48"/>
      <c r="N32" s="48"/>
      <c r="O32" s="48"/>
      <c r="P32" s="48"/>
      <c r="Q32" s="48"/>
      <c r="R32" s="48"/>
      <c r="S32" s="275"/>
    </row>
    <row r="33" spans="1:21">
      <c r="A33" s="20"/>
      <c r="B33" s="1" t="s">
        <v>17</v>
      </c>
      <c r="C33" s="1"/>
      <c r="D33" s="1" t="s">
        <v>23</v>
      </c>
      <c r="E33" s="1"/>
      <c r="F33" s="1"/>
      <c r="G33" s="61"/>
      <c r="H33" s="113">
        <v>315000</v>
      </c>
      <c r="I33" s="114">
        <v>135000</v>
      </c>
      <c r="J33" s="114">
        <v>318150</v>
      </c>
      <c r="K33" s="114">
        <v>1870000</v>
      </c>
      <c r="L33" s="114">
        <v>11000</v>
      </c>
      <c r="M33" s="114">
        <v>1081537</v>
      </c>
      <c r="N33" s="114">
        <v>8250</v>
      </c>
      <c r="O33" s="114">
        <v>20000</v>
      </c>
      <c r="P33" s="114">
        <v>11620469.864861207</v>
      </c>
      <c r="Q33" s="114">
        <v>0</v>
      </c>
      <c r="R33" s="114">
        <f>SUM(H33:Q33)</f>
        <v>15379406.864861207</v>
      </c>
      <c r="S33" s="273">
        <v>66609.3</v>
      </c>
      <c r="T33" s="1"/>
      <c r="U33" s="1"/>
    </row>
    <row r="34" spans="1:21" s="46" customFormat="1">
      <c r="A34" s="20"/>
      <c r="G34" s="61"/>
      <c r="H34" s="121">
        <v>235851.63</v>
      </c>
      <c r="I34" s="122">
        <v>68636.009999999995</v>
      </c>
      <c r="J34" s="122">
        <v>223647.78</v>
      </c>
      <c r="K34" s="122">
        <v>1659376.37</v>
      </c>
      <c r="L34" s="122">
        <v>8073.85</v>
      </c>
      <c r="M34" s="122">
        <v>774821.06</v>
      </c>
      <c r="N34" s="122">
        <v>0</v>
      </c>
      <c r="O34" s="122">
        <v>708.69</v>
      </c>
      <c r="P34" s="122">
        <v>12380015.210000001</v>
      </c>
      <c r="Q34" s="122">
        <v>-82091.97</v>
      </c>
      <c r="R34" s="122">
        <f>SUM(H34:Q34)</f>
        <v>15269038.630000001</v>
      </c>
      <c r="S34" s="274">
        <v>74927</v>
      </c>
    </row>
    <row r="35" spans="1:21" s="46" customFormat="1" ht="12.75" customHeight="1">
      <c r="A35" s="20"/>
      <c r="G35" s="61"/>
      <c r="H35" s="48"/>
      <c r="I35" s="48"/>
      <c r="J35" s="48"/>
      <c r="K35" s="48"/>
      <c r="L35" s="48"/>
      <c r="M35" s="48"/>
      <c r="N35" s="48"/>
      <c r="O35" s="48"/>
      <c r="P35" s="48"/>
      <c r="Q35" s="48"/>
      <c r="R35" s="48"/>
      <c r="S35" s="275"/>
    </row>
    <row r="36" spans="1:21">
      <c r="A36" s="20"/>
      <c r="B36" s="1" t="s">
        <v>17</v>
      </c>
      <c r="C36" s="1"/>
      <c r="D36" s="1" t="s">
        <v>24</v>
      </c>
      <c r="E36" s="1"/>
      <c r="F36" s="1"/>
      <c r="G36" s="61"/>
      <c r="H36" s="113">
        <v>39036.600000000006</v>
      </c>
      <c r="I36" s="114">
        <v>4024.32</v>
      </c>
      <c r="J36" s="114">
        <v>30444.070440000003</v>
      </c>
      <c r="K36" s="114">
        <v>15000</v>
      </c>
      <c r="L36" s="114">
        <v>402.26</v>
      </c>
      <c r="M36" s="114">
        <v>126.99</v>
      </c>
      <c r="N36" s="114">
        <v>507.96</v>
      </c>
      <c r="O36" s="114">
        <v>590.71</v>
      </c>
      <c r="P36" s="114">
        <v>1575503.2</v>
      </c>
      <c r="Q36" s="114">
        <v>0</v>
      </c>
      <c r="R36" s="114">
        <f>SUM(H36:Q36)</f>
        <v>1665636.11044</v>
      </c>
      <c r="S36" s="276">
        <v>4665.9799999999996</v>
      </c>
      <c r="T36" s="1"/>
      <c r="U36" s="1"/>
    </row>
    <row r="37" spans="1:21" s="46" customFormat="1">
      <c r="A37" s="20"/>
      <c r="G37" s="61"/>
      <c r="H37" s="121">
        <v>23126.93</v>
      </c>
      <c r="I37" s="122">
        <v>1340.91</v>
      </c>
      <c r="J37" s="122">
        <v>17904.23</v>
      </c>
      <c r="K37" s="122">
        <v>9061.5499999999993</v>
      </c>
      <c r="L37" s="122">
        <v>699.47</v>
      </c>
      <c r="M37" s="122">
        <v>74.75</v>
      </c>
      <c r="N37" s="122">
        <v>574.77</v>
      </c>
      <c r="O37" s="122">
        <v>89.89</v>
      </c>
      <c r="P37" s="122">
        <v>1304408.9099999999</v>
      </c>
      <c r="Q37" s="122">
        <v>0</v>
      </c>
      <c r="R37" s="122">
        <f>SUM(H37:Q37)</f>
        <v>1357281.41</v>
      </c>
      <c r="S37" s="274">
        <v>4480</v>
      </c>
    </row>
    <row r="38" spans="1:21" s="46" customFormat="1" ht="12.75" customHeight="1">
      <c r="A38" s="20"/>
      <c r="G38" s="61"/>
      <c r="H38" s="48"/>
      <c r="I38" s="48"/>
      <c r="J38" s="48"/>
      <c r="K38" s="48"/>
      <c r="L38" s="48"/>
      <c r="M38" s="48"/>
      <c r="N38" s="48"/>
      <c r="O38" s="48"/>
      <c r="P38" s="48"/>
      <c r="Q38" s="48"/>
      <c r="R38" s="48"/>
      <c r="S38" s="277"/>
    </row>
    <row r="39" spans="1:21" ht="14.25" customHeight="1">
      <c r="A39" s="20"/>
      <c r="B39" s="1" t="s">
        <v>17</v>
      </c>
      <c r="C39" s="1"/>
      <c r="D39" s="1" t="s">
        <v>25</v>
      </c>
      <c r="E39" s="1"/>
      <c r="F39" s="1"/>
      <c r="G39" s="61"/>
      <c r="H39" s="113">
        <v>5250</v>
      </c>
      <c r="I39" s="114">
        <v>750</v>
      </c>
      <c r="J39" s="114">
        <v>4242</v>
      </c>
      <c r="K39" s="114">
        <v>0</v>
      </c>
      <c r="L39" s="114">
        <v>500</v>
      </c>
      <c r="M39" s="114">
        <v>75473.5</v>
      </c>
      <c r="N39" s="114">
        <v>250</v>
      </c>
      <c r="O39" s="114">
        <v>100</v>
      </c>
      <c r="P39" s="114">
        <v>65660</v>
      </c>
      <c r="Q39" s="114">
        <v>0</v>
      </c>
      <c r="R39" s="114">
        <f>SUM(H39:Q39)</f>
        <v>152225.5</v>
      </c>
      <c r="S39" s="276">
        <v>472.5</v>
      </c>
    </row>
    <row r="40" spans="1:21" s="46" customFormat="1" ht="14.25" customHeight="1">
      <c r="A40" s="20"/>
      <c r="G40" s="61"/>
      <c r="H40" s="121">
        <v>8243.06</v>
      </c>
      <c r="I40" s="122">
        <v>1205.8399999999999</v>
      </c>
      <c r="J40" s="122">
        <v>6909.43</v>
      </c>
      <c r="K40" s="122">
        <v>0.9</v>
      </c>
      <c r="L40" s="122">
        <v>196.81</v>
      </c>
      <c r="M40" s="122">
        <v>71205.53</v>
      </c>
      <c r="N40" s="122">
        <v>164.23</v>
      </c>
      <c r="O40" s="122">
        <v>21.09</v>
      </c>
      <c r="P40" s="122">
        <v>23040.33</v>
      </c>
      <c r="Q40" s="122">
        <v>0</v>
      </c>
      <c r="R40" s="122">
        <f>SUM(H40:Q40)</f>
        <v>110987.22</v>
      </c>
      <c r="S40" s="274">
        <v>0</v>
      </c>
    </row>
    <row r="41" spans="1:21" s="46" customFormat="1" ht="12.75" customHeight="1">
      <c r="A41" s="20"/>
      <c r="G41" s="61"/>
      <c r="H41" s="48"/>
      <c r="I41" s="48"/>
      <c r="J41" s="48"/>
      <c r="K41" s="48"/>
      <c r="L41" s="48"/>
      <c r="M41" s="48"/>
      <c r="N41" s="48"/>
      <c r="O41" s="48"/>
      <c r="P41" s="48"/>
      <c r="Q41" s="48"/>
      <c r="R41" s="48"/>
      <c r="S41" s="277"/>
    </row>
    <row r="42" spans="1:21">
      <c r="A42" s="20"/>
      <c r="B42" s="76" t="s">
        <v>26</v>
      </c>
      <c r="C42" s="25" t="s">
        <v>27</v>
      </c>
      <c r="D42" s="1" t="s">
        <v>28</v>
      </c>
      <c r="E42" s="1"/>
      <c r="F42" s="1"/>
      <c r="G42" s="61"/>
      <c r="H42" s="113">
        <v>16476</v>
      </c>
      <c r="I42" s="114">
        <v>3295</v>
      </c>
      <c r="J42" s="114">
        <v>13978.097</v>
      </c>
      <c r="K42" s="114">
        <v>30000</v>
      </c>
      <c r="L42" s="114">
        <v>0</v>
      </c>
      <c r="M42" s="114">
        <v>0</v>
      </c>
      <c r="N42" s="114">
        <v>0</v>
      </c>
      <c r="O42" s="114">
        <v>5000</v>
      </c>
      <c r="P42" s="114">
        <v>0</v>
      </c>
      <c r="Q42" s="114">
        <v>0</v>
      </c>
      <c r="R42" s="114">
        <f>SUM(H42:Q42)</f>
        <v>68749.097000000009</v>
      </c>
      <c r="S42" s="273">
        <v>0</v>
      </c>
    </row>
    <row r="43" spans="1:21" s="46" customFormat="1">
      <c r="A43" s="20"/>
      <c r="C43" s="25"/>
      <c r="G43" s="61"/>
      <c r="H43" s="121">
        <v>0</v>
      </c>
      <c r="I43" s="122">
        <v>5185.33</v>
      </c>
      <c r="J43" s="122">
        <v>3785.33</v>
      </c>
      <c r="K43" s="122">
        <v>12714.65</v>
      </c>
      <c r="L43" s="122">
        <v>0</v>
      </c>
      <c r="M43" s="122">
        <v>4317.6400000000003</v>
      </c>
      <c r="N43" s="122">
        <v>0</v>
      </c>
      <c r="O43" s="122">
        <v>2739.9</v>
      </c>
      <c r="P43" s="122">
        <v>-350</v>
      </c>
      <c r="Q43" s="122">
        <v>0</v>
      </c>
      <c r="R43" s="122">
        <f>SUM(H43:Q43)</f>
        <v>28392.85</v>
      </c>
      <c r="S43" s="274">
        <v>0</v>
      </c>
    </row>
    <row r="44" spans="1:21" s="46" customFormat="1" ht="12" customHeight="1">
      <c r="A44" s="20"/>
      <c r="C44" s="25"/>
      <c r="G44" s="61"/>
      <c r="H44" s="48"/>
      <c r="I44" s="48"/>
      <c r="J44" s="48"/>
      <c r="K44" s="48"/>
      <c r="L44" s="48"/>
      <c r="M44" s="48"/>
      <c r="N44" s="48"/>
      <c r="O44" s="48"/>
      <c r="P44" s="48"/>
      <c r="Q44" s="48"/>
      <c r="R44" s="48"/>
      <c r="S44" s="275"/>
    </row>
    <row r="45" spans="1:21">
      <c r="A45" s="20"/>
      <c r="B45" s="76" t="s">
        <v>26</v>
      </c>
      <c r="C45" s="25" t="s">
        <v>27</v>
      </c>
      <c r="D45" s="1" t="s">
        <v>29</v>
      </c>
      <c r="E45" s="1"/>
      <c r="F45" s="1"/>
      <c r="G45" s="61"/>
      <c r="H45" s="113">
        <v>0</v>
      </c>
      <c r="I45" s="114">
        <v>0</v>
      </c>
      <c r="J45" s="114">
        <v>0</v>
      </c>
      <c r="K45" s="114">
        <v>5000</v>
      </c>
      <c r="L45" s="114">
        <v>0</v>
      </c>
      <c r="M45" s="114">
        <v>0</v>
      </c>
      <c r="N45" s="114">
        <v>0</v>
      </c>
      <c r="O45" s="114">
        <v>0</v>
      </c>
      <c r="P45" s="114">
        <v>0</v>
      </c>
      <c r="Q45" s="114">
        <v>0</v>
      </c>
      <c r="R45" s="114">
        <f>SUM(H45:Q45)</f>
        <v>5000</v>
      </c>
      <c r="S45" s="273">
        <v>0</v>
      </c>
    </row>
    <row r="46" spans="1:21" s="46" customFormat="1">
      <c r="A46" s="20"/>
      <c r="C46" s="25"/>
      <c r="G46" s="61"/>
      <c r="H46" s="121">
        <v>0</v>
      </c>
      <c r="I46" s="122">
        <v>0</v>
      </c>
      <c r="J46" s="122">
        <v>0</v>
      </c>
      <c r="K46" s="122">
        <v>0</v>
      </c>
      <c r="L46" s="122">
        <v>0</v>
      </c>
      <c r="M46" s="122">
        <v>0</v>
      </c>
      <c r="N46" s="122">
        <v>0</v>
      </c>
      <c r="O46" s="122">
        <v>0</v>
      </c>
      <c r="P46" s="122">
        <v>0</v>
      </c>
      <c r="Q46" s="122">
        <v>0</v>
      </c>
      <c r="R46" s="122">
        <f>SUM(H46:Q46)</f>
        <v>0</v>
      </c>
      <c r="S46" s="274">
        <v>0</v>
      </c>
    </row>
    <row r="47" spans="1:21" s="46" customFormat="1" ht="12.75" customHeight="1">
      <c r="A47" s="20"/>
      <c r="C47" s="25"/>
      <c r="G47" s="61"/>
      <c r="H47" s="48"/>
      <c r="I47" s="48"/>
      <c r="J47" s="48"/>
      <c r="K47" s="48"/>
      <c r="L47" s="48"/>
      <c r="M47" s="48"/>
      <c r="N47" s="48"/>
      <c r="O47" s="48"/>
      <c r="P47" s="48"/>
      <c r="Q47" s="48"/>
      <c r="R47" s="48"/>
      <c r="S47" s="275"/>
    </row>
    <row r="48" spans="1:21">
      <c r="A48" s="20"/>
      <c r="B48" s="1" t="s">
        <v>30</v>
      </c>
      <c r="C48" s="1"/>
      <c r="D48" s="1" t="s">
        <v>31</v>
      </c>
      <c r="E48" s="1"/>
      <c r="F48" s="1"/>
      <c r="G48" s="61"/>
      <c r="H48" s="113">
        <v>54072</v>
      </c>
      <c r="I48" s="114">
        <v>22133.760000000002</v>
      </c>
      <c r="J48" s="114">
        <v>53877.472319999993</v>
      </c>
      <c r="K48" s="114">
        <v>105000</v>
      </c>
      <c r="L48" s="114">
        <v>1200</v>
      </c>
      <c r="M48" s="114">
        <v>1000</v>
      </c>
      <c r="N48" s="114">
        <v>1000</v>
      </c>
      <c r="O48" s="114">
        <v>2000</v>
      </c>
      <c r="P48" s="114">
        <v>545500</v>
      </c>
      <c r="Q48" s="114">
        <v>0</v>
      </c>
      <c r="R48" s="114">
        <f>SUM(H48:Q48)</f>
        <v>785783.23231999995</v>
      </c>
      <c r="S48" s="273">
        <v>2062.5</v>
      </c>
    </row>
    <row r="49" spans="1:19" s="46" customFormat="1">
      <c r="A49" s="20"/>
      <c r="G49" s="61"/>
      <c r="H49" s="121">
        <v>44687.71</v>
      </c>
      <c r="I49" s="122">
        <v>8485.58</v>
      </c>
      <c r="J49" s="122">
        <v>38888.18</v>
      </c>
      <c r="K49" s="122">
        <v>78884.77</v>
      </c>
      <c r="L49" s="122">
        <v>1324.41</v>
      </c>
      <c r="M49" s="122">
        <v>259.89999999999998</v>
      </c>
      <c r="N49" s="122">
        <v>1092.5</v>
      </c>
      <c r="O49" s="122">
        <v>161.16999999999999</v>
      </c>
      <c r="P49" s="122">
        <v>310605.67</v>
      </c>
      <c r="Q49" s="122">
        <v>-4038.57</v>
      </c>
      <c r="R49" s="122">
        <f>SUM(H49:Q49)</f>
        <v>480351.32</v>
      </c>
      <c r="S49" s="274">
        <v>1173</v>
      </c>
    </row>
    <row r="50" spans="1:19" s="46" customFormat="1" ht="12.75" customHeight="1">
      <c r="A50" s="20"/>
      <c r="G50" s="61"/>
      <c r="H50" s="48"/>
      <c r="I50" s="48"/>
      <c r="J50" s="48"/>
      <c r="K50" s="48"/>
      <c r="L50" s="48"/>
      <c r="M50" s="48"/>
      <c r="N50" s="48"/>
      <c r="O50" s="48"/>
      <c r="P50" s="48"/>
      <c r="Q50" s="48"/>
      <c r="R50" s="48"/>
      <c r="S50" s="275"/>
    </row>
    <row r="51" spans="1:19">
      <c r="A51" s="20"/>
      <c r="B51" s="1" t="s">
        <v>32</v>
      </c>
      <c r="C51" s="1"/>
      <c r="D51" s="1" t="s">
        <v>33</v>
      </c>
      <c r="E51" s="1"/>
      <c r="F51" s="1"/>
      <c r="G51" s="61"/>
      <c r="H51" s="113">
        <v>188926.95</v>
      </c>
      <c r="I51" s="114">
        <v>63880.200000000004</v>
      </c>
      <c r="J51" s="114">
        <v>178734.65505</v>
      </c>
      <c r="K51" s="114">
        <v>74293</v>
      </c>
      <c r="L51" s="114">
        <v>12400</v>
      </c>
      <c r="M51" s="114">
        <v>1046266.88</v>
      </c>
      <c r="N51" s="114">
        <v>4000</v>
      </c>
      <c r="O51" s="114">
        <v>1500</v>
      </c>
      <c r="P51" s="114">
        <v>9943535</v>
      </c>
      <c r="Q51" s="114">
        <v>0</v>
      </c>
      <c r="R51" s="114">
        <f>SUM(H51:Q51)</f>
        <v>11513536.68505</v>
      </c>
      <c r="S51" s="273">
        <v>25861.86</v>
      </c>
    </row>
    <row r="52" spans="1:19" s="46" customFormat="1">
      <c r="A52" s="20"/>
      <c r="G52" s="61"/>
      <c r="H52" s="121">
        <v>139101.79</v>
      </c>
      <c r="I52" s="122">
        <v>9849.6</v>
      </c>
      <c r="J52" s="122">
        <v>109224.97</v>
      </c>
      <c r="K52" s="122">
        <v>47398.64</v>
      </c>
      <c r="L52" s="122">
        <v>5025.55</v>
      </c>
      <c r="M52" s="122">
        <v>1163292.75</v>
      </c>
      <c r="N52" s="122">
        <v>3518.3</v>
      </c>
      <c r="O52" s="122">
        <v>549.57000000000005</v>
      </c>
      <c r="P52" s="122">
        <v>10917887.140000001</v>
      </c>
      <c r="Q52" s="122">
        <v>-8987.9</v>
      </c>
      <c r="R52" s="122">
        <f>SUM(H52:Q52)</f>
        <v>12386860.41</v>
      </c>
      <c r="S52" s="274">
        <v>25678</v>
      </c>
    </row>
    <row r="53" spans="1:19" s="46" customFormat="1" ht="12.75" customHeight="1">
      <c r="A53" s="20"/>
      <c r="G53" s="61"/>
      <c r="H53" s="48"/>
      <c r="I53" s="48"/>
      <c r="J53" s="48"/>
      <c r="K53" s="48"/>
      <c r="L53" s="48"/>
      <c r="M53" s="48"/>
      <c r="N53" s="48"/>
      <c r="O53" s="48"/>
      <c r="P53" s="48"/>
      <c r="Q53" s="48"/>
      <c r="R53" s="48"/>
      <c r="S53" s="275"/>
    </row>
    <row r="54" spans="1:19">
      <c r="A54" s="20"/>
      <c r="B54" s="76" t="s">
        <v>34</v>
      </c>
      <c r="C54" s="25" t="s">
        <v>27</v>
      </c>
      <c r="D54" s="1" t="s">
        <v>35</v>
      </c>
      <c r="E54" s="1"/>
      <c r="F54" s="1"/>
      <c r="G54" s="61"/>
      <c r="H54" s="113">
        <v>65000</v>
      </c>
      <c r="I54" s="114">
        <v>3000</v>
      </c>
      <c r="J54" s="114">
        <v>48076</v>
      </c>
      <c r="K54" s="114">
        <v>10000</v>
      </c>
      <c r="L54" s="114">
        <v>6000</v>
      </c>
      <c r="M54" s="114">
        <v>0</v>
      </c>
      <c r="N54" s="114">
        <v>800</v>
      </c>
      <c r="O54" s="114">
        <v>0</v>
      </c>
      <c r="P54" s="114">
        <v>279965.59999999998</v>
      </c>
      <c r="Q54" s="114">
        <v>0</v>
      </c>
      <c r="R54" s="114">
        <f>SUM(H54:Q54)</f>
        <v>412841.6</v>
      </c>
      <c r="S54" s="273">
        <v>1057.4000000000001</v>
      </c>
    </row>
    <row r="55" spans="1:19" s="46" customFormat="1">
      <c r="A55" s="20"/>
      <c r="G55" s="61"/>
      <c r="H55" s="121">
        <v>137180.35999999999</v>
      </c>
      <c r="I55" s="122">
        <v>714.74</v>
      </c>
      <c r="J55" s="122">
        <v>100791.32</v>
      </c>
      <c r="K55" s="122">
        <v>2802.49</v>
      </c>
      <c r="L55" s="122">
        <v>4274.84</v>
      </c>
      <c r="M55" s="122">
        <v>18129.32</v>
      </c>
      <c r="N55" s="122">
        <v>3983.55</v>
      </c>
      <c r="O55" s="122">
        <v>1006.1</v>
      </c>
      <c r="P55" s="122">
        <v>523229.16</v>
      </c>
      <c r="Q55" s="122">
        <v>0</v>
      </c>
      <c r="R55" s="122">
        <f>SUM(H55:Q55)</f>
        <v>792111.87999999989</v>
      </c>
      <c r="S55" s="274">
        <v>1518</v>
      </c>
    </row>
    <row r="56" spans="1:19" s="46" customFormat="1" ht="12.75" customHeight="1">
      <c r="A56" s="20"/>
      <c r="G56" s="61"/>
      <c r="H56" s="48"/>
      <c r="I56" s="48"/>
      <c r="J56" s="48"/>
      <c r="K56" s="48"/>
      <c r="L56" s="48"/>
      <c r="M56" s="48"/>
      <c r="N56" s="48"/>
      <c r="O56" s="48"/>
      <c r="P56" s="48"/>
      <c r="Q56" s="48"/>
      <c r="R56" s="48"/>
      <c r="S56" s="90"/>
    </row>
    <row r="57" spans="1:19" ht="13.8">
      <c r="A57" s="17"/>
      <c r="B57" s="12"/>
      <c r="C57" s="12"/>
      <c r="D57" s="45"/>
      <c r="E57" s="41"/>
      <c r="F57" s="41" t="s">
        <v>129</v>
      </c>
      <c r="G57" s="66"/>
      <c r="H57" s="40">
        <f>H12+H15+H18+H21+H24+H27+H30+H33+H36+H39+H42+H45+H48+H51+H54</f>
        <v>1148168.55</v>
      </c>
      <c r="I57" s="40">
        <f t="shared" ref="I57:Q57" si="0">I12+I15+I18+I21+I24+I27+I30+I33+I36+I39+I42+I45+I48+I51+I54</f>
        <v>425180.04000000004</v>
      </c>
      <c r="J57" s="40">
        <f t="shared" si="0"/>
        <v>1112357.30913</v>
      </c>
      <c r="K57" s="40">
        <f t="shared" si="0"/>
        <v>3092093</v>
      </c>
      <c r="L57" s="40">
        <f t="shared" si="0"/>
        <v>60204.26</v>
      </c>
      <c r="M57" s="40">
        <f t="shared" si="0"/>
        <v>2737039.37</v>
      </c>
      <c r="N57" s="40">
        <f t="shared" si="0"/>
        <v>47007.96</v>
      </c>
      <c r="O57" s="40">
        <f t="shared" si="0"/>
        <v>84790.71</v>
      </c>
      <c r="P57" s="40">
        <f t="shared" si="0"/>
        <v>38967469.614861213</v>
      </c>
      <c r="Q57" s="40">
        <f t="shared" si="0"/>
        <v>0</v>
      </c>
      <c r="R57" s="40">
        <f>R12+R15+R18+R21+R24+R27+R30+R33+R36+R39+R42+R45+R48+R51+R54</f>
        <v>47674310.813991211</v>
      </c>
      <c r="S57" s="92">
        <f>S12+S15+S18+S21+S24+S27+S30+S33+S36+S39+S42+S45+S48+S51+S54</f>
        <v>131921.19899999999</v>
      </c>
    </row>
    <row r="58" spans="1:19" s="46" customFormat="1">
      <c r="A58" s="17"/>
      <c r="B58" s="51"/>
      <c r="C58" s="51"/>
      <c r="D58" s="51"/>
      <c r="E58" s="49"/>
      <c r="G58" s="128" t="s">
        <v>130</v>
      </c>
      <c r="H58" s="111">
        <f>H13+H16+H19+H22+H25+H28+H31+H34+H37+H40+H43+H46+H49+H52+H55</f>
        <v>961735.94000000006</v>
      </c>
      <c r="I58" s="111">
        <f t="shared" ref="I58:S58" si="1">I13+I16+I19+I22+I25+I28+I31+I34+I37+I40+I43+I46+I49+I52+I55</f>
        <v>158665.08999999997</v>
      </c>
      <c r="J58" s="111">
        <f t="shared" si="1"/>
        <v>821166.48</v>
      </c>
      <c r="K58" s="111">
        <f t="shared" si="1"/>
        <v>2546369.1100000003</v>
      </c>
      <c r="L58" s="111">
        <f t="shared" si="1"/>
        <v>32556.43</v>
      </c>
      <c r="M58" s="111">
        <f t="shared" si="1"/>
        <v>2483792.5999999996</v>
      </c>
      <c r="N58" s="111">
        <f t="shared" si="1"/>
        <v>16852.14</v>
      </c>
      <c r="O58" s="111">
        <f t="shared" si="1"/>
        <v>8189.26</v>
      </c>
      <c r="P58" s="111">
        <f t="shared" si="1"/>
        <v>41087320.399999999</v>
      </c>
      <c r="Q58" s="111">
        <f>Q13+Q16+Q19+Q22+Q25+Q28+Q31+Q34+Q37+Q40+Q43+Q46+Q49+Q52+Q55</f>
        <v>-155640.65</v>
      </c>
      <c r="R58" s="111">
        <f t="shared" si="1"/>
        <v>47961006.800000004</v>
      </c>
      <c r="S58" s="112">
        <f t="shared" si="1"/>
        <v>135765</v>
      </c>
    </row>
    <row r="59" spans="1:19" s="46" customFormat="1" ht="5.25" customHeight="1">
      <c r="A59" s="17"/>
      <c r="B59" s="51"/>
      <c r="C59" s="51"/>
      <c r="D59" s="51"/>
      <c r="E59" s="49"/>
      <c r="F59" s="49"/>
      <c r="G59" s="67"/>
      <c r="H59" s="52"/>
      <c r="I59" s="52"/>
      <c r="J59" s="52"/>
      <c r="K59" s="52"/>
      <c r="L59" s="52"/>
      <c r="M59" s="52"/>
      <c r="N59" s="52"/>
      <c r="O59" s="52"/>
      <c r="P59" s="52"/>
      <c r="Q59" s="52"/>
      <c r="R59" s="52"/>
      <c r="S59" s="93"/>
    </row>
    <row r="60" spans="1:19" ht="13.8">
      <c r="A60" s="3"/>
      <c r="B60" s="76"/>
      <c r="C60" s="1"/>
      <c r="D60" s="77" t="s">
        <v>106</v>
      </c>
      <c r="E60" s="1"/>
      <c r="F60" s="1"/>
      <c r="G60" s="68"/>
      <c r="H60" s="106"/>
      <c r="I60" s="1"/>
      <c r="J60" s="1"/>
      <c r="K60" s="1"/>
      <c r="L60" s="1"/>
      <c r="M60" s="1"/>
      <c r="N60" s="1"/>
      <c r="O60" s="1"/>
      <c r="P60" s="81"/>
      <c r="Q60" s="1"/>
      <c r="R60" s="1"/>
      <c r="S60" s="89"/>
    </row>
    <row r="61" spans="1:19">
      <c r="A61" s="3"/>
      <c r="B61" s="1"/>
      <c r="C61" s="1"/>
      <c r="D61" s="1"/>
      <c r="E61" s="1"/>
      <c r="F61" s="1"/>
      <c r="H61" s="1"/>
      <c r="I61" s="1"/>
      <c r="J61" s="1"/>
      <c r="K61" s="1"/>
      <c r="L61" s="1"/>
      <c r="M61" s="1"/>
      <c r="N61" s="1"/>
      <c r="O61" s="1"/>
      <c r="P61" s="1"/>
      <c r="Q61" s="1"/>
      <c r="R61" s="1"/>
      <c r="S61" s="89"/>
    </row>
    <row r="62" spans="1:19">
      <c r="A62" s="3"/>
      <c r="B62" s="44" t="s">
        <v>36</v>
      </c>
      <c r="C62" s="1"/>
      <c r="D62" s="1"/>
      <c r="E62" s="1"/>
      <c r="F62" s="1"/>
      <c r="H62" s="1"/>
      <c r="I62" s="1"/>
      <c r="J62" s="1"/>
      <c r="K62" s="1"/>
      <c r="L62" s="1"/>
      <c r="M62" s="1"/>
      <c r="N62" s="1"/>
      <c r="O62" s="1"/>
      <c r="P62" s="1"/>
      <c r="Q62" s="1"/>
      <c r="R62" s="1"/>
      <c r="S62" s="89"/>
    </row>
    <row r="63" spans="1:19" s="46" customFormat="1">
      <c r="A63" s="3"/>
      <c r="G63" s="80" t="s">
        <v>107</v>
      </c>
      <c r="S63" s="89"/>
    </row>
    <row r="64" spans="1:19">
      <c r="A64" s="20"/>
      <c r="B64" s="1" t="s">
        <v>37</v>
      </c>
      <c r="C64" s="1"/>
      <c r="D64" s="1" t="s">
        <v>38</v>
      </c>
      <c r="E64" s="1"/>
      <c r="F64" s="1"/>
      <c r="G64" s="61"/>
      <c r="H64" s="113">
        <f>H67+H70</f>
        <v>1924900</v>
      </c>
      <c r="I64" s="114">
        <f t="shared" ref="I64:S64" si="2">I67+I70</f>
        <v>24900</v>
      </c>
      <c r="J64" s="114">
        <f t="shared" si="2"/>
        <v>1381900</v>
      </c>
      <c r="K64" s="114">
        <f t="shared" si="2"/>
        <v>53410</v>
      </c>
      <c r="L64" s="114">
        <f t="shared" si="2"/>
        <v>102860</v>
      </c>
      <c r="M64" s="114">
        <f t="shared" si="2"/>
        <v>1952673</v>
      </c>
      <c r="N64" s="114">
        <f t="shared" si="2"/>
        <v>26300</v>
      </c>
      <c r="O64" s="114">
        <f t="shared" si="2"/>
        <v>78400</v>
      </c>
      <c r="P64" s="114">
        <f t="shared" si="2"/>
        <v>13875810</v>
      </c>
      <c r="Q64" s="114">
        <f t="shared" si="2"/>
        <v>0</v>
      </c>
      <c r="R64" s="114">
        <f t="shared" si="2"/>
        <v>19421153</v>
      </c>
      <c r="S64" s="276">
        <f t="shared" si="2"/>
        <v>62259.6</v>
      </c>
    </row>
    <row r="65" spans="1:19" s="46" customFormat="1">
      <c r="A65" s="20"/>
      <c r="G65" s="61"/>
      <c r="H65" s="115">
        <f>H68+H71</f>
        <v>1855059.3599999999</v>
      </c>
      <c r="I65" s="116">
        <f t="shared" ref="I65:P65" si="3">I68+I71</f>
        <v>11254.75</v>
      </c>
      <c r="J65" s="116">
        <f t="shared" si="3"/>
        <v>1770243.98</v>
      </c>
      <c r="K65" s="116">
        <f t="shared" si="3"/>
        <v>30555.17</v>
      </c>
      <c r="L65" s="116">
        <f t="shared" si="3"/>
        <v>88197.63</v>
      </c>
      <c r="M65" s="116">
        <f t="shared" si="3"/>
        <v>1665214.9500000002</v>
      </c>
      <c r="N65" s="116">
        <f t="shared" si="3"/>
        <v>62467.21</v>
      </c>
      <c r="O65" s="116">
        <f t="shared" si="3"/>
        <v>68794.94</v>
      </c>
      <c r="P65" s="116">
        <f t="shared" si="3"/>
        <v>13182865.459999999</v>
      </c>
      <c r="Q65" s="116">
        <f>Q68+Q71</f>
        <v>-3161.74</v>
      </c>
      <c r="R65" s="116">
        <f>R68+R71</f>
        <v>18731491.709999997</v>
      </c>
      <c r="S65" s="278">
        <f>S68+S71</f>
        <v>69245</v>
      </c>
    </row>
    <row r="66" spans="1:19" s="4" customFormat="1" ht="6" customHeight="1">
      <c r="A66" s="34"/>
      <c r="G66" s="84"/>
      <c r="H66" s="117"/>
      <c r="I66" s="118"/>
      <c r="J66" s="118"/>
      <c r="K66" s="118"/>
      <c r="L66" s="118"/>
      <c r="M66" s="118"/>
      <c r="N66" s="118"/>
      <c r="O66" s="118"/>
      <c r="P66" s="118"/>
      <c r="Q66" s="118"/>
      <c r="R66" s="118"/>
      <c r="S66" s="279"/>
    </row>
    <row r="67" spans="1:19" s="183" customFormat="1">
      <c r="A67" s="182"/>
      <c r="B67" s="195"/>
      <c r="E67" s="183" t="s">
        <v>116</v>
      </c>
      <c r="G67" s="185"/>
      <c r="H67" s="188">
        <v>1494904</v>
      </c>
      <c r="I67" s="189">
        <v>16683</v>
      </c>
      <c r="J67" s="189">
        <v>1068700</v>
      </c>
      <c r="K67" s="189">
        <v>35785</v>
      </c>
      <c r="L67" s="189">
        <v>68916</v>
      </c>
      <c r="M67" s="189">
        <v>20000</v>
      </c>
      <c r="N67" s="189">
        <v>17621</v>
      </c>
      <c r="O67" s="189">
        <v>12000</v>
      </c>
      <c r="P67" s="189">
        <v>8043893</v>
      </c>
      <c r="Q67" s="189"/>
      <c r="R67" s="179">
        <f>SUM(H67:Q67)</f>
        <v>10778502</v>
      </c>
      <c r="S67" s="280">
        <v>36250</v>
      </c>
    </row>
    <row r="68" spans="1:19" s="214" customFormat="1" ht="10.199999999999999">
      <c r="A68" s="182"/>
      <c r="B68" s="218"/>
      <c r="C68" s="218"/>
      <c r="D68" s="218"/>
      <c r="E68" s="218"/>
      <c r="G68" s="215"/>
      <c r="H68" s="168">
        <v>1198805.26</v>
      </c>
      <c r="I68" s="169">
        <v>525.20000000000005</v>
      </c>
      <c r="J68" s="169">
        <v>880559.77</v>
      </c>
      <c r="K68" s="169">
        <v>18201.77</v>
      </c>
      <c r="L68" s="169">
        <v>44141.33</v>
      </c>
      <c r="M68" s="169">
        <v>93702.83</v>
      </c>
      <c r="N68" s="169">
        <v>42582.1</v>
      </c>
      <c r="O68" s="169">
        <v>2118.38</v>
      </c>
      <c r="P68" s="169">
        <v>9181591.2599999998</v>
      </c>
      <c r="Q68" s="169">
        <v>-2795.62</v>
      </c>
      <c r="R68" s="169">
        <v>11459432.279999999</v>
      </c>
      <c r="S68" s="281">
        <v>42868</v>
      </c>
    </row>
    <row r="69" spans="1:19" s="183" customFormat="1" ht="6" customHeight="1">
      <c r="A69" s="182"/>
      <c r="B69" s="184"/>
      <c r="C69" s="256"/>
      <c r="D69" s="256"/>
      <c r="E69" s="256"/>
      <c r="G69" s="185"/>
      <c r="H69" s="186"/>
      <c r="I69" s="187"/>
      <c r="J69" s="187"/>
      <c r="K69" s="187"/>
      <c r="L69" s="187"/>
      <c r="M69" s="187"/>
      <c r="N69" s="187"/>
      <c r="O69" s="187"/>
      <c r="P69" s="187"/>
      <c r="Q69" s="187"/>
      <c r="R69" s="187"/>
      <c r="S69" s="282"/>
    </row>
    <row r="70" spans="1:19" s="183" customFormat="1">
      <c r="A70" s="182"/>
      <c r="B70" s="195"/>
      <c r="E70" s="183" t="s">
        <v>117</v>
      </c>
      <c r="G70" s="185"/>
      <c r="H70" s="188">
        <v>429996</v>
      </c>
      <c r="I70" s="189">
        <v>8217</v>
      </c>
      <c r="J70" s="189">
        <v>313200</v>
      </c>
      <c r="K70" s="189">
        <v>17625</v>
      </c>
      <c r="L70" s="189">
        <v>33944</v>
      </c>
      <c r="M70" s="189">
        <v>1932673</v>
      </c>
      <c r="N70" s="189">
        <v>8679</v>
      </c>
      <c r="O70" s="189">
        <v>66400</v>
      </c>
      <c r="P70" s="189">
        <v>5831917</v>
      </c>
      <c r="Q70" s="189"/>
      <c r="R70" s="179">
        <f>SUM(H70:Q70)</f>
        <v>8642651</v>
      </c>
      <c r="S70" s="280">
        <v>26009.599999999999</v>
      </c>
    </row>
    <row r="71" spans="1:19" s="214" customFormat="1" ht="10.199999999999999">
      <c r="A71" s="182"/>
      <c r="G71" s="215"/>
      <c r="H71" s="171">
        <f>653164.1+3090</f>
        <v>656254.1</v>
      </c>
      <c r="I71" s="172">
        <v>10729.55</v>
      </c>
      <c r="J71" s="172">
        <f>887421.21+2263</f>
        <v>889684.21</v>
      </c>
      <c r="K71" s="172">
        <v>12353.4</v>
      </c>
      <c r="L71" s="172">
        <f>43976.3+80</f>
        <v>44056.3</v>
      </c>
      <c r="M71" s="172">
        <f>1571509.12+3</f>
        <v>1571512.12</v>
      </c>
      <c r="N71" s="172">
        <f>19839.11+46</f>
        <v>19885.11</v>
      </c>
      <c r="O71" s="172">
        <f>66673.56+3</f>
        <v>66676.56</v>
      </c>
      <c r="P71" s="172">
        <v>4001274.1999999997</v>
      </c>
      <c r="Q71" s="172">
        <v>-366.12</v>
      </c>
      <c r="R71" s="172">
        <f>SUM(H71:Q71)</f>
        <v>7272059.4299999988</v>
      </c>
      <c r="S71" s="283">
        <v>26377</v>
      </c>
    </row>
    <row r="72" spans="1:19" s="46" customFormat="1" ht="12.75" customHeight="1">
      <c r="A72" s="20"/>
      <c r="G72" s="61"/>
      <c r="H72" s="48"/>
      <c r="I72" s="48"/>
      <c r="J72" s="48"/>
      <c r="K72" s="48"/>
      <c r="L72" s="48"/>
      <c r="M72" s="48"/>
      <c r="N72" s="48"/>
      <c r="O72" s="48"/>
      <c r="P72" s="48"/>
      <c r="R72" s="48"/>
      <c r="S72" s="275"/>
    </row>
    <row r="73" spans="1:19">
      <c r="A73" s="20"/>
      <c r="B73" s="1" t="s">
        <v>39</v>
      </c>
      <c r="C73" s="1"/>
      <c r="D73" s="1" t="s">
        <v>40</v>
      </c>
      <c r="E73" s="1"/>
      <c r="F73" s="1"/>
      <c r="G73" s="61"/>
      <c r="H73" s="113">
        <v>240000</v>
      </c>
      <c r="I73" s="114">
        <v>24300</v>
      </c>
      <c r="J73" s="114">
        <v>186900</v>
      </c>
      <c r="K73" s="114">
        <v>19810</v>
      </c>
      <c r="L73" s="114">
        <v>4410</v>
      </c>
      <c r="M73" s="114">
        <v>153518</v>
      </c>
      <c r="N73" s="114">
        <v>1130</v>
      </c>
      <c r="O73" s="114">
        <v>7906</v>
      </c>
      <c r="P73" s="114">
        <v>2350000</v>
      </c>
      <c r="Q73" s="119"/>
      <c r="R73" s="114">
        <f>SUM(H73:Q73)</f>
        <v>2987974</v>
      </c>
      <c r="S73" s="273">
        <v>9350</v>
      </c>
    </row>
    <row r="74" spans="1:19" s="46" customFormat="1">
      <c r="A74" s="20"/>
      <c r="G74" s="61"/>
      <c r="H74" s="121">
        <v>61110.76</v>
      </c>
      <c r="I74" s="122">
        <v>0</v>
      </c>
      <c r="J74" s="122">
        <v>44838.57</v>
      </c>
      <c r="K74" s="122">
        <v>13700.29</v>
      </c>
      <c r="L74" s="122">
        <v>1866.11</v>
      </c>
      <c r="M74" s="122">
        <v>162083.74</v>
      </c>
      <c r="N74" s="122">
        <f>1135.53-2</f>
        <v>1133.53</v>
      </c>
      <c r="O74" s="122">
        <v>528.16</v>
      </c>
      <c r="P74" s="122">
        <v>2615397.9300000002</v>
      </c>
      <c r="Q74" s="122">
        <v>0</v>
      </c>
      <c r="R74" s="122">
        <v>2900658.61</v>
      </c>
      <c r="S74" s="274">
        <v>14262</v>
      </c>
    </row>
    <row r="75" spans="1:19" s="46" customFormat="1" ht="12.75" customHeight="1">
      <c r="A75" s="20"/>
      <c r="G75" s="61"/>
      <c r="H75" s="48"/>
      <c r="I75" s="48"/>
      <c r="J75" s="48"/>
      <c r="K75" s="48"/>
      <c r="L75" s="48"/>
      <c r="M75" s="48"/>
      <c r="N75" s="48"/>
      <c r="O75" s="48"/>
      <c r="P75" s="48"/>
      <c r="R75" s="48"/>
      <c r="S75" s="275"/>
    </row>
    <row r="76" spans="1:19">
      <c r="A76" s="20"/>
      <c r="B76" s="1" t="s">
        <v>41</v>
      </c>
      <c r="C76" s="1"/>
      <c r="D76" s="1" t="s">
        <v>104</v>
      </c>
      <c r="E76" s="1"/>
      <c r="F76" s="1"/>
      <c r="G76" s="61"/>
      <c r="H76" s="113">
        <v>393300</v>
      </c>
      <c r="I76" s="114">
        <v>20700</v>
      </c>
      <c r="J76" s="114">
        <v>292700</v>
      </c>
      <c r="K76" s="114">
        <v>17736</v>
      </c>
      <c r="L76" s="114">
        <v>13630</v>
      </c>
      <c r="M76" s="114">
        <v>326759</v>
      </c>
      <c r="N76" s="114">
        <v>3800</v>
      </c>
      <c r="O76" s="114">
        <v>30236</v>
      </c>
      <c r="P76" s="114">
        <v>1645500</v>
      </c>
      <c r="Q76" s="119"/>
      <c r="R76" s="114">
        <f>SUM(H76:Q76)</f>
        <v>2744361</v>
      </c>
      <c r="S76" s="273">
        <v>16350</v>
      </c>
    </row>
    <row r="77" spans="1:19" s="46" customFormat="1">
      <c r="A77" s="20"/>
      <c r="G77" s="61"/>
      <c r="H77" s="121">
        <v>460928.29</v>
      </c>
      <c r="I77" s="122">
        <v>84.7</v>
      </c>
      <c r="J77" s="122">
        <v>337772.54</v>
      </c>
      <c r="K77" s="122">
        <v>7634.67</v>
      </c>
      <c r="L77" s="122">
        <v>14105.57</v>
      </c>
      <c r="M77" s="122">
        <v>248060.82</v>
      </c>
      <c r="N77" s="122">
        <v>5895.19</v>
      </c>
      <c r="O77" s="122">
        <v>49825.270000000004</v>
      </c>
      <c r="P77" s="122">
        <v>781243.6399999999</v>
      </c>
      <c r="Q77" s="122">
        <v>-18.149999999999999</v>
      </c>
      <c r="R77" s="122">
        <v>1905532.54</v>
      </c>
      <c r="S77" s="274">
        <v>12823</v>
      </c>
    </row>
    <row r="78" spans="1:19" s="46" customFormat="1" ht="12.75" customHeight="1">
      <c r="A78" s="21"/>
      <c r="B78" s="19"/>
      <c r="C78" s="19"/>
      <c r="D78" s="19"/>
      <c r="E78" s="19"/>
      <c r="F78" s="19"/>
      <c r="G78" s="61"/>
      <c r="H78" s="53"/>
      <c r="I78" s="53"/>
      <c r="J78" s="53"/>
      <c r="K78" s="53"/>
      <c r="L78" s="53"/>
      <c r="M78" s="53"/>
      <c r="N78" s="53"/>
      <c r="O78" s="53"/>
      <c r="P78" s="53"/>
      <c r="Q78" s="53"/>
      <c r="R78" s="53"/>
      <c r="S78" s="284"/>
    </row>
    <row r="79" spans="1:19">
      <c r="A79" s="20"/>
      <c r="B79" s="1" t="s">
        <v>42</v>
      </c>
      <c r="C79" s="1"/>
      <c r="D79" s="1" t="s">
        <v>154</v>
      </c>
      <c r="E79" s="1"/>
      <c r="F79" s="1"/>
      <c r="G79" s="61"/>
      <c r="H79" s="113">
        <v>306300</v>
      </c>
      <c r="I79" s="114">
        <v>0</v>
      </c>
      <c r="J79" s="114">
        <v>213200</v>
      </c>
      <c r="K79" s="114">
        <v>0</v>
      </c>
      <c r="L79" s="114">
        <v>0</v>
      </c>
      <c r="M79" s="114">
        <v>0</v>
      </c>
      <c r="N79" s="114">
        <v>0</v>
      </c>
      <c r="O79" s="114">
        <v>0</v>
      </c>
      <c r="P79" s="114">
        <v>1148223</v>
      </c>
      <c r="Q79" s="114">
        <v>0</v>
      </c>
      <c r="R79" s="114">
        <v>1667723</v>
      </c>
      <c r="S79" s="276">
        <v>1700</v>
      </c>
    </row>
    <row r="80" spans="1:19" s="258" customFormat="1">
      <c r="A80" s="257"/>
      <c r="G80" s="259"/>
      <c r="H80" s="260">
        <f>H83+H86</f>
        <v>545719.32000000007</v>
      </c>
      <c r="I80" s="261">
        <f t="shared" ref="I80:R80" si="4">I83+I86</f>
        <v>0</v>
      </c>
      <c r="J80" s="261">
        <f t="shared" si="4"/>
        <v>0</v>
      </c>
      <c r="K80" s="261">
        <f t="shared" si="4"/>
        <v>0</v>
      </c>
      <c r="L80" s="261">
        <f t="shared" si="4"/>
        <v>0</v>
      </c>
      <c r="M80" s="261">
        <f t="shared" si="4"/>
        <v>0</v>
      </c>
      <c r="N80" s="261">
        <f t="shared" si="4"/>
        <v>0</v>
      </c>
      <c r="O80" s="261">
        <f t="shared" si="4"/>
        <v>0</v>
      </c>
      <c r="P80" s="261">
        <f t="shared" si="4"/>
        <v>2476641.2600000002</v>
      </c>
      <c r="Q80" s="261">
        <f t="shared" si="4"/>
        <v>0</v>
      </c>
      <c r="R80" s="261">
        <f t="shared" si="4"/>
        <v>3022360.58</v>
      </c>
      <c r="S80" s="285">
        <f>S83+S86</f>
        <v>4636</v>
      </c>
    </row>
    <row r="81" spans="1:19" s="46" customFormat="1" ht="5.25" customHeight="1">
      <c r="A81" s="20"/>
      <c r="G81" s="61"/>
      <c r="H81" s="124"/>
      <c r="I81" s="125"/>
      <c r="J81" s="125"/>
      <c r="K81" s="125"/>
      <c r="L81" s="125"/>
      <c r="M81" s="125"/>
      <c r="N81" s="125"/>
      <c r="O81" s="125"/>
      <c r="P81" s="125"/>
      <c r="Q81" s="60"/>
      <c r="R81" s="125"/>
      <c r="S81" s="286"/>
    </row>
    <row r="82" spans="1:19" s="176" customFormat="1">
      <c r="A82" s="174"/>
      <c r="B82" s="175"/>
      <c r="E82" s="176" t="s">
        <v>118</v>
      </c>
      <c r="G82" s="177"/>
      <c r="H82" s="178"/>
      <c r="I82" s="179"/>
      <c r="J82" s="179"/>
      <c r="K82" s="179"/>
      <c r="L82" s="179"/>
      <c r="M82" s="179"/>
      <c r="N82" s="179"/>
      <c r="O82" s="179"/>
      <c r="P82" s="179"/>
      <c r="Q82" s="180"/>
      <c r="R82" s="179"/>
      <c r="S82" s="287"/>
    </row>
    <row r="83" spans="1:19" s="166" customFormat="1" ht="10.199999999999999">
      <c r="A83" s="165"/>
      <c r="G83" s="167"/>
      <c r="H83" s="168">
        <v>154342.95000000001</v>
      </c>
      <c r="I83" s="169">
        <v>0</v>
      </c>
      <c r="J83" s="169">
        <v>0</v>
      </c>
      <c r="K83" s="169">
        <v>0</v>
      </c>
      <c r="L83" s="169">
        <v>0</v>
      </c>
      <c r="M83" s="169">
        <v>0</v>
      </c>
      <c r="N83" s="169">
        <v>0</v>
      </c>
      <c r="O83" s="169">
        <v>0</v>
      </c>
      <c r="P83" s="169">
        <v>205790.6</v>
      </c>
      <c r="Q83" s="170">
        <v>0</v>
      </c>
      <c r="R83" s="169">
        <v>360133.55000000005</v>
      </c>
      <c r="S83" s="281">
        <v>0</v>
      </c>
    </row>
    <row r="84" spans="1:19" s="4" customFormat="1" ht="4.5" customHeight="1">
      <c r="A84" s="34"/>
      <c r="B84" s="87"/>
      <c r="E84" s="85"/>
      <c r="G84" s="84"/>
      <c r="H84" s="126"/>
      <c r="I84" s="127"/>
      <c r="J84" s="127"/>
      <c r="K84" s="127"/>
      <c r="L84" s="127"/>
      <c r="M84" s="127"/>
      <c r="N84" s="127"/>
      <c r="O84" s="127"/>
      <c r="P84" s="127"/>
      <c r="Q84" s="78"/>
      <c r="R84" s="127"/>
      <c r="S84" s="288"/>
    </row>
    <row r="85" spans="1:19" s="176" customFormat="1">
      <c r="A85" s="174"/>
      <c r="B85" s="175"/>
      <c r="E85" s="176" t="s">
        <v>119</v>
      </c>
      <c r="G85" s="177"/>
      <c r="H85" s="178"/>
      <c r="I85" s="179"/>
      <c r="J85" s="179"/>
      <c r="K85" s="179"/>
      <c r="L85" s="179"/>
      <c r="M85" s="179"/>
      <c r="N85" s="179"/>
      <c r="O85" s="179"/>
      <c r="P85" s="179"/>
      <c r="Q85" s="180"/>
      <c r="R85" s="179"/>
      <c r="S85" s="287"/>
    </row>
    <row r="86" spans="1:19" s="166" customFormat="1" ht="10.199999999999999">
      <c r="A86" s="165"/>
      <c r="G86" s="167"/>
      <c r="H86" s="171">
        <v>391376.37</v>
      </c>
      <c r="I86" s="172">
        <v>0</v>
      </c>
      <c r="J86" s="172">
        <v>0</v>
      </c>
      <c r="K86" s="172">
        <v>0</v>
      </c>
      <c r="L86" s="172">
        <v>0</v>
      </c>
      <c r="M86" s="172">
        <v>0</v>
      </c>
      <c r="N86" s="172">
        <v>0</v>
      </c>
      <c r="O86" s="172">
        <v>0</v>
      </c>
      <c r="P86" s="172">
        <v>2270850.66</v>
      </c>
      <c r="Q86" s="173">
        <v>0</v>
      </c>
      <c r="R86" s="172">
        <v>2662227.0300000003</v>
      </c>
      <c r="S86" s="283">
        <v>4636</v>
      </c>
    </row>
    <row r="87" spans="1:19" s="46" customFormat="1" ht="12.75" customHeight="1">
      <c r="A87" s="20"/>
      <c r="G87" s="61"/>
      <c r="H87" s="48"/>
      <c r="I87" s="48"/>
      <c r="J87" s="48"/>
      <c r="K87" s="48"/>
      <c r="L87" s="48"/>
      <c r="M87" s="48"/>
      <c r="N87" s="48"/>
      <c r="O87" s="48"/>
      <c r="P87" s="48"/>
      <c r="R87" s="48"/>
      <c r="S87" s="275"/>
    </row>
    <row r="88" spans="1:19">
      <c r="A88" s="20"/>
      <c r="B88" s="1" t="s">
        <v>43</v>
      </c>
      <c r="C88" s="1"/>
      <c r="D88" s="1" t="s">
        <v>44</v>
      </c>
      <c r="E88" s="1"/>
      <c r="F88" s="1"/>
      <c r="G88" s="61"/>
      <c r="H88" s="113">
        <v>9200</v>
      </c>
      <c r="I88" s="114">
        <v>0</v>
      </c>
      <c r="J88" s="114">
        <v>6500</v>
      </c>
      <c r="K88" s="114">
        <v>0</v>
      </c>
      <c r="L88" s="114">
        <v>11100</v>
      </c>
      <c r="M88" s="114">
        <v>100000</v>
      </c>
      <c r="N88" s="114">
        <v>8910</v>
      </c>
      <c r="O88" s="114">
        <v>0</v>
      </c>
      <c r="P88" s="114">
        <v>75000</v>
      </c>
      <c r="Q88" s="119"/>
      <c r="R88" s="114">
        <f>SUM(H88:Q88)</f>
        <v>210710</v>
      </c>
      <c r="S88" s="273">
        <f>500000/1000</f>
        <v>500</v>
      </c>
    </row>
    <row r="89" spans="1:19" s="46" customFormat="1">
      <c r="A89" s="20"/>
      <c r="G89" s="61"/>
      <c r="H89" s="121">
        <v>1491.57</v>
      </c>
      <c r="I89" s="122">
        <v>0</v>
      </c>
      <c r="J89" s="122">
        <v>1101.72</v>
      </c>
      <c r="K89" s="122">
        <v>0.36</v>
      </c>
      <c r="L89" s="122">
        <v>13.98</v>
      </c>
      <c r="M89" s="122">
        <v>88901.6</v>
      </c>
      <c r="N89" s="122">
        <v>26.85</v>
      </c>
      <c r="O89" s="122">
        <v>0.92</v>
      </c>
      <c r="P89" s="122">
        <v>0</v>
      </c>
      <c r="Q89" s="122">
        <v>-0.09</v>
      </c>
      <c r="R89" s="122">
        <v>91536.910000000018</v>
      </c>
      <c r="S89" s="274">
        <v>0</v>
      </c>
    </row>
    <row r="90" spans="1:19" s="46" customFormat="1" ht="12.75" customHeight="1">
      <c r="A90" s="20"/>
      <c r="G90" s="61"/>
      <c r="H90" s="48"/>
      <c r="I90" s="48"/>
      <c r="J90" s="48"/>
      <c r="K90" s="48"/>
      <c r="L90" s="48"/>
      <c r="M90" s="48"/>
      <c r="N90" s="48"/>
      <c r="O90" s="48"/>
      <c r="P90" s="48"/>
      <c r="R90" s="48"/>
      <c r="S90" s="275"/>
    </row>
    <row r="91" spans="1:19">
      <c r="A91" s="20"/>
      <c r="B91" s="1" t="s">
        <v>45</v>
      </c>
      <c r="C91" s="1"/>
      <c r="D91" s="1" t="s">
        <v>146</v>
      </c>
      <c r="E91" s="1"/>
      <c r="F91" s="1"/>
      <c r="G91" s="61"/>
      <c r="H91" s="113">
        <f>H94+H97+H100+H103+H106+H109</f>
        <v>535297.76</v>
      </c>
      <c r="I91" s="114">
        <f t="shared" ref="I91:S91" si="5">I94+I97+I100+I103+I106+I109</f>
        <v>63170.239999999998</v>
      </c>
      <c r="J91" s="114">
        <f t="shared" si="5"/>
        <v>423116.87600000005</v>
      </c>
      <c r="K91" s="114">
        <f t="shared" si="5"/>
        <v>126654.89</v>
      </c>
      <c r="L91" s="114">
        <f t="shared" si="5"/>
        <v>15850</v>
      </c>
      <c r="M91" s="114">
        <f t="shared" si="5"/>
        <v>236875</v>
      </c>
      <c r="N91" s="114">
        <f t="shared" si="5"/>
        <v>14410</v>
      </c>
      <c r="O91" s="114">
        <f t="shared" si="5"/>
        <v>8000</v>
      </c>
      <c r="P91" s="114">
        <f t="shared" si="5"/>
        <v>4217633.33</v>
      </c>
      <c r="Q91" s="114">
        <f t="shared" si="5"/>
        <v>0</v>
      </c>
      <c r="R91" s="114">
        <f t="shared" si="5"/>
        <v>5641008.095999999</v>
      </c>
      <c r="S91" s="276">
        <f t="shared" si="5"/>
        <v>21966.6</v>
      </c>
    </row>
    <row r="92" spans="1:19" s="258" customFormat="1" ht="14.25" customHeight="1">
      <c r="A92" s="257"/>
      <c r="G92" s="259"/>
      <c r="H92" s="260">
        <f>H95+H98+H101+H104+H107+H110</f>
        <v>347923.77</v>
      </c>
      <c r="I92" s="261">
        <f t="shared" ref="I92:R92" si="6">I95+I98+I101+I104+I107+I110</f>
        <v>25087.22</v>
      </c>
      <c r="J92" s="261">
        <f t="shared" si="6"/>
        <v>273932.69</v>
      </c>
      <c r="K92" s="261">
        <f t="shared" si="6"/>
        <v>74008.94</v>
      </c>
      <c r="L92" s="261">
        <f t="shared" si="6"/>
        <v>13761.42</v>
      </c>
      <c r="M92" s="261">
        <f t="shared" si="6"/>
        <v>203648.03999999998</v>
      </c>
      <c r="N92" s="261">
        <f t="shared" si="6"/>
        <v>9188.739999999998</v>
      </c>
      <c r="O92" s="261">
        <f t="shared" si="6"/>
        <v>3032.1299999999997</v>
      </c>
      <c r="P92" s="261">
        <f t="shared" si="6"/>
        <v>3561101.5199999996</v>
      </c>
      <c r="Q92" s="261">
        <f t="shared" si="6"/>
        <v>-1646.82</v>
      </c>
      <c r="R92" s="261">
        <f t="shared" si="6"/>
        <v>4510036.51</v>
      </c>
      <c r="S92" s="285">
        <f>S95+S98+S101+S104+S107+S110</f>
        <v>15274</v>
      </c>
    </row>
    <row r="93" spans="1:19" s="46" customFormat="1" ht="7.5" customHeight="1">
      <c r="A93" s="20"/>
      <c r="G93" s="61"/>
      <c r="H93" s="124"/>
      <c r="I93" s="125"/>
      <c r="J93" s="125"/>
      <c r="K93" s="125"/>
      <c r="L93" s="125"/>
      <c r="M93" s="125"/>
      <c r="N93" s="125"/>
      <c r="O93" s="125"/>
      <c r="P93" s="125"/>
      <c r="Q93" s="60"/>
      <c r="R93" s="125"/>
      <c r="S93" s="286"/>
    </row>
    <row r="94" spans="1:19" s="175" customFormat="1" ht="11.4">
      <c r="A94" s="190"/>
      <c r="E94" s="175" t="s">
        <v>99</v>
      </c>
      <c r="G94" s="191"/>
      <c r="H94" s="178">
        <v>102000</v>
      </c>
      <c r="I94" s="179">
        <v>20000</v>
      </c>
      <c r="J94" s="179">
        <v>86254</v>
      </c>
      <c r="K94" s="179">
        <v>32627</v>
      </c>
      <c r="L94" s="179">
        <v>5000</v>
      </c>
      <c r="M94" s="179">
        <v>90000</v>
      </c>
      <c r="N94" s="179">
        <v>2800</v>
      </c>
      <c r="O94" s="179">
        <v>5000</v>
      </c>
      <c r="P94" s="179">
        <v>517535</v>
      </c>
      <c r="Q94" s="180"/>
      <c r="R94" s="179">
        <f>SUM(H94:Q94)</f>
        <v>861216</v>
      </c>
      <c r="S94" s="287">
        <v>6166.7</v>
      </c>
    </row>
    <row r="95" spans="1:19" s="192" customFormat="1" ht="16.5" customHeight="1">
      <c r="A95" s="174"/>
      <c r="E95" s="166"/>
      <c r="G95" s="193"/>
      <c r="H95" s="168">
        <v>84619.57</v>
      </c>
      <c r="I95" s="169">
        <v>8100.42</v>
      </c>
      <c r="J95" s="169">
        <v>68191.179999999993</v>
      </c>
      <c r="K95" s="169">
        <v>11138</v>
      </c>
      <c r="L95" s="169">
        <v>2603.89</v>
      </c>
      <c r="M95" s="169">
        <v>71586.77</v>
      </c>
      <c r="N95" s="169">
        <f>2038.19-8</f>
        <v>2030.19</v>
      </c>
      <c r="O95" s="169">
        <v>327.86</v>
      </c>
      <c r="P95" s="169">
        <v>407080.04</v>
      </c>
      <c r="Q95" s="169">
        <v>0</v>
      </c>
      <c r="R95" s="169">
        <v>655678.25999999989</v>
      </c>
      <c r="S95" s="281">
        <v>4508</v>
      </c>
    </row>
    <row r="96" spans="1:19" s="183" customFormat="1" ht="7.5" customHeight="1">
      <c r="A96" s="182"/>
      <c r="E96" s="184"/>
      <c r="G96" s="185"/>
      <c r="H96" s="186"/>
      <c r="I96" s="187"/>
      <c r="J96" s="187"/>
      <c r="K96" s="187"/>
      <c r="L96" s="187"/>
      <c r="M96" s="187"/>
      <c r="N96" s="187"/>
      <c r="O96" s="187"/>
      <c r="P96" s="187"/>
      <c r="Q96" s="187"/>
      <c r="R96" s="187"/>
      <c r="S96" s="282"/>
    </row>
    <row r="97" spans="1:19" s="195" customFormat="1" ht="16.5" customHeight="1">
      <c r="A97" s="194"/>
      <c r="E97" s="175" t="s">
        <v>111</v>
      </c>
      <c r="G97" s="196"/>
      <c r="H97" s="188">
        <v>39667.32</v>
      </c>
      <c r="I97" s="189">
        <v>8048.64</v>
      </c>
      <c r="J97" s="189">
        <v>33735.183720000001</v>
      </c>
      <c r="K97" s="189">
        <v>10000</v>
      </c>
      <c r="L97" s="189">
        <v>1200</v>
      </c>
      <c r="M97" s="189">
        <v>550</v>
      </c>
      <c r="N97" s="189">
        <v>110</v>
      </c>
      <c r="O97" s="189">
        <v>200</v>
      </c>
      <c r="P97" s="189">
        <v>70170</v>
      </c>
      <c r="Q97" s="189">
        <v>0</v>
      </c>
      <c r="R97" s="179">
        <f>SUM(H97:Q97)</f>
        <v>163681.14371999999</v>
      </c>
      <c r="S97" s="280">
        <v>598.29999999999995</v>
      </c>
    </row>
    <row r="98" spans="1:19" s="192" customFormat="1" ht="16.5" customHeight="1">
      <c r="A98" s="174"/>
      <c r="E98" s="166"/>
      <c r="G98" s="193"/>
      <c r="H98" s="168">
        <v>33300.29</v>
      </c>
      <c r="I98" s="169">
        <v>3248.03</v>
      </c>
      <c r="J98" s="169">
        <v>26777.4</v>
      </c>
      <c r="K98" s="169">
        <v>7175.09</v>
      </c>
      <c r="L98" s="169">
        <v>1630.45</v>
      </c>
      <c r="M98" s="169">
        <v>1494.43</v>
      </c>
      <c r="N98" s="169">
        <f>820.88-2</f>
        <v>818.88</v>
      </c>
      <c r="O98" s="169">
        <v>972.8</v>
      </c>
      <c r="P98" s="169">
        <v>45600</v>
      </c>
      <c r="Q98" s="169">
        <v>0</v>
      </c>
      <c r="R98" s="169">
        <v>121016.98</v>
      </c>
      <c r="S98" s="281">
        <v>318</v>
      </c>
    </row>
    <row r="99" spans="1:19" s="183" customFormat="1" ht="6" customHeight="1">
      <c r="A99" s="182"/>
      <c r="E99" s="184"/>
      <c r="G99" s="185"/>
      <c r="H99" s="186"/>
      <c r="I99" s="187"/>
      <c r="J99" s="187"/>
      <c r="K99" s="187"/>
      <c r="L99" s="187"/>
      <c r="M99" s="187"/>
      <c r="N99" s="187"/>
      <c r="O99" s="187"/>
      <c r="P99" s="187"/>
      <c r="Q99" s="187"/>
      <c r="R99" s="187"/>
      <c r="S99" s="282"/>
    </row>
    <row r="100" spans="1:19" s="195" customFormat="1" ht="16.5" customHeight="1">
      <c r="A100" s="194"/>
      <c r="E100" s="175" t="s">
        <v>100</v>
      </c>
      <c r="G100" s="196"/>
      <c r="H100" s="188">
        <v>10818.360000000002</v>
      </c>
      <c r="I100" s="189">
        <v>0</v>
      </c>
      <c r="J100" s="189">
        <v>7648.5805200000013</v>
      </c>
      <c r="K100" s="189">
        <v>2000</v>
      </c>
      <c r="L100" s="189">
        <v>150</v>
      </c>
      <c r="M100" s="189">
        <v>125</v>
      </c>
      <c r="N100" s="189">
        <v>250</v>
      </c>
      <c r="O100" s="189">
        <v>50</v>
      </c>
      <c r="P100" s="189">
        <v>79840</v>
      </c>
      <c r="Q100" s="189">
        <v>0</v>
      </c>
      <c r="R100" s="179">
        <f>SUM(H100:Q100)</f>
        <v>100881.94052</v>
      </c>
      <c r="S100" s="280">
        <v>702.7</v>
      </c>
    </row>
    <row r="101" spans="1:19" s="192" customFormat="1" ht="16.5" customHeight="1">
      <c r="A101" s="174"/>
      <c r="E101" s="166"/>
      <c r="G101" s="193"/>
      <c r="H101" s="168">
        <v>9178.67</v>
      </c>
      <c r="I101" s="169">
        <v>0</v>
      </c>
      <c r="J101" s="169">
        <v>6777.13</v>
      </c>
      <c r="K101" s="169">
        <v>1.45</v>
      </c>
      <c r="L101" s="169">
        <v>174.05</v>
      </c>
      <c r="M101" s="169">
        <v>8.23</v>
      </c>
      <c r="N101" s="169">
        <v>222.39</v>
      </c>
      <c r="O101" s="169">
        <v>23.08</v>
      </c>
      <c r="P101" s="169">
        <v>4584.83</v>
      </c>
      <c r="Q101" s="169">
        <v>0</v>
      </c>
      <c r="R101" s="169">
        <v>20969.47</v>
      </c>
      <c r="S101" s="281">
        <v>201</v>
      </c>
    </row>
    <row r="102" spans="1:19" s="183" customFormat="1" ht="7.5" customHeight="1">
      <c r="A102" s="182"/>
      <c r="E102" s="184"/>
      <c r="G102" s="185"/>
      <c r="H102" s="186"/>
      <c r="I102" s="187"/>
      <c r="J102" s="187"/>
      <c r="K102" s="187"/>
      <c r="L102" s="187"/>
      <c r="M102" s="187"/>
      <c r="N102" s="187"/>
      <c r="O102" s="187"/>
      <c r="P102" s="187"/>
      <c r="Q102" s="187"/>
      <c r="R102" s="187"/>
      <c r="S102" s="282"/>
    </row>
    <row r="103" spans="1:19" s="195" customFormat="1" ht="16.5" customHeight="1">
      <c r="A103" s="194"/>
      <c r="E103" s="175" t="s">
        <v>101</v>
      </c>
      <c r="G103" s="196"/>
      <c r="H103" s="188">
        <v>115395.84000000003</v>
      </c>
      <c r="I103" s="189">
        <v>8048.64</v>
      </c>
      <c r="J103" s="189">
        <v>87275.247360000008</v>
      </c>
      <c r="K103" s="189">
        <v>18000</v>
      </c>
      <c r="L103" s="189">
        <v>2000</v>
      </c>
      <c r="M103" s="189">
        <v>60000</v>
      </c>
      <c r="N103" s="189">
        <v>2250</v>
      </c>
      <c r="O103" s="189">
        <v>1200</v>
      </c>
      <c r="P103" s="189">
        <v>934800</v>
      </c>
      <c r="Q103" s="189">
        <v>0</v>
      </c>
      <c r="R103" s="179">
        <f>SUM(H103:Q103)</f>
        <v>1228969.7273599999</v>
      </c>
      <c r="S103" s="280">
        <v>3332.5</v>
      </c>
    </row>
    <row r="104" spans="1:19" s="192" customFormat="1" ht="16.5" customHeight="1">
      <c r="A104" s="174"/>
      <c r="E104" s="166"/>
      <c r="G104" s="193"/>
      <c r="H104" s="168">
        <v>87039.61</v>
      </c>
      <c r="I104" s="169">
        <v>4327.17</v>
      </c>
      <c r="J104" s="169">
        <v>67003.95</v>
      </c>
      <c r="K104" s="169">
        <v>14839.33</v>
      </c>
      <c r="L104" s="169">
        <v>2584.63</v>
      </c>
      <c r="M104" s="169">
        <v>13381.68</v>
      </c>
      <c r="N104" s="169">
        <v>2348.1</v>
      </c>
      <c r="O104" s="169">
        <v>319.39999999999998</v>
      </c>
      <c r="P104" s="169">
        <v>393390.74</v>
      </c>
      <c r="Q104" s="169">
        <v>0</v>
      </c>
      <c r="R104" s="169">
        <v>585234.21</v>
      </c>
      <c r="S104" s="281">
        <v>1140</v>
      </c>
    </row>
    <row r="105" spans="1:19" s="183" customFormat="1" ht="7.5" customHeight="1">
      <c r="A105" s="182"/>
      <c r="E105" s="184"/>
      <c r="G105" s="185"/>
      <c r="H105" s="186"/>
      <c r="I105" s="187"/>
      <c r="J105" s="187"/>
      <c r="K105" s="187"/>
      <c r="L105" s="187"/>
      <c r="M105" s="187"/>
      <c r="N105" s="187"/>
      <c r="O105" s="187"/>
      <c r="P105" s="187"/>
      <c r="Q105" s="187"/>
      <c r="R105" s="187"/>
      <c r="S105" s="282"/>
    </row>
    <row r="106" spans="1:19" s="195" customFormat="1" ht="16.5" customHeight="1">
      <c r="A106" s="194"/>
      <c r="E106" s="175" t="s">
        <v>112</v>
      </c>
      <c r="G106" s="196"/>
      <c r="H106" s="188">
        <v>140000</v>
      </c>
      <c r="I106" s="189">
        <v>15000</v>
      </c>
      <c r="J106" s="189">
        <v>109585</v>
      </c>
      <c r="K106" s="189">
        <v>24027.89</v>
      </c>
      <c r="L106" s="189">
        <v>5000</v>
      </c>
      <c r="M106" s="189">
        <v>21200</v>
      </c>
      <c r="N106" s="189">
        <v>3600</v>
      </c>
      <c r="O106" s="189">
        <v>1200</v>
      </c>
      <c r="P106" s="189">
        <v>892500</v>
      </c>
      <c r="Q106" s="189">
        <v>0</v>
      </c>
      <c r="R106" s="179">
        <f>SUM(H106:Q106)</f>
        <v>1212112.8900000001</v>
      </c>
      <c r="S106" s="280">
        <v>5116</v>
      </c>
    </row>
    <row r="107" spans="1:19" s="192" customFormat="1" ht="16.5" customHeight="1">
      <c r="A107" s="174"/>
      <c r="E107" s="166"/>
      <c r="G107" s="193"/>
      <c r="H107" s="168">
        <v>45961.07</v>
      </c>
      <c r="I107" s="169">
        <v>3735.23</v>
      </c>
      <c r="J107" s="169">
        <v>36479.040000000001</v>
      </c>
      <c r="K107" s="169">
        <v>12275.33</v>
      </c>
      <c r="L107" s="169">
        <v>1458.17</v>
      </c>
      <c r="M107" s="169">
        <v>44531.66</v>
      </c>
      <c r="N107" s="169">
        <v>1034.06</v>
      </c>
      <c r="O107" s="169">
        <v>1037.83</v>
      </c>
      <c r="P107" s="169">
        <v>243955.38</v>
      </c>
      <c r="Q107" s="169">
        <v>-1646.82</v>
      </c>
      <c r="R107" s="169">
        <v>388820.95</v>
      </c>
      <c r="S107" s="281">
        <v>1914</v>
      </c>
    </row>
    <row r="108" spans="1:19" s="183" customFormat="1" ht="7.5" customHeight="1">
      <c r="A108" s="182"/>
      <c r="E108" s="184"/>
      <c r="G108" s="185"/>
      <c r="H108" s="186"/>
      <c r="I108" s="187"/>
      <c r="J108" s="187"/>
      <c r="K108" s="187"/>
      <c r="L108" s="187"/>
      <c r="M108" s="187"/>
      <c r="N108" s="187"/>
      <c r="O108" s="187"/>
      <c r="P108" s="187"/>
      <c r="Q108" s="187"/>
      <c r="R108" s="187"/>
      <c r="S108" s="282"/>
    </row>
    <row r="109" spans="1:19" s="195" customFormat="1" ht="16.5" customHeight="1">
      <c r="A109" s="194"/>
      <c r="E109" s="175" t="s">
        <v>103</v>
      </c>
      <c r="G109" s="196"/>
      <c r="H109" s="188">
        <v>127416.24000000002</v>
      </c>
      <c r="I109" s="189">
        <v>12072.960000000001</v>
      </c>
      <c r="J109" s="189">
        <v>98618.86440000002</v>
      </c>
      <c r="K109" s="189">
        <v>40000</v>
      </c>
      <c r="L109" s="189">
        <v>2500</v>
      </c>
      <c r="M109" s="189">
        <v>65000</v>
      </c>
      <c r="N109" s="189">
        <v>5400</v>
      </c>
      <c r="O109" s="189">
        <v>350</v>
      </c>
      <c r="P109" s="189">
        <v>1722788.3299999996</v>
      </c>
      <c r="Q109" s="189">
        <v>0</v>
      </c>
      <c r="R109" s="179">
        <f>SUM(H109:Q109)</f>
        <v>2074146.3943999996</v>
      </c>
      <c r="S109" s="280">
        <v>6050.4</v>
      </c>
    </row>
    <row r="110" spans="1:19" s="192" customFormat="1" ht="16.5" customHeight="1">
      <c r="A110" s="174"/>
      <c r="G110" s="193"/>
      <c r="H110" s="171">
        <v>87824.56</v>
      </c>
      <c r="I110" s="172">
        <v>5676.37</v>
      </c>
      <c r="J110" s="172">
        <v>68703.990000000005</v>
      </c>
      <c r="K110" s="172">
        <v>28579.74</v>
      </c>
      <c r="L110" s="172">
        <v>5310.23</v>
      </c>
      <c r="M110" s="172">
        <v>72645.27</v>
      </c>
      <c r="N110" s="172">
        <f>2738.12-3</f>
        <v>2735.12</v>
      </c>
      <c r="O110" s="172">
        <v>351.16</v>
      </c>
      <c r="P110" s="172">
        <v>2466490.5299999998</v>
      </c>
      <c r="Q110" s="172">
        <v>0</v>
      </c>
      <c r="R110" s="172">
        <v>2738316.6399999997</v>
      </c>
      <c r="S110" s="283">
        <v>7193</v>
      </c>
    </row>
    <row r="111" spans="1:19" s="4" customFormat="1" ht="7.5" customHeight="1">
      <c r="A111" s="34"/>
      <c r="G111" s="84"/>
      <c r="H111" s="59"/>
      <c r="I111" s="59"/>
      <c r="J111" s="59"/>
      <c r="K111" s="59"/>
      <c r="L111" s="59"/>
      <c r="M111" s="59"/>
      <c r="N111" s="59"/>
      <c r="O111" s="59"/>
      <c r="P111" s="59"/>
      <c r="Q111" s="59"/>
      <c r="R111" s="59"/>
      <c r="S111" s="94"/>
    </row>
    <row r="112" spans="1:19" s="46" customFormat="1" ht="5.25" customHeight="1">
      <c r="A112" s="20"/>
      <c r="G112" s="61"/>
      <c r="H112" s="48"/>
      <c r="I112" s="48"/>
      <c r="J112" s="48"/>
      <c r="K112" s="48"/>
      <c r="L112" s="48"/>
      <c r="M112" s="48"/>
      <c r="N112" s="48"/>
      <c r="O112" s="48"/>
      <c r="P112" s="48"/>
      <c r="R112" s="48"/>
      <c r="S112" s="90"/>
    </row>
    <row r="113" spans="1:19" ht="15" customHeight="1">
      <c r="A113" s="17"/>
      <c r="B113" s="12"/>
      <c r="C113" s="12"/>
      <c r="D113" s="45"/>
      <c r="E113" s="41"/>
      <c r="F113" s="41" t="s">
        <v>131</v>
      </c>
      <c r="G113" s="69"/>
      <c r="H113" s="40">
        <f t="shared" ref="H113:S113" si="7">H64+H73+H76+H79+H88+H91</f>
        <v>3408997.76</v>
      </c>
      <c r="I113" s="40">
        <f t="shared" si="7"/>
        <v>133070.24</v>
      </c>
      <c r="J113" s="40">
        <f t="shared" si="7"/>
        <v>2504316.8760000002</v>
      </c>
      <c r="K113" s="40">
        <f t="shared" si="7"/>
        <v>217610.89</v>
      </c>
      <c r="L113" s="40">
        <f t="shared" si="7"/>
        <v>147850</v>
      </c>
      <c r="M113" s="40">
        <f t="shared" si="7"/>
        <v>2769825</v>
      </c>
      <c r="N113" s="40">
        <f t="shared" si="7"/>
        <v>54550</v>
      </c>
      <c r="O113" s="40">
        <f t="shared" si="7"/>
        <v>124542</v>
      </c>
      <c r="P113" s="40">
        <f t="shared" si="7"/>
        <v>23312166.329999998</v>
      </c>
      <c r="Q113" s="40">
        <f t="shared" si="7"/>
        <v>0</v>
      </c>
      <c r="R113" s="40">
        <f t="shared" si="7"/>
        <v>32672929.096000001</v>
      </c>
      <c r="S113" s="92">
        <f t="shared" si="7"/>
        <v>112126.20000000001</v>
      </c>
    </row>
    <row r="114" spans="1:19" s="46" customFormat="1" ht="15" customHeight="1">
      <c r="A114" s="17"/>
      <c r="B114" s="51"/>
      <c r="C114" s="51"/>
      <c r="D114" s="51"/>
      <c r="E114" s="49"/>
      <c r="G114" s="128" t="s">
        <v>130</v>
      </c>
      <c r="H114" s="111">
        <f t="shared" ref="H114:S114" si="8">H65+H74+H77+H80+H89+H92</f>
        <v>3272233.0699999994</v>
      </c>
      <c r="I114" s="111">
        <f t="shared" si="8"/>
        <v>36426.67</v>
      </c>
      <c r="J114" s="111">
        <f t="shared" si="8"/>
        <v>2427889.5</v>
      </c>
      <c r="K114" s="111">
        <f t="shared" si="8"/>
        <v>125899.43</v>
      </c>
      <c r="L114" s="111">
        <f t="shared" si="8"/>
        <v>117944.70999999999</v>
      </c>
      <c r="M114" s="111">
        <f t="shared" si="8"/>
        <v>2367909.1500000004</v>
      </c>
      <c r="N114" s="111">
        <f t="shared" si="8"/>
        <v>78711.51999999999</v>
      </c>
      <c r="O114" s="111">
        <f t="shared" si="8"/>
        <v>122181.42000000001</v>
      </c>
      <c r="P114" s="111">
        <f t="shared" si="8"/>
        <v>22617249.809999999</v>
      </c>
      <c r="Q114" s="111">
        <f>Q65+Q74+Q77+Q80+Q89+Q92</f>
        <v>-4826.8</v>
      </c>
      <c r="R114" s="111">
        <f t="shared" si="8"/>
        <v>31161616.859999999</v>
      </c>
      <c r="S114" s="112">
        <f t="shared" si="8"/>
        <v>116240</v>
      </c>
    </row>
    <row r="115" spans="1:19" s="46" customFormat="1" ht="5.25" customHeight="1">
      <c r="A115" s="17"/>
      <c r="B115" s="51"/>
      <c r="C115" s="51"/>
      <c r="D115" s="51"/>
      <c r="E115" s="49"/>
      <c r="F115" s="49"/>
      <c r="G115" s="70"/>
      <c r="H115" s="52"/>
      <c r="I115" s="52"/>
      <c r="J115" s="52"/>
      <c r="K115" s="52"/>
      <c r="L115" s="52"/>
      <c r="M115" s="52"/>
      <c r="N115" s="52"/>
      <c r="O115" s="52"/>
      <c r="P115" s="52"/>
      <c r="Q115" s="52"/>
      <c r="R115" s="52"/>
      <c r="S115" s="93"/>
    </row>
    <row r="116" spans="1:19">
      <c r="A116" s="17"/>
      <c r="B116" s="1"/>
      <c r="C116" s="1"/>
      <c r="D116" s="1"/>
      <c r="E116" s="1"/>
      <c r="F116" s="1"/>
      <c r="H116" s="1"/>
      <c r="I116" s="1"/>
      <c r="J116" s="1"/>
      <c r="K116" s="1"/>
      <c r="L116" s="1"/>
      <c r="M116" s="1"/>
      <c r="N116" s="1"/>
      <c r="O116" s="1"/>
      <c r="P116" s="81"/>
      <c r="Q116" s="1"/>
      <c r="R116" s="1"/>
      <c r="S116" s="89"/>
    </row>
    <row r="117" spans="1:19">
      <c r="A117" s="3"/>
      <c r="B117" s="1" t="s">
        <v>46</v>
      </c>
      <c r="C117" s="1"/>
      <c r="D117" s="1"/>
      <c r="E117" s="1"/>
      <c r="F117" s="1"/>
      <c r="G117" s="80" t="s">
        <v>107</v>
      </c>
      <c r="H117" s="5"/>
      <c r="I117" s="5"/>
      <c r="J117" s="5"/>
      <c r="K117" s="5"/>
      <c r="L117" s="5"/>
      <c r="M117" s="5"/>
      <c r="N117" s="5"/>
      <c r="O117" s="5"/>
      <c r="P117" s="5"/>
      <c r="Q117" s="5"/>
      <c r="R117" s="5"/>
      <c r="S117" s="90"/>
    </row>
    <row r="118" spans="1:19">
      <c r="A118" s="20"/>
      <c r="B118" s="1" t="s">
        <v>47</v>
      </c>
      <c r="C118" s="1"/>
      <c r="D118" s="1" t="s">
        <v>48</v>
      </c>
      <c r="E118" s="1"/>
      <c r="F118" s="1"/>
      <c r="G118" s="61"/>
      <c r="H118" s="113">
        <v>57188</v>
      </c>
      <c r="I118" s="114">
        <v>7000</v>
      </c>
      <c r="J118" s="114">
        <v>45380.915999999997</v>
      </c>
      <c r="K118" s="114">
        <v>16200</v>
      </c>
      <c r="L118" s="114">
        <v>2500</v>
      </c>
      <c r="M118" s="114">
        <v>566123.5</v>
      </c>
      <c r="N118" s="114">
        <v>1000</v>
      </c>
      <c r="O118" s="114">
        <v>1000</v>
      </c>
      <c r="P118" s="114">
        <v>430614.80000000005</v>
      </c>
      <c r="Q118" s="114">
        <v>0</v>
      </c>
      <c r="R118" s="114">
        <f>SUM(H118:Q118)</f>
        <v>1127007.216</v>
      </c>
      <c r="S118" s="276">
        <v>3219.47</v>
      </c>
    </row>
    <row r="119" spans="1:19" s="46" customFormat="1">
      <c r="A119" s="20"/>
      <c r="G119" s="61"/>
      <c r="H119" s="121">
        <v>54750.22</v>
      </c>
      <c r="I119" s="122">
        <v>1248.96</v>
      </c>
      <c r="J119" s="122">
        <v>41011.31</v>
      </c>
      <c r="K119" s="122">
        <v>7.07</v>
      </c>
      <c r="L119" s="122">
        <v>1551.07</v>
      </c>
      <c r="M119" s="122">
        <v>289729.12</v>
      </c>
      <c r="N119" s="122">
        <f>1310.94-4</f>
        <v>1306.94</v>
      </c>
      <c r="O119" s="122">
        <v>166.16</v>
      </c>
      <c r="P119" s="122">
        <v>289633.64</v>
      </c>
      <c r="Q119" s="122">
        <v>0</v>
      </c>
      <c r="R119" s="122">
        <v>679404.36</v>
      </c>
      <c r="S119" s="274">
        <v>3220</v>
      </c>
    </row>
    <row r="120" spans="1:19" s="46" customFormat="1" ht="12.75" customHeight="1">
      <c r="A120" s="20"/>
      <c r="G120" s="61"/>
      <c r="H120" s="48"/>
      <c r="I120" s="48"/>
      <c r="J120" s="48"/>
      <c r="K120" s="48"/>
      <c r="L120" s="48"/>
      <c r="M120" s="48"/>
      <c r="N120" s="48"/>
      <c r="O120" s="48"/>
      <c r="P120" s="48"/>
      <c r="Q120" s="48"/>
      <c r="R120" s="48"/>
      <c r="S120" s="277"/>
    </row>
    <row r="121" spans="1:19">
      <c r="A121" s="20"/>
      <c r="B121" s="1" t="s">
        <v>47</v>
      </c>
      <c r="C121" s="1"/>
      <c r="D121" s="1" t="s">
        <v>49</v>
      </c>
      <c r="E121" s="1"/>
      <c r="F121" s="1"/>
      <c r="G121" s="61"/>
      <c r="H121" s="113">
        <v>9200</v>
      </c>
      <c r="I121" s="114">
        <v>0</v>
      </c>
      <c r="J121" s="114">
        <v>6504.4</v>
      </c>
      <c r="K121" s="114">
        <v>0</v>
      </c>
      <c r="L121" s="114">
        <v>0</v>
      </c>
      <c r="M121" s="114">
        <v>125000</v>
      </c>
      <c r="N121" s="114">
        <v>0</v>
      </c>
      <c r="O121" s="114">
        <v>0</v>
      </c>
      <c r="P121" s="114">
        <v>0</v>
      </c>
      <c r="Q121" s="114">
        <v>0</v>
      </c>
      <c r="R121" s="114">
        <f>SUM(H121:Q121)</f>
        <v>140704.4</v>
      </c>
      <c r="S121" s="276">
        <v>5000</v>
      </c>
    </row>
    <row r="122" spans="1:19" s="46" customFormat="1">
      <c r="A122" s="20"/>
      <c r="G122" s="61"/>
      <c r="H122" s="121">
        <v>10275.26</v>
      </c>
      <c r="I122" s="122">
        <v>0</v>
      </c>
      <c r="J122" s="122">
        <v>7534.49</v>
      </c>
      <c r="K122" s="122">
        <v>2.4900000000000002</v>
      </c>
      <c r="L122" s="122">
        <v>189.84</v>
      </c>
      <c r="M122" s="122">
        <v>115037.88</v>
      </c>
      <c r="N122" s="122">
        <v>158.58000000000001</v>
      </c>
      <c r="O122" s="122">
        <v>11.83</v>
      </c>
      <c r="P122" s="122">
        <v>10000</v>
      </c>
      <c r="Q122" s="122">
        <v>0</v>
      </c>
      <c r="R122" s="122">
        <v>143209.94999999998</v>
      </c>
      <c r="S122" s="274">
        <v>5000</v>
      </c>
    </row>
    <row r="123" spans="1:19" s="46" customFormat="1" ht="12.75" customHeight="1">
      <c r="A123" s="20"/>
      <c r="G123" s="61"/>
      <c r="H123" s="48"/>
      <c r="I123" s="48"/>
      <c r="J123" s="48"/>
      <c r="K123" s="48"/>
      <c r="L123" s="48"/>
      <c r="M123" s="48"/>
      <c r="N123" s="48"/>
      <c r="O123" s="48"/>
      <c r="P123" s="48"/>
      <c r="Q123" s="48"/>
      <c r="R123" s="48"/>
      <c r="S123" s="91"/>
    </row>
    <row r="124" spans="1:19">
      <c r="A124" s="17"/>
      <c r="B124" s="1"/>
      <c r="C124" s="1"/>
      <c r="D124" s="36"/>
      <c r="E124" s="43"/>
      <c r="F124" s="41" t="s">
        <v>132</v>
      </c>
      <c r="G124" s="71"/>
      <c r="H124" s="40">
        <f>H118+H121</f>
        <v>66388</v>
      </c>
      <c r="I124" s="40">
        <f t="shared" ref="I124:S124" si="9">I118+I121</f>
        <v>7000</v>
      </c>
      <c r="J124" s="40">
        <f t="shared" si="9"/>
        <v>51885.315999999999</v>
      </c>
      <c r="K124" s="40">
        <f t="shared" si="9"/>
        <v>16200</v>
      </c>
      <c r="L124" s="40">
        <f t="shared" si="9"/>
        <v>2500</v>
      </c>
      <c r="M124" s="40">
        <f t="shared" si="9"/>
        <v>691123.5</v>
      </c>
      <c r="N124" s="40">
        <f t="shared" si="9"/>
        <v>1000</v>
      </c>
      <c r="O124" s="40">
        <f t="shared" si="9"/>
        <v>1000</v>
      </c>
      <c r="P124" s="40">
        <f t="shared" si="9"/>
        <v>430614.80000000005</v>
      </c>
      <c r="Q124" s="40">
        <f t="shared" si="9"/>
        <v>0</v>
      </c>
      <c r="R124" s="40">
        <f t="shared" si="9"/>
        <v>1267711.6159999999</v>
      </c>
      <c r="S124" s="92">
        <f t="shared" si="9"/>
        <v>8219.4699999999993</v>
      </c>
    </row>
    <row r="125" spans="1:19" ht="14.25" customHeight="1">
      <c r="A125" s="17"/>
      <c r="B125" s="1"/>
      <c r="C125" s="1"/>
      <c r="D125" s="1"/>
      <c r="E125" s="1"/>
      <c r="G125" s="128" t="s">
        <v>130</v>
      </c>
      <c r="H125" s="111">
        <f>H119+H122</f>
        <v>65025.48</v>
      </c>
      <c r="I125" s="111">
        <f t="shared" ref="I125:S125" si="10">I119+I122</f>
        <v>1248.96</v>
      </c>
      <c r="J125" s="111">
        <f t="shared" si="10"/>
        <v>48545.799999999996</v>
      </c>
      <c r="K125" s="111">
        <f t="shared" si="10"/>
        <v>9.56</v>
      </c>
      <c r="L125" s="111">
        <f t="shared" si="10"/>
        <v>1740.9099999999999</v>
      </c>
      <c r="M125" s="111">
        <f t="shared" si="10"/>
        <v>404767</v>
      </c>
      <c r="N125" s="111">
        <f t="shared" si="10"/>
        <v>1465.52</v>
      </c>
      <c r="O125" s="111">
        <f t="shared" si="10"/>
        <v>177.99</v>
      </c>
      <c r="P125" s="111">
        <f t="shared" si="10"/>
        <v>299633.64</v>
      </c>
      <c r="Q125" s="111">
        <f>Q119+Q122</f>
        <v>0</v>
      </c>
      <c r="R125" s="111">
        <f t="shared" si="10"/>
        <v>822614.30999999994</v>
      </c>
      <c r="S125" s="112">
        <f t="shared" si="10"/>
        <v>8220</v>
      </c>
    </row>
    <row r="126" spans="1:19" s="4" customFormat="1" ht="9.75" customHeight="1">
      <c r="A126" s="29"/>
      <c r="G126" s="72"/>
      <c r="H126" s="59"/>
      <c r="I126" s="59"/>
      <c r="J126" s="59"/>
      <c r="K126" s="59"/>
      <c r="L126" s="59"/>
      <c r="M126" s="59"/>
      <c r="N126" s="59"/>
      <c r="O126" s="59"/>
      <c r="P126" s="59"/>
      <c r="Q126" s="59"/>
      <c r="R126" s="59"/>
      <c r="S126" s="94"/>
    </row>
    <row r="127" spans="1:19">
      <c r="A127" s="17"/>
      <c r="B127" s="44" t="s">
        <v>50</v>
      </c>
      <c r="C127" s="1"/>
      <c r="D127" s="1"/>
      <c r="E127" s="1"/>
      <c r="F127" s="1"/>
      <c r="H127" s="1"/>
      <c r="I127" s="1"/>
      <c r="J127" s="1"/>
      <c r="K127" s="1"/>
      <c r="L127" s="1"/>
      <c r="M127" s="1"/>
      <c r="N127" s="1"/>
      <c r="O127" s="1"/>
      <c r="P127" s="81"/>
      <c r="Q127" s="1"/>
      <c r="R127" s="1"/>
      <c r="S127" s="89"/>
    </row>
    <row r="128" spans="1:19" s="46" customFormat="1">
      <c r="A128" s="17"/>
      <c r="G128" s="80" t="s">
        <v>107</v>
      </c>
      <c r="S128" s="89"/>
    </row>
    <row r="129" spans="1:21">
      <c r="A129" s="20"/>
      <c r="B129" s="1" t="s">
        <v>51</v>
      </c>
      <c r="C129" s="1"/>
      <c r="D129" s="1" t="s">
        <v>52</v>
      </c>
      <c r="E129" s="1"/>
      <c r="F129" s="1"/>
      <c r="G129" s="61"/>
      <c r="H129" s="113">
        <v>0</v>
      </c>
      <c r="I129" s="114">
        <v>0</v>
      </c>
      <c r="J129" s="114">
        <v>0</v>
      </c>
      <c r="K129" s="114">
        <v>0</v>
      </c>
      <c r="L129" s="114">
        <v>0</v>
      </c>
      <c r="M129" s="114">
        <v>1431576.5</v>
      </c>
      <c r="N129" s="114">
        <v>0</v>
      </c>
      <c r="O129" s="114">
        <v>0</v>
      </c>
      <c r="P129" s="114">
        <v>3340345</v>
      </c>
      <c r="Q129" s="119"/>
      <c r="R129" s="114">
        <f>SUM(H129:Q129)</f>
        <v>4771921.5</v>
      </c>
      <c r="S129" s="273">
        <v>22338</v>
      </c>
    </row>
    <row r="130" spans="1:21" s="46" customFormat="1">
      <c r="A130" s="20"/>
      <c r="G130" s="61"/>
      <c r="H130" s="121">
        <v>0</v>
      </c>
      <c r="I130" s="122">
        <v>0</v>
      </c>
      <c r="J130" s="122">
        <v>0</v>
      </c>
      <c r="K130" s="122">
        <v>0</v>
      </c>
      <c r="L130" s="122">
        <v>0</v>
      </c>
      <c r="M130" s="122">
        <v>1025326.5</v>
      </c>
      <c r="N130" s="122">
        <v>0</v>
      </c>
      <c r="O130" s="122">
        <v>0</v>
      </c>
      <c r="P130" s="122">
        <v>1664802.74</v>
      </c>
      <c r="Q130" s="122">
        <v>0</v>
      </c>
      <c r="R130" s="122">
        <v>2690129.24</v>
      </c>
      <c r="S130" s="274">
        <v>22338</v>
      </c>
    </row>
    <row r="131" spans="1:21" s="46" customFormat="1" ht="12.75" customHeight="1">
      <c r="A131" s="20"/>
      <c r="G131" s="61"/>
      <c r="H131" s="48"/>
      <c r="I131" s="48"/>
      <c r="J131" s="48"/>
      <c r="K131" s="48"/>
      <c r="L131" s="48"/>
      <c r="M131" s="48"/>
      <c r="N131" s="48"/>
      <c r="O131" s="48"/>
      <c r="P131" s="48"/>
      <c r="R131" s="48"/>
      <c r="S131" s="275"/>
    </row>
    <row r="132" spans="1:21">
      <c r="A132" s="20"/>
      <c r="B132" s="1" t="s">
        <v>53</v>
      </c>
      <c r="C132" s="1"/>
      <c r="D132" s="1" t="s">
        <v>54</v>
      </c>
      <c r="E132" s="1"/>
      <c r="F132" s="1"/>
      <c r="G132" s="61"/>
      <c r="H132" s="113">
        <v>0</v>
      </c>
      <c r="I132" s="114">
        <v>0</v>
      </c>
      <c r="J132" s="114">
        <v>0</v>
      </c>
      <c r="K132" s="114">
        <v>0</v>
      </c>
      <c r="L132" s="114">
        <v>0</v>
      </c>
      <c r="M132" s="114">
        <v>0</v>
      </c>
      <c r="N132" s="114">
        <v>0</v>
      </c>
      <c r="O132" s="114">
        <v>0</v>
      </c>
      <c r="P132" s="114">
        <v>0</v>
      </c>
      <c r="Q132" s="119"/>
      <c r="R132" s="114">
        <f>SUM(H132:Q132)</f>
        <v>0</v>
      </c>
      <c r="S132" s="273">
        <v>3000</v>
      </c>
    </row>
    <row r="133" spans="1:21" s="46" customFormat="1">
      <c r="A133" s="20"/>
      <c r="G133" s="61"/>
      <c r="H133" s="121">
        <v>0</v>
      </c>
      <c r="I133" s="122">
        <v>0</v>
      </c>
      <c r="J133" s="122">
        <v>0</v>
      </c>
      <c r="K133" s="122">
        <v>0</v>
      </c>
      <c r="L133" s="122">
        <v>0</v>
      </c>
      <c r="M133" s="122">
        <v>0</v>
      </c>
      <c r="N133" s="122">
        <v>0</v>
      </c>
      <c r="O133" s="122">
        <v>0</v>
      </c>
      <c r="P133" s="122">
        <v>0</v>
      </c>
      <c r="Q133" s="122">
        <v>0</v>
      </c>
      <c r="R133" s="122">
        <v>0</v>
      </c>
      <c r="S133" s="274">
        <v>0</v>
      </c>
    </row>
    <row r="134" spans="1:21" s="46" customFormat="1" ht="12.75" customHeight="1">
      <c r="A134" s="20"/>
      <c r="G134" s="61"/>
      <c r="H134" s="48"/>
      <c r="I134" s="48"/>
      <c r="J134" s="48"/>
      <c r="K134" s="48"/>
      <c r="L134" s="48"/>
      <c r="M134" s="48"/>
      <c r="N134" s="48"/>
      <c r="O134" s="48"/>
      <c r="P134" s="48"/>
      <c r="R134" s="48"/>
      <c r="S134" s="90"/>
    </row>
    <row r="135" spans="1:21">
      <c r="A135" s="1"/>
      <c r="B135" s="1"/>
      <c r="C135" s="1"/>
      <c r="D135" s="36"/>
      <c r="E135" s="41"/>
      <c r="F135" s="41" t="s">
        <v>133</v>
      </c>
      <c r="G135" s="71"/>
      <c r="H135" s="40">
        <f>H129+H132</f>
        <v>0</v>
      </c>
      <c r="I135" s="40">
        <f t="shared" ref="I135:S135" si="11">I129+I132</f>
        <v>0</v>
      </c>
      <c r="J135" s="40">
        <f t="shared" si="11"/>
        <v>0</v>
      </c>
      <c r="K135" s="40">
        <f t="shared" si="11"/>
        <v>0</v>
      </c>
      <c r="L135" s="40">
        <f t="shared" si="11"/>
        <v>0</v>
      </c>
      <c r="M135" s="40">
        <f t="shared" si="11"/>
        <v>1431576.5</v>
      </c>
      <c r="N135" s="40">
        <f t="shared" si="11"/>
        <v>0</v>
      </c>
      <c r="O135" s="40">
        <f t="shared" si="11"/>
        <v>0</v>
      </c>
      <c r="P135" s="40">
        <f t="shared" si="11"/>
        <v>3340345</v>
      </c>
      <c r="Q135" s="40">
        <f t="shared" si="11"/>
        <v>0</v>
      </c>
      <c r="R135" s="40">
        <f t="shared" si="11"/>
        <v>4771921.5</v>
      </c>
      <c r="S135" s="92">
        <f t="shared" si="11"/>
        <v>25338</v>
      </c>
      <c r="U135" t="s">
        <v>160</v>
      </c>
    </row>
    <row r="136" spans="1:21">
      <c r="F136" s="57"/>
      <c r="G136" s="128" t="s">
        <v>130</v>
      </c>
      <c r="H136" s="111">
        <f>H130+H133</f>
        <v>0</v>
      </c>
      <c r="I136" s="111">
        <f t="shared" ref="I136:S136" si="12">I130+I133</f>
        <v>0</v>
      </c>
      <c r="J136" s="111">
        <f t="shared" si="12"/>
        <v>0</v>
      </c>
      <c r="K136" s="111">
        <f t="shared" si="12"/>
        <v>0</v>
      </c>
      <c r="L136" s="111">
        <f t="shared" si="12"/>
        <v>0</v>
      </c>
      <c r="M136" s="111">
        <f t="shared" si="12"/>
        <v>1025326.5</v>
      </c>
      <c r="N136" s="111">
        <f t="shared" si="12"/>
        <v>0</v>
      </c>
      <c r="O136" s="111">
        <f t="shared" si="12"/>
        <v>0</v>
      </c>
      <c r="P136" s="111">
        <f t="shared" si="12"/>
        <v>1664802.74</v>
      </c>
      <c r="Q136" s="111">
        <f>Q130+Q133</f>
        <v>0</v>
      </c>
      <c r="R136" s="111">
        <f t="shared" si="12"/>
        <v>2690129.24</v>
      </c>
      <c r="S136" s="112">
        <f t="shared" si="12"/>
        <v>22338</v>
      </c>
      <c r="U136" s="309">
        <f>(P58+P114+P125+P136)/(R58+R114+R125+R136)</f>
        <v>0.79468402945576988</v>
      </c>
    </row>
    <row r="137" spans="1:21">
      <c r="A137" s="3"/>
      <c r="B137" s="44" t="s">
        <v>55</v>
      </c>
      <c r="C137" s="1"/>
      <c r="D137" s="1"/>
      <c r="E137" s="1"/>
      <c r="F137" s="1"/>
      <c r="H137" s="1"/>
      <c r="I137" s="1"/>
      <c r="J137" s="1"/>
      <c r="K137" s="1"/>
      <c r="L137" s="1"/>
      <c r="M137" s="1"/>
      <c r="N137" s="1"/>
      <c r="O137" s="1"/>
      <c r="P137" s="81"/>
      <c r="Q137" s="1"/>
      <c r="R137" s="1"/>
      <c r="S137" s="89"/>
    </row>
    <row r="138" spans="1:21" s="46" customFormat="1">
      <c r="A138" s="3"/>
      <c r="G138" s="80" t="s">
        <v>107</v>
      </c>
      <c r="S138" s="89"/>
    </row>
    <row r="139" spans="1:21">
      <c r="A139" s="20"/>
      <c r="D139" s="1" t="s">
        <v>147</v>
      </c>
      <c r="F139" s="1"/>
      <c r="G139" s="72"/>
      <c r="H139" s="133">
        <f>H142+H145+H148+H151</f>
        <v>887574.49</v>
      </c>
      <c r="I139" s="134">
        <f t="shared" ref="I139:Q139" si="13">I142+I145+I148+I151</f>
        <v>0</v>
      </c>
      <c r="J139" s="134">
        <f t="shared" si="13"/>
        <v>627515.16442999989</v>
      </c>
      <c r="K139" s="134">
        <f t="shared" si="13"/>
        <v>40330</v>
      </c>
      <c r="L139" s="134">
        <f t="shared" si="13"/>
        <v>45885.58</v>
      </c>
      <c r="M139" s="134">
        <f t="shared" si="13"/>
        <v>107936</v>
      </c>
      <c r="N139" s="134">
        <f t="shared" si="13"/>
        <v>41530</v>
      </c>
      <c r="O139" s="134">
        <f t="shared" si="13"/>
        <v>1350</v>
      </c>
      <c r="P139" s="134">
        <f t="shared" si="13"/>
        <v>0</v>
      </c>
      <c r="Q139" s="134">
        <f t="shared" si="13"/>
        <v>0</v>
      </c>
      <c r="R139" s="135">
        <f>SUM(H139:Q139)</f>
        <v>1752121.23443</v>
      </c>
      <c r="S139" s="129"/>
    </row>
    <row r="140" spans="1:21" s="258" customFormat="1">
      <c r="A140" s="257"/>
      <c r="G140" s="262"/>
      <c r="H140" s="263">
        <f>H143+H146+H149+H152</f>
        <v>542752.89</v>
      </c>
      <c r="I140" s="264">
        <f t="shared" ref="I140:Q140" si="14">I143+I146+I149+I152</f>
        <v>0</v>
      </c>
      <c r="J140" s="264">
        <f t="shared" si="14"/>
        <v>396312.37</v>
      </c>
      <c r="K140" s="264">
        <f t="shared" si="14"/>
        <v>8130.35</v>
      </c>
      <c r="L140" s="264">
        <f t="shared" si="14"/>
        <v>25408.2</v>
      </c>
      <c r="M140" s="264">
        <f t="shared" si="14"/>
        <v>77692.599999999991</v>
      </c>
      <c r="N140" s="264">
        <f t="shared" si="14"/>
        <v>14837.749999999998</v>
      </c>
      <c r="O140" s="264">
        <f t="shared" si="14"/>
        <v>5079.5400000000009</v>
      </c>
      <c r="P140" s="264">
        <f t="shared" si="14"/>
        <v>0</v>
      </c>
      <c r="Q140" s="264">
        <f t="shared" si="14"/>
        <v>-12.98</v>
      </c>
      <c r="R140" s="265">
        <f>R143+R146+R149+R152</f>
        <v>1070200.72</v>
      </c>
      <c r="S140" s="266"/>
    </row>
    <row r="141" spans="1:21" s="4" customFormat="1" ht="5.25" customHeight="1">
      <c r="A141" s="34"/>
      <c r="G141" s="72"/>
      <c r="H141" s="136"/>
      <c r="I141" s="78"/>
      <c r="J141" s="78"/>
      <c r="K141" s="78"/>
      <c r="L141" s="78"/>
      <c r="M141" s="78"/>
      <c r="N141" s="78"/>
      <c r="O141" s="78"/>
      <c r="P141" s="78"/>
      <c r="Q141" s="78"/>
      <c r="R141" s="137"/>
      <c r="S141" s="130"/>
    </row>
    <row r="142" spans="1:21" s="175" customFormat="1" ht="11.4">
      <c r="A142" s="190"/>
      <c r="E142" s="175" t="s">
        <v>56</v>
      </c>
      <c r="G142" s="191"/>
      <c r="H142" s="178">
        <v>595267.91999999993</v>
      </c>
      <c r="I142" s="179">
        <v>0</v>
      </c>
      <c r="J142" s="179">
        <v>420854.41943999991</v>
      </c>
      <c r="K142" s="179">
        <v>0</v>
      </c>
      <c r="L142" s="179">
        <v>39000</v>
      </c>
      <c r="M142" s="179">
        <v>913</v>
      </c>
      <c r="N142" s="179">
        <v>3000</v>
      </c>
      <c r="O142" s="179">
        <v>1350</v>
      </c>
      <c r="P142" s="179">
        <v>0</v>
      </c>
      <c r="Q142" s="179">
        <v>0</v>
      </c>
      <c r="R142" s="197">
        <f>SUM(H142:Q142)</f>
        <v>1060385.3394399998</v>
      </c>
      <c r="S142" s="208"/>
    </row>
    <row r="143" spans="1:21" s="192" customFormat="1" ht="10.199999999999999">
      <c r="A143" s="174"/>
      <c r="B143" s="166"/>
      <c r="C143" s="166"/>
      <c r="D143" s="166"/>
      <c r="E143" s="166"/>
      <c r="G143" s="193"/>
      <c r="H143" s="168">
        <v>389002.6</v>
      </c>
      <c r="I143" s="169">
        <v>0</v>
      </c>
      <c r="J143" s="169">
        <v>281427.33</v>
      </c>
      <c r="K143" s="169">
        <v>0</v>
      </c>
      <c r="L143" s="169">
        <v>19337.29</v>
      </c>
      <c r="M143" s="169">
        <v>2640.34</v>
      </c>
      <c r="N143" s="169">
        <v>3547.99</v>
      </c>
      <c r="O143" s="169">
        <v>696.72</v>
      </c>
      <c r="P143" s="169">
        <v>0</v>
      </c>
      <c r="Q143" s="169">
        <v>0</v>
      </c>
      <c r="R143" s="205">
        <f>SUM(H143:Q143)</f>
        <v>696652.2699999999</v>
      </c>
      <c r="S143" s="206"/>
    </row>
    <row r="144" spans="1:21" s="176" customFormat="1" ht="5.25" customHeight="1">
      <c r="A144" s="174"/>
      <c r="B144" s="181"/>
      <c r="C144" s="181"/>
      <c r="D144" s="181"/>
      <c r="E144" s="181"/>
      <c r="G144" s="177"/>
      <c r="H144" s="199"/>
      <c r="I144" s="200"/>
      <c r="J144" s="200"/>
      <c r="K144" s="200"/>
      <c r="L144" s="200"/>
      <c r="M144" s="200"/>
      <c r="N144" s="200"/>
      <c r="O144" s="200"/>
      <c r="P144" s="200"/>
      <c r="Q144" s="201"/>
      <c r="R144" s="202"/>
      <c r="S144" s="203"/>
    </row>
    <row r="145" spans="1:19" s="175" customFormat="1" ht="11.4">
      <c r="A145" s="190"/>
      <c r="E145" s="175" t="s">
        <v>57</v>
      </c>
      <c r="G145" s="191"/>
      <c r="H145" s="178">
        <v>240451.15</v>
      </c>
      <c r="I145" s="179">
        <v>0</v>
      </c>
      <c r="J145" s="179">
        <v>169998.96304999999</v>
      </c>
      <c r="K145" s="179">
        <v>13050</v>
      </c>
      <c r="L145" s="179">
        <v>6045.58</v>
      </c>
      <c r="M145" s="179">
        <v>96048</v>
      </c>
      <c r="N145" s="179">
        <v>4785</v>
      </c>
      <c r="O145" s="179">
        <v>0</v>
      </c>
      <c r="P145" s="179">
        <v>0</v>
      </c>
      <c r="Q145" s="180">
        <v>0</v>
      </c>
      <c r="R145" s="197">
        <f>SUM(H145:Q145)</f>
        <v>530378.69305</v>
      </c>
      <c r="S145" s="209"/>
    </row>
    <row r="146" spans="1:19" s="192" customFormat="1" ht="10.199999999999999">
      <c r="A146" s="174"/>
      <c r="B146" s="166"/>
      <c r="C146" s="166"/>
      <c r="D146" s="166"/>
      <c r="E146" s="166"/>
      <c r="G146" s="193"/>
      <c r="H146" s="168">
        <v>105497.21</v>
      </c>
      <c r="I146" s="169">
        <v>0</v>
      </c>
      <c r="J146" s="169">
        <v>78853.39</v>
      </c>
      <c r="K146" s="169">
        <v>240.76</v>
      </c>
      <c r="L146" s="169">
        <v>5679.24</v>
      </c>
      <c r="M146" s="169">
        <v>66289.36</v>
      </c>
      <c r="N146" s="169">
        <v>3243.91</v>
      </c>
      <c r="O146" s="169">
        <v>444.38</v>
      </c>
      <c r="P146" s="169">
        <v>0</v>
      </c>
      <c r="Q146" s="169">
        <v>-12.98</v>
      </c>
      <c r="R146" s="205">
        <f>SUM(H146:Q146)</f>
        <v>260235.27000000002</v>
      </c>
      <c r="S146" s="206"/>
    </row>
    <row r="147" spans="1:19" s="176" customFormat="1" ht="5.25" customHeight="1">
      <c r="A147" s="174"/>
      <c r="B147" s="181"/>
      <c r="C147" s="181"/>
      <c r="D147" s="181"/>
      <c r="E147" s="181"/>
      <c r="G147" s="177"/>
      <c r="H147" s="199"/>
      <c r="I147" s="200"/>
      <c r="J147" s="200"/>
      <c r="K147" s="200"/>
      <c r="L147" s="200"/>
      <c r="M147" s="200"/>
      <c r="N147" s="200"/>
      <c r="O147" s="200"/>
      <c r="P147" s="200"/>
      <c r="Q147" s="201"/>
      <c r="R147" s="202"/>
      <c r="S147" s="204"/>
    </row>
    <row r="148" spans="1:19" s="175" customFormat="1" ht="11.4">
      <c r="A148" s="190"/>
      <c r="E148" s="175" t="s">
        <v>58</v>
      </c>
      <c r="G148" s="191"/>
      <c r="H148" s="178">
        <v>15215</v>
      </c>
      <c r="I148" s="179">
        <v>0</v>
      </c>
      <c r="J148" s="179">
        <v>10757.004999999999</v>
      </c>
      <c r="K148" s="179">
        <v>27280</v>
      </c>
      <c r="L148" s="179">
        <v>0</v>
      </c>
      <c r="M148" s="179">
        <v>2175</v>
      </c>
      <c r="N148" s="179">
        <v>24795</v>
      </c>
      <c r="O148" s="179">
        <v>0</v>
      </c>
      <c r="P148" s="179">
        <v>0</v>
      </c>
      <c r="Q148" s="180">
        <v>0</v>
      </c>
      <c r="R148" s="197">
        <f>SUM(H148:Q148)</f>
        <v>80222.005000000005</v>
      </c>
      <c r="S148" s="209"/>
    </row>
    <row r="149" spans="1:19" s="192" customFormat="1" ht="10.199999999999999">
      <c r="A149" s="174"/>
      <c r="B149" s="166"/>
      <c r="C149" s="166"/>
      <c r="D149" s="166"/>
      <c r="E149" s="166"/>
      <c r="G149" s="193"/>
      <c r="H149" s="168">
        <v>16131.41</v>
      </c>
      <c r="I149" s="169">
        <v>0</v>
      </c>
      <c r="J149" s="169">
        <v>12050.05</v>
      </c>
      <c r="K149" s="169">
        <f>7850</f>
        <v>7850</v>
      </c>
      <c r="L149" s="169">
        <v>132.72</v>
      </c>
      <c r="M149" s="169">
        <v>52.98</v>
      </c>
      <c r="N149" s="169">
        <v>7185.13</v>
      </c>
      <c r="O149" s="169">
        <v>6808.26</v>
      </c>
      <c r="P149" s="169">
        <v>0</v>
      </c>
      <c r="Q149" s="169">
        <v>0</v>
      </c>
      <c r="R149" s="205">
        <f>SUM(H149:Q149)</f>
        <v>50210.55</v>
      </c>
      <c r="S149" s="206"/>
    </row>
    <row r="150" spans="1:19" s="176" customFormat="1" ht="5.25" customHeight="1">
      <c r="A150" s="174"/>
      <c r="B150" s="181"/>
      <c r="C150" s="181"/>
      <c r="D150" s="181"/>
      <c r="E150" s="181"/>
      <c r="G150" s="177"/>
      <c r="H150" s="199"/>
      <c r="I150" s="200"/>
      <c r="J150" s="200"/>
      <c r="K150" s="200"/>
      <c r="L150" s="200"/>
      <c r="M150" s="200"/>
      <c r="N150" s="200"/>
      <c r="O150" s="200"/>
      <c r="P150" s="200"/>
      <c r="Q150" s="201"/>
      <c r="R150" s="202"/>
      <c r="S150" s="204"/>
    </row>
    <row r="151" spans="1:19" s="175" customFormat="1" ht="11.4">
      <c r="A151" s="190"/>
      <c r="D151" s="175" t="s">
        <v>59</v>
      </c>
      <c r="E151" s="175" t="s">
        <v>60</v>
      </c>
      <c r="G151" s="191"/>
      <c r="H151" s="178">
        <v>36640.42</v>
      </c>
      <c r="I151" s="179">
        <v>0</v>
      </c>
      <c r="J151" s="179">
        <v>25904.776939999996</v>
      </c>
      <c r="K151" s="179">
        <v>0</v>
      </c>
      <c r="L151" s="179">
        <v>840</v>
      </c>
      <c r="M151" s="179">
        <v>8800</v>
      </c>
      <c r="N151" s="179">
        <v>8950</v>
      </c>
      <c r="O151" s="179">
        <v>0</v>
      </c>
      <c r="P151" s="179">
        <v>0</v>
      </c>
      <c r="Q151" s="180">
        <v>0</v>
      </c>
      <c r="R151" s="197">
        <f>SUM(H151:Q151)</f>
        <v>81135.196939999994</v>
      </c>
      <c r="S151" s="209"/>
    </row>
    <row r="152" spans="1:19" s="192" customFormat="1" ht="10.199999999999999">
      <c r="A152" s="174"/>
      <c r="G152" s="193"/>
      <c r="H152" s="171">
        <v>32121.67</v>
      </c>
      <c r="I152" s="172">
        <v>0</v>
      </c>
      <c r="J152" s="172">
        <v>23981.599999999999</v>
      </c>
      <c r="K152" s="172">
        <v>39.590000000000003</v>
      </c>
      <c r="L152" s="172">
        <v>258.95</v>
      </c>
      <c r="M152" s="172">
        <v>8709.92</v>
      </c>
      <c r="N152" s="172">
        <v>860.72</v>
      </c>
      <c r="O152" s="172">
        <v>-2869.82</v>
      </c>
      <c r="P152" s="172">
        <v>0</v>
      </c>
      <c r="Q152" s="172">
        <v>0</v>
      </c>
      <c r="R152" s="207">
        <f>SUM(H152:Q152)</f>
        <v>63102.629999999983</v>
      </c>
      <c r="S152" s="206"/>
    </row>
    <row r="153" spans="1:19" s="46" customFormat="1" ht="12.75" customHeight="1">
      <c r="A153" s="20"/>
      <c r="G153" s="73"/>
      <c r="H153" s="48"/>
      <c r="I153" s="48"/>
      <c r="J153" s="48"/>
      <c r="K153" s="48"/>
      <c r="L153" s="48"/>
      <c r="M153" s="48"/>
      <c r="N153" s="48"/>
      <c r="O153" s="48"/>
      <c r="P153" s="48"/>
      <c r="R153" s="48"/>
      <c r="S153" s="96"/>
    </row>
    <row r="154" spans="1:19" ht="13.8">
      <c r="A154" s="20"/>
      <c r="B154" s="1"/>
      <c r="C154" s="1"/>
      <c r="D154" s="1" t="s">
        <v>148</v>
      </c>
      <c r="E154" s="1"/>
      <c r="F154" s="60"/>
      <c r="G154" s="68"/>
      <c r="H154" s="133">
        <f>H157+H160+H163</f>
        <v>140385</v>
      </c>
      <c r="I154" s="134">
        <f t="shared" ref="I154:R154" si="15">I157+I160+I163</f>
        <v>0</v>
      </c>
      <c r="J154" s="134">
        <f t="shared" si="15"/>
        <v>99252.194999999992</v>
      </c>
      <c r="K154" s="134">
        <f t="shared" si="15"/>
        <v>0</v>
      </c>
      <c r="L154" s="134">
        <f t="shared" si="15"/>
        <v>0</v>
      </c>
      <c r="M154" s="134">
        <f t="shared" si="15"/>
        <v>689201</v>
      </c>
      <c r="N154" s="134">
        <f t="shared" si="15"/>
        <v>0</v>
      </c>
      <c r="O154" s="134">
        <f t="shared" si="15"/>
        <v>0</v>
      </c>
      <c r="P154" s="134">
        <f t="shared" si="15"/>
        <v>0</v>
      </c>
      <c r="Q154" s="134">
        <f t="shared" si="15"/>
        <v>0</v>
      </c>
      <c r="R154" s="135">
        <f t="shared" si="15"/>
        <v>928838.19500000007</v>
      </c>
      <c r="S154" s="130"/>
    </row>
    <row r="155" spans="1:19" s="85" customFormat="1" ht="13.8">
      <c r="A155" s="267"/>
      <c r="F155" s="254"/>
      <c r="G155" s="268"/>
      <c r="H155" s="263">
        <f>H158+H161+H164+H167</f>
        <v>45275.759999999995</v>
      </c>
      <c r="I155" s="264">
        <f t="shared" ref="I155:Q155" si="16">I158+I161+I164+I167</f>
        <v>120664.23</v>
      </c>
      <c r="J155" s="264">
        <f t="shared" si="16"/>
        <v>121019.87999999999</v>
      </c>
      <c r="K155" s="264">
        <f t="shared" si="16"/>
        <v>431275</v>
      </c>
      <c r="L155" s="264">
        <f t="shared" si="16"/>
        <v>1472.66</v>
      </c>
      <c r="M155" s="264">
        <f t="shared" si="16"/>
        <v>896207.16</v>
      </c>
      <c r="N155" s="264">
        <f t="shared" si="16"/>
        <v>16.73</v>
      </c>
      <c r="O155" s="264">
        <f t="shared" si="16"/>
        <v>1.28</v>
      </c>
      <c r="P155" s="264">
        <f t="shared" si="16"/>
        <v>0</v>
      </c>
      <c r="Q155" s="264">
        <f t="shared" si="16"/>
        <v>0</v>
      </c>
      <c r="R155" s="265">
        <f>R158+R161+R164+R167</f>
        <v>1615932.7000000002</v>
      </c>
      <c r="S155" s="269"/>
    </row>
    <row r="156" spans="1:19" s="4" customFormat="1" ht="7.5" customHeight="1">
      <c r="A156" s="34"/>
      <c r="F156" s="78"/>
      <c r="G156" s="68"/>
      <c r="H156" s="136"/>
      <c r="I156" s="78"/>
      <c r="J156" s="78"/>
      <c r="K156" s="78"/>
      <c r="L156" s="78"/>
      <c r="M156" s="78"/>
      <c r="N156" s="78"/>
      <c r="O156" s="78"/>
      <c r="P156" s="78"/>
      <c r="Q156" s="78"/>
      <c r="R156" s="137"/>
      <c r="S156" s="130"/>
    </row>
    <row r="157" spans="1:19" s="175" customFormat="1" ht="11.4">
      <c r="A157" s="190"/>
      <c r="E157" s="175" t="s">
        <v>61</v>
      </c>
      <c r="G157" s="191"/>
      <c r="H157" s="178">
        <v>0</v>
      </c>
      <c r="I157" s="179">
        <v>0</v>
      </c>
      <c r="J157" s="179">
        <v>0</v>
      </c>
      <c r="K157" s="179">
        <v>0</v>
      </c>
      <c r="L157" s="179">
        <v>0</v>
      </c>
      <c r="M157" s="179">
        <v>562455</v>
      </c>
      <c r="N157" s="179">
        <v>0</v>
      </c>
      <c r="O157" s="179">
        <v>0</v>
      </c>
      <c r="P157" s="179">
        <v>0</v>
      </c>
      <c r="Q157" s="179"/>
      <c r="R157" s="212">
        <f>SUM(H157:Q157)</f>
        <v>562455</v>
      </c>
      <c r="S157" s="209"/>
    </row>
    <row r="158" spans="1:19" s="192" customFormat="1" ht="10.199999999999999">
      <c r="A158" s="174"/>
      <c r="E158" s="166"/>
      <c r="G158" s="193"/>
      <c r="H158" s="168">
        <v>2273.2800000000002</v>
      </c>
      <c r="I158" s="169">
        <v>0</v>
      </c>
      <c r="J158" s="169">
        <v>1659.52</v>
      </c>
      <c r="K158" s="169">
        <v>0</v>
      </c>
      <c r="L158" s="169">
        <v>0</v>
      </c>
      <c r="M158" s="169">
        <v>422626.49</v>
      </c>
      <c r="N158" s="169">
        <v>0</v>
      </c>
      <c r="O158" s="169">
        <v>0</v>
      </c>
      <c r="P158" s="169">
        <v>0</v>
      </c>
      <c r="Q158" s="169">
        <v>0</v>
      </c>
      <c r="R158" s="205">
        <v>426559.29</v>
      </c>
      <c r="S158" s="206"/>
    </row>
    <row r="159" spans="1:19" s="176" customFormat="1" ht="5.25" customHeight="1">
      <c r="A159" s="174"/>
      <c r="E159" s="181"/>
      <c r="G159" s="177"/>
      <c r="H159" s="199"/>
      <c r="I159" s="200"/>
      <c r="J159" s="200"/>
      <c r="K159" s="200"/>
      <c r="L159" s="200"/>
      <c r="M159" s="200"/>
      <c r="N159" s="200"/>
      <c r="O159" s="200"/>
      <c r="P159" s="200"/>
      <c r="Q159" s="201"/>
      <c r="R159" s="202"/>
      <c r="S159" s="204"/>
    </row>
    <row r="160" spans="1:19" s="175" customFormat="1" ht="11.4">
      <c r="A160" s="190"/>
      <c r="E160" s="175" t="s">
        <v>62</v>
      </c>
      <c r="G160" s="191"/>
      <c r="H160" s="178">
        <v>140385</v>
      </c>
      <c r="I160" s="179">
        <v>0</v>
      </c>
      <c r="J160" s="179">
        <v>99252.194999999992</v>
      </c>
      <c r="K160" s="179">
        <v>0</v>
      </c>
      <c r="L160" s="179">
        <v>0</v>
      </c>
      <c r="M160" s="179">
        <v>59160</v>
      </c>
      <c r="N160" s="179">
        <v>0</v>
      </c>
      <c r="O160" s="179">
        <v>0</v>
      </c>
      <c r="P160" s="179">
        <v>0</v>
      </c>
      <c r="Q160" s="180"/>
      <c r="R160" s="212">
        <f>SUM(H160:Q160)</f>
        <v>298797.19500000001</v>
      </c>
      <c r="S160" s="209"/>
    </row>
    <row r="161" spans="1:19" s="192" customFormat="1" ht="10.199999999999999">
      <c r="A161" s="174"/>
      <c r="E161" s="166"/>
      <c r="G161" s="193"/>
      <c r="H161" s="168">
        <v>4633.9799999999996</v>
      </c>
      <c r="I161" s="169">
        <v>120664.23</v>
      </c>
      <c r="J161" s="169">
        <v>91366.37</v>
      </c>
      <c r="K161" s="169">
        <v>2800</v>
      </c>
      <c r="L161" s="169">
        <v>0</v>
      </c>
      <c r="M161" s="169">
        <v>425634.87</v>
      </c>
      <c r="N161" s="169">
        <v>0</v>
      </c>
      <c r="O161" s="169">
        <v>0</v>
      </c>
      <c r="P161" s="169">
        <v>0</v>
      </c>
      <c r="Q161" s="169">
        <v>0</v>
      </c>
      <c r="R161" s="205">
        <v>645099.44999999995</v>
      </c>
      <c r="S161" s="206"/>
    </row>
    <row r="162" spans="1:19" s="176" customFormat="1" ht="5.25" customHeight="1">
      <c r="A162" s="174"/>
      <c r="E162" s="181"/>
      <c r="G162" s="177"/>
      <c r="H162" s="199"/>
      <c r="I162" s="200"/>
      <c r="J162" s="200"/>
      <c r="K162" s="200"/>
      <c r="L162" s="200"/>
      <c r="M162" s="200"/>
      <c r="N162" s="200"/>
      <c r="O162" s="200"/>
      <c r="P162" s="200"/>
      <c r="Q162" s="201"/>
      <c r="R162" s="202"/>
      <c r="S162" s="204"/>
    </row>
    <row r="163" spans="1:19" s="175" customFormat="1" ht="11.4">
      <c r="A163" s="190"/>
      <c r="E163" s="175" t="s">
        <v>120</v>
      </c>
      <c r="G163" s="191"/>
      <c r="H163" s="178">
        <v>0</v>
      </c>
      <c r="I163" s="179">
        <v>0</v>
      </c>
      <c r="J163" s="179">
        <v>0</v>
      </c>
      <c r="K163" s="179">
        <v>0</v>
      </c>
      <c r="L163" s="179">
        <v>0</v>
      </c>
      <c r="M163" s="179">
        <v>67586</v>
      </c>
      <c r="N163" s="179">
        <v>0</v>
      </c>
      <c r="O163" s="179">
        <v>0</v>
      </c>
      <c r="P163" s="179">
        <v>0</v>
      </c>
      <c r="Q163" s="179">
        <v>0</v>
      </c>
      <c r="R163" s="212">
        <f>SUM(H163:Q163)</f>
        <v>67586</v>
      </c>
      <c r="S163" s="213"/>
    </row>
    <row r="164" spans="1:19" s="192" customFormat="1" ht="10.199999999999999">
      <c r="A164" s="174"/>
      <c r="G164" s="193"/>
      <c r="H164" s="168">
        <v>33790.519999999997</v>
      </c>
      <c r="I164" s="169">
        <v>0</v>
      </c>
      <c r="J164" s="169">
        <v>24652.07</v>
      </c>
      <c r="K164" s="169">
        <v>0</v>
      </c>
      <c r="L164" s="169">
        <v>1472.66</v>
      </c>
      <c r="M164" s="169">
        <v>42500.800000000003</v>
      </c>
      <c r="N164" s="169">
        <v>16.73</v>
      </c>
      <c r="O164" s="169">
        <v>1.28</v>
      </c>
      <c r="P164" s="169">
        <v>0</v>
      </c>
      <c r="Q164" s="169">
        <v>0</v>
      </c>
      <c r="R164" s="205">
        <v>102434.06</v>
      </c>
      <c r="S164" s="206"/>
    </row>
    <row r="165" spans="1:19" s="183" customFormat="1" ht="4.5" customHeight="1">
      <c r="A165" s="182"/>
      <c r="G165" s="185"/>
      <c r="H165" s="186"/>
      <c r="I165" s="187"/>
      <c r="J165" s="187"/>
      <c r="K165" s="187"/>
      <c r="L165" s="187"/>
      <c r="M165" s="187"/>
      <c r="N165" s="187"/>
      <c r="O165" s="187"/>
      <c r="P165" s="187"/>
      <c r="Q165" s="187"/>
      <c r="R165" s="211"/>
      <c r="S165" s="198"/>
    </row>
    <row r="166" spans="1:19" s="195" customFormat="1">
      <c r="A166" s="194"/>
      <c r="E166" s="175" t="s">
        <v>143</v>
      </c>
      <c r="G166" s="196"/>
      <c r="H166" s="188">
        <v>0</v>
      </c>
      <c r="I166" s="189">
        <v>0</v>
      </c>
      <c r="J166" s="189">
        <v>0</v>
      </c>
      <c r="K166" s="189">
        <v>0</v>
      </c>
      <c r="L166" s="189">
        <v>0</v>
      </c>
      <c r="M166" s="189">
        <v>0</v>
      </c>
      <c r="N166" s="189">
        <v>0</v>
      </c>
      <c r="O166" s="189">
        <v>0</v>
      </c>
      <c r="P166" s="189">
        <v>0</v>
      </c>
      <c r="Q166" s="189">
        <v>0</v>
      </c>
      <c r="R166" s="212">
        <v>0</v>
      </c>
      <c r="S166" s="213"/>
    </row>
    <row r="167" spans="1:19" s="214" customFormat="1" ht="10.199999999999999">
      <c r="A167" s="182"/>
      <c r="G167" s="215"/>
      <c r="H167" s="171">
        <v>4577.9799999999996</v>
      </c>
      <c r="I167" s="172">
        <v>0</v>
      </c>
      <c r="J167" s="172">
        <v>3341.92</v>
      </c>
      <c r="K167" s="172">
        <v>428475</v>
      </c>
      <c r="L167" s="172">
        <v>0</v>
      </c>
      <c r="M167" s="172">
        <v>5445</v>
      </c>
      <c r="N167" s="172">
        <v>0</v>
      </c>
      <c r="O167" s="172">
        <v>0</v>
      </c>
      <c r="P167" s="172">
        <v>0</v>
      </c>
      <c r="Q167" s="172">
        <v>0</v>
      </c>
      <c r="R167" s="207">
        <v>441839.9</v>
      </c>
      <c r="S167" s="206"/>
    </row>
    <row r="168" spans="1:19" s="46" customFormat="1" ht="12.75" customHeight="1">
      <c r="A168" s="20"/>
      <c r="G168" s="61"/>
      <c r="H168" s="48"/>
      <c r="I168" s="48"/>
      <c r="J168" s="48"/>
      <c r="K168" s="48"/>
      <c r="L168" s="48"/>
      <c r="M168" s="48"/>
      <c r="N168" s="48"/>
      <c r="O168" s="48"/>
      <c r="P168" s="48"/>
      <c r="Q168" s="48"/>
      <c r="R168" s="48"/>
      <c r="S168" s="95"/>
    </row>
    <row r="169" spans="1:19" s="46" customFormat="1" ht="12" customHeight="1">
      <c r="A169" s="20"/>
      <c r="D169" s="258" t="s">
        <v>149</v>
      </c>
      <c r="G169" s="61"/>
      <c r="H169" s="113">
        <f>H172+H175</f>
        <v>654760.26</v>
      </c>
      <c r="I169" s="114">
        <f t="shared" ref="I169:Q169" si="17">I172+I175</f>
        <v>0</v>
      </c>
      <c r="J169" s="114">
        <f t="shared" si="17"/>
        <v>462915.50381999993</v>
      </c>
      <c r="K169" s="114">
        <f t="shared" si="17"/>
        <v>0</v>
      </c>
      <c r="L169" s="114">
        <f t="shared" si="17"/>
        <v>32000</v>
      </c>
      <c r="M169" s="114">
        <f t="shared" si="17"/>
        <v>130000</v>
      </c>
      <c r="N169" s="114">
        <f t="shared" si="17"/>
        <v>0</v>
      </c>
      <c r="O169" s="114">
        <f t="shared" si="17"/>
        <v>0</v>
      </c>
      <c r="P169" s="114">
        <f t="shared" si="17"/>
        <v>0</v>
      </c>
      <c r="Q169" s="114">
        <f t="shared" si="17"/>
        <v>0</v>
      </c>
      <c r="R169" s="138">
        <f>R172+R175+R178</f>
        <v>1279675.76382</v>
      </c>
      <c r="S169" s="132"/>
    </row>
    <row r="170" spans="1:19" s="258" customFormat="1" ht="12.75" customHeight="1">
      <c r="A170" s="257"/>
      <c r="G170" s="259"/>
      <c r="H170" s="260">
        <f>H173+H176+H179</f>
        <v>740439.69000000006</v>
      </c>
      <c r="I170" s="261">
        <f t="shared" ref="I170:Q170" si="18">I173+I176+I179</f>
        <v>3051.18</v>
      </c>
      <c r="J170" s="261">
        <f t="shared" si="18"/>
        <v>541729.62</v>
      </c>
      <c r="K170" s="261">
        <f t="shared" si="18"/>
        <v>15.92</v>
      </c>
      <c r="L170" s="261">
        <f t="shared" si="18"/>
        <v>16987.29</v>
      </c>
      <c r="M170" s="261">
        <f t="shared" si="18"/>
        <v>749317.61</v>
      </c>
      <c r="N170" s="261">
        <f t="shared" si="18"/>
        <v>13645.529999999999</v>
      </c>
      <c r="O170" s="261">
        <f t="shared" si="18"/>
        <v>1497.23</v>
      </c>
      <c r="P170" s="261">
        <f t="shared" si="18"/>
        <v>0</v>
      </c>
      <c r="Q170" s="261">
        <f t="shared" si="18"/>
        <v>-42.36</v>
      </c>
      <c r="R170" s="270">
        <f>R173+R176+R179</f>
        <v>2066641.71</v>
      </c>
      <c r="S170" s="271">
        <f>'[1]2015 Electric Expenditures'!$O$89-R170</f>
        <v>0</v>
      </c>
    </row>
    <row r="171" spans="1:19" s="46" customFormat="1" ht="5.25" customHeight="1">
      <c r="A171" s="20"/>
      <c r="G171" s="61"/>
      <c r="H171" s="124"/>
      <c r="I171" s="125"/>
      <c r="J171" s="125"/>
      <c r="K171" s="125"/>
      <c r="L171" s="125"/>
      <c r="M171" s="125"/>
      <c r="N171" s="125"/>
      <c r="O171" s="125"/>
      <c r="P171" s="125"/>
      <c r="Q171" s="125"/>
      <c r="R171" s="139"/>
      <c r="S171" s="132"/>
    </row>
    <row r="172" spans="1:19" s="175" customFormat="1" ht="13.5" customHeight="1">
      <c r="A172" s="190"/>
      <c r="E172" s="175" t="s">
        <v>124</v>
      </c>
      <c r="G172" s="191"/>
      <c r="H172" s="178">
        <v>467685.89999999997</v>
      </c>
      <c r="I172" s="179">
        <v>0</v>
      </c>
      <c r="J172" s="179">
        <v>330653.93129999994</v>
      </c>
      <c r="K172" s="179">
        <v>0</v>
      </c>
      <c r="L172" s="179">
        <v>12500</v>
      </c>
      <c r="M172" s="179">
        <v>15000</v>
      </c>
      <c r="N172" s="179">
        <v>0</v>
      </c>
      <c r="O172" s="179">
        <v>0</v>
      </c>
      <c r="P172" s="179">
        <v>0</v>
      </c>
      <c r="Q172" s="179"/>
      <c r="R172" s="212">
        <f>SUM(H172:Q172)</f>
        <v>825839.83129999996</v>
      </c>
      <c r="S172" s="213"/>
    </row>
    <row r="173" spans="1:19" s="192" customFormat="1" ht="13.5" customHeight="1">
      <c r="A173" s="174"/>
      <c r="E173" s="166"/>
      <c r="F173" s="166"/>
      <c r="G173" s="167"/>
      <c r="H173" s="168">
        <v>407234.07</v>
      </c>
      <c r="I173" s="169">
        <v>0</v>
      </c>
      <c r="J173" s="169">
        <v>296439.03999999998</v>
      </c>
      <c r="K173" s="169">
        <v>0</v>
      </c>
      <c r="L173" s="169">
        <v>4543.3500000000004</v>
      </c>
      <c r="M173" s="169">
        <v>26572.1</v>
      </c>
      <c r="N173" s="169">
        <v>8860.48</v>
      </c>
      <c r="O173" s="169">
        <v>515.02</v>
      </c>
      <c r="P173" s="169">
        <v>0</v>
      </c>
      <c r="Q173" s="169">
        <v>-28.78</v>
      </c>
      <c r="R173" s="205">
        <v>744135.27999999991</v>
      </c>
      <c r="S173" s="206"/>
    </row>
    <row r="174" spans="1:19" s="176" customFormat="1" ht="6" customHeight="1">
      <c r="A174" s="174"/>
      <c r="E174" s="181"/>
      <c r="F174" s="181"/>
      <c r="G174" s="216"/>
      <c r="H174" s="199"/>
      <c r="I174" s="200"/>
      <c r="J174" s="200"/>
      <c r="K174" s="200"/>
      <c r="L174" s="200"/>
      <c r="M174" s="200"/>
      <c r="N174" s="200"/>
      <c r="O174" s="200"/>
      <c r="P174" s="200"/>
      <c r="Q174" s="200"/>
      <c r="R174" s="202"/>
      <c r="S174" s="210"/>
    </row>
    <row r="175" spans="1:19" s="175" customFormat="1" ht="13.5" customHeight="1">
      <c r="A175" s="190"/>
      <c r="E175" s="175" t="s">
        <v>72</v>
      </c>
      <c r="G175" s="191"/>
      <c r="H175" s="178">
        <v>187074.36</v>
      </c>
      <c r="I175" s="179">
        <v>0</v>
      </c>
      <c r="J175" s="179">
        <v>132261.57251999999</v>
      </c>
      <c r="K175" s="179">
        <v>0</v>
      </c>
      <c r="L175" s="179">
        <v>19500</v>
      </c>
      <c r="M175" s="179">
        <v>115000</v>
      </c>
      <c r="N175" s="179">
        <v>0</v>
      </c>
      <c r="O175" s="179">
        <v>0</v>
      </c>
      <c r="P175" s="179">
        <v>0</v>
      </c>
      <c r="Q175" s="180"/>
      <c r="R175" s="212">
        <f>SUM(H175:Q175)</f>
        <v>453835.93251999997</v>
      </c>
      <c r="S175" s="213"/>
    </row>
    <row r="176" spans="1:19" s="192" customFormat="1" ht="13.5" customHeight="1">
      <c r="A176" s="174"/>
      <c r="D176" s="166"/>
      <c r="E176" s="166"/>
      <c r="F176" s="166"/>
      <c r="G176" s="167"/>
      <c r="H176" s="168">
        <v>166198.73000000001</v>
      </c>
      <c r="I176" s="169">
        <v>0</v>
      </c>
      <c r="J176" s="169">
        <v>120981.57</v>
      </c>
      <c r="K176" s="169">
        <v>0</v>
      </c>
      <c r="L176" s="169">
        <v>10866.39</v>
      </c>
      <c r="M176" s="169">
        <v>99821.66</v>
      </c>
      <c r="N176" s="169">
        <v>3642.41</v>
      </c>
      <c r="O176" s="169">
        <v>928.42</v>
      </c>
      <c r="P176" s="169">
        <v>0</v>
      </c>
      <c r="Q176" s="169">
        <v>-13.58</v>
      </c>
      <c r="R176" s="205">
        <v>402425.60000000003</v>
      </c>
      <c r="S176" s="206"/>
    </row>
    <row r="177" spans="1:19" s="183" customFormat="1" ht="5.25" customHeight="1">
      <c r="A177" s="182"/>
      <c r="D177" s="184"/>
      <c r="E177" s="184"/>
      <c r="F177" s="184"/>
      <c r="G177" s="217"/>
      <c r="H177" s="186"/>
      <c r="I177" s="187"/>
      <c r="J177" s="187"/>
      <c r="K177" s="187"/>
      <c r="L177" s="187"/>
      <c r="M177" s="187"/>
      <c r="N177" s="187"/>
      <c r="O177" s="187"/>
      <c r="P177" s="187"/>
      <c r="Q177" s="187"/>
      <c r="R177" s="211"/>
      <c r="S177" s="198"/>
    </row>
    <row r="178" spans="1:19" s="195" customFormat="1" ht="13.5" customHeight="1">
      <c r="A178" s="194"/>
      <c r="E178" s="195" t="s">
        <v>144</v>
      </c>
      <c r="G178" s="196"/>
      <c r="H178" s="188">
        <v>0</v>
      </c>
      <c r="I178" s="189">
        <v>0</v>
      </c>
      <c r="J178" s="189">
        <v>0</v>
      </c>
      <c r="K178" s="189">
        <v>0</v>
      </c>
      <c r="L178" s="189">
        <v>0</v>
      </c>
      <c r="M178" s="189">
        <v>0</v>
      </c>
      <c r="N178" s="189">
        <v>0</v>
      </c>
      <c r="O178" s="189">
        <v>0</v>
      </c>
      <c r="P178" s="189">
        <v>0</v>
      </c>
      <c r="Q178" s="189">
        <v>0</v>
      </c>
      <c r="R178" s="212">
        <v>0</v>
      </c>
      <c r="S178" s="213"/>
    </row>
    <row r="179" spans="1:19" s="214" customFormat="1" ht="13.5" customHeight="1">
      <c r="A179" s="182"/>
      <c r="D179" s="218"/>
      <c r="E179" s="218"/>
      <c r="F179" s="218"/>
      <c r="G179" s="219"/>
      <c r="H179" s="171">
        <v>167006.89000000001</v>
      </c>
      <c r="I179" s="172">
        <v>3051.18</v>
      </c>
      <c r="J179" s="172">
        <v>124309.01</v>
      </c>
      <c r="K179" s="172">
        <v>15.92</v>
      </c>
      <c r="L179" s="172">
        <v>1577.55</v>
      </c>
      <c r="M179" s="172">
        <v>622923.85</v>
      </c>
      <c r="N179" s="172">
        <v>1142.6400000000001</v>
      </c>
      <c r="O179" s="172">
        <v>53.79</v>
      </c>
      <c r="P179" s="172">
        <v>0</v>
      </c>
      <c r="Q179" s="172">
        <v>0</v>
      </c>
      <c r="R179" s="207">
        <v>920080.83</v>
      </c>
      <c r="S179" s="206"/>
    </row>
    <row r="180" spans="1:19" s="46" customFormat="1" ht="12.75" customHeight="1">
      <c r="A180" s="20"/>
      <c r="G180" s="61"/>
      <c r="H180" s="48"/>
      <c r="I180" s="48"/>
      <c r="J180" s="48"/>
      <c r="K180" s="48"/>
      <c r="L180" s="48"/>
      <c r="M180" s="48"/>
      <c r="N180" s="48"/>
      <c r="O180" s="48"/>
      <c r="P180" s="48"/>
      <c r="Q180" s="48"/>
      <c r="R180" s="48"/>
      <c r="S180" s="95"/>
    </row>
    <row r="181" spans="1:19" s="46" customFormat="1" ht="13.5" customHeight="1">
      <c r="A181" s="20"/>
      <c r="D181" s="46" t="s">
        <v>121</v>
      </c>
      <c r="G181" s="61"/>
      <c r="H181" s="113">
        <v>414509.76</v>
      </c>
      <c r="I181" s="114">
        <v>0</v>
      </c>
      <c r="J181" s="114">
        <v>293058.40032000002</v>
      </c>
      <c r="K181" s="114">
        <v>0</v>
      </c>
      <c r="L181" s="114">
        <v>12615</v>
      </c>
      <c r="M181" s="114">
        <v>15660</v>
      </c>
      <c r="N181" s="114">
        <v>4350</v>
      </c>
      <c r="O181" s="114">
        <v>0</v>
      </c>
      <c r="P181" s="114">
        <v>0</v>
      </c>
      <c r="Q181" s="114"/>
      <c r="R181" s="149">
        <f>SUM(H181:Q181)</f>
        <v>740193.16032000002</v>
      </c>
      <c r="S181" s="132"/>
    </row>
    <row r="182" spans="1:19" s="46" customFormat="1" ht="13.5" customHeight="1">
      <c r="A182" s="20"/>
      <c r="G182" s="61"/>
      <c r="H182" s="121">
        <v>286630.19</v>
      </c>
      <c r="I182" s="122">
        <v>0</v>
      </c>
      <c r="J182" s="122">
        <v>221296.33</v>
      </c>
      <c r="K182" s="122">
        <v>0</v>
      </c>
      <c r="L182" s="122">
        <v>10048.92</v>
      </c>
      <c r="M182" s="122">
        <v>37234.54</v>
      </c>
      <c r="N182" s="122">
        <v>10288.58</v>
      </c>
      <c r="O182" s="122">
        <v>482.86</v>
      </c>
      <c r="P182" s="122">
        <v>0</v>
      </c>
      <c r="Q182" s="122">
        <v>-28.06</v>
      </c>
      <c r="R182" s="140">
        <v>565953.35999999987</v>
      </c>
      <c r="S182" s="131"/>
    </row>
    <row r="183" spans="1:19" s="46" customFormat="1" ht="12.75" customHeight="1">
      <c r="A183" s="20"/>
      <c r="G183" s="61"/>
      <c r="H183" s="48"/>
      <c r="I183" s="48"/>
      <c r="J183" s="48"/>
      <c r="K183" s="48"/>
      <c r="L183" s="48"/>
      <c r="M183" s="48"/>
      <c r="N183" s="48"/>
      <c r="O183" s="48"/>
      <c r="P183" s="48"/>
      <c r="Q183" s="48"/>
      <c r="R183" s="48"/>
      <c r="S183" s="95"/>
    </row>
    <row r="184" spans="1:19">
      <c r="A184" s="20"/>
      <c r="B184" s="1"/>
      <c r="C184" s="1"/>
      <c r="D184" s="1" t="s">
        <v>63</v>
      </c>
      <c r="E184" s="1"/>
      <c r="F184" s="1"/>
      <c r="G184" s="61"/>
      <c r="H184" s="113">
        <v>252393</v>
      </c>
      <c r="I184" s="114">
        <v>0</v>
      </c>
      <c r="J184" s="114">
        <v>178441.851</v>
      </c>
      <c r="K184" s="114">
        <v>40890</v>
      </c>
      <c r="L184" s="114">
        <v>65000</v>
      </c>
      <c r="M184" s="114">
        <v>214850</v>
      </c>
      <c r="N184" s="114">
        <v>60941</v>
      </c>
      <c r="O184" s="114">
        <v>2000</v>
      </c>
      <c r="P184" s="114">
        <v>0</v>
      </c>
      <c r="Q184" s="119"/>
      <c r="R184" s="149">
        <f>SUM(H184:Q184)</f>
        <v>814515.85100000002</v>
      </c>
      <c r="S184" s="130"/>
    </row>
    <row r="185" spans="1:19" s="46" customFormat="1">
      <c r="A185" s="20"/>
      <c r="G185" s="61"/>
      <c r="H185" s="121">
        <v>231216.7</v>
      </c>
      <c r="I185" s="122">
        <v>0</v>
      </c>
      <c r="J185" s="122">
        <v>172729.08</v>
      </c>
      <c r="K185" s="122">
        <v>15927.04</v>
      </c>
      <c r="L185" s="122">
        <v>34656.74</v>
      </c>
      <c r="M185" s="122">
        <v>63068.97</v>
      </c>
      <c r="N185" s="122">
        <v>24316.49</v>
      </c>
      <c r="O185" s="122">
        <v>1241.42</v>
      </c>
      <c r="P185" s="122">
        <v>0</v>
      </c>
      <c r="Q185" s="122">
        <v>-12.3</v>
      </c>
      <c r="R185" s="140">
        <v>543144.14</v>
      </c>
      <c r="S185" s="131"/>
    </row>
    <row r="186" spans="1:19" s="46" customFormat="1" ht="12.75" customHeight="1">
      <c r="A186" s="20"/>
      <c r="G186" s="61"/>
      <c r="H186" s="48"/>
      <c r="I186" s="48"/>
      <c r="J186" s="48"/>
      <c r="K186" s="48"/>
      <c r="L186" s="48"/>
      <c r="M186" s="48"/>
      <c r="N186" s="48"/>
      <c r="O186" s="48"/>
      <c r="P186" s="48"/>
      <c r="R186" s="48"/>
      <c r="S186" s="96"/>
    </row>
    <row r="187" spans="1:19">
      <c r="A187" s="20"/>
      <c r="B187" s="1"/>
      <c r="C187" s="1"/>
      <c r="D187" s="4" t="s">
        <v>64</v>
      </c>
      <c r="E187" s="4"/>
      <c r="F187" s="4"/>
      <c r="G187" s="61"/>
      <c r="H187" s="113">
        <v>0</v>
      </c>
      <c r="I187" s="114">
        <v>0</v>
      </c>
      <c r="J187" s="114">
        <v>0</v>
      </c>
      <c r="K187" s="114">
        <v>0</v>
      </c>
      <c r="L187" s="114">
        <v>0</v>
      </c>
      <c r="M187" s="114">
        <v>0</v>
      </c>
      <c r="N187" s="114">
        <v>0</v>
      </c>
      <c r="O187" s="114">
        <v>235922</v>
      </c>
      <c r="P187" s="114">
        <v>0</v>
      </c>
      <c r="Q187" s="141"/>
      <c r="R187" s="149">
        <f>SUM(H187:Q187)</f>
        <v>235922</v>
      </c>
      <c r="S187" s="130"/>
    </row>
    <row r="188" spans="1:19" s="46" customFormat="1">
      <c r="A188" s="20"/>
      <c r="D188" s="4"/>
      <c r="E188" s="4"/>
      <c r="F188" s="4"/>
      <c r="G188" s="61"/>
      <c r="H188" s="121">
        <v>0</v>
      </c>
      <c r="I188" s="122">
        <v>0</v>
      </c>
      <c r="J188" s="122">
        <v>0</v>
      </c>
      <c r="K188" s="122">
        <v>0</v>
      </c>
      <c r="L188" s="122">
        <v>0</v>
      </c>
      <c r="M188" s="122">
        <v>56387.360000000001</v>
      </c>
      <c r="N188" s="122">
        <v>0</v>
      </c>
      <c r="O188" s="122">
        <v>86171.75</v>
      </c>
      <c r="P188" s="122">
        <v>0</v>
      </c>
      <c r="Q188" s="122">
        <v>0</v>
      </c>
      <c r="R188" s="140">
        <v>142559.10999999999</v>
      </c>
      <c r="S188" s="131"/>
    </row>
    <row r="189" spans="1:19" s="4" customFormat="1">
      <c r="A189" s="34"/>
      <c r="G189" s="84"/>
      <c r="H189" s="59"/>
      <c r="I189" s="59"/>
      <c r="J189" s="59"/>
      <c r="K189" s="59"/>
      <c r="L189" s="59"/>
      <c r="M189" s="59"/>
      <c r="N189" s="59"/>
      <c r="O189" s="59"/>
      <c r="P189" s="59"/>
      <c r="Q189" s="59"/>
      <c r="R189" s="59"/>
      <c r="S189" s="94"/>
    </row>
    <row r="190" spans="1:19" s="108" customFormat="1">
      <c r="A190" s="220"/>
      <c r="D190" s="107" t="s">
        <v>128</v>
      </c>
      <c r="E190" s="107"/>
      <c r="F190" s="107"/>
      <c r="G190" s="109"/>
      <c r="H190" s="145">
        <v>0</v>
      </c>
      <c r="I190" s="146">
        <v>0</v>
      </c>
      <c r="J190" s="146">
        <v>0</v>
      </c>
      <c r="K190" s="146">
        <v>0</v>
      </c>
      <c r="L190" s="146">
        <v>0</v>
      </c>
      <c r="M190" s="146">
        <v>0</v>
      </c>
      <c r="N190" s="146">
        <v>0</v>
      </c>
      <c r="O190" s="146">
        <v>0</v>
      </c>
      <c r="P190" s="146">
        <v>0</v>
      </c>
      <c r="Q190" s="146">
        <v>-175589</v>
      </c>
      <c r="R190" s="149">
        <f>SUM(H190:Q190)</f>
        <v>-175589</v>
      </c>
      <c r="S190" s="297"/>
    </row>
    <row r="191" spans="1:19" s="46" customFormat="1">
      <c r="A191" s="20"/>
      <c r="D191" s="4"/>
      <c r="E191" s="4"/>
      <c r="F191" s="4"/>
      <c r="G191" s="61"/>
      <c r="H191" s="121">
        <v>70064.149999999994</v>
      </c>
      <c r="I191" s="122">
        <v>2938.04</v>
      </c>
      <c r="J191" s="122">
        <v>53328.06</v>
      </c>
      <c r="K191" s="122">
        <v>11803.46</v>
      </c>
      <c r="L191" s="122">
        <v>2729.71</v>
      </c>
      <c r="M191" s="122">
        <v>5913.45</v>
      </c>
      <c r="N191" s="122">
        <v>984.96</v>
      </c>
      <c r="O191" s="122">
        <v>138.31</v>
      </c>
      <c r="P191" s="122">
        <v>0</v>
      </c>
      <c r="Q191" s="122">
        <v>-259852.88</v>
      </c>
      <c r="R191" s="140">
        <v>-111952.74000000002</v>
      </c>
      <c r="S191" s="131"/>
    </row>
    <row r="192" spans="1:19" s="46" customFormat="1">
      <c r="A192" s="20"/>
      <c r="D192" s="4"/>
      <c r="E192" s="4"/>
      <c r="F192" s="4"/>
      <c r="G192" s="61"/>
      <c r="H192" s="59"/>
      <c r="I192" s="59"/>
      <c r="J192" s="59"/>
      <c r="K192" s="59"/>
      <c r="L192" s="59"/>
      <c r="M192" s="59"/>
      <c r="N192" s="59"/>
      <c r="O192" s="59"/>
      <c r="P192" s="59"/>
      <c r="Q192" s="59"/>
      <c r="R192" s="59"/>
      <c r="S192" s="94"/>
    </row>
    <row r="193" spans="1:21" ht="13.8">
      <c r="A193" s="17"/>
      <c r="B193" s="12"/>
      <c r="C193" s="12"/>
      <c r="D193" s="45"/>
      <c r="E193" s="41"/>
      <c r="F193" s="41" t="s">
        <v>134</v>
      </c>
      <c r="G193" s="66"/>
      <c r="H193" s="40">
        <f t="shared" ref="H193:Q193" si="19">H139+H154+H169+H181+H184+H187</f>
        <v>2349622.5099999998</v>
      </c>
      <c r="I193" s="40">
        <f t="shared" si="19"/>
        <v>0</v>
      </c>
      <c r="J193" s="40">
        <f t="shared" si="19"/>
        <v>1661183.1145699997</v>
      </c>
      <c r="K193" s="40">
        <f t="shared" si="19"/>
        <v>81220</v>
      </c>
      <c r="L193" s="40">
        <f t="shared" si="19"/>
        <v>155500.58000000002</v>
      </c>
      <c r="M193" s="40">
        <f t="shared" si="19"/>
        <v>1157647</v>
      </c>
      <c r="N193" s="40">
        <f t="shared" si="19"/>
        <v>106821</v>
      </c>
      <c r="O193" s="40">
        <f t="shared" si="19"/>
        <v>239272</v>
      </c>
      <c r="P193" s="40">
        <f t="shared" si="19"/>
        <v>0</v>
      </c>
      <c r="Q193" s="40">
        <f t="shared" si="19"/>
        <v>0</v>
      </c>
      <c r="R193" s="40">
        <f>R139+R154+R169+R181+R184+R187+R190</f>
        <v>5575677.2045700001</v>
      </c>
      <c r="S193" s="298"/>
      <c r="U193" s="48"/>
    </row>
    <row r="194" spans="1:21" s="46" customFormat="1">
      <c r="A194" s="17"/>
      <c r="B194" s="51"/>
      <c r="C194" s="51"/>
      <c r="D194" s="51"/>
      <c r="E194" s="49"/>
      <c r="G194" s="128" t="s">
        <v>130</v>
      </c>
      <c r="H194" s="111">
        <f t="shared" ref="H194:P194" si="20">H140+H155+H170+H182+H185+H188</f>
        <v>1846315.23</v>
      </c>
      <c r="I194" s="111">
        <f t="shared" si="20"/>
        <v>123715.40999999999</v>
      </c>
      <c r="J194" s="111">
        <f t="shared" si="20"/>
        <v>1453087.2800000003</v>
      </c>
      <c r="K194" s="111">
        <f t="shared" si="20"/>
        <v>455348.30999999994</v>
      </c>
      <c r="L194" s="111">
        <f t="shared" si="20"/>
        <v>88573.81</v>
      </c>
      <c r="M194" s="111">
        <f t="shared" si="20"/>
        <v>1879908.2400000002</v>
      </c>
      <c r="N194" s="111">
        <f t="shared" si="20"/>
        <v>63105.08</v>
      </c>
      <c r="O194" s="111">
        <f t="shared" si="20"/>
        <v>94474.08</v>
      </c>
      <c r="P194" s="111">
        <f t="shared" si="20"/>
        <v>0</v>
      </c>
      <c r="Q194" s="111">
        <f>Q140+Q155+Q170+Q182+Q185+Q188+Q191</f>
        <v>-259948.58000000002</v>
      </c>
      <c r="R194" s="111">
        <f>R140+R155+R170+R182+R185+R188+R191</f>
        <v>5892479</v>
      </c>
      <c r="S194" s="94"/>
    </row>
    <row r="195" spans="1:21" s="46" customFormat="1" ht="13.8">
      <c r="A195" s="17"/>
      <c r="B195" s="51"/>
      <c r="C195" s="51"/>
      <c r="D195" s="51"/>
      <c r="E195" s="49"/>
      <c r="F195" s="49"/>
      <c r="G195" s="67"/>
      <c r="H195" s="52"/>
      <c r="I195" s="52"/>
      <c r="J195" s="52"/>
      <c r="K195" s="52"/>
      <c r="L195" s="52"/>
      <c r="M195" s="52"/>
      <c r="N195" s="52"/>
      <c r="O195" s="52"/>
      <c r="P195" s="52"/>
      <c r="Q195" s="52"/>
      <c r="R195" s="52"/>
      <c r="S195" s="93"/>
    </row>
    <row r="196" spans="1:21" ht="13.8">
      <c r="A196" s="17"/>
      <c r="B196" s="1"/>
      <c r="C196" s="1"/>
      <c r="D196" s="1"/>
      <c r="E196" s="1"/>
      <c r="F196" s="1"/>
      <c r="G196" s="68"/>
      <c r="H196" s="1"/>
      <c r="I196" s="1"/>
      <c r="J196" s="1"/>
      <c r="K196" s="1"/>
      <c r="L196" s="1"/>
      <c r="M196" s="1"/>
      <c r="N196" s="1"/>
      <c r="O196" s="1"/>
      <c r="P196" s="1"/>
      <c r="Q196" s="1"/>
      <c r="R196" s="1"/>
      <c r="S196" s="89"/>
    </row>
    <row r="197" spans="1:21" ht="13.8">
      <c r="A197" s="17"/>
      <c r="B197" s="44" t="s">
        <v>65</v>
      </c>
      <c r="C197" s="1"/>
      <c r="D197" s="1"/>
      <c r="E197" s="1"/>
      <c r="F197" s="1"/>
      <c r="G197" s="68"/>
      <c r="H197" s="1"/>
      <c r="I197" s="1"/>
      <c r="J197" s="1"/>
      <c r="K197" s="1"/>
      <c r="L197" s="1"/>
      <c r="M197" s="1"/>
      <c r="N197" s="1"/>
      <c r="O197" s="1"/>
      <c r="P197" s="1"/>
      <c r="Q197" s="1"/>
      <c r="R197" s="1"/>
      <c r="S197" s="89"/>
    </row>
    <row r="198" spans="1:21" s="46" customFormat="1">
      <c r="A198" s="17"/>
      <c r="G198" s="80" t="s">
        <v>107</v>
      </c>
      <c r="S198" s="89"/>
    </row>
    <row r="199" spans="1:21">
      <c r="A199" s="20"/>
      <c r="B199" s="1"/>
      <c r="C199" s="1"/>
      <c r="D199" s="1" t="s">
        <v>66</v>
      </c>
      <c r="E199" s="1"/>
      <c r="F199" s="1"/>
      <c r="G199" s="61"/>
      <c r="H199" s="113">
        <v>99333</v>
      </c>
      <c r="I199" s="114">
        <v>0</v>
      </c>
      <c r="J199" s="114">
        <v>70228.430999999997</v>
      </c>
      <c r="K199" s="114">
        <v>0</v>
      </c>
      <c r="L199" s="114">
        <v>200</v>
      </c>
      <c r="M199" s="114">
        <v>27000</v>
      </c>
      <c r="N199" s="114">
        <v>0</v>
      </c>
      <c r="O199" s="114">
        <v>0</v>
      </c>
      <c r="P199" s="114">
        <v>0</v>
      </c>
      <c r="Q199" s="119"/>
      <c r="R199" s="138">
        <f>SUM(H199:Q199)</f>
        <v>196761.43099999998</v>
      </c>
      <c r="S199" s="129"/>
    </row>
    <row r="200" spans="1:21" s="46" customFormat="1">
      <c r="A200" s="20"/>
      <c r="G200" s="61"/>
      <c r="H200" s="121">
        <v>81647.86</v>
      </c>
      <c r="I200" s="122">
        <v>0</v>
      </c>
      <c r="J200" s="122">
        <v>59602.9</v>
      </c>
      <c r="K200" s="122">
        <v>0</v>
      </c>
      <c r="L200" s="122">
        <v>0</v>
      </c>
      <c r="M200" s="122">
        <v>0</v>
      </c>
      <c r="N200" s="122">
        <v>0</v>
      </c>
      <c r="O200" s="122">
        <v>0</v>
      </c>
      <c r="P200" s="122">
        <v>0</v>
      </c>
      <c r="Q200" s="122">
        <v>0</v>
      </c>
      <c r="R200" s="140">
        <v>141250.76</v>
      </c>
      <c r="S200" s="131"/>
    </row>
    <row r="201" spans="1:21" s="46" customFormat="1" ht="12.75" customHeight="1">
      <c r="A201" s="20"/>
      <c r="G201" s="61"/>
      <c r="H201" s="48"/>
      <c r="I201" s="48"/>
      <c r="J201" s="48"/>
      <c r="K201" s="48"/>
      <c r="L201" s="48"/>
      <c r="M201" s="48"/>
      <c r="N201" s="48"/>
      <c r="O201" s="48"/>
      <c r="P201" s="48"/>
      <c r="R201" s="48"/>
      <c r="S201" s="96"/>
    </row>
    <row r="202" spans="1:21">
      <c r="A202" s="20"/>
      <c r="B202" s="1"/>
      <c r="C202" s="1"/>
      <c r="D202" s="1" t="s">
        <v>67</v>
      </c>
      <c r="E202" s="1"/>
      <c r="F202" s="1"/>
      <c r="G202" s="61"/>
      <c r="H202" s="113">
        <v>91560</v>
      </c>
      <c r="I202" s="114">
        <v>0</v>
      </c>
      <c r="J202" s="114">
        <v>64732.92</v>
      </c>
      <c r="K202" s="114">
        <v>0</v>
      </c>
      <c r="L202" s="114">
        <v>2100</v>
      </c>
      <c r="M202" s="114">
        <v>0</v>
      </c>
      <c r="N202" s="114">
        <v>0</v>
      </c>
      <c r="O202" s="114">
        <v>0</v>
      </c>
      <c r="P202" s="114">
        <v>0</v>
      </c>
      <c r="Q202" s="119"/>
      <c r="R202" s="138">
        <f>SUM(H202:Q202)</f>
        <v>158392.91999999998</v>
      </c>
      <c r="S202" s="130"/>
    </row>
    <row r="203" spans="1:21" s="46" customFormat="1">
      <c r="A203" s="20"/>
      <c r="G203" s="61"/>
      <c r="H203" s="121">
        <v>63125.15</v>
      </c>
      <c r="I203" s="122">
        <v>0</v>
      </c>
      <c r="J203" s="122">
        <v>46081.35</v>
      </c>
      <c r="K203" s="122">
        <v>0</v>
      </c>
      <c r="L203" s="122">
        <v>43.7</v>
      </c>
      <c r="M203" s="122">
        <v>0</v>
      </c>
      <c r="N203" s="122">
        <v>0</v>
      </c>
      <c r="O203" s="122">
        <v>0</v>
      </c>
      <c r="P203" s="122">
        <v>0</v>
      </c>
      <c r="Q203" s="122">
        <v>0</v>
      </c>
      <c r="R203" s="140">
        <v>109250.2</v>
      </c>
      <c r="S203" s="131"/>
    </row>
    <row r="204" spans="1:21" s="46" customFormat="1" ht="12.75" customHeight="1">
      <c r="A204" s="20"/>
      <c r="G204" s="61"/>
      <c r="H204" s="48"/>
      <c r="I204" s="48"/>
      <c r="J204" s="48"/>
      <c r="K204" s="48"/>
      <c r="L204" s="48"/>
      <c r="M204" s="48"/>
      <c r="N204" s="48"/>
      <c r="O204" s="48"/>
      <c r="P204" s="48"/>
      <c r="R204" s="48"/>
      <c r="S204" s="96"/>
    </row>
    <row r="205" spans="1:21">
      <c r="A205" s="20"/>
      <c r="B205" s="1"/>
      <c r="C205" s="1"/>
      <c r="D205" s="1" t="s">
        <v>68</v>
      </c>
      <c r="E205" s="1"/>
      <c r="F205" s="1"/>
      <c r="G205" s="61"/>
      <c r="H205" s="113">
        <v>67623.94</v>
      </c>
      <c r="I205" s="114">
        <v>0</v>
      </c>
      <c r="J205" s="114">
        <v>47810.12558</v>
      </c>
      <c r="K205" s="114">
        <v>0</v>
      </c>
      <c r="L205" s="114">
        <v>4250</v>
      </c>
      <c r="M205" s="114">
        <v>195131.05499999999</v>
      </c>
      <c r="N205" s="114">
        <v>1350</v>
      </c>
      <c r="O205" s="114">
        <v>0</v>
      </c>
      <c r="P205" s="114">
        <v>0</v>
      </c>
      <c r="Q205" s="119"/>
      <c r="R205" s="138">
        <f>SUM(H205:Q205)</f>
        <v>316165.12057999999</v>
      </c>
      <c r="S205" s="130"/>
    </row>
    <row r="206" spans="1:21" s="46" customFormat="1">
      <c r="A206" s="20"/>
      <c r="G206" s="61"/>
      <c r="H206" s="121">
        <v>64992.2</v>
      </c>
      <c r="I206" s="122">
        <v>0</v>
      </c>
      <c r="J206" s="122">
        <v>47114.71</v>
      </c>
      <c r="K206" s="122">
        <v>0</v>
      </c>
      <c r="L206" s="122">
        <v>126.33</v>
      </c>
      <c r="M206" s="122">
        <v>9072.65</v>
      </c>
      <c r="N206" s="122">
        <v>263.58999999999997</v>
      </c>
      <c r="O206" s="122">
        <v>0</v>
      </c>
      <c r="P206" s="122">
        <v>0</v>
      </c>
      <c r="Q206" s="122">
        <v>0</v>
      </c>
      <c r="R206" s="140">
        <v>121569.48</v>
      </c>
      <c r="S206" s="131"/>
    </row>
    <row r="207" spans="1:21" s="46" customFormat="1" ht="12.75" customHeight="1">
      <c r="A207" s="20"/>
      <c r="G207" s="61"/>
      <c r="H207" s="48"/>
      <c r="I207" s="48"/>
      <c r="J207" s="48"/>
      <c r="K207" s="48"/>
      <c r="L207" s="48"/>
      <c r="M207" s="48"/>
      <c r="N207" s="48"/>
      <c r="O207" s="48"/>
      <c r="P207" s="48"/>
      <c r="R207" s="48"/>
      <c r="S207" s="96"/>
    </row>
    <row r="208" spans="1:21">
      <c r="A208" s="20"/>
      <c r="B208" s="1"/>
      <c r="C208" s="1"/>
      <c r="D208" s="1" t="s">
        <v>69</v>
      </c>
      <c r="E208" s="1"/>
      <c r="F208" s="1"/>
      <c r="G208" s="61"/>
      <c r="H208" s="113">
        <v>248019</v>
      </c>
      <c r="I208" s="114">
        <v>0</v>
      </c>
      <c r="J208" s="114">
        <v>175349.43299999999</v>
      </c>
      <c r="K208" s="114">
        <v>0</v>
      </c>
      <c r="L208" s="114">
        <v>9300</v>
      </c>
      <c r="M208" s="114">
        <v>1938394.8</v>
      </c>
      <c r="N208" s="114">
        <v>0</v>
      </c>
      <c r="O208" s="114">
        <v>196500</v>
      </c>
      <c r="P208" s="114">
        <v>0</v>
      </c>
      <c r="Q208" s="119"/>
      <c r="R208" s="138">
        <f>SUM(H208:Q208)</f>
        <v>2567563.233</v>
      </c>
      <c r="S208" s="130"/>
    </row>
    <row r="209" spans="1:21" s="46" customFormat="1">
      <c r="A209" s="20"/>
      <c r="G209" s="61"/>
      <c r="H209" s="121">
        <v>132007.35999999999</v>
      </c>
      <c r="I209" s="122">
        <v>0</v>
      </c>
      <c r="J209" s="122">
        <v>95175.97</v>
      </c>
      <c r="K209" s="122">
        <v>0</v>
      </c>
      <c r="L209" s="122">
        <v>854.22</v>
      </c>
      <c r="M209" s="122">
        <v>1729127.22</v>
      </c>
      <c r="N209" s="122">
        <v>757.72</v>
      </c>
      <c r="O209" s="122">
        <v>226405</v>
      </c>
      <c r="P209" s="122">
        <v>0</v>
      </c>
      <c r="Q209" s="122">
        <v>0</v>
      </c>
      <c r="R209" s="140">
        <v>2184327.4900000002</v>
      </c>
      <c r="S209" s="131"/>
    </row>
    <row r="210" spans="1:21" s="46" customFormat="1" ht="12.75" customHeight="1">
      <c r="A210" s="20"/>
      <c r="G210" s="61"/>
      <c r="H210" s="48"/>
      <c r="I210" s="48"/>
      <c r="J210" s="48"/>
      <c r="K210" s="48"/>
      <c r="L210" s="48"/>
      <c r="M210" s="48"/>
      <c r="N210" s="48"/>
      <c r="O210" s="48"/>
      <c r="P210" s="48"/>
      <c r="R210" s="48"/>
      <c r="S210" s="96"/>
    </row>
    <row r="211" spans="1:21">
      <c r="A211" s="20"/>
      <c r="B211" s="1"/>
      <c r="C211" s="1"/>
      <c r="D211" s="1" t="s">
        <v>70</v>
      </c>
      <c r="E211" s="1"/>
      <c r="F211" s="1"/>
      <c r="G211" s="61"/>
      <c r="H211" s="113">
        <v>0</v>
      </c>
      <c r="I211" s="114">
        <v>0</v>
      </c>
      <c r="J211" s="114">
        <v>0</v>
      </c>
      <c r="K211" s="114">
        <v>0</v>
      </c>
      <c r="L211" s="114">
        <v>0</v>
      </c>
      <c r="M211" s="114">
        <v>110000</v>
      </c>
      <c r="N211" s="114">
        <v>0</v>
      </c>
      <c r="O211" s="114">
        <v>0</v>
      </c>
      <c r="P211" s="114">
        <v>0</v>
      </c>
      <c r="Q211" s="119"/>
      <c r="R211" s="138">
        <f>SUM(H211:Q211)</f>
        <v>110000</v>
      </c>
      <c r="S211" s="132"/>
    </row>
    <row r="212" spans="1:21" s="46" customFormat="1">
      <c r="A212" s="20"/>
      <c r="G212" s="61"/>
      <c r="H212" s="121">
        <v>0</v>
      </c>
      <c r="I212" s="122">
        <v>0</v>
      </c>
      <c r="J212" s="122">
        <v>0</v>
      </c>
      <c r="K212" s="122">
        <v>0</v>
      </c>
      <c r="L212" s="122">
        <v>0</v>
      </c>
      <c r="M212" s="122">
        <v>61281</v>
      </c>
      <c r="N212" s="122">
        <v>0</v>
      </c>
      <c r="O212" s="122">
        <v>0</v>
      </c>
      <c r="P212" s="122">
        <v>0</v>
      </c>
      <c r="Q212" s="122">
        <v>0</v>
      </c>
      <c r="R212" s="140">
        <v>61280.63</v>
      </c>
      <c r="S212" s="131"/>
    </row>
    <row r="213" spans="1:21" s="46" customFormat="1" ht="12.75" customHeight="1">
      <c r="A213" s="20"/>
      <c r="G213" s="61"/>
      <c r="H213" s="48"/>
      <c r="I213" s="48"/>
      <c r="J213" s="48"/>
      <c r="K213" s="48"/>
      <c r="L213" s="48"/>
      <c r="M213" s="48"/>
      <c r="N213" s="48"/>
      <c r="O213" s="48"/>
      <c r="P213" s="48"/>
      <c r="R213" s="48"/>
      <c r="S213" s="95"/>
    </row>
    <row r="214" spans="1:21">
      <c r="A214" s="20"/>
      <c r="B214" s="1"/>
      <c r="C214" s="1"/>
      <c r="D214" s="1" t="s">
        <v>71</v>
      </c>
      <c r="E214" s="1"/>
      <c r="F214" s="1"/>
      <c r="G214" s="61"/>
      <c r="H214" s="113">
        <v>207254.88</v>
      </c>
      <c r="I214" s="114">
        <v>0</v>
      </c>
      <c r="J214" s="114">
        <v>146529.20016000001</v>
      </c>
      <c r="K214" s="114">
        <v>0</v>
      </c>
      <c r="L214" s="114">
        <v>5655</v>
      </c>
      <c r="M214" s="114">
        <v>95700</v>
      </c>
      <c r="N214" s="114">
        <v>2610</v>
      </c>
      <c r="O214" s="114">
        <v>0</v>
      </c>
      <c r="P214" s="114">
        <v>0</v>
      </c>
      <c r="Q214" s="119"/>
      <c r="R214" s="138">
        <f>SUM(H214:Q214)</f>
        <v>457749.08016000001</v>
      </c>
      <c r="S214" s="132"/>
    </row>
    <row r="215" spans="1:21" s="46" customFormat="1">
      <c r="A215" s="20"/>
      <c r="G215" s="61"/>
      <c r="H215" s="121">
        <v>187421.5</v>
      </c>
      <c r="I215" s="122">
        <v>0</v>
      </c>
      <c r="J215" s="122">
        <v>145557.5</v>
      </c>
      <c r="K215" s="122">
        <v>0</v>
      </c>
      <c r="L215" s="122">
        <v>7246.08</v>
      </c>
      <c r="M215" s="122">
        <v>100300.68</v>
      </c>
      <c r="N215" s="122">
        <v>6484.46</v>
      </c>
      <c r="O215" s="122">
        <v>329.94</v>
      </c>
      <c r="P215" s="122">
        <v>0</v>
      </c>
      <c r="Q215" s="122">
        <v>-17.62</v>
      </c>
      <c r="R215" s="140">
        <v>447322.54000000004</v>
      </c>
      <c r="S215" s="131"/>
    </row>
    <row r="216" spans="1:21" s="46" customFormat="1" ht="12.75" customHeight="1">
      <c r="A216" s="20"/>
      <c r="G216" s="61"/>
      <c r="H216" s="48"/>
      <c r="I216" s="48"/>
      <c r="J216" s="48"/>
      <c r="K216" s="48"/>
      <c r="L216" s="48"/>
      <c r="M216" s="48"/>
      <c r="N216" s="48"/>
      <c r="O216" s="48"/>
      <c r="P216" s="48"/>
      <c r="R216" s="48"/>
      <c r="S216" s="95"/>
    </row>
    <row r="217" spans="1:21" ht="13.8">
      <c r="A217" s="12"/>
      <c r="B217" s="12"/>
      <c r="C217" s="12"/>
      <c r="D217" s="45"/>
      <c r="E217" s="41"/>
      <c r="F217" s="41" t="s">
        <v>135</v>
      </c>
      <c r="G217" s="66"/>
      <c r="H217" s="40">
        <f>H199+H202+H205+H208+H211+H214</f>
        <v>713790.82000000007</v>
      </c>
      <c r="I217" s="40">
        <f t="shared" ref="I217:R217" si="21">I199+I202+I205+I208+I211+I214</f>
        <v>0</v>
      </c>
      <c r="J217" s="40">
        <f t="shared" si="21"/>
        <v>504650.10973999999</v>
      </c>
      <c r="K217" s="40">
        <f t="shared" si="21"/>
        <v>0</v>
      </c>
      <c r="L217" s="40">
        <f t="shared" si="21"/>
        <v>21505</v>
      </c>
      <c r="M217" s="40">
        <f t="shared" si="21"/>
        <v>2366225.855</v>
      </c>
      <c r="N217" s="40">
        <f t="shared" si="21"/>
        <v>3960</v>
      </c>
      <c r="O217" s="40">
        <f t="shared" si="21"/>
        <v>196500</v>
      </c>
      <c r="P217" s="40">
        <f t="shared" si="21"/>
        <v>0</v>
      </c>
      <c r="Q217" s="40">
        <f t="shared" si="21"/>
        <v>0</v>
      </c>
      <c r="R217" s="40">
        <f t="shared" si="21"/>
        <v>3806631.7847399996</v>
      </c>
      <c r="S217" s="97"/>
      <c r="U217" t="s">
        <v>161</v>
      </c>
    </row>
    <row r="218" spans="1:21" s="46" customFormat="1">
      <c r="A218" s="51"/>
      <c r="B218" s="51"/>
      <c r="C218" s="51"/>
      <c r="D218" s="51"/>
      <c r="E218" s="49"/>
      <c r="G218" s="128" t="s">
        <v>130</v>
      </c>
      <c r="H218" s="111">
        <f>H200+H203+H206+H209+H212+H215</f>
        <v>529194.07000000007</v>
      </c>
      <c r="I218" s="111">
        <f t="shared" ref="I218:R218" si="22">I200+I203+I206+I209+I212+I215</f>
        <v>0</v>
      </c>
      <c r="J218" s="111">
        <f t="shared" si="22"/>
        <v>393532.43</v>
      </c>
      <c r="K218" s="111">
        <f t="shared" si="22"/>
        <v>0</v>
      </c>
      <c r="L218" s="111">
        <f t="shared" si="22"/>
        <v>8270.33</v>
      </c>
      <c r="M218" s="111">
        <f t="shared" si="22"/>
        <v>1899781.5499999998</v>
      </c>
      <c r="N218" s="111">
        <f t="shared" si="22"/>
        <v>7505.77</v>
      </c>
      <c r="O218" s="111">
        <f t="shared" si="22"/>
        <v>226734.94</v>
      </c>
      <c r="P218" s="111">
        <f t="shared" si="22"/>
        <v>0</v>
      </c>
      <c r="Q218" s="111">
        <f>Q200+Q203+Q206+Q209+Q212+Q215</f>
        <v>-17.62</v>
      </c>
      <c r="R218" s="111">
        <f t="shared" si="22"/>
        <v>3065001.1</v>
      </c>
      <c r="S218" s="94"/>
      <c r="U218" s="308">
        <f>(P58+P114+P125+P136+P194+P218)/(R58+R114+R125+R136+R194+R218)</f>
        <v>0.71696653743867556</v>
      </c>
    </row>
    <row r="219" spans="1:21" s="46" customFormat="1" ht="5.25" customHeight="1">
      <c r="A219" s="51"/>
      <c r="B219" s="51"/>
      <c r="C219" s="51"/>
      <c r="D219" s="51"/>
      <c r="E219" s="49"/>
      <c r="F219" s="49"/>
      <c r="G219" s="67"/>
      <c r="H219" s="52"/>
      <c r="I219" s="52"/>
      <c r="J219" s="52"/>
      <c r="K219" s="52"/>
      <c r="L219" s="52"/>
      <c r="M219" s="52"/>
      <c r="N219" s="52"/>
      <c r="O219" s="52"/>
      <c r="P219" s="52"/>
      <c r="Q219" s="52"/>
      <c r="R219" s="52"/>
      <c r="S219" s="97"/>
    </row>
    <row r="220" spans="1:21" ht="13.8">
      <c r="A220" s="1"/>
      <c r="B220" s="1"/>
      <c r="C220" s="1"/>
      <c r="D220" s="1"/>
      <c r="E220" s="1"/>
      <c r="F220" s="1"/>
      <c r="G220" s="68"/>
      <c r="H220" s="1"/>
      <c r="I220" s="1"/>
      <c r="J220" s="1"/>
      <c r="K220" s="1"/>
      <c r="L220" s="1"/>
      <c r="M220" s="1"/>
      <c r="N220" s="1"/>
      <c r="O220" s="1"/>
      <c r="P220" s="1"/>
      <c r="Q220" s="1"/>
      <c r="R220" s="1"/>
      <c r="S220" s="96"/>
    </row>
    <row r="221" spans="1:21" ht="13.8">
      <c r="A221" s="1"/>
      <c r="B221" s="44" t="s">
        <v>73</v>
      </c>
      <c r="C221" s="1"/>
      <c r="D221" s="1"/>
      <c r="E221" s="1"/>
      <c r="F221" s="1"/>
      <c r="G221" s="68"/>
      <c r="H221" s="1"/>
      <c r="I221" s="1"/>
      <c r="J221" s="1"/>
      <c r="K221" s="1"/>
      <c r="L221" s="1"/>
      <c r="M221" s="1"/>
      <c r="N221" s="1"/>
      <c r="O221" s="1"/>
      <c r="P221" s="1"/>
      <c r="Q221" s="1"/>
      <c r="R221" s="1"/>
      <c r="S221" s="96"/>
    </row>
    <row r="222" spans="1:21" s="46" customFormat="1">
      <c r="G222" s="80" t="s">
        <v>107</v>
      </c>
      <c r="S222" s="96"/>
    </row>
    <row r="223" spans="1:21">
      <c r="A223" s="20"/>
      <c r="B223" s="1" t="s">
        <v>74</v>
      </c>
      <c r="C223" s="1"/>
      <c r="D223" s="1" t="s">
        <v>75</v>
      </c>
      <c r="E223" s="1"/>
      <c r="F223" s="1"/>
      <c r="G223" s="61"/>
      <c r="H223" s="113">
        <v>195006.68123750002</v>
      </c>
      <c r="I223" s="114">
        <v>0</v>
      </c>
      <c r="J223" s="114">
        <v>137869.72363491249</v>
      </c>
      <c r="K223" s="114">
        <v>0</v>
      </c>
      <c r="L223" s="114">
        <v>12320</v>
      </c>
      <c r="M223" s="114">
        <v>0</v>
      </c>
      <c r="N223" s="114">
        <v>10000</v>
      </c>
      <c r="O223" s="114">
        <v>405000</v>
      </c>
      <c r="P223" s="114">
        <v>0</v>
      </c>
      <c r="Q223" s="119"/>
      <c r="R223" s="138">
        <f>SUM(H223:Q223)</f>
        <v>760196.40487241256</v>
      </c>
      <c r="S223" s="130"/>
    </row>
    <row r="224" spans="1:21" s="46" customFormat="1">
      <c r="A224" s="20"/>
      <c r="G224" s="61"/>
      <c r="H224" s="121">
        <v>179547.51999999999</v>
      </c>
      <c r="I224" s="122">
        <v>0</v>
      </c>
      <c r="J224" s="122">
        <v>130310.2</v>
      </c>
      <c r="K224" s="122">
        <v>45</v>
      </c>
      <c r="L224" s="122">
        <v>2166.8200000000002</v>
      </c>
      <c r="M224" s="122">
        <v>3204.7</v>
      </c>
      <c r="N224" s="122">
        <v>7146.67</v>
      </c>
      <c r="O224" s="122">
        <v>625009.4</v>
      </c>
      <c r="P224" s="122">
        <v>0</v>
      </c>
      <c r="Q224" s="122">
        <v>0</v>
      </c>
      <c r="R224" s="140">
        <v>947430.31</v>
      </c>
      <c r="S224" s="131"/>
    </row>
    <row r="225" spans="1:20" s="46" customFormat="1" ht="12.75" customHeight="1">
      <c r="A225" s="20"/>
      <c r="G225" s="61"/>
      <c r="H225" s="48"/>
      <c r="I225" s="48"/>
      <c r="J225" s="48"/>
      <c r="K225" s="48"/>
      <c r="L225" s="48"/>
      <c r="M225" s="48"/>
      <c r="N225" s="48"/>
      <c r="O225" s="48"/>
      <c r="P225" s="48"/>
      <c r="R225" s="48"/>
      <c r="S225" s="96"/>
    </row>
    <row r="226" spans="1:20" s="46" customFormat="1">
      <c r="A226" s="20"/>
      <c r="B226" s="46" t="s">
        <v>108</v>
      </c>
      <c r="D226" s="46" t="s">
        <v>102</v>
      </c>
      <c r="G226" s="61"/>
      <c r="H226" s="113">
        <v>121885</v>
      </c>
      <c r="I226" s="114">
        <v>13184</v>
      </c>
      <c r="J226" s="114">
        <v>95493.782999999996</v>
      </c>
      <c r="K226" s="114">
        <v>36000</v>
      </c>
      <c r="L226" s="114">
        <v>9950</v>
      </c>
      <c r="M226" s="114">
        <v>314133</v>
      </c>
      <c r="N226" s="114">
        <v>0</v>
      </c>
      <c r="O226" s="114">
        <v>0</v>
      </c>
      <c r="P226" s="114">
        <v>2287500</v>
      </c>
      <c r="Q226" s="119"/>
      <c r="R226" s="138">
        <f>SUM(H226:Q226)</f>
        <v>2878145.7829999998</v>
      </c>
      <c r="S226" s="130"/>
    </row>
    <row r="227" spans="1:20" s="46" customFormat="1">
      <c r="A227" s="20"/>
      <c r="G227" s="61"/>
      <c r="H227" s="121">
        <v>76931.19</v>
      </c>
      <c r="I227" s="122">
        <v>199.24</v>
      </c>
      <c r="J227" s="122">
        <v>56129.65</v>
      </c>
      <c r="K227" s="122">
        <v>14983.63</v>
      </c>
      <c r="L227" s="122">
        <v>1558.66</v>
      </c>
      <c r="M227" s="122">
        <v>50872.07</v>
      </c>
      <c r="N227" s="122">
        <v>745.21</v>
      </c>
      <c r="O227" s="122">
        <v>40.630000000000003</v>
      </c>
      <c r="P227" s="122">
        <v>456500</v>
      </c>
      <c r="Q227" s="122">
        <v>0</v>
      </c>
      <c r="R227" s="140">
        <v>657960.28</v>
      </c>
      <c r="S227" s="131"/>
    </row>
    <row r="228" spans="1:20" s="46" customFormat="1" ht="12.75" customHeight="1">
      <c r="A228" s="20"/>
      <c r="G228" s="61"/>
      <c r="H228" s="48"/>
      <c r="I228" s="48"/>
      <c r="J228" s="48"/>
      <c r="K228" s="48"/>
      <c r="L228" s="48"/>
      <c r="M228" s="48"/>
      <c r="N228" s="48"/>
      <c r="O228" s="48"/>
      <c r="P228" s="48"/>
      <c r="R228" s="48"/>
      <c r="S228" s="96"/>
    </row>
    <row r="229" spans="1:20" ht="13.8">
      <c r="A229" s="17"/>
      <c r="B229" s="12"/>
      <c r="C229" s="12"/>
      <c r="D229" s="45"/>
      <c r="E229" s="41"/>
      <c r="F229" s="41" t="s">
        <v>136</v>
      </c>
      <c r="G229" s="66"/>
      <c r="H229" s="40">
        <f>H223+H226</f>
        <v>316891.68123750004</v>
      </c>
      <c r="I229" s="40">
        <f t="shared" ref="I229:R229" si="23">I223+I226</f>
        <v>13184</v>
      </c>
      <c r="J229" s="40">
        <f t="shared" si="23"/>
        <v>233363.50663491248</v>
      </c>
      <c r="K229" s="40">
        <f t="shared" si="23"/>
        <v>36000</v>
      </c>
      <c r="L229" s="40">
        <f t="shared" si="23"/>
        <v>22270</v>
      </c>
      <c r="M229" s="40">
        <f t="shared" si="23"/>
        <v>314133</v>
      </c>
      <c r="N229" s="40">
        <f t="shared" si="23"/>
        <v>10000</v>
      </c>
      <c r="O229" s="40">
        <f t="shared" si="23"/>
        <v>405000</v>
      </c>
      <c r="P229" s="40">
        <f t="shared" si="23"/>
        <v>2287500</v>
      </c>
      <c r="Q229" s="40">
        <f t="shared" si="23"/>
        <v>0</v>
      </c>
      <c r="R229" s="40">
        <f t="shared" si="23"/>
        <v>3638342.1878724126</v>
      </c>
      <c r="S229" s="97"/>
    </row>
    <row r="230" spans="1:20" s="46" customFormat="1">
      <c r="A230" s="17"/>
      <c r="B230" s="51"/>
      <c r="C230" s="51"/>
      <c r="D230" s="51"/>
      <c r="E230" s="49"/>
      <c r="G230" s="128" t="s">
        <v>130</v>
      </c>
      <c r="H230" s="111">
        <f>H224+H227</f>
        <v>256478.71</v>
      </c>
      <c r="I230" s="111">
        <f t="shared" ref="I230:R230" si="24">I224+I227</f>
        <v>199.24</v>
      </c>
      <c r="J230" s="111">
        <f t="shared" si="24"/>
        <v>186439.85</v>
      </c>
      <c r="K230" s="111">
        <f t="shared" si="24"/>
        <v>15028.63</v>
      </c>
      <c r="L230" s="111">
        <f t="shared" si="24"/>
        <v>3725.4800000000005</v>
      </c>
      <c r="M230" s="111">
        <f t="shared" si="24"/>
        <v>54076.77</v>
      </c>
      <c r="N230" s="111">
        <f t="shared" si="24"/>
        <v>7891.88</v>
      </c>
      <c r="O230" s="111">
        <f t="shared" si="24"/>
        <v>625050.03</v>
      </c>
      <c r="P230" s="111">
        <f t="shared" si="24"/>
        <v>456500</v>
      </c>
      <c r="Q230" s="111">
        <f t="shared" si="24"/>
        <v>0</v>
      </c>
      <c r="R230" s="111">
        <f t="shared" si="24"/>
        <v>1605390.59</v>
      </c>
      <c r="S230" s="94"/>
    </row>
    <row r="231" spans="1:20" s="46" customFormat="1" ht="13.8">
      <c r="A231" s="17"/>
      <c r="B231" s="51"/>
      <c r="C231" s="51"/>
      <c r="D231" s="51"/>
      <c r="E231" s="49"/>
      <c r="F231" s="49"/>
      <c r="G231" s="67"/>
      <c r="H231" s="52"/>
      <c r="I231" s="52"/>
      <c r="J231" s="52"/>
      <c r="K231" s="52"/>
      <c r="L231" s="52"/>
      <c r="M231" s="52"/>
      <c r="N231" s="52"/>
      <c r="O231" s="52"/>
      <c r="P231" s="52"/>
      <c r="Q231" s="52"/>
      <c r="R231" s="52"/>
      <c r="S231" s="97"/>
    </row>
    <row r="232" spans="1:20" ht="12.75" customHeight="1">
      <c r="A232" s="17"/>
      <c r="B232" s="1"/>
      <c r="C232" s="1"/>
      <c r="D232" s="1"/>
      <c r="E232" s="1"/>
      <c r="F232" s="1"/>
      <c r="H232" s="1"/>
      <c r="I232" s="1"/>
      <c r="J232" s="1"/>
      <c r="K232" s="1"/>
      <c r="L232" s="1"/>
      <c r="M232" s="1"/>
      <c r="N232" s="1"/>
      <c r="O232" s="1"/>
      <c r="P232" s="1"/>
      <c r="Q232" s="1"/>
      <c r="R232" s="1"/>
      <c r="S232" s="96"/>
    </row>
    <row r="233" spans="1:20">
      <c r="A233" s="17"/>
      <c r="B233" s="12"/>
      <c r="C233" s="12"/>
      <c r="D233" s="45"/>
      <c r="E233" s="41"/>
      <c r="F233" s="43"/>
      <c r="G233" s="41" t="s">
        <v>137</v>
      </c>
      <c r="H233" s="40">
        <f t="shared" ref="H233:R233" si="25">H57+H113+H124+H135+H193+H217+H229</f>
        <v>8003859.3212374998</v>
      </c>
      <c r="I233" s="40">
        <f t="shared" si="25"/>
        <v>578434.28</v>
      </c>
      <c r="J233" s="40">
        <f t="shared" si="25"/>
        <v>6067756.2320749126</v>
      </c>
      <c r="K233" s="40">
        <f t="shared" si="25"/>
        <v>3443123.89</v>
      </c>
      <c r="L233" s="40">
        <f t="shared" si="25"/>
        <v>409829.84</v>
      </c>
      <c r="M233" s="40">
        <f t="shared" si="25"/>
        <v>11467570.225000001</v>
      </c>
      <c r="N233" s="40">
        <f t="shared" si="25"/>
        <v>223338.96</v>
      </c>
      <c r="O233" s="40">
        <f t="shared" si="25"/>
        <v>1051104.71</v>
      </c>
      <c r="P233" s="40">
        <f t="shared" si="25"/>
        <v>68338095.744861215</v>
      </c>
      <c r="Q233" s="40">
        <f t="shared" si="25"/>
        <v>0</v>
      </c>
      <c r="R233" s="40">
        <f t="shared" si="25"/>
        <v>99407524.203173608</v>
      </c>
      <c r="S233" s="92">
        <f>S57+S113+S124+S135</f>
        <v>277604.86900000001</v>
      </c>
      <c r="T233" s="16">
        <f>S233/8760</f>
        <v>31.690053538812787</v>
      </c>
    </row>
    <row r="234" spans="1:20" s="46" customFormat="1">
      <c r="A234" s="17"/>
      <c r="B234" s="51"/>
      <c r="C234" s="51"/>
      <c r="D234" s="51"/>
      <c r="E234" s="49"/>
      <c r="G234" s="128" t="s">
        <v>141</v>
      </c>
      <c r="H234" s="111">
        <f t="shared" ref="H234:S234" si="26">H58+H114+H125+H136+H194+H218+H230</f>
        <v>6930982.5000000009</v>
      </c>
      <c r="I234" s="111">
        <f t="shared" si="26"/>
        <v>320255.36999999994</v>
      </c>
      <c r="J234" s="111">
        <f t="shared" si="26"/>
        <v>5330661.34</v>
      </c>
      <c r="K234" s="111">
        <f t="shared" si="26"/>
        <v>3142655.0400000005</v>
      </c>
      <c r="L234" s="111">
        <f t="shared" si="26"/>
        <v>252811.66999999998</v>
      </c>
      <c r="M234" s="111">
        <f t="shared" si="26"/>
        <v>10115561.809999999</v>
      </c>
      <c r="N234" s="111">
        <f t="shared" si="26"/>
        <v>175531.91</v>
      </c>
      <c r="O234" s="111">
        <f t="shared" si="26"/>
        <v>1076807.72</v>
      </c>
      <c r="P234" s="111">
        <f t="shared" si="26"/>
        <v>66125506.589999996</v>
      </c>
      <c r="Q234" s="111">
        <f t="shared" si="26"/>
        <v>-420433.65</v>
      </c>
      <c r="R234" s="111">
        <f t="shared" si="26"/>
        <v>93198237.899999991</v>
      </c>
      <c r="S234" s="112">
        <f t="shared" si="26"/>
        <v>282563</v>
      </c>
      <c r="T234" s="79">
        <f>S234/8760</f>
        <v>32.2560502283105</v>
      </c>
    </row>
    <row r="235" spans="1:20" s="46" customFormat="1">
      <c r="A235" s="17"/>
      <c r="B235" s="51"/>
      <c r="C235" s="51"/>
      <c r="D235" s="51"/>
      <c r="E235" s="49"/>
      <c r="F235" s="49"/>
      <c r="G235" s="70"/>
      <c r="H235" s="52"/>
      <c r="I235" s="52"/>
      <c r="J235" s="52"/>
      <c r="K235" s="52"/>
      <c r="L235" s="52"/>
      <c r="M235" s="52"/>
      <c r="N235" s="52"/>
      <c r="O235" s="52"/>
      <c r="P235" s="75"/>
      <c r="Q235" s="52"/>
      <c r="R235" s="299"/>
      <c r="S235" s="15"/>
    </row>
    <row r="236" spans="1:20">
      <c r="A236" s="3"/>
      <c r="B236" s="1"/>
      <c r="C236" s="1"/>
      <c r="D236" s="1"/>
      <c r="E236" s="1"/>
      <c r="F236" s="1"/>
      <c r="H236" s="1"/>
      <c r="I236" s="1"/>
      <c r="J236" s="1"/>
      <c r="K236" s="1"/>
      <c r="L236" s="1"/>
      <c r="M236" s="1"/>
      <c r="N236" s="1"/>
      <c r="O236" s="1"/>
      <c r="Q236" s="4"/>
      <c r="R236" s="221"/>
    </row>
    <row r="237" spans="1:20" s="46" customFormat="1">
      <c r="G237" s="62"/>
    </row>
    <row r="238" spans="1:20">
      <c r="D238" t="s">
        <v>113</v>
      </c>
    </row>
    <row r="240" spans="1:20">
      <c r="F240" t="s">
        <v>125</v>
      </c>
    </row>
    <row r="241" spans="6:6">
      <c r="F241" t="s">
        <v>126</v>
      </c>
    </row>
  </sheetData>
  <mergeCells count="1">
    <mergeCell ref="H2:H4"/>
  </mergeCells>
  <pageMargins left="0.7" right="0.45" top="0.75" bottom="0.5" header="0.3" footer="0.3"/>
  <pageSetup paperSize="17" scale="72" orientation="landscape" cellComments="asDisplayed" r:id="rId1"/>
  <headerFooter>
    <oddHeader>&amp;R&amp;G</oddHeader>
    <oddFooter>&amp;C&amp;P of &amp;N
&amp;8Doc# EES001E1S12016&amp;R&amp;G</oddFooter>
  </headerFooter>
  <rowBreaks count="3" manualBreakCount="3">
    <brk id="60" max="16383" man="1"/>
    <brk id="126" max="16383" man="1"/>
    <brk id="196" max="1638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95"/>
  <sheetViews>
    <sheetView showGridLines="0" topLeftCell="B1" zoomScale="110" zoomScaleNormal="110" workbookViewId="0">
      <pane xSplit="5" ySplit="7" topLeftCell="G162" activePane="bottomRight" state="frozen"/>
      <selection activeCell="M213" sqref="M213"/>
      <selection pane="topRight" activeCell="M213" sqref="M213"/>
      <selection pane="bottomLeft" activeCell="M213" sqref="M213"/>
      <selection pane="bottomRight" activeCell="B167" sqref="A167:XFD167"/>
    </sheetView>
  </sheetViews>
  <sheetFormatPr defaultColWidth="9.109375" defaultRowHeight="13.2"/>
  <cols>
    <col min="1" max="1" width="3.33203125" style="3" customWidth="1"/>
    <col min="2" max="2" width="9.5546875" style="1" customWidth="1"/>
    <col min="3" max="3" width="9.88671875" style="1" hidden="1" customWidth="1"/>
    <col min="4" max="5" width="3.44140625" style="1" customWidth="1"/>
    <col min="6" max="6" width="29" style="1" customWidth="1"/>
    <col min="7" max="7" width="9" style="1" customWidth="1"/>
    <col min="8" max="8" width="15.33203125" style="5" customWidth="1"/>
    <col min="9" max="9" width="16.5546875" style="5" customWidth="1"/>
    <col min="10" max="10" width="16.44140625" style="5" customWidth="1"/>
    <col min="11" max="11" width="15.44140625" style="5" customWidth="1"/>
    <col min="12" max="12" width="13.6640625" style="5" customWidth="1"/>
    <col min="13" max="13" width="20" style="5" customWidth="1"/>
    <col min="14" max="14" width="13.44140625" style="5" customWidth="1"/>
    <col min="15" max="15" width="15.44140625" style="5" customWidth="1"/>
    <col min="16" max="16" width="14.6640625" style="5" customWidth="1"/>
    <col min="17" max="17" width="12.5546875" style="5" customWidth="1"/>
    <col min="18" max="18" width="16.6640625" style="5" customWidth="1"/>
    <col min="19" max="19" width="19" style="11" customWidth="1"/>
    <col min="20" max="20" width="6.6640625" style="1" customWidth="1"/>
    <col min="21" max="21" width="42.6640625" style="1" customWidth="1"/>
    <col min="22" max="16384" width="9.109375" style="1"/>
  </cols>
  <sheetData>
    <row r="2" spans="1:21" ht="22.8">
      <c r="B2" s="39" t="s">
        <v>97</v>
      </c>
      <c r="C2" s="9"/>
      <c r="H2" s="305" t="s">
        <v>153</v>
      </c>
      <c r="I2" s="37" t="s">
        <v>96</v>
      </c>
      <c r="J2" s="42"/>
      <c r="K2" s="42"/>
      <c r="L2" s="272"/>
    </row>
    <row r="3" spans="1:21" ht="15">
      <c r="B3" s="83" t="s">
        <v>157</v>
      </c>
      <c r="C3" s="10"/>
      <c r="H3" s="306"/>
      <c r="I3" s="156" t="s">
        <v>142</v>
      </c>
      <c r="J3" s="157"/>
      <c r="K3" s="157"/>
      <c r="L3" s="163"/>
    </row>
    <row r="4" spans="1:21" s="46" customFormat="1" ht="15">
      <c r="A4" s="3"/>
      <c r="B4" s="83"/>
      <c r="C4" s="50"/>
      <c r="H4" s="307"/>
      <c r="I4" s="160" t="s">
        <v>145</v>
      </c>
      <c r="J4" s="161"/>
      <c r="K4" s="161"/>
      <c r="L4" s="162"/>
      <c r="M4" s="48"/>
      <c r="N4" s="48"/>
      <c r="O4" s="48"/>
      <c r="P4" s="48"/>
      <c r="Q4" s="48"/>
      <c r="R4" s="48"/>
      <c r="S4" s="11"/>
    </row>
    <row r="5" spans="1:21" s="46" customFormat="1" ht="15">
      <c r="A5" s="3"/>
      <c r="B5" s="10" t="s">
        <v>76</v>
      </c>
      <c r="C5" s="50"/>
      <c r="G5" s="47"/>
      <c r="H5" s="54"/>
      <c r="I5" s="55"/>
      <c r="J5" s="55"/>
      <c r="K5" s="48"/>
      <c r="L5" s="48"/>
      <c r="M5" s="48"/>
      <c r="N5" s="48"/>
      <c r="O5" s="48"/>
      <c r="P5" s="48"/>
      <c r="Q5" s="48"/>
      <c r="R5" s="48"/>
      <c r="S5" s="11"/>
    </row>
    <row r="6" spans="1:21" ht="18" customHeight="1" thickBot="1">
      <c r="H6" s="14" t="s">
        <v>0</v>
      </c>
      <c r="S6" s="101"/>
    </row>
    <row r="7" spans="1:21" ht="28.2" thickBot="1">
      <c r="A7" s="6"/>
      <c r="B7" s="1" t="s">
        <v>1</v>
      </c>
      <c r="C7" s="1" t="s">
        <v>2</v>
      </c>
      <c r="D7" s="1" t="s">
        <v>3</v>
      </c>
      <c r="G7" s="2"/>
      <c r="H7" s="26" t="s">
        <v>4</v>
      </c>
      <c r="I7" s="27" t="s">
        <v>5</v>
      </c>
      <c r="J7" s="27" t="s">
        <v>6</v>
      </c>
      <c r="K7" s="27" t="s">
        <v>7</v>
      </c>
      <c r="L7" s="23" t="s">
        <v>156</v>
      </c>
      <c r="M7" s="27" t="s">
        <v>9</v>
      </c>
      <c r="N7" s="27" t="s">
        <v>10</v>
      </c>
      <c r="O7" s="27" t="s">
        <v>11</v>
      </c>
      <c r="P7" s="23" t="s">
        <v>138</v>
      </c>
      <c r="Q7" s="27" t="s">
        <v>12</v>
      </c>
      <c r="R7" s="27" t="s">
        <v>13</v>
      </c>
      <c r="S7" s="105" t="s">
        <v>77</v>
      </c>
      <c r="U7" s="28"/>
    </row>
    <row r="8" spans="1:21" s="46" customFormat="1" ht="13.8">
      <c r="A8" s="6"/>
      <c r="G8" s="2"/>
      <c r="H8" s="38"/>
      <c r="I8" s="38"/>
      <c r="J8" s="38"/>
      <c r="K8" s="38"/>
      <c r="L8" s="24"/>
      <c r="M8" s="38"/>
      <c r="N8" s="38"/>
      <c r="O8" s="38"/>
      <c r="P8" s="38"/>
      <c r="Q8" s="38"/>
      <c r="R8" s="38"/>
      <c r="S8" s="88"/>
      <c r="U8" s="28"/>
    </row>
    <row r="9" spans="1:21">
      <c r="B9" s="44" t="s">
        <v>14</v>
      </c>
      <c r="S9" s="90"/>
    </row>
    <row r="10" spans="1:21" s="46" customFormat="1">
      <c r="A10" s="3"/>
      <c r="G10" s="80" t="s">
        <v>107</v>
      </c>
      <c r="H10" s="48"/>
      <c r="I10" s="48"/>
      <c r="J10" s="48"/>
      <c r="K10" s="48"/>
      <c r="L10" s="48"/>
      <c r="M10" s="48"/>
      <c r="N10" s="48"/>
      <c r="O10" s="48"/>
      <c r="P10" s="48"/>
      <c r="Q10" s="48"/>
      <c r="R10" s="48"/>
      <c r="S10" s="90"/>
    </row>
    <row r="11" spans="1:21">
      <c r="A11" s="20"/>
      <c r="B11" s="1" t="s">
        <v>78</v>
      </c>
      <c r="D11" s="1" t="s">
        <v>16</v>
      </c>
      <c r="H11" s="113">
        <v>15426</v>
      </c>
      <c r="I11" s="114">
        <v>1300</v>
      </c>
      <c r="J11" s="114">
        <v>11825.281999999999</v>
      </c>
      <c r="K11" s="114">
        <v>5000</v>
      </c>
      <c r="L11" s="114">
        <v>900</v>
      </c>
      <c r="M11" s="114">
        <v>2000</v>
      </c>
      <c r="N11" s="114">
        <v>0</v>
      </c>
      <c r="O11" s="114">
        <v>0</v>
      </c>
      <c r="P11" s="114">
        <v>231646.432</v>
      </c>
      <c r="Q11" s="114">
        <v>0</v>
      </c>
      <c r="R11" s="114">
        <f>SUM(H11:Q11)</f>
        <v>268097.71399999998</v>
      </c>
      <c r="S11" s="120">
        <v>18815</v>
      </c>
    </row>
    <row r="12" spans="1:21">
      <c r="A12" s="20"/>
      <c r="H12" s="121">
        <v>16061.82</v>
      </c>
      <c r="I12" s="122">
        <v>0</v>
      </c>
      <c r="J12" s="122">
        <v>11773.87</v>
      </c>
      <c r="K12" s="122">
        <v>511.05</v>
      </c>
      <c r="L12" s="122">
        <v>700.92</v>
      </c>
      <c r="M12" s="122">
        <v>3407.2</v>
      </c>
      <c r="N12" s="122">
        <v>393.67</v>
      </c>
      <c r="O12" s="122">
        <v>125.53</v>
      </c>
      <c r="P12" s="122">
        <v>141197.66</v>
      </c>
      <c r="Q12" s="122">
        <v>0</v>
      </c>
      <c r="R12" s="122">
        <f>SUM(H12:Q12)</f>
        <v>174171.72</v>
      </c>
      <c r="S12" s="123">
        <v>10071</v>
      </c>
    </row>
    <row r="13" spans="1:21" ht="12.75" customHeight="1">
      <c r="A13" s="20"/>
      <c r="S13" s="90"/>
    </row>
    <row r="14" spans="1:21">
      <c r="A14" s="20"/>
      <c r="B14" s="1" t="s">
        <v>79</v>
      </c>
      <c r="D14" s="1" t="s">
        <v>80</v>
      </c>
      <c r="G14" s="46"/>
      <c r="H14" s="113">
        <v>0</v>
      </c>
      <c r="I14" s="114">
        <v>0</v>
      </c>
      <c r="J14" s="114">
        <v>0</v>
      </c>
      <c r="K14" s="114">
        <v>0</v>
      </c>
      <c r="L14" s="114">
        <v>0</v>
      </c>
      <c r="M14" s="114">
        <v>0</v>
      </c>
      <c r="N14" s="114">
        <v>0</v>
      </c>
      <c r="O14" s="114">
        <v>0</v>
      </c>
      <c r="P14" s="114">
        <v>0</v>
      </c>
      <c r="Q14" s="114">
        <v>0</v>
      </c>
      <c r="R14" s="114">
        <f>SUM(H14:Q14)</f>
        <v>0</v>
      </c>
      <c r="S14" s="120">
        <v>0</v>
      </c>
    </row>
    <row r="15" spans="1:21">
      <c r="A15" s="20"/>
      <c r="H15" s="121">
        <v>0</v>
      </c>
      <c r="I15" s="122">
        <v>0</v>
      </c>
      <c r="J15" s="122">
        <v>0</v>
      </c>
      <c r="K15" s="122">
        <v>0</v>
      </c>
      <c r="L15" s="122">
        <v>0</v>
      </c>
      <c r="M15" s="122">
        <v>0</v>
      </c>
      <c r="N15" s="122">
        <v>0</v>
      </c>
      <c r="O15" s="122">
        <v>0</v>
      </c>
      <c r="P15" s="122">
        <v>0</v>
      </c>
      <c r="Q15" s="122">
        <v>0</v>
      </c>
      <c r="R15" s="122">
        <v>0</v>
      </c>
      <c r="S15" s="123">
        <v>0</v>
      </c>
    </row>
    <row r="16" spans="1:21" ht="12.75" customHeight="1">
      <c r="A16" s="20"/>
      <c r="S16" s="90"/>
    </row>
    <row r="17" spans="1:19">
      <c r="A17" s="20"/>
      <c r="B17" s="1" t="s">
        <v>79</v>
      </c>
      <c r="D17" s="1" t="s">
        <v>81</v>
      </c>
      <c r="G17" s="46"/>
      <c r="H17" s="113">
        <v>0</v>
      </c>
      <c r="I17" s="114">
        <v>0</v>
      </c>
      <c r="J17" s="114">
        <v>0</v>
      </c>
      <c r="K17" s="114">
        <v>0</v>
      </c>
      <c r="L17" s="114">
        <v>0</v>
      </c>
      <c r="M17" s="114">
        <v>0</v>
      </c>
      <c r="N17" s="114">
        <v>0</v>
      </c>
      <c r="O17" s="114">
        <v>0</v>
      </c>
      <c r="P17" s="114">
        <v>0</v>
      </c>
      <c r="Q17" s="114">
        <v>0</v>
      </c>
      <c r="R17" s="114">
        <f>SUM(H17:Q17)</f>
        <v>0</v>
      </c>
      <c r="S17" s="120">
        <v>0</v>
      </c>
    </row>
    <row r="18" spans="1:19">
      <c r="A18" s="20"/>
      <c r="H18" s="121">
        <v>0</v>
      </c>
      <c r="I18" s="122">
        <v>0</v>
      </c>
      <c r="J18" s="122">
        <v>0</v>
      </c>
      <c r="K18" s="122">
        <v>0</v>
      </c>
      <c r="L18" s="122">
        <v>0</v>
      </c>
      <c r="M18" s="122">
        <v>0</v>
      </c>
      <c r="N18" s="122">
        <v>0</v>
      </c>
      <c r="O18" s="122">
        <v>0</v>
      </c>
      <c r="P18" s="122">
        <v>0</v>
      </c>
      <c r="Q18" s="122">
        <v>0</v>
      </c>
      <c r="R18" s="122">
        <v>0</v>
      </c>
      <c r="S18" s="123">
        <v>0</v>
      </c>
    </row>
    <row r="19" spans="1:19" ht="12.75" customHeight="1">
      <c r="A19" s="20"/>
      <c r="S19" s="90"/>
    </row>
    <row r="20" spans="1:19">
      <c r="A20" s="20"/>
      <c r="B20" s="1" t="s">
        <v>79</v>
      </c>
      <c r="D20" s="1" t="s">
        <v>115</v>
      </c>
      <c r="G20" s="46"/>
      <c r="H20" s="113">
        <v>28829.160000000003</v>
      </c>
      <c r="I20" s="114">
        <v>12072.960000000001</v>
      </c>
      <c r="J20" s="114">
        <v>28917.798840000003</v>
      </c>
      <c r="K20" s="114">
        <v>37500</v>
      </c>
      <c r="L20" s="114">
        <v>2500</v>
      </c>
      <c r="M20" s="114">
        <v>292500</v>
      </c>
      <c r="N20" s="114">
        <v>0</v>
      </c>
      <c r="O20" s="114">
        <v>15000</v>
      </c>
      <c r="P20" s="114">
        <v>2754225</v>
      </c>
      <c r="Q20" s="114">
        <v>0</v>
      </c>
      <c r="R20" s="114">
        <f>SUM(H20:Q20)</f>
        <v>3171544.9188399999</v>
      </c>
      <c r="S20" s="120">
        <v>432015</v>
      </c>
    </row>
    <row r="21" spans="1:19">
      <c r="A21" s="20"/>
      <c r="H21" s="121">
        <v>21999.279999999999</v>
      </c>
      <c r="I21" s="122">
        <v>5045.3599999999997</v>
      </c>
      <c r="J21" s="122">
        <v>19777.099999999999</v>
      </c>
      <c r="K21" s="122">
        <v>20754.29</v>
      </c>
      <c r="L21" s="122">
        <v>678.45</v>
      </c>
      <c r="M21" s="122">
        <v>259406.49</v>
      </c>
      <c r="N21" s="122">
        <v>539.38</v>
      </c>
      <c r="O21" s="122">
        <v>100.51</v>
      </c>
      <c r="P21" s="122">
        <v>3611526.82</v>
      </c>
      <c r="Q21" s="122">
        <v>-1871.2799999999997</v>
      </c>
      <c r="R21" s="122">
        <f>SUM(H21:Q21)</f>
        <v>3937956.4</v>
      </c>
      <c r="S21" s="123">
        <v>551363</v>
      </c>
    </row>
    <row r="22" spans="1:19" ht="12.75" customHeight="1">
      <c r="A22" s="20"/>
      <c r="S22" s="90"/>
    </row>
    <row r="23" spans="1:19">
      <c r="A23" s="20"/>
      <c r="B23" s="1" t="s">
        <v>79</v>
      </c>
      <c r="D23" s="1" t="s">
        <v>82</v>
      </c>
      <c r="G23" s="46"/>
      <c r="H23" s="113">
        <v>41145.120000000003</v>
      </c>
      <c r="I23" s="114">
        <v>14085.119999999999</v>
      </c>
      <c r="J23" s="114">
        <v>39047.77968</v>
      </c>
      <c r="K23" s="114">
        <v>165000</v>
      </c>
      <c r="L23" s="114">
        <v>5400</v>
      </c>
      <c r="M23" s="114">
        <v>18000</v>
      </c>
      <c r="N23" s="114">
        <v>15400</v>
      </c>
      <c r="O23" s="114">
        <v>10200</v>
      </c>
      <c r="P23" s="114">
        <v>1287500</v>
      </c>
      <c r="Q23" s="114">
        <v>0</v>
      </c>
      <c r="R23" s="114">
        <f>SUM(H23:Q23)</f>
        <v>1595778.0196799999</v>
      </c>
      <c r="S23" s="120">
        <v>531650</v>
      </c>
    </row>
    <row r="24" spans="1:19">
      <c r="A24" s="20"/>
      <c r="H24" s="121">
        <v>38896.199999999997</v>
      </c>
      <c r="I24" s="122">
        <v>4559.58</v>
      </c>
      <c r="J24" s="122">
        <v>31790.29</v>
      </c>
      <c r="K24" s="122">
        <v>119244.32</v>
      </c>
      <c r="L24" s="122">
        <v>1676.6</v>
      </c>
      <c r="M24" s="122">
        <v>782.05</v>
      </c>
      <c r="N24" s="122">
        <v>957.9</v>
      </c>
      <c r="O24" s="122">
        <v>132.41999999999999</v>
      </c>
      <c r="P24" s="122">
        <v>1172700</v>
      </c>
      <c r="Q24" s="122">
        <v>-6391.7</v>
      </c>
      <c r="R24" s="122">
        <f>SUM(H24:Q24)</f>
        <v>1364347.6600000001</v>
      </c>
      <c r="S24" s="123">
        <v>485321</v>
      </c>
    </row>
    <row r="25" spans="1:19" ht="12.75" customHeight="1">
      <c r="A25" s="20"/>
      <c r="S25" s="90"/>
    </row>
    <row r="26" spans="1:19">
      <c r="A26" s="20"/>
      <c r="B26" s="1" t="s">
        <v>79</v>
      </c>
      <c r="D26" s="1" t="s">
        <v>83</v>
      </c>
      <c r="G26" s="46"/>
      <c r="H26" s="113">
        <v>19000</v>
      </c>
      <c r="I26" s="114">
        <v>4500</v>
      </c>
      <c r="J26" s="114">
        <v>16614.5</v>
      </c>
      <c r="K26" s="114">
        <v>25000</v>
      </c>
      <c r="L26" s="114">
        <v>300</v>
      </c>
      <c r="M26" s="114">
        <v>10000</v>
      </c>
      <c r="N26" s="114">
        <v>500</v>
      </c>
      <c r="O26" s="114">
        <v>300</v>
      </c>
      <c r="P26" s="114">
        <v>310900</v>
      </c>
      <c r="Q26" s="114">
        <v>0</v>
      </c>
      <c r="R26" s="114">
        <f>SUM(H26:Q26)</f>
        <v>387114.5</v>
      </c>
      <c r="S26" s="120">
        <v>145116</v>
      </c>
    </row>
    <row r="27" spans="1:19">
      <c r="A27" s="20"/>
      <c r="H27" s="121">
        <v>12641.76</v>
      </c>
      <c r="I27" s="122">
        <v>1248.96</v>
      </c>
      <c r="J27" s="122">
        <v>10174.27</v>
      </c>
      <c r="K27" s="122">
        <v>17935.63</v>
      </c>
      <c r="L27" s="122">
        <v>372.91</v>
      </c>
      <c r="M27" s="122">
        <v>14670.9</v>
      </c>
      <c r="N27" s="122">
        <v>319.66000000000003</v>
      </c>
      <c r="O27" s="122">
        <v>33.72</v>
      </c>
      <c r="P27" s="122">
        <v>164659.18</v>
      </c>
      <c r="Q27" s="122">
        <v>-4222.84</v>
      </c>
      <c r="R27" s="122">
        <f>SUM(H27:Q27)</f>
        <v>217834.15</v>
      </c>
      <c r="S27" s="123">
        <v>110457</v>
      </c>
    </row>
    <row r="28" spans="1:19" ht="12.75" customHeight="1">
      <c r="A28" s="20"/>
      <c r="S28" s="90"/>
    </row>
    <row r="29" spans="1:19">
      <c r="A29" s="20"/>
      <c r="B29" s="1" t="s">
        <v>79</v>
      </c>
      <c r="D29" s="1" t="s">
        <v>21</v>
      </c>
      <c r="G29" s="46"/>
      <c r="H29" s="113">
        <v>0</v>
      </c>
      <c r="I29" s="114">
        <v>0</v>
      </c>
      <c r="J29" s="114">
        <v>0</v>
      </c>
      <c r="K29" s="114">
        <v>0</v>
      </c>
      <c r="L29" s="114">
        <v>0</v>
      </c>
      <c r="M29" s="114">
        <v>0</v>
      </c>
      <c r="N29" s="114">
        <v>0</v>
      </c>
      <c r="O29" s="114">
        <v>0</v>
      </c>
      <c r="P29" s="114">
        <v>0</v>
      </c>
      <c r="Q29" s="114">
        <v>0</v>
      </c>
      <c r="R29" s="114">
        <f>SUM(H29:Q29)</f>
        <v>0</v>
      </c>
      <c r="S29" s="120">
        <v>32736</v>
      </c>
    </row>
    <row r="30" spans="1:19">
      <c r="A30" s="20"/>
      <c r="H30" s="121">
        <v>0</v>
      </c>
      <c r="I30" s="122">
        <v>0</v>
      </c>
      <c r="J30" s="122">
        <v>0</v>
      </c>
      <c r="K30" s="122">
        <v>0</v>
      </c>
      <c r="L30" s="122">
        <v>0</v>
      </c>
      <c r="M30" s="122">
        <v>0</v>
      </c>
      <c r="N30" s="122">
        <v>0</v>
      </c>
      <c r="O30" s="122">
        <v>0</v>
      </c>
      <c r="P30" s="122">
        <v>0</v>
      </c>
      <c r="Q30" s="122">
        <v>0</v>
      </c>
      <c r="R30" s="122">
        <v>0</v>
      </c>
      <c r="S30" s="123">
        <v>24864</v>
      </c>
    </row>
    <row r="31" spans="1:19" ht="12.75" customHeight="1">
      <c r="A31" s="20"/>
      <c r="S31" s="90"/>
    </row>
    <row r="32" spans="1:19">
      <c r="A32" s="20"/>
      <c r="B32" s="1" t="s">
        <v>79</v>
      </c>
      <c r="D32" s="1" t="s">
        <v>24</v>
      </c>
      <c r="G32" s="46"/>
      <c r="H32" s="113">
        <v>0</v>
      </c>
      <c r="I32" s="114">
        <v>0</v>
      </c>
      <c r="J32" s="114">
        <v>0</v>
      </c>
      <c r="K32" s="114">
        <v>0</v>
      </c>
      <c r="L32" s="114">
        <v>0</v>
      </c>
      <c r="M32" s="114">
        <v>0</v>
      </c>
      <c r="N32" s="114">
        <v>0</v>
      </c>
      <c r="O32" s="114">
        <v>0</v>
      </c>
      <c r="P32" s="114">
        <v>0</v>
      </c>
      <c r="Q32" s="114">
        <v>0</v>
      </c>
      <c r="R32" s="114">
        <f>SUM(H32:Q32)</f>
        <v>0</v>
      </c>
      <c r="S32" s="120">
        <v>0</v>
      </c>
    </row>
    <row r="33" spans="1:19">
      <c r="A33" s="20"/>
      <c r="H33" s="121">
        <v>0</v>
      </c>
      <c r="I33" s="122">
        <v>0</v>
      </c>
      <c r="J33" s="122">
        <v>0</v>
      </c>
      <c r="K33" s="122">
        <v>0</v>
      </c>
      <c r="L33" s="122">
        <v>0</v>
      </c>
      <c r="M33" s="122">
        <v>0</v>
      </c>
      <c r="N33" s="122">
        <v>0</v>
      </c>
      <c r="O33" s="122">
        <v>0</v>
      </c>
      <c r="P33" s="122">
        <v>0</v>
      </c>
      <c r="Q33" s="122">
        <v>0</v>
      </c>
      <c r="R33" s="122">
        <v>0</v>
      </c>
      <c r="S33" s="123">
        <v>0</v>
      </c>
    </row>
    <row r="34" spans="1:19" ht="12.75" customHeight="1">
      <c r="A34" s="20"/>
      <c r="S34" s="90"/>
    </row>
    <row r="35" spans="1:19">
      <c r="A35" s="20"/>
      <c r="B35" s="1" t="s">
        <v>79</v>
      </c>
      <c r="D35" s="1" t="s">
        <v>84</v>
      </c>
      <c r="G35" s="46"/>
      <c r="H35" s="113">
        <v>25000</v>
      </c>
      <c r="I35" s="114">
        <v>2500</v>
      </c>
      <c r="J35" s="114">
        <v>19442.5</v>
      </c>
      <c r="K35" s="114">
        <v>20000</v>
      </c>
      <c r="L35" s="114">
        <v>500</v>
      </c>
      <c r="M35" s="114">
        <v>0</v>
      </c>
      <c r="N35" s="114">
        <v>500</v>
      </c>
      <c r="O35" s="114">
        <v>500</v>
      </c>
      <c r="P35" s="114">
        <v>255000</v>
      </c>
      <c r="Q35" s="114">
        <v>0</v>
      </c>
      <c r="R35" s="114">
        <f>SUM(H35:Q35)</f>
        <v>323442.5</v>
      </c>
      <c r="S35" s="120">
        <v>54000</v>
      </c>
    </row>
    <row r="36" spans="1:19">
      <c r="A36" s="20"/>
      <c r="H36" s="121">
        <v>0</v>
      </c>
      <c r="I36" s="122">
        <v>0</v>
      </c>
      <c r="J36" s="122">
        <v>0</v>
      </c>
      <c r="K36" s="122">
        <v>0</v>
      </c>
      <c r="L36" s="122">
        <v>0</v>
      </c>
      <c r="M36" s="122">
        <v>-76000</v>
      </c>
      <c r="N36" s="122">
        <v>0</v>
      </c>
      <c r="O36" s="122">
        <v>0</v>
      </c>
      <c r="P36" s="122">
        <v>219</v>
      </c>
      <c r="Q36" s="122">
        <v>0</v>
      </c>
      <c r="R36" s="122">
        <f>SUM(H36:Q36)</f>
        <v>-75781</v>
      </c>
      <c r="S36" s="123">
        <v>0</v>
      </c>
    </row>
    <row r="37" spans="1:19" ht="12.75" customHeight="1">
      <c r="A37" s="20"/>
      <c r="S37" s="90"/>
    </row>
    <row r="38" spans="1:19">
      <c r="A38" s="20"/>
      <c r="B38" s="1" t="s">
        <v>79</v>
      </c>
      <c r="D38" s="1" t="s">
        <v>25</v>
      </c>
      <c r="G38" s="46"/>
      <c r="H38" s="113">
        <v>1913</v>
      </c>
      <c r="I38" s="114">
        <v>375</v>
      </c>
      <c r="J38" s="114">
        <v>1617.616</v>
      </c>
      <c r="K38" s="114">
        <v>0</v>
      </c>
      <c r="L38" s="114">
        <v>250</v>
      </c>
      <c r="M38" s="114">
        <v>21995</v>
      </c>
      <c r="N38" s="114">
        <v>100</v>
      </c>
      <c r="O38" s="114">
        <v>100</v>
      </c>
      <c r="P38" s="114">
        <v>18340</v>
      </c>
      <c r="Q38" s="114">
        <v>0</v>
      </c>
      <c r="R38" s="114">
        <f>SUM(H38:Q38)</f>
        <v>44690.616000000002</v>
      </c>
      <c r="S38" s="120">
        <v>0</v>
      </c>
    </row>
    <row r="39" spans="1:19">
      <c r="A39" s="20"/>
      <c r="H39" s="121">
        <v>2087.0500000000002</v>
      </c>
      <c r="I39" s="122">
        <v>0</v>
      </c>
      <c r="J39" s="122">
        <v>1530.8</v>
      </c>
      <c r="K39" s="122">
        <v>0.23</v>
      </c>
      <c r="L39" s="122">
        <v>58.1</v>
      </c>
      <c r="M39" s="122">
        <v>25418.55</v>
      </c>
      <c r="N39" s="122">
        <v>51.31</v>
      </c>
      <c r="O39" s="122">
        <v>6.5</v>
      </c>
      <c r="P39" s="122">
        <v>25416.48</v>
      </c>
      <c r="Q39" s="122">
        <v>0</v>
      </c>
      <c r="R39" s="122">
        <f>SUM(H39:Q39)</f>
        <v>54569.020000000004</v>
      </c>
      <c r="S39" s="123">
        <v>0</v>
      </c>
    </row>
    <row r="40" spans="1:19" ht="12.75" customHeight="1">
      <c r="A40" s="20"/>
      <c r="S40" s="90"/>
    </row>
    <row r="41" spans="1:19">
      <c r="A41" s="20"/>
      <c r="B41" s="76" t="s">
        <v>85</v>
      </c>
      <c r="C41" s="25" t="s">
        <v>27</v>
      </c>
      <c r="D41" s="1" t="s">
        <v>29</v>
      </c>
      <c r="G41" s="46"/>
      <c r="H41" s="113">
        <v>0</v>
      </c>
      <c r="I41" s="114">
        <v>0</v>
      </c>
      <c r="J41" s="114">
        <v>0</v>
      </c>
      <c r="K41" s="114">
        <v>0</v>
      </c>
      <c r="L41" s="114">
        <v>0</v>
      </c>
      <c r="M41" s="114">
        <v>0</v>
      </c>
      <c r="N41" s="114">
        <v>0</v>
      </c>
      <c r="O41" s="114">
        <v>0</v>
      </c>
      <c r="P41" s="114">
        <v>0</v>
      </c>
      <c r="Q41" s="114">
        <v>0</v>
      </c>
      <c r="R41" s="114">
        <f>SUM(H41:Q41)</f>
        <v>0</v>
      </c>
      <c r="S41" s="120">
        <v>0</v>
      </c>
    </row>
    <row r="42" spans="1:19">
      <c r="A42" s="20"/>
      <c r="C42" s="33"/>
      <c r="H42" s="121"/>
      <c r="I42" s="122"/>
      <c r="J42" s="122"/>
      <c r="K42" s="122"/>
      <c r="L42" s="122"/>
      <c r="M42" s="122"/>
      <c r="N42" s="122"/>
      <c r="O42" s="122"/>
      <c r="P42" s="122"/>
      <c r="Q42" s="122"/>
      <c r="R42" s="122"/>
      <c r="S42" s="123">
        <v>0</v>
      </c>
    </row>
    <row r="43" spans="1:19" ht="12.75" customHeight="1">
      <c r="A43" s="20"/>
      <c r="C43" s="33"/>
      <c r="S43" s="90"/>
    </row>
    <row r="44" spans="1:19">
      <c r="A44" s="20"/>
      <c r="B44" s="76" t="s">
        <v>85</v>
      </c>
      <c r="C44" s="25" t="s">
        <v>27</v>
      </c>
      <c r="D44" s="1" t="s">
        <v>86</v>
      </c>
      <c r="G44" s="46"/>
      <c r="H44" s="113">
        <v>5492</v>
      </c>
      <c r="I44" s="114">
        <v>1099</v>
      </c>
      <c r="J44" s="114">
        <v>3882.8439999999996</v>
      </c>
      <c r="K44" s="114">
        <v>24000</v>
      </c>
      <c r="L44" s="114">
        <v>0</v>
      </c>
      <c r="M44" s="114">
        <v>0</v>
      </c>
      <c r="N44" s="114">
        <v>2500</v>
      </c>
      <c r="O44" s="114">
        <v>0</v>
      </c>
      <c r="P44" s="114">
        <v>0</v>
      </c>
      <c r="Q44" s="114">
        <v>0</v>
      </c>
      <c r="R44" s="114">
        <f>SUM(H44:Q44)</f>
        <v>36973.843999999997</v>
      </c>
      <c r="S44" s="120">
        <v>0</v>
      </c>
    </row>
    <row r="45" spans="1:19">
      <c r="A45" s="20"/>
      <c r="C45" s="33"/>
      <c r="H45" s="121">
        <v>0</v>
      </c>
      <c r="I45" s="122">
        <v>788</v>
      </c>
      <c r="J45" s="122">
        <v>575.25</v>
      </c>
      <c r="K45" s="122">
        <v>15250</v>
      </c>
      <c r="L45" s="122">
        <v>0</v>
      </c>
      <c r="M45" s="122">
        <v>4053.74</v>
      </c>
      <c r="N45" s="122">
        <v>0</v>
      </c>
      <c r="O45" s="122">
        <v>0</v>
      </c>
      <c r="P45" s="122">
        <v>0</v>
      </c>
      <c r="Q45" s="122">
        <v>0</v>
      </c>
      <c r="R45" s="122">
        <f>SUM(H45:Q45)</f>
        <v>20666.989999999998</v>
      </c>
      <c r="S45" s="123">
        <v>0</v>
      </c>
    </row>
    <row r="46" spans="1:19" ht="12.75" customHeight="1">
      <c r="A46" s="20"/>
      <c r="C46" s="33"/>
      <c r="S46" s="90"/>
    </row>
    <row r="47" spans="1:19">
      <c r="A47" s="20"/>
      <c r="B47" s="1" t="s">
        <v>87</v>
      </c>
      <c r="D47" s="1" t="s">
        <v>33</v>
      </c>
      <c r="G47" s="46"/>
      <c r="H47" s="113">
        <v>52723.8</v>
      </c>
      <c r="I47" s="114">
        <v>3321</v>
      </c>
      <c r="J47" s="114">
        <v>39623.673600000002</v>
      </c>
      <c r="K47" s="114">
        <v>3750</v>
      </c>
      <c r="L47" s="114">
        <v>1500</v>
      </c>
      <c r="M47" s="114">
        <v>54403.519999999997</v>
      </c>
      <c r="N47" s="114">
        <v>1500</v>
      </c>
      <c r="O47" s="114">
        <v>200</v>
      </c>
      <c r="P47" s="114">
        <v>342022.5</v>
      </c>
      <c r="Q47" s="114">
        <v>0</v>
      </c>
      <c r="R47" s="114">
        <f>SUM(H47:Q47)</f>
        <v>499044.49359999999</v>
      </c>
      <c r="S47" s="120">
        <v>107542</v>
      </c>
    </row>
    <row r="48" spans="1:19">
      <c r="A48" s="20"/>
      <c r="H48" s="121">
        <v>27448.2</v>
      </c>
      <c r="I48" s="122">
        <v>2493.08</v>
      </c>
      <c r="J48" s="122">
        <v>21934.44</v>
      </c>
      <c r="K48" s="122">
        <v>2035.01</v>
      </c>
      <c r="L48" s="122">
        <v>923.4</v>
      </c>
      <c r="M48" s="122">
        <v>60075.3</v>
      </c>
      <c r="N48" s="122">
        <v>648.20000000000005</v>
      </c>
      <c r="O48" s="122">
        <v>96.96</v>
      </c>
      <c r="P48" s="122">
        <v>276123.58</v>
      </c>
      <c r="Q48" s="122">
        <v>-123.22</v>
      </c>
      <c r="R48" s="122">
        <f>SUM(H48:Q48)</f>
        <v>391654.95000000007</v>
      </c>
      <c r="S48" s="123">
        <v>70315</v>
      </c>
    </row>
    <row r="49" spans="1:19" ht="12.75" customHeight="1">
      <c r="A49" s="20"/>
      <c r="S49" s="90"/>
    </row>
    <row r="50" spans="1:19">
      <c r="A50" s="20"/>
      <c r="B50" s="76" t="s">
        <v>88</v>
      </c>
      <c r="C50" s="25" t="s">
        <v>27</v>
      </c>
      <c r="D50" s="1" t="s">
        <v>35</v>
      </c>
      <c r="G50" s="46"/>
      <c r="H50" s="113">
        <v>105000</v>
      </c>
      <c r="I50" s="114">
        <v>2500</v>
      </c>
      <c r="J50" s="114">
        <v>76002.5</v>
      </c>
      <c r="K50" s="114">
        <v>10000</v>
      </c>
      <c r="L50" s="114">
        <v>7000</v>
      </c>
      <c r="M50" s="114">
        <v>8000</v>
      </c>
      <c r="N50" s="114">
        <v>200</v>
      </c>
      <c r="O50" s="114">
        <v>0</v>
      </c>
      <c r="P50" s="114">
        <v>412171.8</v>
      </c>
      <c r="Q50" s="114">
        <v>0</v>
      </c>
      <c r="R50" s="114">
        <f>SUM(H50:Q50)</f>
        <v>620874.30000000005</v>
      </c>
      <c r="S50" s="120">
        <v>147072</v>
      </c>
    </row>
    <row r="51" spans="1:19">
      <c r="A51" s="20"/>
      <c r="C51" s="33"/>
      <c r="H51" s="121">
        <v>49095.68</v>
      </c>
      <c r="I51" s="122">
        <v>525.20000000000005</v>
      </c>
      <c r="J51" s="122">
        <v>36340.559999999998</v>
      </c>
      <c r="K51" s="122">
        <v>1293.9000000000001</v>
      </c>
      <c r="L51" s="122">
        <v>1369.42</v>
      </c>
      <c r="M51" s="122">
        <v>4495.72</v>
      </c>
      <c r="N51" s="122">
        <v>1129.3399999999999</v>
      </c>
      <c r="O51" s="122">
        <v>137.69999999999999</v>
      </c>
      <c r="P51" s="122">
        <v>89304.25</v>
      </c>
      <c r="Q51" s="122">
        <v>0</v>
      </c>
      <c r="R51" s="122">
        <f>SUM(H51:Q51)</f>
        <v>183691.77</v>
      </c>
      <c r="S51" s="123">
        <v>30858</v>
      </c>
    </row>
    <row r="52" spans="1:19" ht="12.75" customHeight="1">
      <c r="A52" s="20"/>
      <c r="C52" s="33"/>
      <c r="F52" s="159"/>
      <c r="S52" s="90"/>
    </row>
    <row r="53" spans="1:19" s="12" customFormat="1">
      <c r="A53" s="17"/>
      <c r="D53" s="45"/>
      <c r="E53" s="41"/>
      <c r="F53" s="244"/>
      <c r="G53" s="41" t="s">
        <v>129</v>
      </c>
      <c r="H53" s="40">
        <f>H11+H14+H17+H20+H23+H26+H29+H32+H35+H38+H41+H44+H47+H50</f>
        <v>294529.08</v>
      </c>
      <c r="I53" s="40">
        <f t="shared" ref="I53:Q53" si="0">I11+I14+I17+I20+I23+I26+I29+I32+I35+I38+I41+I44+I47+I50</f>
        <v>41753.08</v>
      </c>
      <c r="J53" s="40">
        <f t="shared" si="0"/>
        <v>236974.49411999999</v>
      </c>
      <c r="K53" s="40">
        <f t="shared" si="0"/>
        <v>290250</v>
      </c>
      <c r="L53" s="40">
        <f t="shared" si="0"/>
        <v>18350</v>
      </c>
      <c r="M53" s="40">
        <f t="shared" si="0"/>
        <v>406898.52</v>
      </c>
      <c r="N53" s="40">
        <f t="shared" si="0"/>
        <v>20700</v>
      </c>
      <c r="O53" s="40">
        <f t="shared" si="0"/>
        <v>26300</v>
      </c>
      <c r="P53" s="40">
        <f t="shared" si="0"/>
        <v>5611805.7319999998</v>
      </c>
      <c r="Q53" s="40">
        <f t="shared" si="0"/>
        <v>0</v>
      </c>
      <c r="R53" s="40">
        <f>R11+R14+R17+R20+R23+R26+R29+R32+R35+R38+R41+R44+R47+R50</f>
        <v>6947560.9061199995</v>
      </c>
      <c r="S53" s="99">
        <f>S11+S14+S17+S20+S23+S26+S29+S32+S35+S38+S41+S44+S47+S50</f>
        <v>1468946</v>
      </c>
    </row>
    <row r="54" spans="1:19">
      <c r="G54" s="128" t="s">
        <v>139</v>
      </c>
      <c r="H54" s="111">
        <f>H12+H15+H18+H21+H24+H27+H30+H33+H36+H39+H42+H45+H48+H51</f>
        <v>168229.99</v>
      </c>
      <c r="I54" s="111">
        <f t="shared" ref="I54:Q54" si="1">I12+I15+I18+I21+I24+I27+I30+I33+I36+I39+I42+I45+I48+I51</f>
        <v>14660.179999999998</v>
      </c>
      <c r="J54" s="111">
        <f t="shared" si="1"/>
        <v>133896.58000000002</v>
      </c>
      <c r="K54" s="111">
        <f>K12+K15+K18+K21+K24+K27+K30+K33+K36+K39+K42+K45+K48+K51</f>
        <v>177024.43000000002</v>
      </c>
      <c r="L54" s="111">
        <f t="shared" si="1"/>
        <v>5779.7999999999993</v>
      </c>
      <c r="M54" s="111">
        <f t="shared" si="1"/>
        <v>296309.94999999995</v>
      </c>
      <c r="N54" s="111">
        <f t="shared" si="1"/>
        <v>4039.46</v>
      </c>
      <c r="O54" s="111">
        <f t="shared" si="1"/>
        <v>633.34</v>
      </c>
      <c r="P54" s="111">
        <f t="shared" si="1"/>
        <v>5481146.9700000007</v>
      </c>
      <c r="Q54" s="111">
        <f t="shared" si="1"/>
        <v>-12609.039999999999</v>
      </c>
      <c r="R54" s="111">
        <f>R12+R15+R18+R21+R24+R27+R30+R33+R36+R39+R42+R45+R48+R51</f>
        <v>6269111.6600000001</v>
      </c>
      <c r="S54" s="142">
        <f>S12+S15+S18+S21+S24+S27+S30+S33+S36+S39+S42+S45+S48+S51</f>
        <v>1283249</v>
      </c>
    </row>
    <row r="55" spans="1:19">
      <c r="B55" s="76"/>
      <c r="D55" s="77" t="s">
        <v>106</v>
      </c>
      <c r="P55" s="81"/>
      <c r="S55" s="90"/>
    </row>
    <row r="56" spans="1:19" s="46" customFormat="1">
      <c r="A56" s="3"/>
      <c r="H56" s="48"/>
      <c r="I56" s="48"/>
      <c r="J56" s="48"/>
      <c r="K56" s="48"/>
      <c r="L56" s="48"/>
      <c r="M56" s="48"/>
      <c r="N56" s="48"/>
      <c r="O56" s="48"/>
      <c r="P56" s="75"/>
      <c r="Q56" s="48"/>
      <c r="R56" s="48"/>
      <c r="S56" s="90"/>
    </row>
    <row r="57" spans="1:19">
      <c r="B57" s="44" t="s">
        <v>89</v>
      </c>
      <c r="S57" s="90"/>
    </row>
    <row r="58" spans="1:19" s="46" customFormat="1">
      <c r="A58" s="3"/>
      <c r="B58" s="44"/>
      <c r="G58" s="80" t="s">
        <v>107</v>
      </c>
      <c r="H58" s="48"/>
      <c r="I58" s="48"/>
      <c r="J58" s="48"/>
      <c r="K58" s="48"/>
      <c r="L58" s="48"/>
      <c r="M58" s="48"/>
      <c r="N58" s="48"/>
      <c r="O58" s="48"/>
      <c r="P58" s="48"/>
      <c r="Q58" s="48"/>
      <c r="R58" s="48"/>
      <c r="S58" s="90"/>
    </row>
    <row r="59" spans="1:19">
      <c r="A59" s="20"/>
      <c r="B59" s="1" t="s">
        <v>90</v>
      </c>
      <c r="D59" s="1" t="s">
        <v>38</v>
      </c>
      <c r="G59" s="46"/>
      <c r="H59" s="113">
        <v>465200</v>
      </c>
      <c r="I59" s="114">
        <v>6100</v>
      </c>
      <c r="J59" s="114">
        <v>333200</v>
      </c>
      <c r="K59" s="114">
        <v>22890</v>
      </c>
      <c r="L59" s="114">
        <v>8210</v>
      </c>
      <c r="M59" s="114">
        <v>154470</v>
      </c>
      <c r="N59" s="114">
        <v>1620</v>
      </c>
      <c r="O59" s="114">
        <v>39790</v>
      </c>
      <c r="P59" s="114">
        <v>1013200</v>
      </c>
      <c r="Q59" s="114"/>
      <c r="R59" s="114">
        <f>SUM(H59:Q59)</f>
        <v>2044680</v>
      </c>
      <c r="S59" s="273">
        <v>381000</v>
      </c>
    </row>
    <row r="60" spans="1:19">
      <c r="A60" s="20"/>
      <c r="H60" s="143">
        <v>195979.15</v>
      </c>
      <c r="I60" s="144">
        <v>9107.52</v>
      </c>
      <c r="J60" s="144">
        <v>150539.96</v>
      </c>
      <c r="K60" s="144">
        <v>12972.72</v>
      </c>
      <c r="L60" s="144">
        <v>5494.33</v>
      </c>
      <c r="M60" s="144">
        <v>14662.98</v>
      </c>
      <c r="N60" s="144">
        <f>3565.06-13</f>
        <v>3552.06</v>
      </c>
      <c r="O60" s="144">
        <v>15457.24</v>
      </c>
      <c r="P60" s="144">
        <v>2103387.77</v>
      </c>
      <c r="Q60" s="144">
        <v>0</v>
      </c>
      <c r="R60" s="144">
        <v>2511153.54</v>
      </c>
      <c r="S60" s="289">
        <v>793013</v>
      </c>
    </row>
    <row r="61" spans="1:19" ht="12.75" customHeight="1">
      <c r="A61" s="20"/>
      <c r="S61" s="275"/>
    </row>
    <row r="62" spans="1:19" s="4" customFormat="1">
      <c r="A62" s="34"/>
      <c r="B62" s="4" t="s">
        <v>91</v>
      </c>
      <c r="D62" s="4" t="s">
        <v>40</v>
      </c>
      <c r="G62" s="46"/>
      <c r="H62" s="145">
        <v>43000</v>
      </c>
      <c r="I62" s="146">
        <v>2400</v>
      </c>
      <c r="J62" s="146">
        <v>32100</v>
      </c>
      <c r="K62" s="146">
        <v>8490</v>
      </c>
      <c r="L62" s="146">
        <v>1060</v>
      </c>
      <c r="M62" s="146">
        <v>16559</v>
      </c>
      <c r="N62" s="146">
        <v>180</v>
      </c>
      <c r="O62" s="146">
        <v>2447</v>
      </c>
      <c r="P62" s="146">
        <v>500000</v>
      </c>
      <c r="Q62" s="146"/>
      <c r="R62" s="114">
        <f>SUM(H62:Q62)</f>
        <v>606236</v>
      </c>
      <c r="S62" s="290">
        <v>150000</v>
      </c>
    </row>
    <row r="63" spans="1:19" s="4" customFormat="1">
      <c r="A63" s="34"/>
      <c r="H63" s="143">
        <v>18852.099999999999</v>
      </c>
      <c r="I63" s="144">
        <v>0</v>
      </c>
      <c r="J63" s="144">
        <v>13843.41</v>
      </c>
      <c r="K63" s="144">
        <v>3461.05</v>
      </c>
      <c r="L63" s="144">
        <v>411.44</v>
      </c>
      <c r="M63" s="144">
        <v>825.94</v>
      </c>
      <c r="N63" s="144">
        <f>339.55-1</f>
        <v>338.55</v>
      </c>
      <c r="O63" s="144">
        <v>30.87</v>
      </c>
      <c r="P63" s="144">
        <v>270483</v>
      </c>
      <c r="Q63" s="144">
        <v>0</v>
      </c>
      <c r="R63" s="144">
        <f>SUM(H63:Q63)</f>
        <v>308246.36</v>
      </c>
      <c r="S63" s="289">
        <v>114935</v>
      </c>
    </row>
    <row r="64" spans="1:19" s="4" customFormat="1" ht="12.75" customHeight="1">
      <c r="A64" s="34"/>
      <c r="H64" s="35"/>
      <c r="I64" s="35"/>
      <c r="J64" s="35"/>
      <c r="K64" s="35"/>
      <c r="L64" s="35"/>
      <c r="M64" s="35"/>
      <c r="N64" s="35"/>
      <c r="O64" s="35"/>
      <c r="P64" s="35"/>
      <c r="Q64" s="35"/>
      <c r="R64" s="35"/>
      <c r="S64" s="291"/>
    </row>
    <row r="65" spans="1:19" s="4" customFormat="1">
      <c r="A65" s="34"/>
      <c r="B65" s="4" t="s">
        <v>92</v>
      </c>
      <c r="D65" s="4" t="s">
        <v>104</v>
      </c>
      <c r="G65" s="46"/>
      <c r="H65" s="145">
        <v>265100</v>
      </c>
      <c r="I65" s="146">
        <v>4900</v>
      </c>
      <c r="J65" s="146">
        <v>190900</v>
      </c>
      <c r="K65" s="146">
        <v>7601</v>
      </c>
      <c r="L65" s="146">
        <v>0</v>
      </c>
      <c r="M65" s="146">
        <v>67759</v>
      </c>
      <c r="N65" s="146">
        <v>0</v>
      </c>
      <c r="O65" s="146">
        <v>0</v>
      </c>
      <c r="P65" s="146">
        <v>100000</v>
      </c>
      <c r="Q65" s="146"/>
      <c r="R65" s="114">
        <f>SUM(H65:Q65)</f>
        <v>636260</v>
      </c>
      <c r="S65" s="290">
        <v>500000</v>
      </c>
    </row>
    <row r="66" spans="1:19" s="4" customFormat="1">
      <c r="A66" s="34"/>
      <c r="H66" s="143">
        <v>175789.36</v>
      </c>
      <c r="I66" s="144">
        <v>5.52</v>
      </c>
      <c r="J66" s="144">
        <v>128861.09</v>
      </c>
      <c r="K66" s="144">
        <v>3180.8</v>
      </c>
      <c r="L66" s="144">
        <v>5050</v>
      </c>
      <c r="M66" s="144">
        <v>63438.84</v>
      </c>
      <c r="N66" s="144">
        <v>2433.1799999999998</v>
      </c>
      <c r="O66" s="144">
        <v>15074.43</v>
      </c>
      <c r="P66" s="144">
        <v>245886.34</v>
      </c>
      <c r="Q66" s="144">
        <v>0</v>
      </c>
      <c r="R66" s="144">
        <f>SUM(H66:Q66)</f>
        <v>639719.55999999994</v>
      </c>
      <c r="S66" s="289">
        <v>778529</v>
      </c>
    </row>
    <row r="67" spans="1:19" s="4" customFormat="1" ht="12.75" customHeight="1">
      <c r="A67" s="34"/>
      <c r="H67" s="35"/>
      <c r="I67" s="35"/>
      <c r="J67" s="35"/>
      <c r="K67" s="35"/>
      <c r="L67" s="35"/>
      <c r="M67" s="35"/>
      <c r="N67" s="35"/>
      <c r="O67" s="35"/>
      <c r="P67" s="35"/>
      <c r="Q67" s="35"/>
      <c r="R67" s="35"/>
      <c r="S67" s="291"/>
    </row>
    <row r="68" spans="1:19">
      <c r="A68" s="20"/>
      <c r="B68" s="1" t="s">
        <v>93</v>
      </c>
      <c r="D68" s="1" t="s">
        <v>44</v>
      </c>
      <c r="G68" s="46"/>
      <c r="H68" s="113">
        <v>0</v>
      </c>
      <c r="I68" s="114">
        <v>0</v>
      </c>
      <c r="J68" s="114">
        <v>0</v>
      </c>
      <c r="K68" s="114">
        <v>0</v>
      </c>
      <c r="L68" s="114">
        <v>11760</v>
      </c>
      <c r="M68" s="114">
        <v>0</v>
      </c>
      <c r="N68" s="114">
        <v>8240</v>
      </c>
      <c r="O68" s="114">
        <v>0</v>
      </c>
      <c r="P68" s="114">
        <v>0</v>
      </c>
      <c r="Q68" s="114"/>
      <c r="R68" s="114">
        <f>SUM(H68:Q68)</f>
        <v>20000</v>
      </c>
      <c r="S68" s="273">
        <v>0</v>
      </c>
    </row>
    <row r="69" spans="1:19">
      <c r="A69" s="20"/>
      <c r="H69" s="143">
        <v>0</v>
      </c>
      <c r="I69" s="144">
        <v>0</v>
      </c>
      <c r="J69" s="144">
        <v>0</v>
      </c>
      <c r="K69" s="144">
        <v>0</v>
      </c>
      <c r="L69" s="144">
        <v>0</v>
      </c>
      <c r="M69" s="144">
        <v>0</v>
      </c>
      <c r="N69" s="144">
        <v>0</v>
      </c>
      <c r="O69" s="144">
        <v>0</v>
      </c>
      <c r="P69" s="144">
        <v>0</v>
      </c>
      <c r="Q69" s="144">
        <v>0</v>
      </c>
      <c r="R69" s="144">
        <f>SUM(H69:Q69)</f>
        <v>0</v>
      </c>
      <c r="S69" s="289">
        <v>0</v>
      </c>
    </row>
    <row r="70" spans="1:19" ht="12.75" customHeight="1">
      <c r="A70" s="20"/>
      <c r="S70" s="275"/>
    </row>
    <row r="71" spans="1:19">
      <c r="A71" s="20"/>
      <c r="B71" s="1" t="s">
        <v>94</v>
      </c>
      <c r="D71" s="1" t="s">
        <v>146</v>
      </c>
      <c r="G71" s="46"/>
      <c r="H71" s="113">
        <f>H74+H77+H80+H83</f>
        <v>48682.62000000001</v>
      </c>
      <c r="I71" s="114">
        <f t="shared" ref="I71:S71" si="2">I74+I77+I80+I83</f>
        <v>0</v>
      </c>
      <c r="J71" s="114">
        <f t="shared" si="2"/>
        <v>34418.61234</v>
      </c>
      <c r="K71" s="114">
        <f t="shared" si="2"/>
        <v>18300</v>
      </c>
      <c r="L71" s="114">
        <f t="shared" si="2"/>
        <v>2850</v>
      </c>
      <c r="M71" s="114">
        <f t="shared" si="2"/>
        <v>14075</v>
      </c>
      <c r="N71" s="114">
        <f t="shared" si="2"/>
        <v>2625</v>
      </c>
      <c r="O71" s="114">
        <f t="shared" si="2"/>
        <v>550</v>
      </c>
      <c r="P71" s="114">
        <f t="shared" si="2"/>
        <v>577337.80000000005</v>
      </c>
      <c r="Q71" s="114">
        <f t="shared" si="2"/>
        <v>0</v>
      </c>
      <c r="R71" s="114">
        <f t="shared" si="2"/>
        <v>698839.03233999992</v>
      </c>
      <c r="S71" s="276">
        <f t="shared" si="2"/>
        <v>580881</v>
      </c>
    </row>
    <row r="72" spans="1:19" s="110" customFormat="1" ht="11.4">
      <c r="A72" s="164"/>
      <c r="G72" s="225"/>
      <c r="H72" s="231">
        <f>H75+H78+H81+H84</f>
        <v>90479.390000000014</v>
      </c>
      <c r="I72" s="232">
        <f t="shared" ref="I72:Q72" si="3">I75+I78+I81+I84</f>
        <v>4.8600000000000003</v>
      </c>
      <c r="J72" s="232">
        <f t="shared" si="3"/>
        <v>66455.909999999989</v>
      </c>
      <c r="K72" s="232">
        <f t="shared" si="3"/>
        <v>13008.32</v>
      </c>
      <c r="L72" s="232">
        <f t="shared" si="3"/>
        <v>3323.42</v>
      </c>
      <c r="M72" s="232">
        <f t="shared" si="3"/>
        <v>1912.9199999999998</v>
      </c>
      <c r="N72" s="232">
        <f t="shared" si="3"/>
        <v>2539.5</v>
      </c>
      <c r="O72" s="232">
        <f t="shared" si="3"/>
        <v>334.22</v>
      </c>
      <c r="P72" s="232">
        <f t="shared" si="3"/>
        <v>498847.18000000005</v>
      </c>
      <c r="Q72" s="255">
        <f t="shared" si="3"/>
        <v>0</v>
      </c>
      <c r="R72" s="232">
        <f>SUM(H72:Q72)</f>
        <v>676905.72000000009</v>
      </c>
      <c r="S72" s="292">
        <f>S75+S78+S81+S84</f>
        <v>272583</v>
      </c>
    </row>
    <row r="73" spans="1:19" s="4" customFormat="1" ht="5.25" customHeight="1">
      <c r="A73" s="34"/>
      <c r="G73" s="251"/>
      <c r="H73" s="252"/>
      <c r="I73" s="253"/>
      <c r="J73" s="253"/>
      <c r="K73" s="253"/>
      <c r="L73" s="253"/>
      <c r="M73" s="253"/>
      <c r="N73" s="253"/>
      <c r="O73" s="253"/>
      <c r="P73" s="253"/>
      <c r="Q73" s="254"/>
      <c r="R73" s="302"/>
      <c r="S73" s="293"/>
    </row>
    <row r="74" spans="1:19" s="175" customFormat="1" ht="16.5" customHeight="1">
      <c r="A74" s="190"/>
      <c r="E74" s="175" t="s">
        <v>103</v>
      </c>
      <c r="G74" s="226"/>
      <c r="H74" s="188">
        <v>12621.420000000002</v>
      </c>
      <c r="I74" s="189">
        <v>0</v>
      </c>
      <c r="J74" s="189">
        <v>8923.3439400000007</v>
      </c>
      <c r="K74" s="189">
        <v>1500</v>
      </c>
      <c r="L74" s="189">
        <v>100</v>
      </c>
      <c r="M74" s="189">
        <v>4000</v>
      </c>
      <c r="N74" s="189">
        <v>525</v>
      </c>
      <c r="O74" s="189">
        <v>100</v>
      </c>
      <c r="P74" s="189">
        <v>3662.8</v>
      </c>
      <c r="Q74" s="189">
        <v>0</v>
      </c>
      <c r="R74" s="189">
        <f>SUM(H74:Q74)</f>
        <v>31432.563940000004</v>
      </c>
      <c r="S74" s="280">
        <v>9365</v>
      </c>
    </row>
    <row r="75" spans="1:19" s="192" customFormat="1" ht="16.5" customHeight="1">
      <c r="A75" s="174"/>
      <c r="E75" s="166"/>
      <c r="F75" s="166"/>
      <c r="G75" s="227"/>
      <c r="H75" s="168">
        <v>12029.59</v>
      </c>
      <c r="I75" s="169">
        <v>4.8600000000000003</v>
      </c>
      <c r="J75" s="169">
        <v>8843.1299999999992</v>
      </c>
      <c r="K75" s="169">
        <v>562.23</v>
      </c>
      <c r="L75" s="169">
        <v>264.91000000000003</v>
      </c>
      <c r="M75" s="169">
        <v>-0.35</v>
      </c>
      <c r="N75" s="169">
        <v>305.18</v>
      </c>
      <c r="O75" s="169">
        <v>27.14</v>
      </c>
      <c r="P75" s="169">
        <v>0</v>
      </c>
      <c r="Q75" s="169">
        <v>0</v>
      </c>
      <c r="R75" s="169">
        <f>SUM(H75:Q75)</f>
        <v>22036.690000000002</v>
      </c>
      <c r="S75" s="281">
        <v>26070</v>
      </c>
    </row>
    <row r="76" spans="1:19" s="176" customFormat="1" ht="6.75" customHeight="1">
      <c r="A76" s="174"/>
      <c r="E76" s="181"/>
      <c r="F76" s="181"/>
      <c r="G76" s="229"/>
      <c r="H76" s="186"/>
      <c r="I76" s="187"/>
      <c r="J76" s="187"/>
      <c r="K76" s="187"/>
      <c r="L76" s="187"/>
      <c r="M76" s="187"/>
      <c r="N76" s="187"/>
      <c r="O76" s="187"/>
      <c r="P76" s="187"/>
      <c r="Q76" s="187"/>
      <c r="R76" s="187"/>
      <c r="S76" s="282"/>
    </row>
    <row r="77" spans="1:19" s="175" customFormat="1" ht="16.5" customHeight="1">
      <c r="A77" s="190"/>
      <c r="E77" s="175" t="s">
        <v>111</v>
      </c>
      <c r="G77" s="226"/>
      <c r="H77" s="188">
        <v>12621.420000000002</v>
      </c>
      <c r="I77" s="189">
        <v>0</v>
      </c>
      <c r="J77" s="189">
        <v>8923.3439400000007</v>
      </c>
      <c r="K77" s="189">
        <v>10000</v>
      </c>
      <c r="L77" s="189">
        <v>1200</v>
      </c>
      <c r="M77" s="189">
        <v>450</v>
      </c>
      <c r="N77" s="189">
        <v>800</v>
      </c>
      <c r="O77" s="189">
        <v>150</v>
      </c>
      <c r="P77" s="189">
        <v>207830</v>
      </c>
      <c r="Q77" s="189">
        <v>0</v>
      </c>
      <c r="R77" s="189">
        <f>SUM(H77:Q77)</f>
        <v>241974.76394</v>
      </c>
      <c r="S77" s="280">
        <v>164836</v>
      </c>
    </row>
    <row r="78" spans="1:19" s="192" customFormat="1" ht="16.5" customHeight="1">
      <c r="A78" s="174"/>
      <c r="E78" s="166"/>
      <c r="F78" s="166"/>
      <c r="G78" s="227"/>
      <c r="H78" s="168">
        <v>29927.93</v>
      </c>
      <c r="I78" s="169">
        <v>0</v>
      </c>
      <c r="J78" s="169">
        <v>21936.35</v>
      </c>
      <c r="K78" s="169">
        <v>8658.1299999999992</v>
      </c>
      <c r="L78" s="169">
        <v>1692.57</v>
      </c>
      <c r="M78" s="169">
        <v>152.32</v>
      </c>
      <c r="N78" s="169">
        <v>1002.15</v>
      </c>
      <c r="O78" s="169">
        <v>152.88999999999999</v>
      </c>
      <c r="P78" s="169">
        <v>229570</v>
      </c>
      <c r="Q78" s="169">
        <v>0</v>
      </c>
      <c r="R78" s="169">
        <f>SUM(H78:Q78)</f>
        <v>293092.33999999997</v>
      </c>
      <c r="S78" s="281">
        <v>122109</v>
      </c>
    </row>
    <row r="79" spans="1:19" s="176" customFormat="1" ht="6" customHeight="1">
      <c r="A79" s="174"/>
      <c r="E79" s="181"/>
      <c r="F79" s="181"/>
      <c r="G79" s="229"/>
      <c r="H79" s="186"/>
      <c r="I79" s="187"/>
      <c r="J79" s="187"/>
      <c r="K79" s="187"/>
      <c r="L79" s="187"/>
      <c r="M79" s="187"/>
      <c r="N79" s="187"/>
      <c r="O79" s="187"/>
      <c r="P79" s="187"/>
      <c r="Q79" s="187"/>
      <c r="R79" s="187"/>
      <c r="S79" s="282"/>
    </row>
    <row r="80" spans="1:19" s="175" customFormat="1" ht="16.5" customHeight="1">
      <c r="A80" s="190"/>
      <c r="E80" s="175" t="s">
        <v>122</v>
      </c>
      <c r="G80" s="226"/>
      <c r="H80" s="188">
        <v>10818.360000000002</v>
      </c>
      <c r="I80" s="189">
        <v>0</v>
      </c>
      <c r="J80" s="189">
        <v>7648.5805200000013</v>
      </c>
      <c r="K80" s="189">
        <v>1500</v>
      </c>
      <c r="L80" s="189">
        <v>1200</v>
      </c>
      <c r="M80" s="189">
        <v>625</v>
      </c>
      <c r="N80" s="189">
        <v>1000</v>
      </c>
      <c r="O80" s="189">
        <v>200</v>
      </c>
      <c r="P80" s="189">
        <v>343315</v>
      </c>
      <c r="Q80" s="189">
        <v>0</v>
      </c>
      <c r="R80" s="189">
        <f>SUM(H80:Q80)</f>
        <v>366306.94052</v>
      </c>
      <c r="S80" s="280">
        <v>391180</v>
      </c>
    </row>
    <row r="81" spans="1:19" s="192" customFormat="1" ht="16.5" customHeight="1">
      <c r="A81" s="174"/>
      <c r="E81" s="166"/>
      <c r="F81" s="166"/>
      <c r="G81" s="227"/>
      <c r="H81" s="168">
        <v>38076.400000000001</v>
      </c>
      <c r="I81" s="169">
        <v>0</v>
      </c>
      <c r="J81" s="169">
        <v>27997.95</v>
      </c>
      <c r="K81" s="169">
        <v>11.77</v>
      </c>
      <c r="L81" s="169">
        <v>1101.72</v>
      </c>
      <c r="M81" s="169">
        <v>67.13</v>
      </c>
      <c r="N81" s="169">
        <v>960.65</v>
      </c>
      <c r="O81" s="169">
        <v>128.46</v>
      </c>
      <c r="P81" s="169">
        <v>242832.92</v>
      </c>
      <c r="Q81" s="169">
        <v>0</v>
      </c>
      <c r="R81" s="169">
        <f>SUM(H81:Q81)</f>
        <v>311177</v>
      </c>
      <c r="S81" s="281">
        <v>113858</v>
      </c>
    </row>
    <row r="82" spans="1:19" s="176" customFormat="1" ht="6.75" customHeight="1">
      <c r="A82" s="174"/>
      <c r="E82" s="181"/>
      <c r="F82" s="181"/>
      <c r="G82" s="229"/>
      <c r="H82" s="186"/>
      <c r="I82" s="187"/>
      <c r="J82" s="187"/>
      <c r="K82" s="187"/>
      <c r="L82" s="187"/>
      <c r="M82" s="187"/>
      <c r="N82" s="187"/>
      <c r="O82" s="187"/>
      <c r="P82" s="187"/>
      <c r="Q82" s="187"/>
      <c r="R82" s="187"/>
      <c r="S82" s="282"/>
    </row>
    <row r="83" spans="1:19" s="175" customFormat="1" ht="16.5" customHeight="1">
      <c r="A83" s="190"/>
      <c r="E83" s="175" t="s">
        <v>101</v>
      </c>
      <c r="G83" s="226"/>
      <c r="H83" s="188">
        <v>12621.420000000002</v>
      </c>
      <c r="I83" s="189">
        <v>0</v>
      </c>
      <c r="J83" s="189">
        <v>8923.3439400000007</v>
      </c>
      <c r="K83" s="189">
        <v>5300</v>
      </c>
      <c r="L83" s="189">
        <v>350</v>
      </c>
      <c r="M83" s="189">
        <v>9000</v>
      </c>
      <c r="N83" s="189">
        <v>300</v>
      </c>
      <c r="O83" s="189">
        <v>100</v>
      </c>
      <c r="P83" s="189">
        <v>22530</v>
      </c>
      <c r="Q83" s="189">
        <v>0</v>
      </c>
      <c r="R83" s="189">
        <f>SUM(H83:Q83)</f>
        <v>59124.763940000004</v>
      </c>
      <c r="S83" s="280">
        <v>15500</v>
      </c>
    </row>
    <row r="84" spans="1:19" s="192" customFormat="1" ht="16.5" customHeight="1">
      <c r="A84" s="174"/>
      <c r="F84" s="166"/>
      <c r="G84" s="227"/>
      <c r="H84" s="171">
        <v>10445.469999999999</v>
      </c>
      <c r="I84" s="172">
        <v>0</v>
      </c>
      <c r="J84" s="172">
        <v>7678.48</v>
      </c>
      <c r="K84" s="172">
        <v>3776.19</v>
      </c>
      <c r="L84" s="172">
        <v>264.22000000000003</v>
      </c>
      <c r="M84" s="172">
        <v>1693.82</v>
      </c>
      <c r="N84" s="172">
        <v>271.52</v>
      </c>
      <c r="O84" s="172">
        <v>25.73</v>
      </c>
      <c r="P84" s="172">
        <v>26444.26</v>
      </c>
      <c r="Q84" s="172">
        <v>0</v>
      </c>
      <c r="R84" s="169">
        <f>SUM(H84:Q84)</f>
        <v>50599.689999999995</v>
      </c>
      <c r="S84" s="283">
        <v>10546</v>
      </c>
    </row>
    <row r="85" spans="1:19" ht="12.75" customHeight="1">
      <c r="A85" s="20"/>
      <c r="R85" s="300"/>
      <c r="S85" s="90"/>
    </row>
    <row r="86" spans="1:19" s="12" customFormat="1">
      <c r="D86" s="45"/>
      <c r="E86" s="41"/>
      <c r="F86" s="244"/>
      <c r="G86" s="41" t="s">
        <v>131</v>
      </c>
      <c r="H86" s="40">
        <f t="shared" ref="H86:R86" si="4">H59+H62+H65+H68+H71</f>
        <v>821982.62</v>
      </c>
      <c r="I86" s="40">
        <f t="shared" si="4"/>
        <v>13400</v>
      </c>
      <c r="J86" s="40">
        <f t="shared" si="4"/>
        <v>590618.61233999999</v>
      </c>
      <c r="K86" s="40">
        <f t="shared" si="4"/>
        <v>57281</v>
      </c>
      <c r="L86" s="40">
        <f t="shared" si="4"/>
        <v>23880</v>
      </c>
      <c r="M86" s="40">
        <f t="shared" si="4"/>
        <v>252863</v>
      </c>
      <c r="N86" s="40">
        <f t="shared" si="4"/>
        <v>12665</v>
      </c>
      <c r="O86" s="40">
        <f t="shared" si="4"/>
        <v>42787</v>
      </c>
      <c r="P86" s="40">
        <f t="shared" si="4"/>
        <v>2190537.7999999998</v>
      </c>
      <c r="Q86" s="40">
        <f t="shared" si="4"/>
        <v>0</v>
      </c>
      <c r="R86" s="40">
        <f t="shared" si="4"/>
        <v>4006015.0323399999</v>
      </c>
      <c r="S86" s="99">
        <f>S59+S62+S65+S68+S71</f>
        <v>1611881</v>
      </c>
    </row>
    <row r="87" spans="1:19">
      <c r="A87" s="17"/>
      <c r="G87" s="128" t="s">
        <v>130</v>
      </c>
      <c r="H87" s="74">
        <f>H60+H63+H66+H69+H72</f>
        <v>481100</v>
      </c>
      <c r="I87" s="74">
        <f t="shared" ref="I87:Q87" si="5">I60+I63+I66+I69+I72</f>
        <v>9117.9000000000015</v>
      </c>
      <c r="J87" s="74">
        <f t="shared" si="5"/>
        <v>359700.36999999994</v>
      </c>
      <c r="K87" s="74">
        <f t="shared" si="5"/>
        <v>32622.89</v>
      </c>
      <c r="L87" s="74">
        <f t="shared" si="5"/>
        <v>14279.19</v>
      </c>
      <c r="M87" s="74">
        <f t="shared" si="5"/>
        <v>80840.679999999993</v>
      </c>
      <c r="N87" s="74">
        <f t="shared" si="5"/>
        <v>8863.2900000000009</v>
      </c>
      <c r="O87" s="74">
        <f t="shared" si="5"/>
        <v>30896.760000000002</v>
      </c>
      <c r="P87" s="74">
        <f t="shared" si="5"/>
        <v>3118604.29</v>
      </c>
      <c r="Q87" s="74">
        <f t="shared" si="5"/>
        <v>0</v>
      </c>
      <c r="R87" s="304">
        <f>SUM(H87:Q87)</f>
        <v>4136025.37</v>
      </c>
      <c r="S87" s="103">
        <f>S60+S63+S66+S69+S72</f>
        <v>1959060</v>
      </c>
    </row>
    <row r="88" spans="1:19">
      <c r="A88" s="17"/>
      <c r="P88" s="81"/>
      <c r="R88" s="303"/>
      <c r="S88" s="90"/>
    </row>
    <row r="89" spans="1:19" s="30" customFormat="1">
      <c r="A89" s="29"/>
      <c r="B89" s="30" t="s">
        <v>46</v>
      </c>
      <c r="D89" s="31"/>
      <c r="E89" s="31"/>
      <c r="F89" s="31"/>
      <c r="G89" s="80" t="s">
        <v>107</v>
      </c>
      <c r="H89" s="32"/>
      <c r="I89" s="32"/>
      <c r="J89" s="32"/>
      <c r="K89" s="32"/>
      <c r="L89" s="32"/>
      <c r="M89" s="32"/>
      <c r="N89" s="32"/>
      <c r="O89" s="32"/>
      <c r="P89" s="32"/>
      <c r="Q89" s="32"/>
      <c r="R89" s="32"/>
      <c r="S89" s="100"/>
    </row>
    <row r="90" spans="1:19">
      <c r="A90" s="20"/>
      <c r="B90" s="1" t="s">
        <v>95</v>
      </c>
      <c r="D90" s="1" t="s">
        <v>48</v>
      </c>
      <c r="G90" s="46"/>
      <c r="H90" s="113">
        <v>17213</v>
      </c>
      <c r="I90" s="114">
        <v>3038</v>
      </c>
      <c r="J90" s="114">
        <v>14317.456999999999</v>
      </c>
      <c r="K90" s="114">
        <v>10800</v>
      </c>
      <c r="L90" s="114">
        <v>1000</v>
      </c>
      <c r="M90" s="114">
        <v>110658</v>
      </c>
      <c r="N90" s="114">
        <v>500</v>
      </c>
      <c r="O90" s="114">
        <v>500</v>
      </c>
      <c r="P90" s="114">
        <v>75875.200000000012</v>
      </c>
      <c r="Q90" s="114">
        <v>0</v>
      </c>
      <c r="R90" s="114">
        <f>SUM(H90:Q90)</f>
        <v>233901.65700000001</v>
      </c>
      <c r="S90" s="294" t="s">
        <v>155</v>
      </c>
    </row>
    <row r="91" spans="1:19">
      <c r="A91" s="20"/>
      <c r="H91" s="143">
        <v>11790.67</v>
      </c>
      <c r="I91" s="144">
        <v>1248.96</v>
      </c>
      <c r="J91" s="144">
        <v>9546.75</v>
      </c>
      <c r="K91" s="144">
        <v>1.48</v>
      </c>
      <c r="L91" s="144">
        <v>322.93</v>
      </c>
      <c r="M91" s="144">
        <v>174191.22</v>
      </c>
      <c r="N91" s="144">
        <v>271.67</v>
      </c>
      <c r="O91" s="144">
        <v>34.51</v>
      </c>
      <c r="P91" s="144">
        <v>126016.47</v>
      </c>
      <c r="Q91" s="144">
        <v>0</v>
      </c>
      <c r="R91" s="144">
        <f>SUM(H91:Q91)</f>
        <v>323424.66000000003</v>
      </c>
      <c r="S91" s="295" t="s">
        <v>155</v>
      </c>
    </row>
    <row r="92" spans="1:19" ht="12.75" customHeight="1">
      <c r="A92" s="20"/>
      <c r="S92" s="296"/>
    </row>
    <row r="93" spans="1:19">
      <c r="A93" s="20"/>
      <c r="B93" s="1" t="s">
        <v>95</v>
      </c>
      <c r="D93" s="1" t="s">
        <v>49</v>
      </c>
      <c r="G93" s="46"/>
      <c r="H93" s="113">
        <v>0</v>
      </c>
      <c r="I93" s="114">
        <v>0</v>
      </c>
      <c r="J93" s="114">
        <v>0</v>
      </c>
      <c r="K93" s="114">
        <v>0</v>
      </c>
      <c r="L93" s="114">
        <v>0</v>
      </c>
      <c r="M93" s="114">
        <v>0</v>
      </c>
      <c r="N93" s="114">
        <v>0</v>
      </c>
      <c r="O93" s="114">
        <v>0</v>
      </c>
      <c r="P93" s="114">
        <v>0</v>
      </c>
      <c r="Q93" s="114">
        <v>0</v>
      </c>
      <c r="R93" s="114">
        <f>SUM(H93:Q93)</f>
        <v>0</v>
      </c>
      <c r="S93" s="294" t="s">
        <v>155</v>
      </c>
    </row>
    <row r="94" spans="1:19">
      <c r="A94" s="20"/>
      <c r="H94" s="143"/>
      <c r="I94" s="144"/>
      <c r="J94" s="144"/>
      <c r="K94" s="144"/>
      <c r="L94" s="144"/>
      <c r="M94" s="144"/>
      <c r="N94" s="144"/>
      <c r="O94" s="144"/>
      <c r="P94" s="144"/>
      <c r="Q94" s="144"/>
      <c r="R94" s="144"/>
      <c r="S94" s="295" t="s">
        <v>155</v>
      </c>
    </row>
    <row r="95" spans="1:19" ht="12.75" customHeight="1">
      <c r="A95" s="20"/>
      <c r="S95" s="91"/>
    </row>
    <row r="96" spans="1:19">
      <c r="A96" s="17"/>
      <c r="D96" s="36"/>
      <c r="E96" s="43"/>
      <c r="F96" s="41" t="s">
        <v>132</v>
      </c>
      <c r="G96" s="43"/>
      <c r="H96" s="40">
        <f>H90+H93</f>
        <v>17213</v>
      </c>
      <c r="I96" s="40">
        <f t="shared" ref="I96:R96" si="6">I90+I93</f>
        <v>3038</v>
      </c>
      <c r="J96" s="40">
        <f t="shared" si="6"/>
        <v>14317.456999999999</v>
      </c>
      <c r="K96" s="40">
        <f t="shared" si="6"/>
        <v>10800</v>
      </c>
      <c r="L96" s="40">
        <f t="shared" si="6"/>
        <v>1000</v>
      </c>
      <c r="M96" s="40">
        <f t="shared" si="6"/>
        <v>110658</v>
      </c>
      <c r="N96" s="40">
        <f t="shared" si="6"/>
        <v>500</v>
      </c>
      <c r="O96" s="40">
        <f t="shared" si="6"/>
        <v>500</v>
      </c>
      <c r="P96" s="40">
        <f t="shared" si="6"/>
        <v>75875.200000000012</v>
      </c>
      <c r="Q96" s="40">
        <f t="shared" si="6"/>
        <v>0</v>
      </c>
      <c r="R96" s="40">
        <f t="shared" si="6"/>
        <v>233901.65700000001</v>
      </c>
      <c r="S96" s="99">
        <v>0</v>
      </c>
    </row>
    <row r="97" spans="1:21">
      <c r="A97" s="17"/>
      <c r="G97" s="128" t="s">
        <v>130</v>
      </c>
      <c r="H97" s="74">
        <f>H91+H94</f>
        <v>11790.67</v>
      </c>
      <c r="I97" s="74">
        <f t="shared" ref="I97:R97" si="7">I91+I94</f>
        <v>1248.96</v>
      </c>
      <c r="J97" s="74">
        <f t="shared" si="7"/>
        <v>9546.75</v>
      </c>
      <c r="K97" s="74">
        <f t="shared" si="7"/>
        <v>1.48</v>
      </c>
      <c r="L97" s="74">
        <f t="shared" si="7"/>
        <v>322.93</v>
      </c>
      <c r="M97" s="74">
        <f t="shared" si="7"/>
        <v>174191.22</v>
      </c>
      <c r="N97" s="74">
        <f t="shared" si="7"/>
        <v>271.67</v>
      </c>
      <c r="O97" s="74">
        <f t="shared" si="7"/>
        <v>34.51</v>
      </c>
      <c r="P97" s="74">
        <f t="shared" si="7"/>
        <v>126016.47</v>
      </c>
      <c r="Q97" s="74">
        <f t="shared" si="7"/>
        <v>0</v>
      </c>
      <c r="R97" s="74">
        <f t="shared" si="7"/>
        <v>323424.66000000003</v>
      </c>
      <c r="S97" s="250">
        <v>0</v>
      </c>
    </row>
    <row r="98" spans="1:21">
      <c r="A98" s="17"/>
      <c r="P98" s="81"/>
      <c r="S98" s="90"/>
    </row>
    <row r="99" spans="1:21" s="46" customFormat="1">
      <c r="A99" s="17"/>
      <c r="B99" s="44" t="s">
        <v>50</v>
      </c>
      <c r="G99" s="56"/>
      <c r="S99" s="89"/>
    </row>
    <row r="100" spans="1:21" s="46" customFormat="1">
      <c r="A100" s="17"/>
      <c r="G100" s="80" t="s">
        <v>107</v>
      </c>
      <c r="S100" s="247"/>
    </row>
    <row r="101" spans="1:21" s="46" customFormat="1">
      <c r="A101" s="20"/>
      <c r="D101" s="46" t="s">
        <v>105</v>
      </c>
      <c r="G101" s="57"/>
      <c r="H101" s="113">
        <v>0</v>
      </c>
      <c r="I101" s="114">
        <v>0</v>
      </c>
      <c r="J101" s="114">
        <v>0</v>
      </c>
      <c r="K101" s="114">
        <v>0</v>
      </c>
      <c r="L101" s="114">
        <v>0</v>
      </c>
      <c r="M101" s="114">
        <v>738000</v>
      </c>
      <c r="N101" s="114">
        <v>0</v>
      </c>
      <c r="O101" s="114">
        <v>0</v>
      </c>
      <c r="P101" s="114">
        <v>0</v>
      </c>
      <c r="Q101" s="114">
        <v>0</v>
      </c>
      <c r="R101" s="114">
        <f>SUM(H101:Q101)</f>
        <v>738000</v>
      </c>
      <c r="S101" s="248">
        <v>0</v>
      </c>
    </row>
    <row r="102" spans="1:21" s="46" customFormat="1">
      <c r="A102" s="20"/>
      <c r="G102" s="57"/>
      <c r="H102" s="143">
        <v>0</v>
      </c>
      <c r="I102" s="144">
        <v>0</v>
      </c>
      <c r="J102" s="144">
        <v>0</v>
      </c>
      <c r="K102" s="144">
        <v>0</v>
      </c>
      <c r="L102" s="144">
        <v>104.61</v>
      </c>
      <c r="M102" s="144">
        <v>935958</v>
      </c>
      <c r="N102" s="144">
        <v>0</v>
      </c>
      <c r="O102" s="144">
        <v>0</v>
      </c>
      <c r="P102" s="144">
        <v>0</v>
      </c>
      <c r="Q102" s="144">
        <v>0</v>
      </c>
      <c r="R102" s="150">
        <v>936062.61</v>
      </c>
      <c r="S102" s="249">
        <v>0</v>
      </c>
    </row>
    <row r="103" spans="1:21" s="46" customFormat="1" ht="12.75" customHeight="1">
      <c r="A103" s="20"/>
      <c r="G103" s="57"/>
      <c r="H103" s="48"/>
      <c r="I103" s="48"/>
      <c r="J103" s="48"/>
      <c r="K103" s="48"/>
      <c r="L103" s="48"/>
      <c r="M103" s="48"/>
      <c r="N103" s="48"/>
      <c r="O103" s="48"/>
      <c r="P103" s="48"/>
      <c r="R103" s="48"/>
      <c r="S103" s="90"/>
    </row>
    <row r="104" spans="1:21" s="46" customFormat="1">
      <c r="D104" s="36"/>
      <c r="E104" s="41"/>
      <c r="F104" s="41" t="s">
        <v>133</v>
      </c>
      <c r="G104" s="58"/>
      <c r="H104" s="40">
        <f>H101</f>
        <v>0</v>
      </c>
      <c r="I104" s="40">
        <f t="shared" ref="I104:R104" si="8">I101</f>
        <v>0</v>
      </c>
      <c r="J104" s="40">
        <f t="shared" si="8"/>
        <v>0</v>
      </c>
      <c r="K104" s="40">
        <f t="shared" si="8"/>
        <v>0</v>
      </c>
      <c r="L104" s="40">
        <f t="shared" si="8"/>
        <v>0</v>
      </c>
      <c r="M104" s="40">
        <f t="shared" si="8"/>
        <v>738000</v>
      </c>
      <c r="N104" s="40">
        <f t="shared" si="8"/>
        <v>0</v>
      </c>
      <c r="O104" s="40">
        <f t="shared" si="8"/>
        <v>0</v>
      </c>
      <c r="P104" s="40">
        <f t="shared" si="8"/>
        <v>0</v>
      </c>
      <c r="Q104" s="40">
        <f t="shared" si="8"/>
        <v>0</v>
      </c>
      <c r="R104" s="40">
        <f t="shared" si="8"/>
        <v>738000</v>
      </c>
      <c r="S104" s="99">
        <v>0</v>
      </c>
      <c r="U104" s="46" t="s">
        <v>158</v>
      </c>
    </row>
    <row r="105" spans="1:21" s="46" customFormat="1">
      <c r="G105" s="128" t="s">
        <v>130</v>
      </c>
      <c r="H105" s="74">
        <f>H102</f>
        <v>0</v>
      </c>
      <c r="I105" s="74">
        <f t="shared" ref="I105:R105" si="9">I102</f>
        <v>0</v>
      </c>
      <c r="J105" s="74">
        <f t="shared" si="9"/>
        <v>0</v>
      </c>
      <c r="K105" s="74">
        <f t="shared" si="9"/>
        <v>0</v>
      </c>
      <c r="L105" s="74">
        <f t="shared" si="9"/>
        <v>104.61</v>
      </c>
      <c r="M105" s="74">
        <f t="shared" si="9"/>
        <v>935958</v>
      </c>
      <c r="N105" s="74">
        <f t="shared" si="9"/>
        <v>0</v>
      </c>
      <c r="O105" s="74">
        <f t="shared" si="9"/>
        <v>0</v>
      </c>
      <c r="P105" s="74">
        <f t="shared" si="9"/>
        <v>0</v>
      </c>
      <c r="Q105" s="74">
        <f t="shared" si="9"/>
        <v>0</v>
      </c>
      <c r="R105" s="74">
        <f t="shared" si="9"/>
        <v>936062.61</v>
      </c>
      <c r="S105" s="103">
        <v>0</v>
      </c>
      <c r="U105" s="308">
        <f>(P54+P87+P97+P105)/(R54+R87+R97+R105)</f>
        <v>0.74805390260190396</v>
      </c>
    </row>
    <row r="106" spans="1:21" s="4" customFormat="1">
      <c r="G106" s="154"/>
      <c r="H106" s="155"/>
      <c r="I106" s="155"/>
      <c r="J106" s="155"/>
      <c r="K106" s="155"/>
      <c r="L106" s="155"/>
      <c r="M106" s="155"/>
      <c r="N106" s="155"/>
      <c r="O106" s="155"/>
      <c r="P106" s="155"/>
      <c r="Q106" s="155"/>
      <c r="R106" s="155"/>
      <c r="S106" s="246"/>
    </row>
    <row r="107" spans="1:21">
      <c r="A107" s="17"/>
      <c r="B107" s="44" t="s">
        <v>55</v>
      </c>
      <c r="S107" s="90"/>
    </row>
    <row r="108" spans="1:21" s="46" customFormat="1">
      <c r="A108" s="17"/>
      <c r="B108" s="44"/>
      <c r="G108" s="80" t="s">
        <v>107</v>
      </c>
      <c r="H108" s="48"/>
      <c r="I108" s="48"/>
      <c r="J108" s="48"/>
      <c r="K108" s="48"/>
      <c r="L108" s="48"/>
      <c r="M108" s="48"/>
      <c r="N108" s="48"/>
      <c r="O108" s="48"/>
      <c r="P108" s="48"/>
      <c r="Q108" s="48"/>
      <c r="R108" s="48"/>
      <c r="S108" s="90"/>
    </row>
    <row r="109" spans="1:21" s="46" customFormat="1">
      <c r="A109" s="17"/>
      <c r="B109" s="44"/>
      <c r="G109" s="80"/>
      <c r="H109" s="48"/>
      <c r="I109" s="48"/>
      <c r="J109" s="48"/>
      <c r="K109" s="48"/>
      <c r="L109" s="48"/>
      <c r="M109" s="48"/>
      <c r="N109" s="48"/>
      <c r="O109" s="48"/>
      <c r="P109" s="48"/>
      <c r="Q109" s="48"/>
      <c r="R109" s="48"/>
      <c r="S109" s="90"/>
    </row>
    <row r="110" spans="1:21" s="46" customFormat="1">
      <c r="A110" s="17"/>
      <c r="B110" s="44"/>
      <c r="D110" s="1" t="s">
        <v>151</v>
      </c>
      <c r="G110" s="80"/>
      <c r="H110" s="113">
        <f>H113+H116+H119+H122</f>
        <v>134146.68</v>
      </c>
      <c r="I110" s="114">
        <f t="shared" ref="I110:R110" si="10">I113+I116+I119+I122</f>
        <v>0</v>
      </c>
      <c r="J110" s="114">
        <f t="shared" si="10"/>
        <v>94841.702759999986</v>
      </c>
      <c r="K110" s="114">
        <f t="shared" si="10"/>
        <v>6089</v>
      </c>
      <c r="L110" s="114">
        <f t="shared" si="10"/>
        <v>7177.67</v>
      </c>
      <c r="M110" s="114">
        <f t="shared" si="10"/>
        <v>15852</v>
      </c>
      <c r="N110" s="114">
        <f t="shared" si="10"/>
        <v>5523</v>
      </c>
      <c r="O110" s="114">
        <f t="shared" si="10"/>
        <v>852</v>
      </c>
      <c r="P110" s="114">
        <f t="shared" si="10"/>
        <v>0</v>
      </c>
      <c r="Q110" s="114">
        <f t="shared" si="10"/>
        <v>0</v>
      </c>
      <c r="R110" s="138">
        <f t="shared" si="10"/>
        <v>264482.05275999999</v>
      </c>
      <c r="S110" s="147"/>
    </row>
    <row r="111" spans="1:21" s="86" customFormat="1" ht="11.4">
      <c r="A111" s="223"/>
      <c r="G111" s="87"/>
      <c r="H111" s="231">
        <f>H114+H117+H120+H123</f>
        <v>87550.76</v>
      </c>
      <c r="I111" s="232">
        <f t="shared" ref="I111:R111" si="11">I114+I117+I120+I123</f>
        <v>0</v>
      </c>
      <c r="J111" s="232">
        <f t="shared" si="11"/>
        <v>64120.18</v>
      </c>
      <c r="K111" s="232">
        <f t="shared" si="11"/>
        <v>1142.0300000000002</v>
      </c>
      <c r="L111" s="232">
        <f t="shared" si="11"/>
        <v>3639.07</v>
      </c>
      <c r="M111" s="232">
        <f t="shared" si="11"/>
        <v>11630.710000000001</v>
      </c>
      <c r="N111" s="232">
        <f t="shared" si="11"/>
        <v>2328.52</v>
      </c>
      <c r="O111" s="232">
        <f t="shared" si="11"/>
        <v>751.93</v>
      </c>
      <c r="P111" s="232">
        <f t="shared" si="11"/>
        <v>0</v>
      </c>
      <c r="Q111" s="232">
        <f t="shared" si="11"/>
        <v>0</v>
      </c>
      <c r="R111" s="233">
        <f t="shared" si="11"/>
        <v>171163.2</v>
      </c>
      <c r="S111" s="243"/>
    </row>
    <row r="112" spans="1:21" s="176" customFormat="1" ht="6" customHeight="1">
      <c r="A112" s="174"/>
      <c r="G112" s="183"/>
      <c r="H112" s="235"/>
      <c r="I112" s="236"/>
      <c r="J112" s="236"/>
      <c r="K112" s="236"/>
      <c r="L112" s="236"/>
      <c r="M112" s="236"/>
      <c r="N112" s="236"/>
      <c r="O112" s="236"/>
      <c r="P112" s="236"/>
      <c r="Q112" s="236"/>
      <c r="R112" s="241"/>
      <c r="S112" s="242"/>
    </row>
    <row r="113" spans="1:19" s="176" customFormat="1">
      <c r="A113" s="174"/>
      <c r="B113" s="175"/>
      <c r="C113" s="175"/>
      <c r="D113" s="175"/>
      <c r="E113" s="175" t="s">
        <v>56</v>
      </c>
      <c r="F113" s="175"/>
      <c r="G113" s="175"/>
      <c r="H113" s="178">
        <v>88948.08</v>
      </c>
      <c r="I113" s="179">
        <v>0</v>
      </c>
      <c r="J113" s="179">
        <v>62886.292559999994</v>
      </c>
      <c r="K113" s="179">
        <v>0</v>
      </c>
      <c r="L113" s="179">
        <v>5866.5300000000007</v>
      </c>
      <c r="M113" s="179">
        <v>200</v>
      </c>
      <c r="N113" s="179">
        <v>453</v>
      </c>
      <c r="O113" s="179">
        <v>202</v>
      </c>
      <c r="P113" s="179">
        <v>0</v>
      </c>
      <c r="Q113" s="179">
        <v>0</v>
      </c>
      <c r="R113" s="197">
        <f>SUM(H113:Q113)</f>
        <v>158555.90255999999</v>
      </c>
      <c r="S113" s="242"/>
    </row>
    <row r="114" spans="1:19" s="192" customFormat="1" ht="10.199999999999999">
      <c r="A114" s="174"/>
      <c r="B114" s="166"/>
      <c r="C114" s="166"/>
      <c r="D114" s="166"/>
      <c r="E114" s="166"/>
      <c r="F114" s="166"/>
      <c r="G114" s="166"/>
      <c r="H114" s="168">
        <v>56552.98</v>
      </c>
      <c r="I114" s="169">
        <v>0</v>
      </c>
      <c r="J114" s="169">
        <v>40920.99</v>
      </c>
      <c r="K114" s="169">
        <v>0</v>
      </c>
      <c r="L114" s="169">
        <v>2855.82</v>
      </c>
      <c r="M114" s="169">
        <v>192.02</v>
      </c>
      <c r="N114" s="169">
        <v>446.23</v>
      </c>
      <c r="O114" s="169">
        <v>84.34</v>
      </c>
      <c r="P114" s="169">
        <v>0</v>
      </c>
      <c r="Q114" s="169">
        <v>0</v>
      </c>
      <c r="R114" s="205">
        <f>SUM(H114:Q114)</f>
        <v>101052.38</v>
      </c>
      <c r="S114" s="206"/>
    </row>
    <row r="115" spans="1:19" s="176" customFormat="1" ht="5.25" customHeight="1">
      <c r="A115" s="174"/>
      <c r="B115" s="181"/>
      <c r="C115" s="181"/>
      <c r="D115" s="181"/>
      <c r="E115" s="181"/>
      <c r="F115" s="181"/>
      <c r="G115" s="181"/>
      <c r="H115" s="199"/>
      <c r="I115" s="200"/>
      <c r="J115" s="200"/>
      <c r="K115" s="200"/>
      <c r="L115" s="200"/>
      <c r="M115" s="200"/>
      <c r="N115" s="200"/>
      <c r="O115" s="200"/>
      <c r="P115" s="200"/>
      <c r="Q115" s="200"/>
      <c r="R115" s="211"/>
      <c r="S115" s="210"/>
    </row>
    <row r="116" spans="1:19" s="176" customFormat="1">
      <c r="A116" s="174"/>
      <c r="B116" s="175"/>
      <c r="C116" s="175"/>
      <c r="D116" s="175"/>
      <c r="E116" s="175" t="s">
        <v>57</v>
      </c>
      <c r="F116" s="175"/>
      <c r="G116" s="175"/>
      <c r="H116" s="178">
        <v>37143.599999999999</v>
      </c>
      <c r="I116" s="179">
        <v>0</v>
      </c>
      <c r="J116" s="179">
        <v>26260.525199999996</v>
      </c>
      <c r="K116" s="179">
        <v>1950</v>
      </c>
      <c r="L116" s="179">
        <v>1126.1399999999999</v>
      </c>
      <c r="M116" s="179">
        <v>14352</v>
      </c>
      <c r="N116" s="179">
        <v>65</v>
      </c>
      <c r="O116" s="179">
        <v>650</v>
      </c>
      <c r="P116" s="179">
        <v>0</v>
      </c>
      <c r="Q116" s="179">
        <v>0</v>
      </c>
      <c r="R116" s="212">
        <f>SUM(H116:Q116)</f>
        <v>81547.265199999994</v>
      </c>
      <c r="S116" s="210"/>
    </row>
    <row r="117" spans="1:19" s="192" customFormat="1" ht="10.199999999999999">
      <c r="A117" s="174"/>
      <c r="B117" s="166"/>
      <c r="C117" s="166"/>
      <c r="D117" s="166"/>
      <c r="E117" s="166"/>
      <c r="F117" s="166"/>
      <c r="G117" s="166"/>
      <c r="H117" s="168">
        <v>21822.59</v>
      </c>
      <c r="I117" s="169">
        <v>0</v>
      </c>
      <c r="J117" s="169">
        <v>16347.2</v>
      </c>
      <c r="K117" s="169">
        <v>34.65</v>
      </c>
      <c r="L117" s="169">
        <v>711.21</v>
      </c>
      <c r="M117" s="169">
        <v>10128.75</v>
      </c>
      <c r="N117" s="169">
        <v>631.71</v>
      </c>
      <c r="O117" s="169">
        <v>77.95</v>
      </c>
      <c r="P117" s="169">
        <v>0</v>
      </c>
      <c r="Q117" s="169">
        <v>0</v>
      </c>
      <c r="R117" s="205">
        <f>SUM(H117:Q117)</f>
        <v>49754.06</v>
      </c>
      <c r="S117" s="206"/>
    </row>
    <row r="118" spans="1:19" s="176" customFormat="1" ht="5.25" customHeight="1">
      <c r="A118" s="174"/>
      <c r="B118" s="181"/>
      <c r="C118" s="181"/>
      <c r="D118" s="181"/>
      <c r="E118" s="181"/>
      <c r="F118" s="181"/>
      <c r="G118" s="181"/>
      <c r="H118" s="199"/>
      <c r="I118" s="200"/>
      <c r="J118" s="200"/>
      <c r="K118" s="200"/>
      <c r="L118" s="200"/>
      <c r="M118" s="200"/>
      <c r="N118" s="200"/>
      <c r="O118" s="200"/>
      <c r="P118" s="200"/>
      <c r="Q118" s="200"/>
      <c r="R118" s="211"/>
      <c r="S118" s="210"/>
    </row>
    <row r="119" spans="1:19" s="176" customFormat="1">
      <c r="A119" s="174"/>
      <c r="B119" s="175"/>
      <c r="C119" s="175"/>
      <c r="D119" s="175"/>
      <c r="E119" s="175" t="s">
        <v>58</v>
      </c>
      <c r="F119" s="175"/>
      <c r="G119" s="175"/>
      <c r="H119" s="178">
        <v>2685</v>
      </c>
      <c r="I119" s="179">
        <v>0</v>
      </c>
      <c r="J119" s="179">
        <v>1898.2949999999998</v>
      </c>
      <c r="K119" s="179">
        <v>4139</v>
      </c>
      <c r="L119" s="179">
        <v>0</v>
      </c>
      <c r="M119" s="179">
        <v>325</v>
      </c>
      <c r="N119" s="179">
        <v>3705</v>
      </c>
      <c r="O119" s="179">
        <v>0</v>
      </c>
      <c r="P119" s="179">
        <v>0</v>
      </c>
      <c r="Q119" s="179">
        <v>0</v>
      </c>
      <c r="R119" s="212">
        <f>SUM(H119:Q119)</f>
        <v>12752.295</v>
      </c>
      <c r="S119" s="210"/>
    </row>
    <row r="120" spans="1:19" s="192" customFormat="1" ht="10.199999999999999">
      <c r="A120" s="174"/>
      <c r="B120" s="166"/>
      <c r="C120" s="166"/>
      <c r="D120" s="166"/>
      <c r="E120" s="166"/>
      <c r="F120" s="166"/>
      <c r="G120" s="166"/>
      <c r="H120" s="168">
        <v>2502.65</v>
      </c>
      <c r="I120" s="169">
        <v>0</v>
      </c>
      <c r="J120" s="169">
        <v>1868.11</v>
      </c>
      <c r="K120" s="169">
        <v>1101.23</v>
      </c>
      <c r="L120" s="169">
        <v>19.73</v>
      </c>
      <c r="M120" s="169">
        <v>8.01</v>
      </c>
      <c r="N120" s="169">
        <v>1076.47</v>
      </c>
      <c r="O120" s="169">
        <v>1017</v>
      </c>
      <c r="P120" s="169">
        <v>0</v>
      </c>
      <c r="Q120" s="169">
        <v>0</v>
      </c>
      <c r="R120" s="205">
        <f>SUM(H120:Q120)</f>
        <v>7593.2</v>
      </c>
      <c r="S120" s="206"/>
    </row>
    <row r="121" spans="1:19" s="176" customFormat="1" ht="5.25" customHeight="1">
      <c r="A121" s="174"/>
      <c r="B121" s="181"/>
      <c r="C121" s="181"/>
      <c r="D121" s="181"/>
      <c r="E121" s="181"/>
      <c r="F121" s="181"/>
      <c r="G121" s="181"/>
      <c r="H121" s="199"/>
      <c r="I121" s="200"/>
      <c r="J121" s="200"/>
      <c r="K121" s="200"/>
      <c r="L121" s="200"/>
      <c r="M121" s="200"/>
      <c r="N121" s="200"/>
      <c r="O121" s="200"/>
      <c r="P121" s="200"/>
      <c r="Q121" s="200"/>
      <c r="R121" s="211"/>
      <c r="S121" s="210"/>
    </row>
    <row r="122" spans="1:19" s="176" customFormat="1" ht="12" customHeight="1">
      <c r="A122" s="174"/>
      <c r="C122" s="175"/>
      <c r="D122" s="226" t="s">
        <v>109</v>
      </c>
      <c r="E122" s="175" t="s">
        <v>60</v>
      </c>
      <c r="F122" s="175"/>
      <c r="G122" s="175"/>
      <c r="H122" s="178">
        <v>5370</v>
      </c>
      <c r="I122" s="179">
        <v>0</v>
      </c>
      <c r="J122" s="179">
        <v>3796.5899999999997</v>
      </c>
      <c r="K122" s="179">
        <v>0</v>
      </c>
      <c r="L122" s="179">
        <v>185</v>
      </c>
      <c r="M122" s="179">
        <v>975</v>
      </c>
      <c r="N122" s="179">
        <v>1300</v>
      </c>
      <c r="O122" s="179">
        <v>0</v>
      </c>
      <c r="P122" s="179">
        <v>0</v>
      </c>
      <c r="Q122" s="179">
        <v>0</v>
      </c>
      <c r="R122" s="212">
        <f>SUM(H122:Q122)</f>
        <v>11626.59</v>
      </c>
      <c r="S122" s="210"/>
    </row>
    <row r="123" spans="1:19" s="192" customFormat="1" ht="12" customHeight="1">
      <c r="A123" s="174"/>
      <c r="B123" s="166"/>
      <c r="C123" s="166"/>
      <c r="D123" s="166"/>
      <c r="E123" s="166"/>
      <c r="F123" s="166"/>
      <c r="G123" s="166"/>
      <c r="H123" s="171">
        <v>6672.54</v>
      </c>
      <c r="I123" s="172">
        <v>0</v>
      </c>
      <c r="J123" s="172">
        <v>4983.88</v>
      </c>
      <c r="K123" s="172">
        <v>6.15</v>
      </c>
      <c r="L123" s="172">
        <v>52.31</v>
      </c>
      <c r="M123" s="172">
        <v>1301.93</v>
      </c>
      <c r="N123" s="172">
        <v>174.11</v>
      </c>
      <c r="O123" s="172">
        <v>-427.36</v>
      </c>
      <c r="P123" s="172">
        <v>0</v>
      </c>
      <c r="Q123" s="172">
        <v>0</v>
      </c>
      <c r="R123" s="205">
        <f>SUM(H123:Q123)</f>
        <v>12763.56</v>
      </c>
      <c r="S123" s="206"/>
    </row>
    <row r="124" spans="1:19" s="108" customFormat="1" ht="12.75" customHeight="1">
      <c r="A124" s="220"/>
      <c r="H124" s="48"/>
      <c r="I124" s="48"/>
      <c r="J124" s="48"/>
      <c r="K124" s="48"/>
      <c r="L124" s="48"/>
      <c r="M124" s="48"/>
      <c r="N124" s="48"/>
      <c r="O124" s="48"/>
      <c r="P124" s="48"/>
      <c r="Q124" s="48"/>
      <c r="R124" s="301"/>
      <c r="S124" s="95"/>
    </row>
    <row r="125" spans="1:19" s="46" customFormat="1" ht="12.75" customHeight="1">
      <c r="A125" s="20"/>
      <c r="D125" s="1" t="s">
        <v>150</v>
      </c>
      <c r="H125" s="113">
        <f>H128+H131+H134+H137</f>
        <v>20977</v>
      </c>
      <c r="I125" s="114">
        <f>I128+I131+I134+I137</f>
        <v>0</v>
      </c>
      <c r="J125" s="114">
        <f t="shared" ref="J125:R125" si="12">J128+J131+J134+J137</f>
        <v>14830.739</v>
      </c>
      <c r="K125" s="114">
        <f t="shared" si="12"/>
        <v>0</v>
      </c>
      <c r="L125" s="114">
        <f t="shared" si="12"/>
        <v>0</v>
      </c>
      <c r="M125" s="114">
        <f t="shared" si="12"/>
        <v>119289</v>
      </c>
      <c r="N125" s="114">
        <f t="shared" si="12"/>
        <v>0</v>
      </c>
      <c r="O125" s="114">
        <f t="shared" si="12"/>
        <v>0</v>
      </c>
      <c r="P125" s="114">
        <f t="shared" si="12"/>
        <v>0</v>
      </c>
      <c r="Q125" s="114">
        <f t="shared" si="12"/>
        <v>0</v>
      </c>
      <c r="R125" s="138">
        <f t="shared" si="12"/>
        <v>155096.739</v>
      </c>
      <c r="S125" s="132"/>
    </row>
    <row r="126" spans="1:19" s="86" customFormat="1" ht="12">
      <c r="A126" s="223"/>
      <c r="G126" s="230"/>
      <c r="H126" s="231">
        <f>H129+H132+H135+H138</f>
        <v>15395.600000000002</v>
      </c>
      <c r="I126" s="232">
        <f t="shared" ref="I126:R126" si="13">I129+I132+I135+I138</f>
        <v>19362.73</v>
      </c>
      <c r="J126" s="232">
        <f t="shared" si="13"/>
        <v>25349.49</v>
      </c>
      <c r="K126" s="232">
        <f t="shared" si="13"/>
        <v>64025</v>
      </c>
      <c r="L126" s="232">
        <f t="shared" si="13"/>
        <v>645.05999999999995</v>
      </c>
      <c r="M126" s="232">
        <f t="shared" si="13"/>
        <v>124444.95</v>
      </c>
      <c r="N126" s="232">
        <f t="shared" si="13"/>
        <v>8.42</v>
      </c>
      <c r="O126" s="232">
        <f t="shared" si="13"/>
        <v>0.72</v>
      </c>
      <c r="P126" s="232">
        <f t="shared" si="13"/>
        <v>0</v>
      </c>
      <c r="Q126" s="232">
        <f t="shared" si="13"/>
        <v>0</v>
      </c>
      <c r="R126" s="233">
        <f t="shared" si="13"/>
        <v>249231.97</v>
      </c>
      <c r="S126" s="131"/>
    </row>
    <row r="127" spans="1:19" s="176" customFormat="1" ht="6" customHeight="1">
      <c r="A127" s="174"/>
      <c r="G127" s="234"/>
      <c r="H127" s="235"/>
      <c r="I127" s="236"/>
      <c r="J127" s="236"/>
      <c r="K127" s="236"/>
      <c r="L127" s="236"/>
      <c r="M127" s="236"/>
      <c r="N127" s="236"/>
      <c r="O127" s="236"/>
      <c r="P127" s="236"/>
      <c r="Q127" s="236"/>
      <c r="R127" s="237"/>
      <c r="S127" s="210"/>
    </row>
    <row r="128" spans="1:19" s="176" customFormat="1">
      <c r="A128" s="174"/>
      <c r="E128" s="175" t="s">
        <v>61</v>
      </c>
      <c r="F128" s="175"/>
      <c r="G128" s="175"/>
      <c r="H128" s="178">
        <v>0</v>
      </c>
      <c r="I128" s="179">
        <v>0</v>
      </c>
      <c r="J128" s="179">
        <v>0</v>
      </c>
      <c r="K128" s="179">
        <v>0</v>
      </c>
      <c r="L128" s="179">
        <v>0</v>
      </c>
      <c r="M128" s="179">
        <v>84045</v>
      </c>
      <c r="N128" s="179">
        <v>0</v>
      </c>
      <c r="O128" s="179">
        <v>0</v>
      </c>
      <c r="P128" s="179">
        <v>0</v>
      </c>
      <c r="Q128" s="179"/>
      <c r="R128" s="212">
        <f>SUM(H128:Q128)</f>
        <v>84045</v>
      </c>
      <c r="S128" s="210"/>
    </row>
    <row r="129" spans="1:19" s="192" customFormat="1" ht="10.199999999999999">
      <c r="A129" s="174"/>
      <c r="E129" s="166"/>
      <c r="F129" s="166"/>
      <c r="G129" s="166"/>
      <c r="H129" s="168">
        <v>0</v>
      </c>
      <c r="I129" s="169">
        <v>0</v>
      </c>
      <c r="J129" s="169">
        <v>0</v>
      </c>
      <c r="K129" s="169">
        <v>0</v>
      </c>
      <c r="L129" s="169">
        <v>0</v>
      </c>
      <c r="M129" s="169">
        <v>63031.02</v>
      </c>
      <c r="N129" s="169">
        <v>0</v>
      </c>
      <c r="O129" s="169">
        <v>0</v>
      </c>
      <c r="P129" s="169">
        <v>0</v>
      </c>
      <c r="Q129" s="169">
        <v>0</v>
      </c>
      <c r="R129" s="205">
        <v>63031.02</v>
      </c>
      <c r="S129" s="206"/>
    </row>
    <row r="130" spans="1:19" s="176" customFormat="1" ht="5.25" customHeight="1">
      <c r="A130" s="174"/>
      <c r="E130" s="181"/>
      <c r="F130" s="181"/>
      <c r="G130" s="181"/>
      <c r="H130" s="199"/>
      <c r="I130" s="200"/>
      <c r="J130" s="200"/>
      <c r="K130" s="200"/>
      <c r="L130" s="200"/>
      <c r="M130" s="200"/>
      <c r="N130" s="200"/>
      <c r="O130" s="200"/>
      <c r="P130" s="200"/>
      <c r="Q130" s="200"/>
      <c r="R130" s="211"/>
      <c r="S130" s="210"/>
    </row>
    <row r="131" spans="1:19" s="176" customFormat="1">
      <c r="A131" s="174"/>
      <c r="E131" s="175" t="s">
        <v>62</v>
      </c>
      <c r="F131" s="175"/>
      <c r="G131" s="175"/>
      <c r="H131" s="178">
        <v>20977</v>
      </c>
      <c r="I131" s="179">
        <v>0</v>
      </c>
      <c r="J131" s="179">
        <v>14830.739</v>
      </c>
      <c r="K131" s="179">
        <v>0</v>
      </c>
      <c r="L131" s="179">
        <v>0</v>
      </c>
      <c r="M131" s="179">
        <v>8840</v>
      </c>
      <c r="N131" s="179">
        <v>0</v>
      </c>
      <c r="O131" s="179">
        <v>0</v>
      </c>
      <c r="P131" s="179">
        <v>0</v>
      </c>
      <c r="Q131" s="179"/>
      <c r="R131" s="212">
        <f>SUM(H131:Q131)</f>
        <v>44647.739000000001</v>
      </c>
      <c r="S131" s="210"/>
    </row>
    <row r="132" spans="1:19" s="192" customFormat="1" ht="10.199999999999999">
      <c r="A132" s="174"/>
      <c r="E132" s="166"/>
      <c r="F132" s="166"/>
      <c r="G132" s="166"/>
      <c r="H132" s="168">
        <v>704.52</v>
      </c>
      <c r="I132" s="169">
        <v>19362.73</v>
      </c>
      <c r="J132" s="169">
        <v>14632.51</v>
      </c>
      <c r="K132" s="169">
        <v>0</v>
      </c>
      <c r="L132" s="169">
        <v>0</v>
      </c>
      <c r="M132" s="169">
        <v>59598.93</v>
      </c>
      <c r="N132" s="169">
        <v>0</v>
      </c>
      <c r="O132" s="169">
        <v>0</v>
      </c>
      <c r="P132" s="169">
        <v>0</v>
      </c>
      <c r="Q132" s="169">
        <v>0</v>
      </c>
      <c r="R132" s="205">
        <v>94298.69</v>
      </c>
      <c r="S132" s="206"/>
    </row>
    <row r="133" spans="1:19" s="176" customFormat="1" ht="5.25" customHeight="1">
      <c r="A133" s="174"/>
      <c r="E133" s="181"/>
      <c r="F133" s="181"/>
      <c r="G133" s="181"/>
      <c r="H133" s="199"/>
      <c r="I133" s="200"/>
      <c r="J133" s="200"/>
      <c r="K133" s="200"/>
      <c r="L133" s="200"/>
      <c r="M133" s="200"/>
      <c r="N133" s="200"/>
      <c r="O133" s="200"/>
      <c r="P133" s="200"/>
      <c r="Q133" s="200"/>
      <c r="R133" s="211"/>
      <c r="S133" s="210"/>
    </row>
    <row r="134" spans="1:19" s="176" customFormat="1">
      <c r="A134" s="174"/>
      <c r="E134" s="175" t="s">
        <v>98</v>
      </c>
      <c r="F134" s="175"/>
      <c r="G134" s="175"/>
      <c r="H134" s="178">
        <v>0</v>
      </c>
      <c r="I134" s="179">
        <v>0</v>
      </c>
      <c r="J134" s="179">
        <v>0</v>
      </c>
      <c r="K134" s="179">
        <v>0</v>
      </c>
      <c r="L134" s="179">
        <v>0</v>
      </c>
      <c r="M134" s="179">
        <v>26404</v>
      </c>
      <c r="N134" s="179">
        <v>0</v>
      </c>
      <c r="O134" s="179">
        <v>0</v>
      </c>
      <c r="P134" s="179">
        <v>0</v>
      </c>
      <c r="Q134" s="179">
        <v>0</v>
      </c>
      <c r="R134" s="212">
        <f>SUM(H134:Q134)</f>
        <v>26404</v>
      </c>
      <c r="S134" s="210"/>
    </row>
    <row r="135" spans="1:19" s="192" customFormat="1" ht="10.199999999999999">
      <c r="A135" s="174"/>
      <c r="E135" s="166"/>
      <c r="F135" s="166"/>
      <c r="G135" s="166"/>
      <c r="H135" s="168">
        <v>12642.03</v>
      </c>
      <c r="I135" s="169">
        <v>0</v>
      </c>
      <c r="J135" s="169">
        <v>9221.2099999999991</v>
      </c>
      <c r="K135" s="169">
        <v>0</v>
      </c>
      <c r="L135" s="169">
        <v>645.05999999999995</v>
      </c>
      <c r="M135" s="169">
        <v>0</v>
      </c>
      <c r="N135" s="169">
        <v>8.42</v>
      </c>
      <c r="O135" s="169">
        <v>0.72</v>
      </c>
      <c r="P135" s="169">
        <v>0</v>
      </c>
      <c r="Q135" s="169">
        <v>0</v>
      </c>
      <c r="R135" s="205">
        <v>22517.439999999999</v>
      </c>
      <c r="S135" s="206"/>
    </row>
    <row r="136" spans="1:19" s="214" customFormat="1" ht="4.5" customHeight="1">
      <c r="A136" s="182"/>
      <c r="E136" s="218"/>
      <c r="F136" s="218"/>
      <c r="G136" s="218"/>
      <c r="H136" s="238"/>
      <c r="I136" s="239"/>
      <c r="J136" s="239"/>
      <c r="K136" s="239"/>
      <c r="L136" s="239"/>
      <c r="M136" s="239"/>
      <c r="N136" s="239"/>
      <c r="O136" s="239"/>
      <c r="P136" s="239"/>
      <c r="Q136" s="239"/>
      <c r="R136" s="240"/>
      <c r="S136" s="206"/>
    </row>
    <row r="137" spans="1:19" s="183" customFormat="1" ht="13.8">
      <c r="A137" s="182"/>
      <c r="E137" s="195" t="s">
        <v>152</v>
      </c>
      <c r="F137" s="195"/>
      <c r="G137" s="195"/>
      <c r="H137" s="188">
        <v>0</v>
      </c>
      <c r="I137" s="189">
        <v>0</v>
      </c>
      <c r="J137" s="189">
        <v>0</v>
      </c>
      <c r="K137" s="189">
        <v>0</v>
      </c>
      <c r="L137" s="189">
        <v>0</v>
      </c>
      <c r="M137" s="189">
        <v>0</v>
      </c>
      <c r="N137" s="189">
        <v>0</v>
      </c>
      <c r="O137" s="189">
        <v>0</v>
      </c>
      <c r="P137" s="189">
        <v>0</v>
      </c>
      <c r="Q137" s="189">
        <v>0</v>
      </c>
      <c r="R137" s="212">
        <v>0</v>
      </c>
      <c r="S137" s="213"/>
    </row>
    <row r="138" spans="1:19" s="214" customFormat="1" ht="10.199999999999999">
      <c r="A138" s="182"/>
      <c r="E138" s="218"/>
      <c r="F138" s="218"/>
      <c r="G138" s="218"/>
      <c r="H138" s="171">
        <v>2049.0500000000002</v>
      </c>
      <c r="I138" s="172">
        <v>0</v>
      </c>
      <c r="J138" s="172">
        <v>1495.77</v>
      </c>
      <c r="K138" s="172">
        <v>64025</v>
      </c>
      <c r="L138" s="172">
        <v>0</v>
      </c>
      <c r="M138" s="172">
        <v>1815</v>
      </c>
      <c r="N138" s="172">
        <v>0</v>
      </c>
      <c r="O138" s="172">
        <v>0</v>
      </c>
      <c r="P138" s="172">
        <v>0</v>
      </c>
      <c r="Q138" s="172">
        <v>0</v>
      </c>
      <c r="R138" s="207">
        <v>69384.820000000007</v>
      </c>
      <c r="S138" s="206"/>
    </row>
    <row r="139" spans="1:19" s="46" customFormat="1" ht="12.75" customHeight="1">
      <c r="A139" s="20"/>
      <c r="G139" s="57"/>
      <c r="H139" s="48"/>
      <c r="I139" s="48"/>
      <c r="J139" s="48"/>
      <c r="K139" s="48"/>
      <c r="L139" s="48"/>
      <c r="M139" s="48"/>
      <c r="N139" s="48"/>
      <c r="O139" s="48"/>
      <c r="P139" s="48"/>
      <c r="Q139" s="48"/>
      <c r="R139" s="35"/>
      <c r="S139" s="95"/>
    </row>
    <row r="140" spans="1:19" s="46" customFormat="1" ht="15" customHeight="1">
      <c r="A140" s="20"/>
      <c r="D140" s="46" t="s">
        <v>149</v>
      </c>
      <c r="G140" s="57"/>
      <c r="H140" s="113">
        <f>H143+H146+H149</f>
        <v>97837.74</v>
      </c>
      <c r="I140" s="114">
        <f>I143+I146+I149</f>
        <v>0</v>
      </c>
      <c r="J140" s="114">
        <f t="shared" ref="J140:Q140" si="14">J143+J146+J149</f>
        <v>69171.282179999995</v>
      </c>
      <c r="K140" s="114">
        <f t="shared" si="14"/>
        <v>0</v>
      </c>
      <c r="L140" s="114">
        <f t="shared" si="14"/>
        <v>4090</v>
      </c>
      <c r="M140" s="114">
        <f t="shared" si="14"/>
        <v>0</v>
      </c>
      <c r="N140" s="114">
        <f t="shared" si="14"/>
        <v>0</v>
      </c>
      <c r="O140" s="114">
        <f t="shared" si="14"/>
        <v>0</v>
      </c>
      <c r="P140" s="114">
        <f t="shared" si="14"/>
        <v>0</v>
      </c>
      <c r="Q140" s="114">
        <f t="shared" si="14"/>
        <v>0</v>
      </c>
      <c r="R140" s="138">
        <f>R143+R146+R149</f>
        <v>171099.02218</v>
      </c>
      <c r="S140" s="132"/>
    </row>
    <row r="141" spans="1:19" s="86" customFormat="1" ht="15" customHeight="1">
      <c r="A141" s="223"/>
      <c r="G141" s="224"/>
      <c r="H141" s="231">
        <f>H144+H147+H150</f>
        <v>96959.55</v>
      </c>
      <c r="I141" s="232">
        <f t="shared" ref="I141:R141" si="15">I144+I147+I150</f>
        <v>4382.78</v>
      </c>
      <c r="J141" s="232">
        <f t="shared" si="15"/>
        <v>73823.049999999988</v>
      </c>
      <c r="K141" s="232">
        <f t="shared" si="15"/>
        <v>1.39</v>
      </c>
      <c r="L141" s="232">
        <f t="shared" si="15"/>
        <v>2016.68</v>
      </c>
      <c r="M141" s="232">
        <f t="shared" si="15"/>
        <v>66257.75</v>
      </c>
      <c r="N141" s="232">
        <f t="shared" si="15"/>
        <v>1902.2</v>
      </c>
      <c r="O141" s="232">
        <f t="shared" si="15"/>
        <v>206.76</v>
      </c>
      <c r="P141" s="232">
        <f t="shared" si="15"/>
        <v>0</v>
      </c>
      <c r="Q141" s="232">
        <f t="shared" si="15"/>
        <v>0</v>
      </c>
      <c r="R141" s="233">
        <f t="shared" si="15"/>
        <v>245550.11</v>
      </c>
      <c r="S141" s="131"/>
    </row>
    <row r="142" spans="1:19" s="46" customFormat="1" ht="4.5" customHeight="1">
      <c r="A142" s="20"/>
      <c r="G142" s="57"/>
      <c r="H142" s="124"/>
      <c r="I142" s="125"/>
      <c r="J142" s="125"/>
      <c r="K142" s="125"/>
      <c r="L142" s="125"/>
      <c r="M142" s="125"/>
      <c r="N142" s="125"/>
      <c r="O142" s="125"/>
      <c r="P142" s="125"/>
      <c r="Q142" s="125"/>
      <c r="R142" s="148"/>
      <c r="S142" s="132"/>
    </row>
    <row r="143" spans="1:19" s="175" customFormat="1" ht="14.25" customHeight="1">
      <c r="A143" s="190"/>
      <c r="E143" s="175" t="s">
        <v>123</v>
      </c>
      <c r="G143" s="226"/>
      <c r="H143" s="178">
        <v>69884.100000000006</v>
      </c>
      <c r="I143" s="179">
        <v>0</v>
      </c>
      <c r="J143" s="179">
        <v>49408.058700000001</v>
      </c>
      <c r="K143" s="179">
        <v>0</v>
      </c>
      <c r="L143" s="179">
        <v>2300</v>
      </c>
      <c r="M143" s="179">
        <v>0</v>
      </c>
      <c r="N143" s="179">
        <v>0</v>
      </c>
      <c r="O143" s="179">
        <v>0</v>
      </c>
      <c r="P143" s="179">
        <v>0</v>
      </c>
      <c r="Q143" s="179"/>
      <c r="R143" s="212">
        <f>SUM(H143:Q143)</f>
        <v>121592.1587</v>
      </c>
      <c r="S143" s="213"/>
    </row>
    <row r="144" spans="1:19" s="192" customFormat="1" ht="14.25" customHeight="1">
      <c r="A144" s="174"/>
      <c r="E144" s="166"/>
      <c r="F144" s="166"/>
      <c r="G144" s="227"/>
      <c r="H144" s="168">
        <v>59036.33</v>
      </c>
      <c r="I144" s="169">
        <v>0</v>
      </c>
      <c r="J144" s="169">
        <v>42973.57</v>
      </c>
      <c r="K144" s="169">
        <v>0</v>
      </c>
      <c r="L144" s="169">
        <v>696.36</v>
      </c>
      <c r="M144" s="169">
        <v>3969.61</v>
      </c>
      <c r="N144" s="169">
        <v>1277.79</v>
      </c>
      <c r="O144" s="169">
        <v>73.599999999999994</v>
      </c>
      <c r="P144" s="169">
        <v>0</v>
      </c>
      <c r="Q144" s="169">
        <v>0</v>
      </c>
      <c r="R144" s="205">
        <v>108027.15</v>
      </c>
      <c r="S144" s="228"/>
    </row>
    <row r="145" spans="1:19" s="176" customFormat="1" ht="7.5" customHeight="1">
      <c r="A145" s="174"/>
      <c r="E145" s="181"/>
      <c r="F145" s="181"/>
      <c r="G145" s="229"/>
      <c r="H145" s="199"/>
      <c r="I145" s="200"/>
      <c r="J145" s="200"/>
      <c r="K145" s="200"/>
      <c r="L145" s="200"/>
      <c r="M145" s="200"/>
      <c r="N145" s="200"/>
      <c r="O145" s="200"/>
      <c r="P145" s="200"/>
      <c r="Q145" s="200"/>
      <c r="R145" s="211"/>
      <c r="S145" s="210"/>
    </row>
    <row r="146" spans="1:19" s="175" customFormat="1" ht="13.5" customHeight="1">
      <c r="A146" s="190"/>
      <c r="E146" s="175" t="s">
        <v>72</v>
      </c>
      <c r="G146" s="191"/>
      <c r="H146" s="178">
        <v>27953.64</v>
      </c>
      <c r="I146" s="179">
        <v>0</v>
      </c>
      <c r="J146" s="179">
        <v>19763.223479999997</v>
      </c>
      <c r="K146" s="179">
        <v>0</v>
      </c>
      <c r="L146" s="179">
        <v>1790</v>
      </c>
      <c r="M146" s="179">
        <v>0</v>
      </c>
      <c r="N146" s="179">
        <v>0</v>
      </c>
      <c r="O146" s="179">
        <v>0</v>
      </c>
      <c r="P146" s="179">
        <v>0</v>
      </c>
      <c r="Q146" s="179"/>
      <c r="R146" s="212">
        <f>SUM(H146:Q146)</f>
        <v>49506.86348</v>
      </c>
      <c r="S146" s="213"/>
    </row>
    <row r="147" spans="1:19" s="192" customFormat="1" ht="13.5" customHeight="1">
      <c r="A147" s="174"/>
      <c r="E147" s="166"/>
      <c r="F147" s="166"/>
      <c r="G147" s="167"/>
      <c r="H147" s="168">
        <v>23727.88</v>
      </c>
      <c r="I147" s="169">
        <v>0</v>
      </c>
      <c r="J147" s="169">
        <v>17272.3</v>
      </c>
      <c r="K147" s="169">
        <v>0</v>
      </c>
      <c r="L147" s="169">
        <v>1181.58</v>
      </c>
      <c r="M147" s="169">
        <v>8.09</v>
      </c>
      <c r="N147" s="169">
        <v>518.36</v>
      </c>
      <c r="O147" s="169">
        <v>128.54</v>
      </c>
      <c r="P147" s="169">
        <v>0</v>
      </c>
      <c r="Q147" s="169">
        <v>0</v>
      </c>
      <c r="R147" s="205">
        <v>42836.81</v>
      </c>
      <c r="S147" s="206"/>
    </row>
    <row r="148" spans="1:19" s="183" customFormat="1" ht="4.5" customHeight="1">
      <c r="A148" s="182"/>
      <c r="E148" s="184"/>
      <c r="F148" s="184"/>
      <c r="G148" s="217"/>
      <c r="H148" s="186"/>
      <c r="I148" s="187"/>
      <c r="J148" s="187"/>
      <c r="K148" s="187"/>
      <c r="L148" s="187"/>
      <c r="M148" s="187"/>
      <c r="N148" s="187"/>
      <c r="O148" s="187"/>
      <c r="P148" s="187"/>
      <c r="Q148" s="187"/>
      <c r="R148" s="211"/>
      <c r="S148" s="198"/>
    </row>
    <row r="149" spans="1:19" s="195" customFormat="1" ht="13.5" customHeight="1">
      <c r="A149" s="194"/>
      <c r="E149" s="195" t="s">
        <v>144</v>
      </c>
      <c r="G149" s="196"/>
      <c r="H149" s="188">
        <v>0</v>
      </c>
      <c r="I149" s="189">
        <v>0</v>
      </c>
      <c r="J149" s="189">
        <v>0</v>
      </c>
      <c r="K149" s="189">
        <v>0</v>
      </c>
      <c r="L149" s="189">
        <v>0</v>
      </c>
      <c r="M149" s="189">
        <v>0</v>
      </c>
      <c r="N149" s="189">
        <v>0</v>
      </c>
      <c r="O149" s="189">
        <v>0</v>
      </c>
      <c r="P149" s="189">
        <v>0</v>
      </c>
      <c r="Q149" s="189">
        <v>0</v>
      </c>
      <c r="R149" s="212">
        <v>0</v>
      </c>
      <c r="S149" s="213"/>
    </row>
    <row r="150" spans="1:19" s="214" customFormat="1" ht="13.5" customHeight="1">
      <c r="A150" s="182"/>
      <c r="D150" s="218"/>
      <c r="E150" s="218"/>
      <c r="F150" s="218"/>
      <c r="G150" s="219"/>
      <c r="H150" s="171">
        <v>14195.34</v>
      </c>
      <c r="I150" s="172">
        <v>4382.78</v>
      </c>
      <c r="J150" s="172">
        <v>13577.18</v>
      </c>
      <c r="K150" s="172">
        <v>1.39</v>
      </c>
      <c r="L150" s="172">
        <v>138.74</v>
      </c>
      <c r="M150" s="172">
        <v>62280.05</v>
      </c>
      <c r="N150" s="172">
        <v>106.05</v>
      </c>
      <c r="O150" s="172">
        <v>4.62</v>
      </c>
      <c r="P150" s="172">
        <v>0</v>
      </c>
      <c r="Q150" s="172">
        <v>0</v>
      </c>
      <c r="R150" s="207">
        <v>94686.150000000009</v>
      </c>
      <c r="S150" s="206"/>
    </row>
    <row r="151" spans="1:19" s="46" customFormat="1" ht="12.75" customHeight="1">
      <c r="A151" s="20"/>
      <c r="G151" s="61"/>
      <c r="H151" s="48"/>
      <c r="I151" s="48"/>
      <c r="J151" s="48"/>
      <c r="K151" s="48"/>
      <c r="L151" s="48"/>
      <c r="M151" s="48"/>
      <c r="N151" s="48"/>
      <c r="O151" s="48"/>
      <c r="P151" s="48"/>
      <c r="Q151" s="48"/>
      <c r="R151" s="35"/>
      <c r="S151" s="95"/>
    </row>
    <row r="152" spans="1:19" s="108" customFormat="1" ht="13.5" customHeight="1">
      <c r="A152" s="220"/>
      <c r="D152" s="108" t="s">
        <v>121</v>
      </c>
      <c r="G152" s="109"/>
      <c r="H152" s="113">
        <v>61938.240000000005</v>
      </c>
      <c r="I152" s="114">
        <v>0</v>
      </c>
      <c r="J152" s="114">
        <v>43790.335680000004</v>
      </c>
      <c r="K152" s="114">
        <v>0</v>
      </c>
      <c r="L152" s="114">
        <v>1495</v>
      </c>
      <c r="M152" s="114">
        <v>2340</v>
      </c>
      <c r="N152" s="114">
        <v>650</v>
      </c>
      <c r="O152" s="114">
        <v>0</v>
      </c>
      <c r="P152" s="114">
        <v>0</v>
      </c>
      <c r="Q152" s="114"/>
      <c r="R152" s="149">
        <f>SUM(H152:Q152)</f>
        <v>110213.57568000001</v>
      </c>
      <c r="S152" s="132"/>
    </row>
    <row r="153" spans="1:19" s="86" customFormat="1" ht="13.5" customHeight="1">
      <c r="A153" s="223"/>
      <c r="G153" s="224"/>
      <c r="H153" s="143">
        <v>60011.77</v>
      </c>
      <c r="I153" s="144">
        <v>0</v>
      </c>
      <c r="J153" s="144">
        <v>46767.19</v>
      </c>
      <c r="K153" s="144">
        <v>0</v>
      </c>
      <c r="L153" s="144">
        <v>1655.59</v>
      </c>
      <c r="M153" s="144">
        <v>5623.31</v>
      </c>
      <c r="N153" s="144">
        <v>1798.19</v>
      </c>
      <c r="O153" s="144">
        <v>92.74</v>
      </c>
      <c r="P153" s="144">
        <v>0</v>
      </c>
      <c r="Q153" s="144">
        <v>0</v>
      </c>
      <c r="R153" s="150">
        <f>SUM(H153:Q153)</f>
        <v>115948.79</v>
      </c>
      <c r="S153" s="131"/>
    </row>
    <row r="154" spans="1:19" s="46" customFormat="1" ht="12.75" customHeight="1">
      <c r="A154" s="20"/>
      <c r="G154" s="57"/>
      <c r="H154" s="48"/>
      <c r="I154" s="48"/>
      <c r="J154" s="48"/>
      <c r="K154" s="48"/>
      <c r="L154" s="48"/>
      <c r="M154" s="48"/>
      <c r="N154" s="48"/>
      <c r="O154" s="48"/>
      <c r="P154" s="48"/>
      <c r="Q154" s="48"/>
      <c r="R154" s="35"/>
      <c r="S154" s="95"/>
    </row>
    <row r="155" spans="1:19" s="108" customFormat="1">
      <c r="A155" s="220"/>
      <c r="D155" s="108" t="s">
        <v>63</v>
      </c>
      <c r="H155" s="113">
        <v>38485</v>
      </c>
      <c r="I155" s="114">
        <v>0</v>
      </c>
      <c r="J155" s="114">
        <v>27208.894999999997</v>
      </c>
      <c r="K155" s="114">
        <v>6110</v>
      </c>
      <c r="L155" s="114">
        <v>11000</v>
      </c>
      <c r="M155" s="114">
        <v>109888</v>
      </c>
      <c r="N155" s="114">
        <v>7162</v>
      </c>
      <c r="O155" s="114">
        <v>1000</v>
      </c>
      <c r="P155" s="114">
        <v>0</v>
      </c>
      <c r="Q155" s="114"/>
      <c r="R155" s="149">
        <f>SUM(H155:Q155)</f>
        <v>200853.89499999999</v>
      </c>
      <c r="S155" s="132"/>
    </row>
    <row r="156" spans="1:19" s="86" customFormat="1" ht="11.4">
      <c r="A156" s="223"/>
      <c r="H156" s="143">
        <v>68389.179999999993</v>
      </c>
      <c r="I156" s="144">
        <v>0</v>
      </c>
      <c r="J156" s="144">
        <v>51080.88</v>
      </c>
      <c r="K156" s="144">
        <v>88.75</v>
      </c>
      <c r="L156" s="144">
        <v>730.86</v>
      </c>
      <c r="M156" s="144">
        <v>8770.08</v>
      </c>
      <c r="N156" s="144">
        <v>1885.36</v>
      </c>
      <c r="O156" s="144">
        <v>233.69</v>
      </c>
      <c r="P156" s="144">
        <v>0</v>
      </c>
      <c r="Q156" s="144">
        <v>0</v>
      </c>
      <c r="R156" s="150">
        <f>SUM(H156:Q156)</f>
        <v>131178.79999999999</v>
      </c>
      <c r="S156" s="131"/>
    </row>
    <row r="157" spans="1:19" ht="12.75" customHeight="1">
      <c r="A157" s="20"/>
      <c r="R157" s="35"/>
      <c r="S157" s="95"/>
    </row>
    <row r="158" spans="1:19" s="108" customFormat="1">
      <c r="A158" s="220"/>
      <c r="D158" s="107" t="s">
        <v>64</v>
      </c>
      <c r="E158" s="107"/>
      <c r="F158" s="107"/>
      <c r="H158" s="113">
        <v>0</v>
      </c>
      <c r="I158" s="114">
        <v>0</v>
      </c>
      <c r="J158" s="114">
        <v>0</v>
      </c>
      <c r="K158" s="114">
        <v>0</v>
      </c>
      <c r="L158" s="114">
        <v>0</v>
      </c>
      <c r="M158" s="114">
        <v>0</v>
      </c>
      <c r="N158" s="114">
        <v>0</v>
      </c>
      <c r="O158" s="114">
        <v>195548</v>
      </c>
      <c r="P158" s="114">
        <v>0</v>
      </c>
      <c r="Q158" s="151"/>
      <c r="R158" s="149">
        <f>SUM(H158:Q158)</f>
        <v>195548</v>
      </c>
      <c r="S158" s="132"/>
    </row>
    <row r="159" spans="1:19" s="86" customFormat="1" ht="11.4">
      <c r="A159" s="223"/>
      <c r="D159" s="87"/>
      <c r="E159" s="87"/>
      <c r="F159" s="87"/>
      <c r="H159" s="143">
        <v>0</v>
      </c>
      <c r="I159" s="144">
        <v>0</v>
      </c>
      <c r="J159" s="144">
        <v>0</v>
      </c>
      <c r="K159" s="144">
        <v>0</v>
      </c>
      <c r="L159" s="144">
        <v>0</v>
      </c>
      <c r="M159" s="144">
        <v>8425.69</v>
      </c>
      <c r="N159" s="144">
        <v>0</v>
      </c>
      <c r="O159" s="144">
        <v>12504.75</v>
      </c>
      <c r="P159" s="144">
        <v>0</v>
      </c>
      <c r="Q159" s="144">
        <v>0</v>
      </c>
      <c r="R159" s="150">
        <f>SUM(H159:Q159)</f>
        <v>20930.440000000002</v>
      </c>
      <c r="S159" s="131"/>
    </row>
    <row r="160" spans="1:19" s="4" customFormat="1">
      <c r="A160" s="34"/>
      <c r="G160" s="78"/>
      <c r="H160" s="118"/>
      <c r="I160" s="118"/>
      <c r="J160" s="118"/>
      <c r="K160" s="118"/>
      <c r="L160" s="118"/>
      <c r="M160" s="118"/>
      <c r="N160" s="118"/>
      <c r="O160" s="118"/>
      <c r="P160" s="118"/>
      <c r="Q160" s="118"/>
      <c r="R160" s="152"/>
      <c r="S160" s="131"/>
    </row>
    <row r="161" spans="1:19" s="107" customFormat="1">
      <c r="A161" s="222"/>
      <c r="D161" s="107" t="s">
        <v>128</v>
      </c>
      <c r="H161" s="145">
        <v>0</v>
      </c>
      <c r="I161" s="146">
        <v>0</v>
      </c>
      <c r="J161" s="146">
        <v>0</v>
      </c>
      <c r="K161" s="146">
        <v>0</v>
      </c>
      <c r="L161" s="146">
        <v>0</v>
      </c>
      <c r="M161" s="146">
        <v>0</v>
      </c>
      <c r="N161" s="146">
        <v>0</v>
      </c>
      <c r="O161" s="146">
        <v>0</v>
      </c>
      <c r="P161" s="146">
        <v>0</v>
      </c>
      <c r="Q161" s="146">
        <v>-182756</v>
      </c>
      <c r="R161" s="149">
        <f>SUM(H161:Q161)</f>
        <v>-182756</v>
      </c>
      <c r="S161" s="132"/>
    </row>
    <row r="162" spans="1:19" s="86" customFormat="1" ht="11.4">
      <c r="A162" s="223"/>
      <c r="D162" s="87"/>
      <c r="E162" s="87"/>
      <c r="F162" s="87"/>
      <c r="H162" s="143">
        <v>70438.38</v>
      </c>
      <c r="I162" s="144">
        <v>2957.48</v>
      </c>
      <c r="J162" s="144">
        <v>53331.29</v>
      </c>
      <c r="K162" s="144">
        <v>12197.96</v>
      </c>
      <c r="L162" s="144">
        <v>2237.16</v>
      </c>
      <c r="M162" s="144">
        <v>12085.56</v>
      </c>
      <c r="N162" s="144">
        <v>995.17</v>
      </c>
      <c r="O162" s="144">
        <v>130.9</v>
      </c>
      <c r="P162" s="144">
        <v>0</v>
      </c>
      <c r="Q162" s="144">
        <v>-200661.3</v>
      </c>
      <c r="R162" s="150">
        <f>SUM(H162:Q162)</f>
        <v>-46287.399999999994</v>
      </c>
      <c r="S162" s="131"/>
    </row>
    <row r="163" spans="1:19" ht="12.75" customHeight="1">
      <c r="A163" s="20"/>
      <c r="D163" s="4"/>
      <c r="E163" s="4"/>
      <c r="F163" s="4"/>
      <c r="S163" s="95"/>
    </row>
    <row r="164" spans="1:19" s="12" customFormat="1">
      <c r="D164" s="45"/>
      <c r="E164" s="41"/>
      <c r="F164" s="41" t="s">
        <v>134</v>
      </c>
      <c r="G164" s="43"/>
      <c r="H164" s="40">
        <f>H110+H125+H140+H152+H155+H158+H161</f>
        <v>353384.66</v>
      </c>
      <c r="I164" s="40">
        <f t="shared" ref="I164:Q164" si="16">I110+I125+I140+I152+I155+I158+I161</f>
        <v>0</v>
      </c>
      <c r="J164" s="40">
        <f t="shared" si="16"/>
        <v>249842.95462</v>
      </c>
      <c r="K164" s="40">
        <f t="shared" si="16"/>
        <v>12199</v>
      </c>
      <c r="L164" s="40">
        <f t="shared" si="16"/>
        <v>23762.67</v>
      </c>
      <c r="M164" s="40">
        <f t="shared" si="16"/>
        <v>247369</v>
      </c>
      <c r="N164" s="40">
        <f t="shared" si="16"/>
        <v>13335</v>
      </c>
      <c r="O164" s="40">
        <f t="shared" si="16"/>
        <v>197400</v>
      </c>
      <c r="P164" s="40">
        <f t="shared" si="16"/>
        <v>0</v>
      </c>
      <c r="Q164" s="40">
        <f t="shared" si="16"/>
        <v>-182756</v>
      </c>
      <c r="R164" s="40">
        <f>R110+R125+R140+R152+R155+R158+R161</f>
        <v>914537.28462000005</v>
      </c>
      <c r="S164" s="97"/>
    </row>
    <row r="165" spans="1:19">
      <c r="G165" s="128" t="s">
        <v>130</v>
      </c>
      <c r="H165" s="74">
        <f>H111+H126+H141+H153+H156+H159+H162</f>
        <v>398745.24</v>
      </c>
      <c r="I165" s="74">
        <f>I111+I126+I141+I153+I156+I159+I162</f>
        <v>26702.989999999998</v>
      </c>
      <c r="J165" s="74">
        <f t="shared" ref="J165:Q165" si="17">J111+J126+J141+J153+J156+J159+J162</f>
        <v>314472.07999999996</v>
      </c>
      <c r="K165" s="74">
        <f t="shared" si="17"/>
        <v>77455.13</v>
      </c>
      <c r="L165" s="74">
        <f t="shared" si="17"/>
        <v>10924.42</v>
      </c>
      <c r="M165" s="74">
        <f t="shared" si="17"/>
        <v>237238.05</v>
      </c>
      <c r="N165" s="74">
        <f t="shared" si="17"/>
        <v>8917.8599999999988</v>
      </c>
      <c r="O165" s="74">
        <f>O111+O126+O141+O153+O156+O159+O162</f>
        <v>13921.49</v>
      </c>
      <c r="P165" s="74">
        <f t="shared" si="17"/>
        <v>0</v>
      </c>
      <c r="Q165" s="74">
        <f t="shared" si="17"/>
        <v>-200661.3</v>
      </c>
      <c r="R165" s="74">
        <f>R111+R126+R141+R153+R156+R159+R162</f>
        <v>887715.91</v>
      </c>
      <c r="S165" s="94"/>
    </row>
    <row r="166" spans="1:19" s="4" customFormat="1" ht="13.8">
      <c r="A166" s="153"/>
      <c r="F166" s="154"/>
      <c r="G166" s="8"/>
      <c r="H166" s="155"/>
      <c r="I166" s="155"/>
      <c r="J166" s="155"/>
      <c r="K166" s="155"/>
      <c r="L166" s="155"/>
      <c r="M166" s="155"/>
      <c r="N166" s="155"/>
      <c r="O166" s="155"/>
      <c r="P166" s="155"/>
      <c r="Q166" s="155"/>
      <c r="R166" s="155"/>
      <c r="S166" s="94"/>
    </row>
    <row r="167" spans="1:19" ht="13.8">
      <c r="B167" s="44" t="s">
        <v>65</v>
      </c>
      <c r="G167" s="8"/>
      <c r="S167" s="95"/>
    </row>
    <row r="168" spans="1:19" s="46" customFormat="1">
      <c r="A168" s="3"/>
      <c r="B168" s="44"/>
      <c r="G168" s="80" t="s">
        <v>107</v>
      </c>
      <c r="H168" s="48"/>
      <c r="I168" s="48"/>
      <c r="J168" s="48"/>
      <c r="K168" s="48"/>
      <c r="L168" s="48"/>
      <c r="M168" s="48"/>
      <c r="N168" s="48"/>
      <c r="O168" s="48"/>
      <c r="P168" s="48"/>
      <c r="Q168" s="48"/>
      <c r="R168" s="48"/>
      <c r="S168" s="95"/>
    </row>
    <row r="169" spans="1:19">
      <c r="A169" s="20"/>
      <c r="D169" s="1" t="s">
        <v>66</v>
      </c>
      <c r="G169" s="46"/>
      <c r="H169" s="113">
        <v>14843</v>
      </c>
      <c r="I169" s="114">
        <v>0</v>
      </c>
      <c r="J169" s="114">
        <v>10494.001</v>
      </c>
      <c r="K169" s="114">
        <v>0</v>
      </c>
      <c r="L169" s="114">
        <v>30</v>
      </c>
      <c r="M169" s="114">
        <v>4030</v>
      </c>
      <c r="N169" s="114">
        <v>0</v>
      </c>
      <c r="O169" s="114">
        <v>0</v>
      </c>
      <c r="P169" s="114">
        <v>0</v>
      </c>
      <c r="Q169" s="114"/>
      <c r="R169" s="138">
        <f>SUM(H169:Q169)</f>
        <v>29397.001</v>
      </c>
      <c r="S169" s="132"/>
    </row>
    <row r="170" spans="1:19">
      <c r="A170" s="20"/>
      <c r="H170" s="143">
        <v>11663.98</v>
      </c>
      <c r="I170" s="144">
        <v>0</v>
      </c>
      <c r="J170" s="144">
        <v>8514.75</v>
      </c>
      <c r="K170" s="144">
        <v>0</v>
      </c>
      <c r="L170" s="144">
        <v>0</v>
      </c>
      <c r="M170" s="144">
        <v>0</v>
      </c>
      <c r="N170" s="144">
        <v>0</v>
      </c>
      <c r="O170" s="144">
        <v>0</v>
      </c>
      <c r="P170" s="144">
        <v>0</v>
      </c>
      <c r="Q170" s="144">
        <v>0</v>
      </c>
      <c r="R170" s="150">
        <v>20178.73</v>
      </c>
      <c r="S170" s="131"/>
    </row>
    <row r="171" spans="1:19" ht="12.75" customHeight="1">
      <c r="A171" s="20"/>
      <c r="S171" s="95"/>
    </row>
    <row r="172" spans="1:19">
      <c r="A172" s="20"/>
      <c r="D172" s="1" t="s">
        <v>67</v>
      </c>
      <c r="G172" s="46"/>
      <c r="H172" s="113">
        <v>13681</v>
      </c>
      <c r="I172" s="114">
        <v>0</v>
      </c>
      <c r="J172" s="114">
        <v>9672.4669999999987</v>
      </c>
      <c r="K172" s="114">
        <v>0</v>
      </c>
      <c r="L172" s="114">
        <v>310</v>
      </c>
      <c r="M172" s="114">
        <v>0</v>
      </c>
      <c r="N172" s="114">
        <v>0</v>
      </c>
      <c r="O172" s="114">
        <v>0</v>
      </c>
      <c r="P172" s="114">
        <v>0</v>
      </c>
      <c r="Q172" s="114"/>
      <c r="R172" s="138">
        <f>SUM(H172:Q172)</f>
        <v>23663.466999999997</v>
      </c>
      <c r="S172" s="132"/>
    </row>
    <row r="173" spans="1:19">
      <c r="A173" s="20"/>
      <c r="H173" s="143">
        <v>9017.32</v>
      </c>
      <c r="I173" s="144">
        <v>0</v>
      </c>
      <c r="J173" s="144">
        <v>6582.61</v>
      </c>
      <c r="K173" s="144">
        <v>0</v>
      </c>
      <c r="L173" s="144">
        <v>0</v>
      </c>
      <c r="M173" s="144">
        <v>0</v>
      </c>
      <c r="N173" s="144">
        <v>0</v>
      </c>
      <c r="O173" s="144">
        <v>0</v>
      </c>
      <c r="P173" s="144">
        <v>0</v>
      </c>
      <c r="Q173" s="144">
        <v>0</v>
      </c>
      <c r="R173" s="150">
        <v>15599.93</v>
      </c>
      <c r="S173" s="131"/>
    </row>
    <row r="174" spans="1:19" ht="12.75" customHeight="1">
      <c r="A174" s="20"/>
      <c r="S174" s="95"/>
    </row>
    <row r="175" spans="1:19">
      <c r="A175" s="20"/>
      <c r="D175" s="1" t="s">
        <v>68</v>
      </c>
      <c r="G175" s="46"/>
      <c r="H175" s="113">
        <v>10104.73</v>
      </c>
      <c r="I175" s="114">
        <v>0</v>
      </c>
      <c r="J175" s="114">
        <v>7144.0441099999989</v>
      </c>
      <c r="K175" s="114">
        <v>0</v>
      </c>
      <c r="L175" s="114">
        <v>640</v>
      </c>
      <c r="M175" s="114">
        <v>29157.514999999996</v>
      </c>
      <c r="N175" s="114">
        <v>200</v>
      </c>
      <c r="O175" s="114">
        <v>0</v>
      </c>
      <c r="P175" s="114">
        <v>0</v>
      </c>
      <c r="Q175" s="114"/>
      <c r="R175" s="138">
        <f>SUM(H175:Q175)</f>
        <v>47246.289109999998</v>
      </c>
      <c r="S175" s="132"/>
    </row>
    <row r="176" spans="1:19">
      <c r="A176" s="20"/>
      <c r="H176" s="143">
        <v>9166.15</v>
      </c>
      <c r="I176" s="144">
        <v>0</v>
      </c>
      <c r="J176" s="144">
        <v>6644.78</v>
      </c>
      <c r="K176" s="144">
        <v>0</v>
      </c>
      <c r="L176" s="144">
        <v>17.82</v>
      </c>
      <c r="M176" s="144">
        <v>1346.35</v>
      </c>
      <c r="N176" s="144">
        <v>37.19</v>
      </c>
      <c r="O176" s="144">
        <v>0</v>
      </c>
      <c r="P176" s="144">
        <v>0</v>
      </c>
      <c r="Q176" s="144">
        <v>0</v>
      </c>
      <c r="R176" s="150">
        <v>17212.289999999997</v>
      </c>
      <c r="S176" s="131"/>
    </row>
    <row r="177" spans="1:21" ht="12.75" customHeight="1">
      <c r="A177" s="20"/>
      <c r="S177" s="95"/>
    </row>
    <row r="178" spans="1:21">
      <c r="A178" s="20"/>
      <c r="D178" s="1" t="s">
        <v>69</v>
      </c>
      <c r="G178" s="46"/>
      <c r="H178" s="113">
        <v>37060</v>
      </c>
      <c r="I178" s="114">
        <v>0</v>
      </c>
      <c r="J178" s="114">
        <v>26201.42</v>
      </c>
      <c r="K178" s="114">
        <v>0</v>
      </c>
      <c r="L178" s="114">
        <v>1300</v>
      </c>
      <c r="M178" s="114">
        <v>249152.2</v>
      </c>
      <c r="N178" s="114">
        <v>0</v>
      </c>
      <c r="O178" s="114">
        <v>0</v>
      </c>
      <c r="P178" s="114">
        <v>0</v>
      </c>
      <c r="Q178" s="114"/>
      <c r="R178" s="138">
        <f>SUM(H178:Q178)</f>
        <v>313713.62</v>
      </c>
      <c r="S178" s="132"/>
    </row>
    <row r="179" spans="1:21">
      <c r="A179" s="20"/>
      <c r="H179" s="143">
        <v>18858.2</v>
      </c>
      <c r="I179" s="144">
        <v>0</v>
      </c>
      <c r="J179" s="144">
        <v>13596.52</v>
      </c>
      <c r="K179" s="144">
        <v>0</v>
      </c>
      <c r="L179" s="144">
        <v>92.99</v>
      </c>
      <c r="M179" s="144">
        <v>320216.02</v>
      </c>
      <c r="N179" s="144">
        <v>108.25</v>
      </c>
      <c r="O179" s="144">
        <v>0</v>
      </c>
      <c r="P179" s="144">
        <v>0</v>
      </c>
      <c r="Q179" s="144">
        <v>0</v>
      </c>
      <c r="R179" s="150">
        <v>352871.98000000004</v>
      </c>
      <c r="S179" s="131"/>
    </row>
    <row r="180" spans="1:21" ht="12.75" customHeight="1">
      <c r="A180" s="20"/>
      <c r="S180" s="95"/>
    </row>
    <row r="181" spans="1:21">
      <c r="A181" s="20"/>
      <c r="D181" s="1" t="s">
        <v>71</v>
      </c>
      <c r="G181" s="46"/>
      <c r="H181" s="113">
        <v>30969.119999999999</v>
      </c>
      <c r="I181" s="114">
        <v>0</v>
      </c>
      <c r="J181" s="114">
        <v>21895.167839999998</v>
      </c>
      <c r="K181" s="114">
        <v>0</v>
      </c>
      <c r="L181" s="114">
        <v>845</v>
      </c>
      <c r="M181" s="114">
        <v>14300</v>
      </c>
      <c r="N181" s="114">
        <v>390</v>
      </c>
      <c r="O181" s="114">
        <v>0</v>
      </c>
      <c r="P181" s="114">
        <v>0</v>
      </c>
      <c r="Q181" s="119"/>
      <c r="R181" s="138">
        <f>SUM(H181:Q181)</f>
        <v>68399.287840000005</v>
      </c>
      <c r="S181" s="132"/>
    </row>
    <row r="182" spans="1:21">
      <c r="A182" s="20"/>
      <c r="H182" s="143">
        <v>28318.36</v>
      </c>
      <c r="I182" s="144">
        <v>0</v>
      </c>
      <c r="J182" s="144">
        <v>21945.05</v>
      </c>
      <c r="K182" s="144">
        <v>0</v>
      </c>
      <c r="L182" s="144">
        <v>1639.57</v>
      </c>
      <c r="M182" s="144">
        <v>82978.86</v>
      </c>
      <c r="N182" s="144">
        <v>942.41</v>
      </c>
      <c r="O182" s="144">
        <v>55.17</v>
      </c>
      <c r="P182" s="144">
        <v>0</v>
      </c>
      <c r="Q182" s="144">
        <v>-2.52</v>
      </c>
      <c r="R182" s="150">
        <v>135876.90000000002</v>
      </c>
      <c r="S182" s="131"/>
    </row>
    <row r="183" spans="1:21" ht="12.75" customHeight="1">
      <c r="A183" s="20"/>
      <c r="Q183" s="1"/>
      <c r="S183" s="95"/>
    </row>
    <row r="184" spans="1:21" s="12" customFormat="1">
      <c r="D184" s="45"/>
      <c r="E184" s="41"/>
      <c r="F184" s="41" t="s">
        <v>135</v>
      </c>
      <c r="G184" s="43"/>
      <c r="H184" s="40">
        <f>H169+H172+H175+H178+H181</f>
        <v>106657.84999999999</v>
      </c>
      <c r="I184" s="40">
        <f t="shared" ref="I184:Q184" si="18">I169+I172+I175+I178+I181</f>
        <v>0</v>
      </c>
      <c r="J184" s="40">
        <f t="shared" si="18"/>
        <v>75407.099949999989</v>
      </c>
      <c r="K184" s="40">
        <f t="shared" si="18"/>
        <v>0</v>
      </c>
      <c r="L184" s="40">
        <f>L169+L172+L175+L178+L181</f>
        <v>3125</v>
      </c>
      <c r="M184" s="40">
        <f>M169+M172+M175+M178+M181</f>
        <v>296639.71500000003</v>
      </c>
      <c r="N184" s="40">
        <f t="shared" si="18"/>
        <v>590</v>
      </c>
      <c r="O184" s="40">
        <f t="shared" si="18"/>
        <v>0</v>
      </c>
      <c r="P184" s="40">
        <f t="shared" si="18"/>
        <v>0</v>
      </c>
      <c r="Q184" s="40">
        <f t="shared" si="18"/>
        <v>0</v>
      </c>
      <c r="R184" s="40">
        <f>R169+R172+R175+R178+R181</f>
        <v>482419.66495000001</v>
      </c>
      <c r="S184" s="97"/>
    </row>
    <row r="185" spans="1:21" s="12" customFormat="1">
      <c r="E185" s="7"/>
      <c r="G185" s="128" t="s">
        <v>130</v>
      </c>
      <c r="H185" s="74">
        <f>H170+H173+H176+H179+H182</f>
        <v>77024.009999999995</v>
      </c>
      <c r="I185" s="74">
        <f t="shared" ref="I185:Q185" si="19">I170+I173+I176+I179+I182</f>
        <v>0</v>
      </c>
      <c r="J185" s="74">
        <f t="shared" si="19"/>
        <v>57283.710000000006</v>
      </c>
      <c r="K185" s="74">
        <f t="shared" si="19"/>
        <v>0</v>
      </c>
      <c r="L185" s="74">
        <f>L170+L173+L176+L179+L182</f>
        <v>1750.3799999999999</v>
      </c>
      <c r="M185" s="74">
        <f>M170+M173+M176+M179+M182</f>
        <v>404541.23</v>
      </c>
      <c r="N185" s="74">
        <f t="shared" si="19"/>
        <v>1087.8499999999999</v>
      </c>
      <c r="O185" s="74">
        <f t="shared" si="19"/>
        <v>55.17</v>
      </c>
      <c r="P185" s="74">
        <f t="shared" si="19"/>
        <v>0</v>
      </c>
      <c r="Q185" s="74">
        <f t="shared" si="19"/>
        <v>-2.52</v>
      </c>
      <c r="R185" s="74">
        <f>R170+R173+R176+R179+R182</f>
        <v>541739.83000000007</v>
      </c>
      <c r="S185" s="94"/>
    </row>
    <row r="186" spans="1:21" s="12" customFormat="1" ht="13.8">
      <c r="E186" s="7"/>
      <c r="F186" s="7"/>
      <c r="G186" s="13"/>
      <c r="H186" s="14"/>
      <c r="I186" s="14"/>
      <c r="J186" s="14"/>
      <c r="K186" s="14"/>
      <c r="L186" s="14"/>
      <c r="M186" s="14"/>
      <c r="N186" s="14"/>
      <c r="O186" s="14"/>
      <c r="P186" s="14"/>
      <c r="Q186" s="14"/>
      <c r="R186" s="14"/>
      <c r="S186" s="97"/>
    </row>
    <row r="187" spans="1:21" ht="13.8">
      <c r="G187" s="8"/>
      <c r="S187" s="95"/>
    </row>
    <row r="188" spans="1:21" s="12" customFormat="1">
      <c r="E188" s="7"/>
      <c r="F188" s="45"/>
      <c r="G188" s="41" t="s">
        <v>140</v>
      </c>
      <c r="H188" s="40">
        <f>H53+H86+H96+H104+H164+H184</f>
        <v>1593767.21</v>
      </c>
      <c r="I188" s="40">
        <f t="shared" ref="I188:Q188" si="20">I53+I86+I96+I104+I164+I184</f>
        <v>58191.08</v>
      </c>
      <c r="J188" s="40">
        <f t="shared" si="20"/>
        <v>1167160.61803</v>
      </c>
      <c r="K188" s="40">
        <f t="shared" si="20"/>
        <v>370530</v>
      </c>
      <c r="L188" s="40">
        <f t="shared" si="20"/>
        <v>70117.67</v>
      </c>
      <c r="M188" s="40">
        <f t="shared" si="20"/>
        <v>2052428.2350000001</v>
      </c>
      <c r="N188" s="40">
        <f t="shared" si="20"/>
        <v>47790</v>
      </c>
      <c r="O188" s="40">
        <f t="shared" si="20"/>
        <v>266987</v>
      </c>
      <c r="P188" s="40">
        <f t="shared" si="20"/>
        <v>7878218.7319999998</v>
      </c>
      <c r="Q188" s="40">
        <f t="shared" si="20"/>
        <v>-182756</v>
      </c>
      <c r="R188" s="40">
        <f>R53+R86+R96+R104+R164+R184</f>
        <v>13322434.54503</v>
      </c>
      <c r="S188" s="99">
        <f>S53+S86+S96+S104+S164+S184</f>
        <v>3080827</v>
      </c>
      <c r="U188" s="108" t="s">
        <v>159</v>
      </c>
    </row>
    <row r="189" spans="1:21" s="12" customFormat="1">
      <c r="E189" s="7"/>
      <c r="G189" s="245" t="s">
        <v>141</v>
      </c>
      <c r="H189" s="74">
        <f t="shared" ref="H189:Q189" si="21">H54+H87+H97+H105+H165+H185</f>
        <v>1136889.9099999999</v>
      </c>
      <c r="I189" s="74">
        <f t="shared" si="21"/>
        <v>51730.03</v>
      </c>
      <c r="J189" s="74">
        <f t="shared" si="21"/>
        <v>874899.48999999987</v>
      </c>
      <c r="K189" s="74">
        <f t="shared" si="21"/>
        <v>287103.93000000005</v>
      </c>
      <c r="L189" s="74">
        <f t="shared" si="21"/>
        <v>33161.329999999994</v>
      </c>
      <c r="M189" s="74">
        <f t="shared" si="21"/>
        <v>2129079.13</v>
      </c>
      <c r="N189" s="74">
        <f t="shared" si="21"/>
        <v>23180.129999999997</v>
      </c>
      <c r="O189" s="74">
        <f t="shared" si="21"/>
        <v>45541.27</v>
      </c>
      <c r="P189" s="74">
        <f t="shared" si="21"/>
        <v>8725767.7300000023</v>
      </c>
      <c r="Q189" s="74">
        <f t="shared" si="21"/>
        <v>-213272.86</v>
      </c>
      <c r="R189" s="74">
        <f>R54+R87+R97+R105+R165+R185</f>
        <v>13094080.040000001</v>
      </c>
      <c r="S189" s="102">
        <f>S54+S87+S97+S105+S165+S185</f>
        <v>3242309</v>
      </c>
      <c r="U189" s="309">
        <f>(P54+P87+P97+P105+P165+P185)/(R54+R87+R97+R105+R165+R185)</f>
        <v>0.66639028502532371</v>
      </c>
    </row>
    <row r="190" spans="1:21" s="12" customFormat="1">
      <c r="E190" s="7"/>
      <c r="F190" s="7"/>
      <c r="H190" s="14"/>
      <c r="I190" s="14"/>
      <c r="J190" s="14"/>
      <c r="K190" s="14"/>
      <c r="L190" s="14"/>
      <c r="M190" s="14"/>
      <c r="N190" s="14"/>
      <c r="O190" s="14"/>
      <c r="P190" s="82"/>
      <c r="Q190" s="14"/>
      <c r="R190" s="14"/>
      <c r="S190" s="15"/>
    </row>
    <row r="191" spans="1:21" s="46" customFormat="1">
      <c r="G191" s="62"/>
    </row>
    <row r="192" spans="1:21">
      <c r="D192" s="46" t="s">
        <v>113</v>
      </c>
    </row>
    <row r="194" spans="7:7">
      <c r="G194" s="1" t="s">
        <v>127</v>
      </c>
    </row>
    <row r="195" spans="7:7">
      <c r="G195" s="46" t="s">
        <v>126</v>
      </c>
    </row>
  </sheetData>
  <mergeCells count="1">
    <mergeCell ref="H2:H4"/>
  </mergeCells>
  <pageMargins left="0.7" right="0.45" top="0.75" bottom="0.5" header="0.3" footer="0.3"/>
  <pageSetup paperSize="17" scale="70" orientation="landscape" cellComments="asDisplayed" r:id="rId1"/>
  <headerFooter>
    <oddHeader>&amp;R&amp;G</oddHeader>
    <oddFooter>&amp;C&amp;P of &amp;N
&amp;8Doc# EES001E1S12016&amp;R&amp;G</oddFooter>
  </headerFooter>
  <rowBreaks count="3" manualBreakCount="3">
    <brk id="56" max="16383" man="1"/>
    <brk id="106" max="16383" man="1"/>
    <brk id="166" max="16383" man="1"/>
  </rowBreaks>
  <ignoredErrors>
    <ignoredError sqref="R22" emptyCellReference="1"/>
  </ignoredErrors>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242148AEACE0D14CAE49E8842DCD1B2C" ma:contentTypeVersion="127" ma:contentTypeDescription="" ma:contentTypeScope="" ma:versionID="689309d43d8d131bf86c085594101fb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UG</Prefix>
    <DocumentSetType xmlns="dc463f71-b30c-4ab2-9473-d307f9d35888">Report</DocumentSetType>
    <IsConfidential xmlns="dc463f71-b30c-4ab2-9473-d307f9d35888">false</IsConfidential>
    <AgendaOrder xmlns="dc463f71-b30c-4ab2-9473-d307f9d35888">false</AgendaOrder>
    <CaseType xmlns="dc463f71-b30c-4ab2-9473-d307f9d35888">Staff Investigation</CaseType>
    <IndustryCode xmlns="dc463f71-b30c-4ab2-9473-d307f9d35888">150</IndustryCode>
    <CaseStatus xmlns="dc463f71-b30c-4ab2-9473-d307f9d35888">Closed</CaseStatus>
    <OpenedDate xmlns="dc463f71-b30c-4ab2-9473-d307f9d35888">2013-11-01T07:00:00+00:00</OpenedDate>
    <Date1 xmlns="dc463f71-b30c-4ab2-9473-d307f9d35888">2016-02-26T08:00:00+00:00</Date1>
    <IsDocumentOrder xmlns="dc463f71-b30c-4ab2-9473-d307f9d35888" xsi:nil="true"/>
    <IsHighlyConfidential xmlns="dc463f71-b30c-4ab2-9473-d307f9d35888">false</IsHighlyConfidential>
    <CaseCompanyNames xmlns="dc463f71-b30c-4ab2-9473-d307f9d35888">Puget Sound Energy</CaseCompanyNames>
    <DocketNumber xmlns="dc463f71-b30c-4ab2-9473-d307f9d35888">132044</DocketNumber>
    <DelegatedOrder xmlns="dc463f71-b30c-4ab2-9473-d307f9d35888">false</DelegatedOrder>
    <Visibility xmlns="dc463f71-b30c-4ab2-9473-d307f9d35888" xsi:nil="true"/>
    <Nickname xmlns="http://schemas.microsoft.com/sharepoint/v3" xsi:nil="true"/>
    <SignificantOrder xmlns="dc463f71-b30c-4ab2-9473-d307f9d35888">false</SignificantOrder>
  </documentManagement>
</p:properties>
</file>

<file path=customXml/itemProps1.xml><?xml version="1.0" encoding="utf-8"?>
<ds:datastoreItem xmlns:ds="http://schemas.openxmlformats.org/officeDocument/2006/customXml" ds:itemID="{82DB372A-B338-474C-B68E-E086064B344E}"/>
</file>

<file path=customXml/itemProps2.xml><?xml version="1.0" encoding="utf-8"?>
<ds:datastoreItem xmlns:ds="http://schemas.openxmlformats.org/officeDocument/2006/customXml" ds:itemID="{F016BE06-846B-47D2-ABD8-F8704F8ABF52}"/>
</file>

<file path=customXml/itemProps3.xml><?xml version="1.0" encoding="utf-8"?>
<ds:datastoreItem xmlns:ds="http://schemas.openxmlformats.org/officeDocument/2006/customXml" ds:itemID="{989DCCC9-219C-46D5-BF21-D7D3E2C761D8}"/>
</file>

<file path=customXml/itemProps4.xml><?xml version="1.0" encoding="utf-8"?>
<ds:datastoreItem xmlns:ds="http://schemas.openxmlformats.org/officeDocument/2006/customXml" ds:itemID="{442E0F31-63C3-410A-A102-D53BE549D2C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Electric</vt:lpstr>
      <vt:lpstr>Gas</vt:lpstr>
      <vt:lpstr>Sheet3</vt:lpstr>
      <vt:lpstr>Electric!Print_Area</vt:lpstr>
      <vt:lpstr>Gas!Print_Area</vt:lpstr>
      <vt:lpstr>Electric!Print_Titles</vt:lpstr>
      <vt:lpstr>Gas!Print_Titles</vt:lpstr>
    </vt:vector>
  </TitlesOfParts>
  <Company>Puget Sound Energy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 Hemstreet</dc:creator>
  <cp:lastModifiedBy>Andy Hemstreet</cp:lastModifiedBy>
  <cp:lastPrinted>2016-02-24T14:09:51Z</cp:lastPrinted>
  <dcterms:created xsi:type="dcterms:W3CDTF">2014-12-19T21:53:25Z</dcterms:created>
  <dcterms:modified xsi:type="dcterms:W3CDTF">2016-02-24T14:09:53Z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0x0101006E56B4D1795A2E4DB2F0B01679ED314A00242148AEACE0D14CAE49E8842DCD1B2C</vt:lpwstr>
  </property>
  <property fmtid="{D5CDD505-2E9C-101B-9397-08002B2CF9AE}" pid="3" name="_docset_NoMedatataSyncRequired">
    <vt:lpwstr>False</vt:lpwstr>
  </property>
</Properties>
</file>