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cifiCorp.us\dfs\PDXCO\PSB1\REGULATN\ER\_2025\Washington\2026 PCORC &amp; Allocations\Cleaned-Up Workpapers\"/>
    </mc:Choice>
  </mc:AlternateContent>
  <xr:revisionPtr revIDLastSave="0" documentId="13_ncr:1_{65DB7665-2761-45A2-8CC9-4C61194CFF02}" xr6:coauthVersionLast="47" xr6:coauthVersionMax="47" xr10:uidLastSave="{00000000-0000-0000-0000-000000000000}"/>
  <bookViews>
    <workbookView xWindow="-120" yWindow="480" windowWidth="19440" windowHeight="15000" xr2:uid="{89AD155C-E0D0-47E1-ADB8-A5E374DF7456}"/>
  </bookViews>
  <sheets>
    <sheet name="7-1" sheetId="1" r:id="rId1"/>
    <sheet name="7-2" sheetId="2" r:id="rId2"/>
  </sheet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06" hidden="1">#REF!</definedName>
    <definedName name="__123Graph_ACEDREVGR" hidden="1">#REF!</definedName>
    <definedName name="__123Graph_B" hidden="1">#REF!</definedName>
    <definedName name="__123Graph_BCEDREVGR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EDREVGR" localSheetId="0" hidden="1">#REF!</definedName>
    <definedName name="__123Graph_XCEDREVGR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hidden="1">#REF!</definedName>
    <definedName name="_1__123Graph_ACONTRACT_BY_B_U" localSheetId="0" hidden="1">#REF!</definedName>
    <definedName name="_1__123Graph_ACONTRACT_BY_B_U" hidden="1">#REF!</definedName>
    <definedName name="_10__123Graph_BQRE_S_BY_TYPE" localSheetId="0" hidden="1">#REF!</definedName>
    <definedName name="_10__123Graph_BQRE_S_BY_TYPE" hidden="1">#REF!</definedName>
    <definedName name="_11__123Graph_BSENS_COMPARISON" localSheetId="0" hidden="1">#REF!</definedName>
    <definedName name="_11__123Graph_BSENS_COMPARISON" hidden="1">#REF!</definedName>
    <definedName name="_12__123Graph_BSUPPLIES_BY_B_U" localSheetId="0" hidden="1">#REF!</definedName>
    <definedName name="_12__123Graph_BSUPPLIES_BY_B_U" hidden="1">#REF!</definedName>
    <definedName name="_13__123Graph_BTAX_CREDIT" localSheetId="0" hidden="1">#REF!</definedName>
    <definedName name="_13__123Graph_BTAX_CREDIT" hidden="1">#REF!</definedName>
    <definedName name="_14__123Graph_BWAGES_BY_B_U" localSheetId="0" hidden="1">#REF!</definedName>
    <definedName name="_14__123Graph_BWAGES_BY_B_U" hidden="1">#REF!</definedName>
    <definedName name="_15__123Graph_CCONTRACT_BY_B_U" localSheetId="0" hidden="1">#REF!</definedName>
    <definedName name="_15__123Graph_CCONTRACT_BY_B_U" hidden="1">#REF!</definedName>
    <definedName name="_16__123Graph_CQRE_S_BY_CO." localSheetId="0" hidden="1">#REF!</definedName>
    <definedName name="_16__123Graph_CQRE_S_BY_CO." hidden="1">#REF!</definedName>
    <definedName name="_17__123Graph_CQRE_S_BY_TYPE" localSheetId="0" hidden="1">#REF!</definedName>
    <definedName name="_17__123Graph_CQRE_S_BY_TYPE" hidden="1">#REF!</definedName>
    <definedName name="_18__123Graph_CSENS_COMPARISON" localSheetId="0" hidden="1">#REF!</definedName>
    <definedName name="_18__123Graph_CSENS_COMPARISON" hidden="1">#REF!</definedName>
    <definedName name="_19__123Graph_CSUPPLIES_BY_B_U" localSheetId="0" hidden="1">#REF!</definedName>
    <definedName name="_19__123Graph_CSUPPLIES_BY_B_U" hidden="1">#REF!</definedName>
    <definedName name="_2__123Graph_AQRE_S_BY_CO." localSheetId="0" hidden="1">#REF!</definedName>
    <definedName name="_2__123Graph_AQRE_S_BY_CO." hidden="1">#REF!</definedName>
    <definedName name="_20__123Graph_CWAGES_BY_B_U" localSheetId="0" hidden="1">#REF!</definedName>
    <definedName name="_20__123Graph_CWAGES_BY_B_U" hidden="1">#REF!</definedName>
    <definedName name="_21__123Graph_DCONTRACT_BY_B_U" localSheetId="0" hidden="1">#REF!</definedName>
    <definedName name="_21__123Graph_DCONTRACT_BY_B_U" hidden="1">#REF!</definedName>
    <definedName name="_22__123Graph_DQRE_S_BY_CO." localSheetId="0" hidden="1">#REF!</definedName>
    <definedName name="_22__123Graph_DQRE_S_BY_CO." hidden="1">#REF!</definedName>
    <definedName name="_23__123Graph_DSUPPLIES_BY_B_U" localSheetId="0" hidden="1">#REF!</definedName>
    <definedName name="_23__123Graph_DSUPPLIES_BY_B_U" hidden="1">#REF!</definedName>
    <definedName name="_24__123Graph_DWAGES_BY_B_U" localSheetId="0" hidden="1">#REF!</definedName>
    <definedName name="_24__123Graph_DWAGES_BY_B_U" hidden="1">#REF!</definedName>
    <definedName name="_25__123Graph_ECONTRACT_BY_B_U" localSheetId="0" hidden="1">#REF!</definedName>
    <definedName name="_25__123Graph_ECONTRACT_BY_B_U" hidden="1">#REF!</definedName>
    <definedName name="_26__123Graph_EQRE_S_BY_CO." localSheetId="0" hidden="1">#REF!</definedName>
    <definedName name="_26__123Graph_EQRE_S_BY_CO." hidden="1">#REF!</definedName>
    <definedName name="_27__123Graph_ESUPPLIES_BY_B_U" localSheetId="0" hidden="1">#REF!</definedName>
    <definedName name="_27__123Graph_ESUPPLIES_BY_B_U" hidden="1">#REF!</definedName>
    <definedName name="_28__123Graph_EWAGES_BY_B_U" localSheetId="0" hidden="1">#REF!</definedName>
    <definedName name="_28__123Graph_EWAGES_BY_B_U" hidden="1">#REF!</definedName>
    <definedName name="_29__123Graph_FCONTRACT_BY_B_U" localSheetId="0" hidden="1">#REF!</definedName>
    <definedName name="_29__123Graph_FCONTRACT_BY_B_U" hidden="1">#REF!</definedName>
    <definedName name="_3__123Graph_AQRE_S_BY_TYPE" localSheetId="0" hidden="1">#REF!</definedName>
    <definedName name="_3__123Graph_AQRE_S_BY_TYPE" hidden="1">#REF!</definedName>
    <definedName name="_30__123Graph_FQRE_S_BY_CO." localSheetId="0" hidden="1">#REF!</definedName>
    <definedName name="_30__123Graph_FQRE_S_BY_CO." hidden="1">#REF!</definedName>
    <definedName name="_31__123Graph_FSUPPLIES_BY_B_U" localSheetId="0" hidden="1">#REF!</definedName>
    <definedName name="_31__123Graph_FSUPPLIES_BY_B_U" hidden="1">#REF!</definedName>
    <definedName name="_32__123Graph_FWAGES_BY_B_U" localSheetId="0" hidden="1">#REF!</definedName>
    <definedName name="_32__123Graph_FWAGES_BY_B_U" hidden="1">#REF!</definedName>
    <definedName name="_33__123Graph_XCONTRACT_BY_B_U" localSheetId="0" hidden="1">#REF!</definedName>
    <definedName name="_33__123Graph_XCONTRACT_BY_B_U" hidden="1">#REF!</definedName>
    <definedName name="_34__123Graph_XQRE_S_BY_CO." localSheetId="0" hidden="1">#REF!</definedName>
    <definedName name="_34__123Graph_XQRE_S_BY_CO." hidden="1">#REF!</definedName>
    <definedName name="_35__123Graph_XQRE_S_BY_TYPE" localSheetId="0" hidden="1">#REF!</definedName>
    <definedName name="_35__123Graph_XQRE_S_BY_TYPE" hidden="1">#REF!</definedName>
    <definedName name="_36__123Graph_XSUPPLIES_BY_B_U" localSheetId="0" hidden="1">#REF!</definedName>
    <definedName name="_36__123Graph_XSUPPLIES_BY_B_U" hidden="1">#REF!</definedName>
    <definedName name="_37__123Graph_XTAX_CREDIT" localSheetId="0" hidden="1">#REF!</definedName>
    <definedName name="_37__123Graph_XTAX_CREDIT" hidden="1">#REF!</definedName>
    <definedName name="_4__123Graph_ASENS_COMPARISON" localSheetId="0" hidden="1">#REF!</definedName>
    <definedName name="_4__123Graph_ASENS_COMPARISON" hidden="1">#REF!</definedName>
    <definedName name="_5__123Graph_ASUPPLIES_BY_B_U" localSheetId="0" hidden="1">#REF!</definedName>
    <definedName name="_5__123Graph_ASUPPLIES_BY_B_U" hidden="1">#REF!</definedName>
    <definedName name="_6__123Graph_ATAX_CREDIT" localSheetId="0" hidden="1">#REF!</definedName>
    <definedName name="_6__123Graph_ATAX_CREDIT" hidden="1">#REF!</definedName>
    <definedName name="_7__123Graph_AWAGES_BY_B_U" localSheetId="0" hidden="1">#REF!</definedName>
    <definedName name="_7__123Graph_AWAGES_BY_B_U" hidden="1">#REF!</definedName>
    <definedName name="_8__123Graph_BCONTRACT_BY_B_U" localSheetId="0" hidden="1">#REF!</definedName>
    <definedName name="_8__123Graph_BCONTRACT_BY_B_U" hidden="1">#REF!</definedName>
    <definedName name="_9__123Graph_BQRE_S_BY_CO." localSheetId="0" hidden="1">#REF!</definedName>
    <definedName name="_9__123Graph_BQRE_S_BY_CO." hidden="1">#REF!</definedName>
    <definedName name="_ex1" hidden="1">{#N/A,#N/A,FALSE,"Summ";#N/A,#N/A,FALSE,"General"}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ew1" hidden="1">{#N/A,#N/A,FALSE,"Summ";#N/A,#N/A,FALSE,"General"}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localSheetId="0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www1" localSheetId="0" hidden="1">{#N/A,#N/A,FALSE,"schA"}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df" localSheetId="0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0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localSheetId="0" hidden="1">{#N/A,#N/A,FALSE,"CHECKREQ"}</definedName>
    <definedName name="dfd" hidden="1">{#N/A,#N/A,FALSE,"CHECKREQ"}</definedName>
    <definedName name="dfdfdfd" localSheetId="0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hidden="1">#REF!</definedName>
    <definedName name="e" localSheetId="0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0" hidden="1">{#N/A,#N/A,FALSE,"CHECKREQ"}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0" hidden="1">{#N/A,#N/A,FALSE,"CHECKREQ"}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0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0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43041.6469791667</definedName>
    <definedName name="IQ_NAMES_REVISION_DATE_" hidden="1">41088.2720949074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0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0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'7-1'!$A$1:$E$74</definedName>
    <definedName name="q" localSheetId="0" hidden="1">{#N/A,#N/A,FALSE,"Coversheet";#N/A,#N/A,FALSE,"QA"}</definedName>
    <definedName name="q" hidden="1">#REF!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0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0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0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"45E0HSXTFNPZNJBTUASVO6FBF"</definedName>
    <definedName name="SAPBEXwbID" hidden="1">"3X9515H6NMHHR47UHVC5TXHCB"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0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0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standard1stub" localSheetId="0" hidden="1">{"YTD-Total",#N/A,FALSE,"Provision"}</definedName>
    <definedName name="standard1stub" hidden="1">{"YTD-Total",#N/A,FALSE,"Provision"}</definedName>
    <definedName name="t" localSheetId="0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0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{#N/A,#N/A,FALSE,"Summary 1";#N/A,#N/A,FALSE,"Domestic";#N/A,#N/A,FALSE,"Australia";#N/A,#N/A,FALSE,"Other"}</definedName>
    <definedName name="wrn.all._.pages.1" localSheetId="0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0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localSheetId="0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0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0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0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0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._.View.stub" localSheetId="0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pen._.Issues._.Only.stub" localSheetId="0" hidden="1">{"Open issues Only",#N/A,FALSE,"TIMELINE"}</definedName>
    <definedName name="wrn.Open._.Issues._.Only.stub" hidden="1">{"Open issues Only",#N/A,FALSE,"TIMELINE"}</definedName>
    <definedName name="wrn.OR._.Carring._.Charge._.JV.1stub" localSheetId="0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0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0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FSreconview.stub" localSheetId="0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GHCreconview.stub" localSheetId="0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CoCodeView.stub" localSheetId="0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PMreconview.stub" localSheetId="0" hidden="1">{"PPM Recon View",#N/A,FALSE,"Hyperion Proof"}</definedName>
    <definedName name="wrn.PPMreconview.stub" hidden="1">{"PPM Recon View",#N/A,FALSE,"Hyperion Proof"}</definedName>
    <definedName name="wrn.Print." localSheetId="0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ElectricOnly.stub" localSheetId="0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roofTotal.stub" localSheetId="0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Reformat._.only.1" localSheetId="0" hidden="1">{#N/A,#N/A,FALSE,"Dec 1999 mapping"}</definedName>
    <definedName name="wrn.Reformat._.only.1" hidden="1">{#N/A,#N/A,FALSE,"Dec 1999 mapping"}</definedName>
    <definedName name="wrn.Reformat._.only.stub" localSheetId="0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0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tandard._.Utility._.Only.stub" localSheetId="0" hidden="1">{"YTD-Utility",#N/A,FALSE,"Prov Utility"}</definedName>
    <definedName name="wrn.Standard._.Utility._.Only.stub" hidden="1">{"YTD-Utility",#N/A,FALSE,"Prov Utility"}</definedName>
    <definedName name="wrn.Standard.stub" localSheetId="0" hidden="1">{"YTD-Total",#N/A,FALSE,"Provision"}</definedName>
    <definedName name="wrn.Standard.stub" hidden="1">{"YTD-Total",#N/A,FALSE,"Provision"}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Summary._.View.stub" localSheetId="0" hidden="1">{#N/A,#N/A,FALSE,"Consltd-For contngcy"}</definedName>
    <definedName name="wrn.Summary._.View.stub" hidden="1">{#N/A,#N/A,FALSE,"Consltd-For contngcy"}</definedName>
    <definedName name="wrn.Summary.1" localSheetId="0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K._.Conversion._.Only.stub" localSheetId="0" hidden="1">{#N/A,#N/A,FALSE,"Dec 1999 UK Continuing Ops"}</definedName>
    <definedName name="wrn.UK._.Conversion._.Only.stub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" localSheetId="0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0" hidden="1">{"YTD-Utility",#N/A,FALSE,"Prov Utility"}</definedName>
    <definedName name="xxx" hidden="1">{"YTD-Utility",#N/A,FALSE,"Prov Utility"}</definedName>
    <definedName name="y" hidden="1">#REF!</definedName>
    <definedName name="yuf" hidden="1">{#N/A,#N/A,FALSE,"Summ";#N/A,#N/A,FALSE,"General"}</definedName>
    <definedName name="Z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localSheetId="0" hidden="1">#REF!,#REF!</definedName>
    <definedName name="Z_F3B54C8A_1D3B_492A_9994_77E5201A636C_.wvu.Rows" hidden="1">#REF!,#REF!</definedName>
    <definedName name="Z_F6530864_A582_11D6_AAF2_0004755110B4_.wvu.Rows" localSheetId="0" hidden="1">#REF!,#REF!,#REF!</definedName>
    <definedName name="Z_F6530864_A582_11D6_AAF2_0004755110B4_.wvu.Rows" hidden="1">#REF!,#REF!,#REF!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D35" i="2"/>
  <c r="E15" i="2"/>
  <c r="E16" i="2"/>
  <c r="E17" i="2"/>
  <c r="E18" i="2"/>
  <c r="E19" i="2"/>
  <c r="D44" i="2"/>
  <c r="A69" i="2"/>
  <c r="A70" i="2"/>
  <c r="A71" i="2"/>
  <c r="A74" i="2"/>
  <c r="A75" i="2"/>
  <c r="A76" i="2"/>
  <c r="A77" i="2"/>
  <c r="A78" i="2"/>
  <c r="D78" i="2"/>
  <c r="A81" i="2"/>
  <c r="D42" i="2"/>
  <c r="D43" i="2"/>
  <c r="E52" i="2"/>
  <c r="E53" i="2"/>
  <c r="E54" i="2"/>
  <c r="E55" i="2"/>
  <c r="E56" i="2"/>
  <c r="E57" i="2"/>
  <c r="E58" i="2"/>
  <c r="E59" i="2"/>
  <c r="E60" i="2"/>
  <c r="E61" i="2"/>
  <c r="E62" i="2"/>
  <c r="E63" i="2"/>
  <c r="B64" i="2"/>
  <c r="D69" i="2"/>
  <c r="D70" i="2"/>
  <c r="D71" i="2"/>
  <c r="E71" i="2" s="1"/>
  <c r="G71" i="2" s="1"/>
  <c r="A72" i="2"/>
  <c r="A73" i="2"/>
  <c r="D73" i="2"/>
  <c r="D74" i="2"/>
  <c r="D75" i="2"/>
  <c r="D76" i="2"/>
  <c r="A79" i="2"/>
  <c r="D79" i="2"/>
  <c r="E79" i="2" s="1"/>
  <c r="G79" i="2" s="1"/>
  <c r="A80" i="2"/>
  <c r="D80" i="2"/>
  <c r="D81" i="2"/>
  <c r="E7" i="1"/>
  <c r="E11" i="1" s="1"/>
  <c r="E8" i="1"/>
  <c r="E9" i="1"/>
  <c r="E10" i="1"/>
  <c r="C11" i="1"/>
  <c r="D11" i="1"/>
  <c r="E13" i="1"/>
  <c r="E14" i="1"/>
  <c r="E15" i="1"/>
  <c r="E24" i="1" s="1"/>
  <c r="E16" i="1"/>
  <c r="E17" i="1"/>
  <c r="E18" i="1"/>
  <c r="E19" i="1"/>
  <c r="E20" i="1"/>
  <c r="E21" i="1"/>
  <c r="E22" i="1"/>
  <c r="E23" i="1"/>
  <c r="C24" i="1"/>
  <c r="D24" i="1"/>
  <c r="E25" i="1"/>
  <c r="E26" i="1"/>
  <c r="E27" i="1"/>
  <c r="E31" i="1"/>
  <c r="E32" i="1"/>
  <c r="E38" i="1"/>
  <c r="E49" i="1" s="1"/>
  <c r="E39" i="1"/>
  <c r="E40" i="1"/>
  <c r="E41" i="1"/>
  <c r="E42" i="1"/>
  <c r="E43" i="1"/>
  <c r="E44" i="1"/>
  <c r="E45" i="1"/>
  <c r="E46" i="1"/>
  <c r="E47" i="1"/>
  <c r="E48" i="1"/>
  <c r="C49" i="1"/>
  <c r="D49" i="1"/>
  <c r="E52" i="1"/>
  <c r="E53" i="1"/>
  <c r="E55" i="1"/>
  <c r="E56" i="1"/>
  <c r="E57" i="1"/>
  <c r="E58" i="1"/>
  <c r="E65" i="1"/>
  <c r="E66" i="1"/>
  <c r="E67" i="1"/>
  <c r="E68" i="1"/>
  <c r="E69" i="1"/>
  <c r="E70" i="1"/>
  <c r="E71" i="1"/>
  <c r="E72" i="1"/>
  <c r="E73" i="1"/>
  <c r="E64" i="2" l="1"/>
  <c r="C30" i="1" s="1"/>
  <c r="C33" i="1" s="1"/>
  <c r="C35" i="1" s="1"/>
  <c r="E14" i="2"/>
  <c r="E20" i="2"/>
  <c r="E21" i="2"/>
  <c r="B23" i="2"/>
  <c r="E78" i="2"/>
  <c r="G78" i="2" s="1"/>
  <c r="E43" i="2"/>
  <c r="G43" i="2" s="1"/>
  <c r="E22" i="2"/>
  <c r="E35" i="2"/>
  <c r="G35" i="2" s="1"/>
  <c r="D77" i="2"/>
  <c r="E77" i="2"/>
  <c r="G77" i="2" s="1"/>
  <c r="E76" i="2"/>
  <c r="G76" i="2" s="1"/>
  <c r="E44" i="2"/>
  <c r="E75" i="2"/>
  <c r="G75" i="2" s="1"/>
  <c r="E70" i="2"/>
  <c r="G70" i="2" s="1"/>
  <c r="D72" i="2"/>
  <c r="E74" i="2"/>
  <c r="G74" i="2" s="1"/>
  <c r="E40" i="2"/>
  <c r="G40" i="2" s="1"/>
  <c r="E81" i="2"/>
  <c r="G81" i="2" s="1"/>
  <c r="E73" i="2"/>
  <c r="G73" i="2" s="1"/>
  <c r="E80" i="2"/>
  <c r="G80" i="2" s="1"/>
  <c r="E23" i="2" l="1"/>
  <c r="C54" i="1" s="1"/>
  <c r="C59" i="1" s="1"/>
  <c r="C61" i="1"/>
  <c r="C75" i="1"/>
  <c r="G44" i="2"/>
  <c r="E72" i="2"/>
  <c r="G72" i="2" s="1"/>
  <c r="E34" i="2"/>
  <c r="G34" i="2" s="1"/>
  <c r="E37" i="2"/>
  <c r="G37" i="2" s="1"/>
  <c r="E42" i="2"/>
  <c r="G42" i="2" s="1"/>
  <c r="E39" i="2"/>
  <c r="G39" i="2" s="1"/>
  <c r="E41" i="2"/>
  <c r="G41" i="2" s="1"/>
  <c r="E32" i="2"/>
  <c r="G32" i="2" s="1"/>
  <c r="E29" i="2"/>
  <c r="G29" i="2" s="1"/>
  <c r="E36" i="2" l="1"/>
  <c r="G36" i="2" s="1"/>
  <c r="E31" i="2"/>
  <c r="G31" i="2" s="1"/>
  <c r="E30" i="2"/>
  <c r="G30" i="2" s="1"/>
  <c r="B82" i="2"/>
  <c r="E69" i="2"/>
  <c r="E33" i="2"/>
  <c r="G33" i="2" s="1"/>
  <c r="E38" i="2"/>
  <c r="G38" i="2" s="1"/>
  <c r="E28" i="2"/>
  <c r="G28" i="2" s="1"/>
  <c r="E82" i="2" l="1"/>
  <c r="D30" i="1" s="1"/>
  <c r="G69" i="2"/>
  <c r="G82" i="2" s="1"/>
  <c r="E30" i="1" l="1"/>
  <c r="E33" i="1" s="1"/>
  <c r="E35" i="1" s="1"/>
  <c r="D33" i="1"/>
  <c r="B45" i="2"/>
  <c r="B47" i="2" s="1"/>
  <c r="E27" i="2"/>
  <c r="D35" i="1" l="1"/>
  <c r="E45" i="2"/>
  <c r="D54" i="1" s="1"/>
  <c r="G27" i="2"/>
  <c r="G45" i="2" s="1"/>
  <c r="E54" i="1" l="1"/>
  <c r="D59" i="1"/>
  <c r="D75" i="1" s="1"/>
  <c r="D61" i="1" l="1"/>
  <c r="E59" i="1"/>
  <c r="E61" i="1" s="1"/>
</calcChain>
</file>

<file path=xl/sharedStrings.xml><?xml version="1.0" encoding="utf-8"?>
<sst xmlns="http://schemas.openxmlformats.org/spreadsheetml/2006/main" count="182" uniqueCount="149">
  <si>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</si>
  <si>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</si>
  <si>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</si>
  <si>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</si>
  <si>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</si>
  <si>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</si>
  <si>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</si>
  <si>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</si>
  <si>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</si>
  <si>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</si>
  <si>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</si>
  <si>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</si>
  <si>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</si>
  <si>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</si>
  <si>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</si>
  <si>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</si>
  <si>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</si>
  <si>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</si>
  <si>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</si>
  <si>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</si>
  <si>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</si>
  <si>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</si>
  <si>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</si>
  <si>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</si>
  <si>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</si>
  <si>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</si>
  <si>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</si>
  <si>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</si>
  <si>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</si>
  <si>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</si>
  <si>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</si>
  <si>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</si>
  <si>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</si>
  <si>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</si>
  <si>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</si>
  <si>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</si>
  <si>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</si>
  <si>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</si>
  <si>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</si>
  <si>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</si>
  <si>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</si>
  <si>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</si>
  <si>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</si>
  <si>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</si>
  <si>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</si>
  <si>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</si>
  <si>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</si>
  <si>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</si>
  <si>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</si>
  <si>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</si>
  <si>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</si>
  <si>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</si>
  <si>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</si>
  <si>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</si>
  <si>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</si>
  <si>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</si>
  <si>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</si>
  <si>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</si>
  <si>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</si>
  <si>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</si>
  <si>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</si>
  <si>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</si>
  <si>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</si>
  <si>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</si>
  <si>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</si>
  <si>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</si>
  <si>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</si>
  <si>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</si>
  <si>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</si>
  <si>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</si>
  <si>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</si>
  <si>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</si>
  <si>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</si>
  <si>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</si>
  <si>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</si>
  <si>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</si>
  <si>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</si>
  <si>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</si>
  <si>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</si>
  <si>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</si>
  <si>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</si>
  <si>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</si>
  <si>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</si>
  <si>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</si>
  <si>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</si>
  <si>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</si>
  <si>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</si>
  <si>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</si>
  <si>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</si>
  <si>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</si>
  <si>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</si>
  <si>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</si>
  <si>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</si>
  <si>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</si>
  <si>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</si>
  <si>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Tax Impact of Reallocation Proposal</t>
  </si>
  <si>
    <t>PacifiCorp</t>
  </si>
  <si>
    <t>Washington-Alloc.</t>
  </si>
  <si>
    <t>Allocation %</t>
  </si>
  <si>
    <t>Total Company</t>
  </si>
  <si>
    <t>Adjustment</t>
  </si>
  <si>
    <t>Revised</t>
  </si>
  <si>
    <t>Proposed</t>
  </si>
  <si>
    <t>Revised Methodology</t>
  </si>
  <si>
    <t>Depreciation Flow-through ~ SG</t>
  </si>
  <si>
    <t>Depreciation Flow-through ~ SO</t>
  </si>
  <si>
    <t>Depreciation Flow-Through ~ NREG</t>
  </si>
  <si>
    <t>Depreciation Flow-Through ~ WYU</t>
  </si>
  <si>
    <t>Depreciation Flow-Through ~ WYP</t>
  </si>
  <si>
    <t>Depreciation Flow-Through ~ WA</t>
  </si>
  <si>
    <t>Depreciation Flow-Through ~ UT</t>
  </si>
  <si>
    <t>Depreciation Flow-Through ~ OTHER</t>
  </si>
  <si>
    <t>Depreciation Flow-Through ~ OR</t>
  </si>
  <si>
    <t>Depreciation Flow-Through ~ ID</t>
  </si>
  <si>
    <t>Depreciation Flow-Through ~ FERC</t>
  </si>
  <si>
    <t>Depreciation Flow-Through ~ CA</t>
  </si>
  <si>
    <t>WIJAM</t>
  </si>
  <si>
    <t>Approved</t>
  </si>
  <si>
    <t>DIT Expense Adjustment - FERC 41110</t>
  </si>
  <si>
    <r>
      <t>Allocation %</t>
    </r>
    <r>
      <rPr>
        <b/>
        <vertAlign val="superscript"/>
        <sz val="10"/>
        <rFont val="Arial"/>
        <family val="2"/>
      </rPr>
      <t>1</t>
    </r>
  </si>
  <si>
    <t>ADIT Adjustment - FERC 282</t>
  </si>
  <si>
    <t>Deferred Tax Adjustments</t>
  </si>
  <si>
    <t>Reallocation of Resources and Associated Costs</t>
  </si>
  <si>
    <t>JBG</t>
  </si>
  <si>
    <t>CN</t>
  </si>
  <si>
    <t>CAGW</t>
  </si>
  <si>
    <t>CAGE</t>
  </si>
  <si>
    <t>CAEE</t>
  </si>
  <si>
    <t>WY</t>
  </si>
  <si>
    <t>WA</t>
  </si>
  <si>
    <t>UT</t>
  </si>
  <si>
    <t>SO</t>
  </si>
  <si>
    <t>SG</t>
  </si>
  <si>
    <t>OR</t>
  </si>
  <si>
    <t>ID</t>
  </si>
  <si>
    <t>CA</t>
  </si>
  <si>
    <t>CHEHALIS</t>
  </si>
  <si>
    <t>HERMISTON</t>
  </si>
  <si>
    <t>WYP</t>
  </si>
  <si>
    <t>NREG/OTHER</t>
  </si>
  <si>
    <t>IDU</t>
  </si>
  <si>
    <t>Modelled</t>
  </si>
  <si>
    <t>Washington 2025 Power Cost Only Rate Case</t>
  </si>
  <si>
    <t>SG-F</t>
  </si>
  <si>
    <t>ROLLING HILLS - SG-FR</t>
  </si>
  <si>
    <t>Page 7-2</t>
  </si>
  <si>
    <t>Page 7-1</t>
  </si>
  <si>
    <t xml:space="preserve">Note 1 - SO balances were reallocated in Adjustment 1 from approved from 7.085% to 7.669% </t>
  </si>
  <si>
    <t>301-399,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</si>
</sst>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  <numFmt numFmtId="166" formatCode="0.000%"/>
    <numFmt numFmtId="167" formatCode="_(* #,##0.000_);_(* \(#,##0.000\);_(* &quot;-&quot;???_);_(@_)"/>
  </numFmts>
  <fonts count="15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i/>
      <strike/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3"/>
    <xf numFmtId="0" fontId="3" fillId="0" borderId="0" xfId="3" applyAlignment="1">
      <alignment horizontal="center"/>
    </xf>
    <xf numFmtId="0" fontId="5" fillId="0" borderId="0" xfId="3" applyFont="1"/>
    <xf numFmtId="164" fontId="3" fillId="0" borderId="0" xfId="3" applyNumberFormat="1"/>
    <xf numFmtId="164" fontId="0" fillId="0" borderId="0" xfId="4" applyNumberFormat="1" applyFont="1"/>
    <xf numFmtId="0" fontId="3" fillId="0" borderId="0" xfId="3" applyAlignment="1">
      <alignment horizontal="left" indent="3"/>
    </xf>
    <xf numFmtId="0" fontId="3" fillId="0" borderId="0" xfId="3" applyAlignment="1">
      <alignment horizontal="left" indent="5"/>
    </xf>
    <xf numFmtId="164" fontId="3" fillId="0" borderId="1" xfId="3" applyNumberFormat="1" applyBorder="1"/>
    <xf numFmtId="164" fontId="0" fillId="0" borderId="1" xfId="4" applyNumberFormat="1" applyFont="1" applyBorder="1"/>
    <xf numFmtId="164" fontId="0" fillId="0" borderId="0" xfId="4" applyNumberFormat="1" applyFont="1" applyFill="1"/>
    <xf numFmtId="11" fontId="3" fillId="0" borderId="0" xfId="3" applyNumberFormat="1" applyAlignment="1">
      <alignment horizontal="center"/>
    </xf>
    <xf numFmtId="164" fontId="3" fillId="2" borderId="0" xfId="3" applyNumberFormat="1" applyFill="1"/>
    <xf numFmtId="164" fontId="0" fillId="2" borderId="0" xfId="4" applyNumberFormat="1" applyFont="1" applyFill="1"/>
    <xf numFmtId="0" fontId="7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/>
    <xf numFmtId="164" fontId="0" fillId="0" borderId="2" xfId="0" applyNumberFormat="1" applyBorder="1"/>
    <xf numFmtId="165" fontId="0" fillId="0" borderId="0" xfId="0" applyNumberFormat="1"/>
    <xf numFmtId="166" fontId="0" fillId="0" borderId="0" xfId="2" applyNumberFormat="1" applyFont="1"/>
    <xf numFmtId="164" fontId="0" fillId="0" borderId="0" xfId="1" applyNumberFormat="1" applyFont="1"/>
    <xf numFmtId="165" fontId="0" fillId="0" borderId="0" xfId="0" applyNumberForma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167" fontId="0" fillId="0" borderId="0" xfId="0" applyNumberFormat="1"/>
    <xf numFmtId="0" fontId="0" fillId="0" borderId="1" xfId="0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0" fillId="0" borderId="5" xfId="0" applyBorder="1"/>
    <xf numFmtId="164" fontId="11" fillId="0" borderId="6" xfId="1" applyNumberFormat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10" fillId="0" borderId="0" xfId="0" quotePrefix="1" applyFont="1"/>
    <xf numFmtId="0" fontId="5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2" fillId="2" borderId="0" xfId="3" applyFont="1" applyFill="1" applyAlignment="1">
      <alignment horizontal="center"/>
    </xf>
    <xf numFmtId="0" fontId="13" fillId="0" borderId="0" xfId="0" applyFont="1" applyAlignment="1">
      <alignment horizontal="left"/>
    </xf>
    <xf numFmtId="164" fontId="0" fillId="0" borderId="0" xfId="1" applyNumberFormat="1" applyFont="1" applyFill="1"/>
    <xf numFmtId="166" fontId="0" fillId="0" borderId="0" xfId="2" applyNumberFormat="1" applyFont="1" applyFill="1"/>
    <xf numFmtId="166" fontId="6" fillId="0" borderId="0" xfId="2" applyNumberFormat="1" applyFont="1" applyFill="1"/>
    <xf numFmtId="164" fontId="0" fillId="0" borderId="6" xfId="0" applyNumberFormat="1" applyBorder="1"/>
    <xf numFmtId="0" fontId="4" fillId="0" borderId="0" xfId="0" applyFont="1"/>
    <xf numFmtId="164" fontId="0" fillId="0" borderId="1" xfId="1" applyNumberFormat="1" applyFont="1" applyFill="1" applyBorder="1"/>
    <xf numFmtId="166" fontId="0" fillId="0" borderId="0" xfId="0" applyNumberFormat="1"/>
    <xf numFmtId="164" fontId="0" fillId="0" borderId="1" xfId="0" applyNumberFormat="1" applyBorder="1"/>
    <xf numFmtId="164" fontId="0" fillId="0" borderId="3" xfId="0" applyNumberFormat="1" applyBorder="1"/>
    <xf numFmtId="0" fontId="14" fillId="0" borderId="0" xfId="0" applyFont="1"/>
    <xf numFmtId="0" fontId="2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164" fontId="5" fillId="0" borderId="0" xfId="3" applyNumberFormat="1" applyFont="1"/>
    <xf numFmtId="0" fontId="1" fillId="0" borderId="0" xfId="3" applyFont="1" applyAlignment="1">
      <alignment horizontal="center"/>
    </xf>
    <xf numFmtId="0" fontId="11" fillId="0" borderId="0" xfId="3" applyFont="1"/>
  </cellXfs>
  <cellStyles count="5">
    <cellStyle name="Comma" xfId="1" builtinId="3"/>
    <cellStyle name="Comma 15" xfId="4" xr:uid="{BD18013B-D843-4335-A372-15D158C64C50}"/>
    <cellStyle name="Normal" xfId="0" builtinId="0"/>
    <cellStyle name="Normal 23" xfId="3" xr:uid="{AF73116F-8EE2-4567-AC7F-74263EDA7AE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9DB0-1FF5-4ACD-A0DC-5EBFC77550D0}">
  <sheetPr>
    <pageSetUpPr fitToPage="1"/>
  </sheetPr>
  <dimension ref="A1:J78"/>
  <sheetViews>
    <sheetView tabSelected="1" view="pageBreakPreview" zoomScale="80" zoomScaleNormal="80" zoomScaleSheetLayoutView="80" workbookViewId="0">
      <selection activeCell="H64" sqref="H64"/>
    </sheetView>
  </sheetViews>
  <sheetFormatPr defaultRowHeight="12.75" x14ac:dyDescent="0.2"/>
  <cols>
    <col min="1" max="1" width="35.85546875" style="3" customWidth="1"/>
    <col min="2" max="2" width="27.85546875" style="2" customWidth="1"/>
    <col min="3" max="3" width="22.28515625" style="1" customWidth="1"/>
    <col min="4" max="4" width="22.7109375" style="1" customWidth="1"/>
    <col min="5" max="5" width="19.7109375" style="1" customWidth="1"/>
    <col min="6" max="6" width="9.140625" style="1"/>
    <col min="7" max="7" width="11.85546875" style="1" customWidth="1"/>
    <col min="8" max="8" width="9.140625" style="1"/>
    <col min="9" max="9" width="24.5703125" style="1" customWidth="1"/>
    <col min="10" max="10" width="30.5703125" style="1" customWidth="1"/>
    <col min="11" max="16384" width="9.140625" style="1"/>
  </cols>
  <sheetData>
    <row r="1" spans="1:5" x14ac:dyDescent="0.2">
      <c r="A1" s="3" t="s">
        <v>96</v>
      </c>
      <c r="E1" s="54" t="s">
        <v>146</v>
      </c>
    </row>
    <row r="2" spans="1:5" x14ac:dyDescent="0.2">
      <c r="A2" s="3" t="s">
        <v>142</v>
      </c>
    </row>
    <row r="3" spans="1:5" x14ac:dyDescent="0.2">
      <c r="A3" s="3" t="s">
        <v>95</v>
      </c>
    </row>
    <row r="5" spans="1:5" x14ac:dyDescent="0.2">
      <c r="B5" s="16" t="s">
        <v>94</v>
      </c>
      <c r="C5" s="55" t="s">
        <v>93</v>
      </c>
      <c r="D5" s="55"/>
      <c r="E5" s="55"/>
    </row>
    <row r="6" spans="1:5" x14ac:dyDescent="0.2">
      <c r="A6" s="3" t="s">
        <v>92</v>
      </c>
      <c r="C6" s="14" t="s">
        <v>91</v>
      </c>
      <c r="D6" s="14" t="s">
        <v>90</v>
      </c>
      <c r="E6" s="14" t="s">
        <v>89</v>
      </c>
    </row>
    <row r="7" spans="1:5" x14ac:dyDescent="0.2">
      <c r="A7" s="6" t="s">
        <v>88</v>
      </c>
      <c r="B7" s="2" t="s">
        <v>87</v>
      </c>
      <c r="C7" s="5"/>
      <c r="D7" s="5"/>
      <c r="E7" s="4">
        <f>D7-C7</f>
        <v>0</v>
      </c>
    </row>
    <row r="8" spans="1:5" x14ac:dyDescent="0.2">
      <c r="A8" s="6" t="s">
        <v>86</v>
      </c>
      <c r="B8" s="2">
        <v>448</v>
      </c>
      <c r="C8" s="5"/>
      <c r="D8" s="5"/>
      <c r="E8" s="4">
        <f>D8-C8</f>
        <v>0</v>
      </c>
    </row>
    <row r="9" spans="1:5" x14ac:dyDescent="0.2">
      <c r="A9" s="6" t="s">
        <v>85</v>
      </c>
      <c r="B9" s="2">
        <v>447</v>
      </c>
      <c r="C9" s="5"/>
      <c r="D9" s="5"/>
      <c r="E9" s="4">
        <f>D9-C9</f>
        <v>0</v>
      </c>
    </row>
    <row r="10" spans="1:5" x14ac:dyDescent="0.2">
      <c r="A10" s="6" t="s">
        <v>84</v>
      </c>
      <c r="B10" s="2" t="s">
        <v>83</v>
      </c>
      <c r="C10" s="9"/>
      <c r="D10" s="9"/>
      <c r="E10" s="8">
        <f>D10-C10</f>
        <v>0</v>
      </c>
    </row>
    <row r="11" spans="1:5" s="3" customFormat="1" x14ac:dyDescent="0.2">
      <c r="A11" s="3" t="s">
        <v>82</v>
      </c>
      <c r="B11" s="15"/>
      <c r="C11" s="56">
        <f>SUM(C7:C10)</f>
        <v>0</v>
      </c>
      <c r="D11" s="56">
        <f>SUM(D7:D10)</f>
        <v>0</v>
      </c>
      <c r="E11" s="56">
        <f>SUM(E7:E10)</f>
        <v>0</v>
      </c>
    </row>
    <row r="12" spans="1:5" x14ac:dyDescent="0.2">
      <c r="A12" s="1"/>
      <c r="E12" s="4"/>
    </row>
    <row r="13" spans="1:5" x14ac:dyDescent="0.2">
      <c r="A13" s="3" t="s">
        <v>81</v>
      </c>
      <c r="E13" s="4">
        <f t="shared" ref="E13:E23" si="0">D13-C13</f>
        <v>0</v>
      </c>
    </row>
    <row r="14" spans="1:5" x14ac:dyDescent="0.2">
      <c r="A14" s="6" t="s">
        <v>80</v>
      </c>
      <c r="B14" s="2" t="s">
        <v>79</v>
      </c>
      <c r="C14" s="5"/>
      <c r="D14" s="5"/>
      <c r="E14" s="4">
        <f t="shared" si="0"/>
        <v>0</v>
      </c>
    </row>
    <row r="15" spans="1:5" x14ac:dyDescent="0.2">
      <c r="A15" s="6" t="s">
        <v>78</v>
      </c>
      <c r="B15" s="2" t="s">
        <v>77</v>
      </c>
      <c r="C15" s="5"/>
      <c r="D15" s="5"/>
      <c r="E15" s="4">
        <f t="shared" si="0"/>
        <v>0</v>
      </c>
    </row>
    <row r="16" spans="1:5" x14ac:dyDescent="0.2">
      <c r="A16" s="6" t="s">
        <v>76</v>
      </c>
      <c r="B16" s="2" t="s">
        <v>75</v>
      </c>
      <c r="C16" s="5"/>
      <c r="D16" s="5"/>
      <c r="E16" s="4">
        <f t="shared" si="0"/>
        <v>0</v>
      </c>
    </row>
    <row r="17" spans="1:10" x14ac:dyDescent="0.2">
      <c r="A17" s="6" t="s">
        <v>74</v>
      </c>
      <c r="B17" s="2" t="s">
        <v>73</v>
      </c>
      <c r="C17" s="5"/>
      <c r="D17" s="5"/>
      <c r="E17" s="4">
        <f t="shared" si="0"/>
        <v>0</v>
      </c>
    </row>
    <row r="18" spans="1:10" x14ac:dyDescent="0.2">
      <c r="A18" s="6" t="s">
        <v>72</v>
      </c>
      <c r="B18" s="2" t="s">
        <v>71</v>
      </c>
      <c r="C18" s="5"/>
      <c r="D18" s="5"/>
      <c r="E18" s="4">
        <f t="shared" si="0"/>
        <v>0</v>
      </c>
    </row>
    <row r="19" spans="1:10" x14ac:dyDescent="0.2">
      <c r="A19" s="6" t="s">
        <v>70</v>
      </c>
      <c r="B19" s="2" t="s">
        <v>69</v>
      </c>
      <c r="C19" s="5"/>
      <c r="D19" s="5"/>
      <c r="E19" s="4">
        <f t="shared" si="0"/>
        <v>0</v>
      </c>
    </row>
    <row r="20" spans="1:10" x14ac:dyDescent="0.2">
      <c r="A20" s="6" t="s">
        <v>68</v>
      </c>
      <c r="B20" s="2" t="s">
        <v>67</v>
      </c>
      <c r="C20" s="5"/>
      <c r="D20" s="5"/>
      <c r="E20" s="4">
        <f t="shared" si="0"/>
        <v>0</v>
      </c>
    </row>
    <row r="21" spans="1:10" x14ac:dyDescent="0.2">
      <c r="A21" s="6" t="s">
        <v>66</v>
      </c>
      <c r="B21" s="2" t="s">
        <v>65</v>
      </c>
      <c r="C21" s="5"/>
      <c r="D21" s="5"/>
      <c r="E21" s="4">
        <f t="shared" si="0"/>
        <v>0</v>
      </c>
    </row>
    <row r="22" spans="1:10" x14ac:dyDescent="0.2">
      <c r="A22" s="6" t="s">
        <v>64</v>
      </c>
      <c r="B22" s="2" t="s">
        <v>63</v>
      </c>
      <c r="C22" s="5"/>
      <c r="D22" s="5"/>
      <c r="E22" s="4">
        <f t="shared" si="0"/>
        <v>0</v>
      </c>
    </row>
    <row r="23" spans="1:10" x14ac:dyDescent="0.2">
      <c r="A23" s="6" t="s">
        <v>62</v>
      </c>
      <c r="B23" s="2" t="s">
        <v>61</v>
      </c>
      <c r="C23" s="9"/>
      <c r="D23" s="9"/>
      <c r="E23" s="8">
        <f t="shared" si="0"/>
        <v>0</v>
      </c>
    </row>
    <row r="24" spans="1:10" s="3" customFormat="1" x14ac:dyDescent="0.2">
      <c r="A24" s="3" t="s">
        <v>60</v>
      </c>
      <c r="B24" s="15"/>
      <c r="C24" s="56">
        <f>SUM(C14:C23)</f>
        <v>0</v>
      </c>
      <c r="D24" s="56">
        <f>SUM(D14:D23)</f>
        <v>0</v>
      </c>
      <c r="E24" s="56">
        <f>SUM(E14:E23)</f>
        <v>0</v>
      </c>
    </row>
    <row r="25" spans="1:10" x14ac:dyDescent="0.2">
      <c r="A25" s="6" t="s">
        <v>59</v>
      </c>
      <c r="B25" s="2" t="s">
        <v>58</v>
      </c>
      <c r="C25" s="5"/>
      <c r="D25" s="5"/>
      <c r="E25" s="4">
        <f>D25-C25</f>
        <v>0</v>
      </c>
    </row>
    <row r="26" spans="1:10" x14ac:dyDescent="0.2">
      <c r="A26" s="6" t="s">
        <v>57</v>
      </c>
      <c r="B26" s="2" t="s">
        <v>56</v>
      </c>
      <c r="C26" s="5"/>
      <c r="D26" s="5"/>
      <c r="E26" s="4">
        <f>D26-C26</f>
        <v>0</v>
      </c>
      <c r="J26" s="4"/>
    </row>
    <row r="27" spans="1:10" x14ac:dyDescent="0.2">
      <c r="A27" s="6" t="s">
        <v>55</v>
      </c>
      <c r="B27" s="2">
        <v>408</v>
      </c>
      <c r="C27" s="5"/>
      <c r="D27" s="5"/>
      <c r="E27" s="4">
        <f>D27-C27</f>
        <v>0</v>
      </c>
    </row>
    <row r="28" spans="1:10" x14ac:dyDescent="0.2">
      <c r="A28" s="6" t="s">
        <v>54</v>
      </c>
      <c r="B28" s="42" t="s">
        <v>141</v>
      </c>
      <c r="C28" s="13"/>
      <c r="D28" s="13"/>
      <c r="E28" s="12"/>
    </row>
    <row r="29" spans="1:10" x14ac:dyDescent="0.2">
      <c r="A29" s="6" t="s">
        <v>53</v>
      </c>
      <c r="B29" s="42" t="s">
        <v>141</v>
      </c>
      <c r="C29" s="13"/>
      <c r="D29" s="13"/>
      <c r="E29" s="12"/>
    </row>
    <row r="30" spans="1:10" x14ac:dyDescent="0.2">
      <c r="A30" s="6" t="s">
        <v>52</v>
      </c>
      <c r="B30" s="11" t="s">
        <v>51</v>
      </c>
      <c r="C30" s="5">
        <f>'7-2'!E64</f>
        <v>-3000010.6412101001</v>
      </c>
      <c r="D30" s="5">
        <f>'7-2'!E82</f>
        <v>-2837558.49836371</v>
      </c>
      <c r="E30" s="4">
        <f>D30-C30</f>
        <v>162452.14284639014</v>
      </c>
    </row>
    <row r="31" spans="1:10" x14ac:dyDescent="0.2">
      <c r="A31" s="6" t="s">
        <v>50</v>
      </c>
      <c r="B31" s="2" t="s">
        <v>49</v>
      </c>
      <c r="C31" s="5"/>
      <c r="D31" s="5"/>
      <c r="E31" s="4">
        <f>D31-C31</f>
        <v>0</v>
      </c>
    </row>
    <row r="32" spans="1:10" x14ac:dyDescent="0.2">
      <c r="A32" s="6" t="s">
        <v>48</v>
      </c>
      <c r="B32" s="2" t="s">
        <v>47</v>
      </c>
      <c r="C32" s="9"/>
      <c r="D32" s="9"/>
      <c r="E32" s="8">
        <f>D32-C32</f>
        <v>0</v>
      </c>
    </row>
    <row r="33" spans="1:7" s="3" customFormat="1" x14ac:dyDescent="0.2">
      <c r="A33" s="3" t="s">
        <v>46</v>
      </c>
      <c r="B33" s="15"/>
      <c r="C33" s="56">
        <f>SUM(C24:C32)</f>
        <v>-3000010.6412101001</v>
      </c>
      <c r="D33" s="56">
        <f>SUM(D24:D32)</f>
        <v>-2837558.49836371</v>
      </c>
      <c r="E33" s="56">
        <f>SUM(E24:E32)</f>
        <v>162452.14284639014</v>
      </c>
      <c r="G33" s="56"/>
    </row>
    <row r="34" spans="1:7" x14ac:dyDescent="0.2">
      <c r="A34" s="1"/>
      <c r="E34" s="4"/>
    </row>
    <row r="35" spans="1:7" s="3" customFormat="1" x14ac:dyDescent="0.2">
      <c r="A35" s="3" t="s">
        <v>45</v>
      </c>
      <c r="B35" s="15"/>
      <c r="C35" s="56">
        <f>C11-C33</f>
        <v>3000010.6412101001</v>
      </c>
      <c r="D35" s="56">
        <f>D11-D33</f>
        <v>2837558.49836371</v>
      </c>
      <c r="E35" s="56">
        <f>E11-E33</f>
        <v>-162452.14284639014</v>
      </c>
      <c r="G35" s="56"/>
    </row>
    <row r="36" spans="1:7" x14ac:dyDescent="0.2">
      <c r="A36" s="1"/>
      <c r="E36" s="4"/>
    </row>
    <row r="37" spans="1:7" x14ac:dyDescent="0.2">
      <c r="A37" s="3" t="s">
        <v>44</v>
      </c>
      <c r="E37" s="4"/>
    </row>
    <row r="38" spans="1:7" x14ac:dyDescent="0.2">
      <c r="A38" s="6" t="s">
        <v>43</v>
      </c>
      <c r="B38" s="57" t="s">
        <v>148</v>
      </c>
      <c r="C38" s="10"/>
      <c r="D38" s="5"/>
      <c r="E38" s="4">
        <f t="shared" ref="E38:E48" si="1">D38-C38</f>
        <v>0</v>
      </c>
    </row>
    <row r="39" spans="1:7" x14ac:dyDescent="0.2">
      <c r="A39" s="6" t="s">
        <v>42</v>
      </c>
      <c r="B39" s="2">
        <v>105</v>
      </c>
      <c r="C39" s="5"/>
      <c r="D39" s="5"/>
      <c r="E39" s="4">
        <f t="shared" si="1"/>
        <v>0</v>
      </c>
    </row>
    <row r="40" spans="1:7" x14ac:dyDescent="0.2">
      <c r="A40" s="6" t="s">
        <v>41</v>
      </c>
      <c r="B40" s="2" t="s">
        <v>40</v>
      </c>
      <c r="C40" s="5"/>
      <c r="D40" s="5"/>
      <c r="E40" s="4">
        <f t="shared" si="1"/>
        <v>0</v>
      </c>
    </row>
    <row r="41" spans="1:7" x14ac:dyDescent="0.2">
      <c r="A41" s="6" t="s">
        <v>39</v>
      </c>
      <c r="B41" s="2" t="s">
        <v>38</v>
      </c>
      <c r="C41" s="5"/>
      <c r="D41" s="5"/>
      <c r="E41" s="4">
        <f t="shared" si="1"/>
        <v>0</v>
      </c>
    </row>
    <row r="42" spans="1:7" x14ac:dyDescent="0.2">
      <c r="A42" s="6" t="s">
        <v>37</v>
      </c>
      <c r="B42" s="2">
        <v>120</v>
      </c>
      <c r="C42" s="5"/>
      <c r="D42" s="5"/>
      <c r="E42" s="4">
        <f t="shared" si="1"/>
        <v>0</v>
      </c>
    </row>
    <row r="43" spans="1:7" x14ac:dyDescent="0.2">
      <c r="A43" s="6" t="s">
        <v>36</v>
      </c>
      <c r="B43" s="2">
        <v>165</v>
      </c>
      <c r="C43" s="5"/>
      <c r="D43" s="5"/>
      <c r="E43" s="4">
        <f t="shared" si="1"/>
        <v>0</v>
      </c>
    </row>
    <row r="44" spans="1:7" x14ac:dyDescent="0.2">
      <c r="A44" s="6" t="s">
        <v>35</v>
      </c>
      <c r="B44" s="2" t="s">
        <v>34</v>
      </c>
      <c r="C44" s="5"/>
      <c r="D44" s="5"/>
      <c r="E44" s="4">
        <f t="shared" si="1"/>
        <v>0</v>
      </c>
    </row>
    <row r="45" spans="1:7" x14ac:dyDescent="0.2">
      <c r="A45" s="6" t="s">
        <v>33</v>
      </c>
      <c r="B45" s="2" t="s">
        <v>32</v>
      </c>
      <c r="C45" s="5"/>
      <c r="D45" s="5"/>
      <c r="E45" s="4">
        <f t="shared" si="1"/>
        <v>0</v>
      </c>
    </row>
    <row r="46" spans="1:7" x14ac:dyDescent="0.2">
      <c r="A46" s="6" t="s">
        <v>31</v>
      </c>
      <c r="B46" s="2" t="s">
        <v>30</v>
      </c>
      <c r="C46" s="5"/>
      <c r="D46" s="5"/>
      <c r="E46" s="4">
        <f t="shared" si="1"/>
        <v>0</v>
      </c>
    </row>
    <row r="47" spans="1:7" x14ac:dyDescent="0.2">
      <c r="A47" s="6" t="s">
        <v>29</v>
      </c>
      <c r="B47" s="2">
        <v>124</v>
      </c>
      <c r="C47" s="5"/>
      <c r="D47" s="5"/>
      <c r="E47" s="4">
        <f t="shared" si="1"/>
        <v>0</v>
      </c>
    </row>
    <row r="48" spans="1:7" x14ac:dyDescent="0.2">
      <c r="A48" s="6" t="s">
        <v>28</v>
      </c>
      <c r="B48" s="2" t="s">
        <v>27</v>
      </c>
      <c r="C48" s="9"/>
      <c r="D48" s="9"/>
      <c r="E48" s="8">
        <f t="shared" si="1"/>
        <v>0</v>
      </c>
    </row>
    <row r="49" spans="1:5" s="3" customFormat="1" x14ac:dyDescent="0.2">
      <c r="A49" s="58" t="s">
        <v>26</v>
      </c>
      <c r="B49" s="15"/>
      <c r="C49" s="56">
        <f>SUM(C38:C48)</f>
        <v>0</v>
      </c>
      <c r="D49" s="56">
        <f>SUM(D38:D48)</f>
        <v>0</v>
      </c>
      <c r="E49" s="56">
        <f>SUM(E38:E48)</f>
        <v>0</v>
      </c>
    </row>
    <row r="50" spans="1:5" x14ac:dyDescent="0.2">
      <c r="A50" s="1"/>
      <c r="E50" s="4"/>
    </row>
    <row r="51" spans="1:5" x14ac:dyDescent="0.2">
      <c r="A51" s="3" t="s">
        <v>25</v>
      </c>
      <c r="E51" s="4"/>
    </row>
    <row r="52" spans="1:5" x14ac:dyDescent="0.2">
      <c r="A52" s="6" t="s">
        <v>24</v>
      </c>
      <c r="B52" s="2" t="s">
        <v>23</v>
      </c>
      <c r="C52" s="5"/>
      <c r="D52" s="5"/>
      <c r="E52" s="4">
        <f t="shared" ref="E52:E59" si="2">D52-C52</f>
        <v>0</v>
      </c>
    </row>
    <row r="53" spans="1:5" x14ac:dyDescent="0.2">
      <c r="A53" s="6" t="s">
        <v>22</v>
      </c>
      <c r="B53" s="2" t="s">
        <v>21</v>
      </c>
      <c r="C53" s="5"/>
      <c r="D53" s="5"/>
      <c r="E53" s="4">
        <f t="shared" si="2"/>
        <v>0</v>
      </c>
    </row>
    <row r="54" spans="1:5" x14ac:dyDescent="0.2">
      <c r="A54" s="6" t="s">
        <v>20</v>
      </c>
      <c r="B54" s="2" t="s">
        <v>19</v>
      </c>
      <c r="C54" s="5">
        <f>'7-2'!E23</f>
        <v>-230492480.58317828</v>
      </c>
      <c r="D54" s="5">
        <f>'7-2'!E45</f>
        <v>-304580834.76450974</v>
      </c>
      <c r="E54" s="4">
        <f t="shared" si="2"/>
        <v>-74088354.181331456</v>
      </c>
    </row>
    <row r="55" spans="1:5" x14ac:dyDescent="0.2">
      <c r="A55" s="6" t="s">
        <v>18</v>
      </c>
      <c r="B55" s="2">
        <v>255</v>
      </c>
      <c r="C55" s="5"/>
      <c r="D55" s="5"/>
      <c r="E55" s="4">
        <f t="shared" si="2"/>
        <v>0</v>
      </c>
    </row>
    <row r="56" spans="1:5" x14ac:dyDescent="0.2">
      <c r="A56" s="6" t="s">
        <v>17</v>
      </c>
      <c r="B56" s="2">
        <v>252</v>
      </c>
      <c r="C56" s="5"/>
      <c r="D56" s="5"/>
      <c r="E56" s="4">
        <f t="shared" si="2"/>
        <v>0</v>
      </c>
    </row>
    <row r="57" spans="1:5" x14ac:dyDescent="0.2">
      <c r="A57" s="6" t="s">
        <v>16</v>
      </c>
      <c r="B57" s="2">
        <v>235</v>
      </c>
      <c r="C57" s="5"/>
      <c r="D57" s="5"/>
      <c r="E57" s="4">
        <f t="shared" si="2"/>
        <v>0</v>
      </c>
    </row>
    <row r="58" spans="1:5" x14ac:dyDescent="0.2">
      <c r="A58" s="6" t="s">
        <v>15</v>
      </c>
      <c r="B58" s="2" t="s">
        <v>14</v>
      </c>
      <c r="C58" s="9"/>
      <c r="D58" s="9"/>
      <c r="E58" s="8">
        <f t="shared" si="2"/>
        <v>0</v>
      </c>
    </row>
    <row r="59" spans="1:5" s="3" customFormat="1" x14ac:dyDescent="0.2">
      <c r="A59" s="3" t="s">
        <v>13</v>
      </c>
      <c r="B59" s="15"/>
      <c r="C59" s="56">
        <f>SUM(C52:C58)</f>
        <v>-230492480.58317828</v>
      </c>
      <c r="D59" s="56">
        <f>SUM(D52:D58)</f>
        <v>-304580834.76450974</v>
      </c>
      <c r="E59" s="56">
        <f t="shared" si="2"/>
        <v>-74088354.181331456</v>
      </c>
    </row>
    <row r="60" spans="1:5" x14ac:dyDescent="0.2">
      <c r="A60" s="1"/>
      <c r="E60" s="4"/>
    </row>
    <row r="61" spans="1:5" s="3" customFormat="1" x14ac:dyDescent="0.2">
      <c r="A61" s="3" t="s">
        <v>12</v>
      </c>
      <c r="B61" s="15"/>
      <c r="C61" s="56">
        <f>C49+C59</f>
        <v>-230492480.58317828</v>
      </c>
      <c r="D61" s="56">
        <f>D49+D59</f>
        <v>-304580834.76450974</v>
      </c>
      <c r="E61" s="56">
        <f>E49+E59</f>
        <v>-74088354.181331456</v>
      </c>
    </row>
    <row r="62" spans="1:5" x14ac:dyDescent="0.2">
      <c r="A62" s="1"/>
      <c r="E62" s="4"/>
    </row>
    <row r="63" spans="1:5" x14ac:dyDescent="0.2">
      <c r="A63" s="1"/>
      <c r="E63" s="4"/>
    </row>
    <row r="64" spans="1:5" x14ac:dyDescent="0.2">
      <c r="A64" s="3" t="s">
        <v>11</v>
      </c>
      <c r="E64" s="4"/>
    </row>
    <row r="65" spans="1:5" x14ac:dyDescent="0.2">
      <c r="A65" s="6" t="s">
        <v>10</v>
      </c>
      <c r="E65" s="4">
        <f t="shared" ref="E65:E73" si="3">D65-C65</f>
        <v>0</v>
      </c>
    </row>
    <row r="66" spans="1:5" x14ac:dyDescent="0.2">
      <c r="A66" s="7" t="s">
        <v>9</v>
      </c>
      <c r="B66" s="2">
        <v>419</v>
      </c>
      <c r="C66" s="5"/>
      <c r="D66" s="5"/>
      <c r="E66" s="4">
        <f t="shared" si="3"/>
        <v>0</v>
      </c>
    </row>
    <row r="67" spans="1:5" x14ac:dyDescent="0.2">
      <c r="A67" s="7" t="s">
        <v>8</v>
      </c>
      <c r="B67" s="2" t="s">
        <v>7</v>
      </c>
      <c r="C67" s="5"/>
      <c r="D67" s="5"/>
      <c r="E67" s="4">
        <f t="shared" si="3"/>
        <v>0</v>
      </c>
    </row>
    <row r="68" spans="1:5" x14ac:dyDescent="0.2">
      <c r="A68" s="7" t="s">
        <v>6</v>
      </c>
      <c r="B68" s="2" t="s">
        <v>5</v>
      </c>
      <c r="C68" s="5"/>
      <c r="D68" s="5"/>
      <c r="E68" s="4">
        <f t="shared" si="3"/>
        <v>0</v>
      </c>
    </row>
    <row r="69" spans="1:5" x14ac:dyDescent="0.2">
      <c r="A69" s="7" t="s">
        <v>4</v>
      </c>
      <c r="B69" s="2" t="s">
        <v>3</v>
      </c>
      <c r="C69" s="5"/>
      <c r="D69" s="5"/>
      <c r="E69" s="4">
        <f t="shared" si="3"/>
        <v>0</v>
      </c>
    </row>
    <row r="70" spans="1:5" x14ac:dyDescent="0.2">
      <c r="A70" s="6" t="s">
        <v>2</v>
      </c>
      <c r="E70" s="4">
        <f t="shared" si="3"/>
        <v>0</v>
      </c>
    </row>
    <row r="71" spans="1:5" x14ac:dyDescent="0.2">
      <c r="A71" s="1"/>
      <c r="E71" s="4">
        <f t="shared" si="3"/>
        <v>0</v>
      </c>
    </row>
    <row r="72" spans="1:5" x14ac:dyDescent="0.2">
      <c r="A72" s="1"/>
      <c r="E72" s="4">
        <f t="shared" si="3"/>
        <v>0</v>
      </c>
    </row>
    <row r="73" spans="1:5" x14ac:dyDescent="0.2">
      <c r="A73" s="6" t="s">
        <v>1</v>
      </c>
      <c r="B73" s="2">
        <v>40910</v>
      </c>
      <c r="C73" s="5"/>
      <c r="D73" s="5"/>
      <c r="E73" s="4">
        <f t="shared" si="3"/>
        <v>0</v>
      </c>
    </row>
    <row r="74" spans="1:5" s="2" customFormat="1" x14ac:dyDescent="0.2">
      <c r="A74" s="1"/>
      <c r="C74" s="4"/>
      <c r="D74" s="4"/>
      <c r="E74" s="4"/>
    </row>
    <row r="75" spans="1:5" x14ac:dyDescent="0.2">
      <c r="A75" s="1"/>
      <c r="B75" s="2" t="s">
        <v>0</v>
      </c>
      <c r="C75" s="4">
        <f>C11+C33+C49+C59+SUM(C66:C73)-'7-2'!E23-'7-2'!E64</f>
        <v>-8.8475644588470459E-9</v>
      </c>
      <c r="D75" s="4">
        <f>D11+D33+D49+D59+SUM(D66:D73)-'7-2'!E45-'7-2'!E82</f>
        <v>-2.3283064365386963E-8</v>
      </c>
    </row>
    <row r="76" spans="1:5" x14ac:dyDescent="0.2">
      <c r="A76" s="1"/>
    </row>
    <row r="77" spans="1:5" x14ac:dyDescent="0.2">
      <c r="A77" s="1"/>
    </row>
    <row r="78" spans="1:5" x14ac:dyDescent="0.2">
      <c r="A78" s="1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621B-A0E4-4587-9C50-1D6BEB38A719}">
  <sheetPr>
    <pageSetUpPr fitToPage="1"/>
  </sheetPr>
  <dimension ref="A1:K84"/>
  <sheetViews>
    <sheetView view="pageBreakPreview" topLeftCell="A45" zoomScale="80" zoomScaleNormal="90" zoomScaleSheetLayoutView="80" workbookViewId="0">
      <selection activeCell="H64" sqref="H64"/>
    </sheetView>
  </sheetViews>
  <sheetFormatPr defaultRowHeight="12.75" x14ac:dyDescent="0.2"/>
  <cols>
    <col min="1" max="1" width="36.7109375" customWidth="1"/>
    <col min="2" max="2" width="15.7109375" customWidth="1"/>
    <col min="3" max="3" width="3" customWidth="1"/>
    <col min="4" max="4" width="13.85546875" customWidth="1"/>
    <col min="5" max="5" width="19.5703125" customWidth="1"/>
    <col min="6" max="6" width="2.7109375" customWidth="1"/>
    <col min="7" max="7" width="19.28515625" customWidth="1"/>
  </cols>
  <sheetData>
    <row r="1" spans="1:10" x14ac:dyDescent="0.2">
      <c r="A1" s="39" t="s">
        <v>96</v>
      </c>
      <c r="G1" s="41" t="s">
        <v>145</v>
      </c>
    </row>
    <row r="2" spans="1:10" x14ac:dyDescent="0.2">
      <c r="A2" s="39" t="s">
        <v>142</v>
      </c>
    </row>
    <row r="3" spans="1:10" x14ac:dyDescent="0.2">
      <c r="A3" s="40" t="s">
        <v>122</v>
      </c>
    </row>
    <row r="4" spans="1:10" x14ac:dyDescent="0.2">
      <c r="A4" s="39" t="s">
        <v>121</v>
      </c>
    </row>
    <row r="6" spans="1:10" x14ac:dyDescent="0.2">
      <c r="A6" s="33" t="s">
        <v>120</v>
      </c>
      <c r="B6" s="32"/>
      <c r="C6" s="32"/>
      <c r="D6" s="32"/>
      <c r="E6" s="32"/>
    </row>
    <row r="7" spans="1:10" x14ac:dyDescent="0.2">
      <c r="A7" s="30" t="s">
        <v>116</v>
      </c>
      <c r="B7" s="30"/>
      <c r="D7" s="29" t="s">
        <v>117</v>
      </c>
      <c r="E7" s="29" t="s">
        <v>116</v>
      </c>
    </row>
    <row r="8" spans="1:10" ht="14.25" x14ac:dyDescent="0.2">
      <c r="A8" s="27" t="s">
        <v>99</v>
      </c>
      <c r="B8" s="27"/>
      <c r="D8" s="26" t="s">
        <v>119</v>
      </c>
      <c r="E8" s="26" t="s">
        <v>97</v>
      </c>
    </row>
    <row r="9" spans="1:10" x14ac:dyDescent="0.2">
      <c r="A9" t="s">
        <v>135</v>
      </c>
      <c r="B9" s="23">
        <v>-71833175</v>
      </c>
      <c r="D9" s="22">
        <v>0</v>
      </c>
      <c r="E9" s="21">
        <f t="shared" ref="E9:E22" si="0">D9*B9</f>
        <v>0</v>
      </c>
    </row>
    <row r="10" spans="1:10" x14ac:dyDescent="0.2">
      <c r="A10" t="s">
        <v>140</v>
      </c>
      <c r="B10" s="23">
        <v>-198980589</v>
      </c>
      <c r="D10" s="22">
        <v>0</v>
      </c>
      <c r="E10" s="21">
        <f t="shared" si="0"/>
        <v>0</v>
      </c>
    </row>
    <row r="11" spans="1:10" x14ac:dyDescent="0.2">
      <c r="A11" t="s">
        <v>139</v>
      </c>
      <c r="B11" s="23">
        <v>-7943181</v>
      </c>
      <c r="D11" s="22">
        <v>0</v>
      </c>
      <c r="E11" s="21">
        <f t="shared" si="0"/>
        <v>0</v>
      </c>
    </row>
    <row r="12" spans="1:10" x14ac:dyDescent="0.2">
      <c r="A12" t="s">
        <v>133</v>
      </c>
      <c r="B12" s="23">
        <v>-819614760</v>
      </c>
      <c r="D12" s="22">
        <v>0</v>
      </c>
      <c r="E12" s="21">
        <f t="shared" si="0"/>
        <v>0</v>
      </c>
    </row>
    <row r="13" spans="1:10" x14ac:dyDescent="0.2">
      <c r="A13" t="s">
        <v>132</v>
      </c>
      <c r="B13" s="23">
        <v>48641971</v>
      </c>
      <c r="D13" s="22">
        <v>7.9787774498314715E-2</v>
      </c>
      <c r="E13" s="21">
        <f t="shared" si="0"/>
        <v>3881034.613301564</v>
      </c>
    </row>
    <row r="14" spans="1:10" ht="14.25" x14ac:dyDescent="0.2">
      <c r="A14" t="s">
        <v>131</v>
      </c>
      <c r="B14" s="44">
        <v>20587717</v>
      </c>
      <c r="D14" s="46">
        <v>7.6690571367398541E-2</v>
      </c>
      <c r="E14" s="21">
        <f t="shared" si="0"/>
        <v>1578883.7798803041</v>
      </c>
      <c r="F14" s="43">
        <v>1</v>
      </c>
      <c r="G14" s="38"/>
      <c r="J14" s="38"/>
    </row>
    <row r="15" spans="1:10" x14ac:dyDescent="0.2">
      <c r="A15" t="s">
        <v>130</v>
      </c>
      <c r="B15" s="44">
        <v>-1501464031</v>
      </c>
      <c r="D15" s="45">
        <v>0</v>
      </c>
      <c r="E15" s="21">
        <f t="shared" si="0"/>
        <v>0</v>
      </c>
      <c r="G15" s="18"/>
      <c r="J15" s="18"/>
    </row>
    <row r="16" spans="1:10" x14ac:dyDescent="0.2">
      <c r="A16" t="s">
        <v>129</v>
      </c>
      <c r="B16" s="44">
        <v>-244975950</v>
      </c>
      <c r="D16" s="45">
        <v>1</v>
      </c>
      <c r="E16" s="21">
        <f t="shared" si="0"/>
        <v>-244975950</v>
      </c>
    </row>
    <row r="17" spans="1:7" x14ac:dyDescent="0.2">
      <c r="A17" t="s">
        <v>138</v>
      </c>
      <c r="B17" s="23">
        <v>-492224452</v>
      </c>
      <c r="D17" s="22">
        <v>0</v>
      </c>
      <c r="E17" s="21">
        <f t="shared" si="0"/>
        <v>0</v>
      </c>
    </row>
    <row r="18" spans="1:7" x14ac:dyDescent="0.2">
      <c r="A18" t="s">
        <v>127</v>
      </c>
      <c r="B18" s="23">
        <v>-6024</v>
      </c>
      <c r="D18" s="22">
        <v>0</v>
      </c>
      <c r="E18" s="21">
        <f t="shared" si="0"/>
        <v>0</v>
      </c>
    </row>
    <row r="19" spans="1:7" x14ac:dyDescent="0.2">
      <c r="A19" t="s">
        <v>126</v>
      </c>
      <c r="B19" s="23">
        <v>-27692690</v>
      </c>
      <c r="D19" s="22">
        <v>0</v>
      </c>
      <c r="E19" s="21">
        <f t="shared" si="0"/>
        <v>0</v>
      </c>
    </row>
    <row r="20" spans="1:7" x14ac:dyDescent="0.2">
      <c r="A20" t="s">
        <v>125</v>
      </c>
      <c r="B20" s="23">
        <v>-3604862</v>
      </c>
      <c r="D20" s="22">
        <v>0.22162982918040364</v>
      </c>
      <c r="E20" s="21">
        <f t="shared" si="0"/>
        <v>-798944.94927892822</v>
      </c>
    </row>
    <row r="21" spans="1:7" x14ac:dyDescent="0.2">
      <c r="A21" t="s">
        <v>124</v>
      </c>
      <c r="B21" s="23">
        <v>-1093874</v>
      </c>
      <c r="D21" s="22">
        <v>6.742981175467383E-2</v>
      </c>
      <c r="E21" s="21">
        <f t="shared" si="0"/>
        <v>-73759.717903332086</v>
      </c>
    </row>
    <row r="22" spans="1:7" x14ac:dyDescent="0.2">
      <c r="A22" t="s">
        <v>123</v>
      </c>
      <c r="B22" s="36">
        <v>44652183</v>
      </c>
      <c r="D22" s="22">
        <v>0.22162982918040364</v>
      </c>
      <c r="E22" s="37">
        <f t="shared" si="0"/>
        <v>9896255.6908221226</v>
      </c>
    </row>
    <row r="23" spans="1:7" x14ac:dyDescent="0.2">
      <c r="B23" s="23">
        <f>SUM(B9:B22)</f>
        <v>-3255551717</v>
      </c>
      <c r="D23" s="22"/>
      <c r="E23" s="23">
        <f>SUM(E9:E22)</f>
        <v>-230492480.58317828</v>
      </c>
    </row>
    <row r="24" spans="1:7" ht="13.5" thickBot="1" x14ac:dyDescent="0.25"/>
    <row r="25" spans="1:7" x14ac:dyDescent="0.2">
      <c r="A25" s="30" t="s">
        <v>103</v>
      </c>
      <c r="B25" s="30"/>
      <c r="D25" s="29" t="s">
        <v>102</v>
      </c>
      <c r="E25" s="29" t="s">
        <v>101</v>
      </c>
      <c r="G25" s="28" t="s">
        <v>100</v>
      </c>
    </row>
    <row r="26" spans="1:7" x14ac:dyDescent="0.2">
      <c r="A26" s="27" t="s">
        <v>99</v>
      </c>
      <c r="B26" s="27"/>
      <c r="D26" s="26" t="s">
        <v>98</v>
      </c>
      <c r="E26" s="26" t="s">
        <v>97</v>
      </c>
      <c r="G26" s="25" t="s">
        <v>97</v>
      </c>
    </row>
    <row r="27" spans="1:7" x14ac:dyDescent="0.2">
      <c r="A27" t="s">
        <v>143</v>
      </c>
      <c r="B27" s="44">
        <v>-1465231780.1099999</v>
      </c>
      <c r="D27" s="45">
        <v>7.8970650154025851E-2</v>
      </c>
      <c r="E27" s="19">
        <f t="shared" ref="E27:E44" si="1">D27*B27</f>
        <v>-115710306.30162734</v>
      </c>
      <c r="G27" s="47">
        <f>E27</f>
        <v>-115710306.30162734</v>
      </c>
    </row>
    <row r="28" spans="1:7" x14ac:dyDescent="0.2">
      <c r="A28" t="s">
        <v>137</v>
      </c>
      <c r="B28" s="44">
        <v>-5997840</v>
      </c>
      <c r="D28" s="45">
        <v>0</v>
      </c>
      <c r="E28" s="19">
        <f t="shared" si="1"/>
        <v>0</v>
      </c>
      <c r="G28" s="47">
        <f>E28</f>
        <v>0</v>
      </c>
    </row>
    <row r="29" spans="1:7" x14ac:dyDescent="0.2">
      <c r="A29" t="s">
        <v>136</v>
      </c>
      <c r="B29" s="44">
        <v>-36077662</v>
      </c>
      <c r="D29" s="45">
        <v>1</v>
      </c>
      <c r="E29" s="19">
        <f t="shared" si="1"/>
        <v>-36077662</v>
      </c>
      <c r="G29" s="47">
        <f>E29</f>
        <v>-36077662</v>
      </c>
    </row>
    <row r="30" spans="1:7" x14ac:dyDescent="0.2">
      <c r="A30" t="s">
        <v>144</v>
      </c>
      <c r="B30" s="44">
        <v>-46218807</v>
      </c>
      <c r="D30" s="45">
        <v>0.34872657812002283</v>
      </c>
      <c r="E30" s="19">
        <f t="shared" si="1"/>
        <v>-16117726.409899758</v>
      </c>
      <c r="G30" s="47">
        <f>E30</f>
        <v>-16117726.409899758</v>
      </c>
    </row>
    <row r="31" spans="1:7" x14ac:dyDescent="0.2">
      <c r="A31" t="s">
        <v>135</v>
      </c>
      <c r="B31" s="44">
        <v>-24608422</v>
      </c>
      <c r="D31" s="45">
        <v>0</v>
      </c>
      <c r="E31" s="19">
        <f t="shared" si="1"/>
        <v>0</v>
      </c>
      <c r="G31" s="47">
        <f t="shared" ref="G31:G44" si="2">E31-E9</f>
        <v>0</v>
      </c>
    </row>
    <row r="32" spans="1:7" x14ac:dyDescent="0.2">
      <c r="A32" t="s">
        <v>134</v>
      </c>
      <c r="B32" s="44">
        <v>-39277805</v>
      </c>
      <c r="D32" s="45">
        <v>0</v>
      </c>
      <c r="E32" s="19">
        <f t="shared" si="1"/>
        <v>0</v>
      </c>
      <c r="G32" s="47">
        <f t="shared" si="2"/>
        <v>0</v>
      </c>
    </row>
    <row r="33" spans="1:8" x14ac:dyDescent="0.2">
      <c r="A33" t="s">
        <v>139</v>
      </c>
      <c r="B33" s="44">
        <v>-31806630.140000001</v>
      </c>
      <c r="D33" s="45">
        <v>0</v>
      </c>
      <c r="E33" s="19">
        <f t="shared" si="1"/>
        <v>0</v>
      </c>
      <c r="G33" s="47">
        <f t="shared" si="2"/>
        <v>0</v>
      </c>
    </row>
    <row r="34" spans="1:8" x14ac:dyDescent="0.2">
      <c r="A34" t="s">
        <v>133</v>
      </c>
      <c r="B34" s="44">
        <v>-81739187</v>
      </c>
      <c r="D34" s="45">
        <v>0</v>
      </c>
      <c r="E34" s="19">
        <f t="shared" si="1"/>
        <v>0</v>
      </c>
      <c r="G34" s="47">
        <f t="shared" si="2"/>
        <v>0</v>
      </c>
    </row>
    <row r="35" spans="1:8" x14ac:dyDescent="0.2">
      <c r="A35" t="s">
        <v>132</v>
      </c>
      <c r="B35" s="44">
        <v>-908977291</v>
      </c>
      <c r="D35" s="45">
        <f>D13</f>
        <v>7.9787774498314715E-2</v>
      </c>
      <c r="E35" s="19">
        <f t="shared" si="1"/>
        <v>-72525275.118396997</v>
      </c>
      <c r="G35" s="47">
        <f t="shared" si="2"/>
        <v>-76406309.731698558</v>
      </c>
    </row>
    <row r="36" spans="1:8" x14ac:dyDescent="0.2">
      <c r="A36" t="s">
        <v>131</v>
      </c>
      <c r="B36" s="44">
        <v>-142033479</v>
      </c>
      <c r="D36" s="45">
        <v>7.6690571367398541E-2</v>
      </c>
      <c r="E36" s="19">
        <f t="shared" si="1"/>
        <v>-10892628.657809403</v>
      </c>
      <c r="G36" s="47">
        <f t="shared" si="2"/>
        <v>-12471512.437689707</v>
      </c>
      <c r="H36" s="48"/>
    </row>
    <row r="37" spans="1:8" x14ac:dyDescent="0.2">
      <c r="A37" t="s">
        <v>130</v>
      </c>
      <c r="B37" s="44">
        <v>-307323929</v>
      </c>
      <c r="D37" s="45">
        <v>0</v>
      </c>
      <c r="E37" s="19">
        <f t="shared" si="1"/>
        <v>0</v>
      </c>
      <c r="G37" s="47">
        <f t="shared" si="2"/>
        <v>0</v>
      </c>
    </row>
    <row r="38" spans="1:8" x14ac:dyDescent="0.2">
      <c r="A38" t="s">
        <v>129</v>
      </c>
      <c r="B38" s="44">
        <v>-52494482</v>
      </c>
      <c r="D38" s="45">
        <v>1</v>
      </c>
      <c r="E38" s="19">
        <f t="shared" si="1"/>
        <v>-52494482</v>
      </c>
      <c r="G38" s="47">
        <f t="shared" si="2"/>
        <v>192481468</v>
      </c>
    </row>
    <row r="39" spans="1:8" x14ac:dyDescent="0.2">
      <c r="A39" t="s">
        <v>128</v>
      </c>
      <c r="B39" s="44">
        <v>-82098357</v>
      </c>
      <c r="D39" s="45">
        <v>0</v>
      </c>
      <c r="E39" s="19">
        <f t="shared" si="1"/>
        <v>0</v>
      </c>
      <c r="G39" s="47">
        <f t="shared" si="2"/>
        <v>0</v>
      </c>
    </row>
    <row r="40" spans="1:8" x14ac:dyDescent="0.2">
      <c r="A40" t="s">
        <v>127</v>
      </c>
      <c r="B40" s="44">
        <v>0</v>
      </c>
      <c r="D40" s="45">
        <v>0</v>
      </c>
      <c r="E40" s="19">
        <f t="shared" si="1"/>
        <v>0</v>
      </c>
      <c r="G40" s="47">
        <f t="shared" si="2"/>
        <v>0</v>
      </c>
    </row>
    <row r="41" spans="1:8" x14ac:dyDescent="0.2">
      <c r="A41" t="s">
        <v>126</v>
      </c>
      <c r="B41" s="44">
        <v>-27525137.558511458</v>
      </c>
      <c r="D41" s="45">
        <v>0</v>
      </c>
      <c r="E41" s="19">
        <f t="shared" si="1"/>
        <v>0</v>
      </c>
      <c r="G41" s="47">
        <f t="shared" si="2"/>
        <v>0</v>
      </c>
    </row>
    <row r="42" spans="1:8" x14ac:dyDescent="0.2">
      <c r="A42" t="s">
        <v>125</v>
      </c>
      <c r="B42" s="44">
        <v>-3135756</v>
      </c>
      <c r="D42" s="45">
        <f>D20</f>
        <v>0.22162982918040364</v>
      </c>
      <c r="E42" s="19">
        <f t="shared" si="1"/>
        <v>-694977.06663142575</v>
      </c>
      <c r="G42" s="47">
        <f t="shared" si="2"/>
        <v>103967.88264750247</v>
      </c>
    </row>
    <row r="43" spans="1:8" x14ac:dyDescent="0.2">
      <c r="A43" t="s">
        <v>124</v>
      </c>
      <c r="B43" s="44">
        <v>-1005152</v>
      </c>
      <c r="D43" s="45">
        <f>D21</f>
        <v>6.742981175467383E-2</v>
      </c>
      <c r="E43" s="19">
        <f t="shared" si="1"/>
        <v>-67777.210144833909</v>
      </c>
      <c r="G43" s="47">
        <f t="shared" si="2"/>
        <v>5982.5077584981773</v>
      </c>
    </row>
    <row r="44" spans="1:8" x14ac:dyDescent="0.2">
      <c r="A44" t="s">
        <v>123</v>
      </c>
      <c r="B44" s="49">
        <v>0</v>
      </c>
      <c r="D44" s="50">
        <f>D22</f>
        <v>0.22162982918040364</v>
      </c>
      <c r="E44" s="51">
        <f t="shared" si="1"/>
        <v>0</v>
      </c>
      <c r="G44" s="52">
        <f t="shared" si="2"/>
        <v>-9896255.6908221226</v>
      </c>
    </row>
    <row r="45" spans="1:8" x14ac:dyDescent="0.2">
      <c r="B45" s="23">
        <f>SUM(B27:B44)</f>
        <v>-3255551716.8085113</v>
      </c>
      <c r="E45" s="23">
        <f>SUM(E27:E44)</f>
        <v>-304580834.76450974</v>
      </c>
      <c r="G45" s="35">
        <f>SUM(G27:G44)</f>
        <v>-74088354.18133153</v>
      </c>
    </row>
    <row r="46" spans="1:8" ht="13.5" thickBot="1" x14ac:dyDescent="0.25">
      <c r="G46" s="34"/>
    </row>
    <row r="47" spans="1:8" x14ac:dyDescent="0.2">
      <c r="B47" s="19">
        <f>B23-B45</f>
        <v>-0.19148874282836914</v>
      </c>
    </row>
    <row r="49" spans="1:5" x14ac:dyDescent="0.2">
      <c r="A49" s="33" t="s">
        <v>118</v>
      </c>
      <c r="B49" s="32"/>
      <c r="C49" s="32"/>
      <c r="D49" s="32"/>
      <c r="E49" s="32"/>
    </row>
    <row r="50" spans="1:5" x14ac:dyDescent="0.2">
      <c r="A50" s="30" t="s">
        <v>116</v>
      </c>
      <c r="B50" s="30"/>
      <c r="D50" s="29" t="s">
        <v>117</v>
      </c>
      <c r="E50" s="29" t="s">
        <v>116</v>
      </c>
    </row>
    <row r="51" spans="1:5" x14ac:dyDescent="0.2">
      <c r="A51" s="27" t="s">
        <v>99</v>
      </c>
      <c r="B51" s="27"/>
      <c r="D51" s="26" t="s">
        <v>98</v>
      </c>
      <c r="E51" s="26" t="s">
        <v>97</v>
      </c>
    </row>
    <row r="52" spans="1:5" x14ac:dyDescent="0.2">
      <c r="A52" t="s">
        <v>115</v>
      </c>
      <c r="B52" s="23">
        <v>-289063.24516308564</v>
      </c>
      <c r="D52" s="22">
        <v>0</v>
      </c>
      <c r="E52" s="31">
        <f t="shared" ref="E52:E63" si="3">B52*D52</f>
        <v>0</v>
      </c>
    </row>
    <row r="53" spans="1:5" x14ac:dyDescent="0.2">
      <c r="A53" t="s">
        <v>114</v>
      </c>
      <c r="B53" s="23">
        <v>-175670.39524482921</v>
      </c>
      <c r="D53" s="22">
        <v>0</v>
      </c>
      <c r="E53" s="31">
        <f t="shared" si="3"/>
        <v>0</v>
      </c>
    </row>
    <row r="54" spans="1:5" x14ac:dyDescent="0.2">
      <c r="A54" t="s">
        <v>113</v>
      </c>
      <c r="B54" s="23">
        <v>-245786.73759573844</v>
      </c>
      <c r="D54" s="22">
        <v>0</v>
      </c>
      <c r="E54" s="31">
        <f t="shared" si="3"/>
        <v>0</v>
      </c>
    </row>
    <row r="55" spans="1:5" x14ac:dyDescent="0.2">
      <c r="A55" t="s">
        <v>112</v>
      </c>
      <c r="B55" s="23">
        <v>-1417488.7376878827</v>
      </c>
      <c r="D55" s="22">
        <v>0</v>
      </c>
      <c r="E55" s="31">
        <f t="shared" si="3"/>
        <v>0</v>
      </c>
    </row>
    <row r="56" spans="1:5" x14ac:dyDescent="0.2">
      <c r="A56" t="s">
        <v>111</v>
      </c>
      <c r="B56" s="23">
        <v>-1767952.6226739096</v>
      </c>
      <c r="D56" s="22">
        <v>0</v>
      </c>
      <c r="E56" s="31">
        <f t="shared" si="3"/>
        <v>0</v>
      </c>
    </row>
    <row r="57" spans="1:5" x14ac:dyDescent="0.2">
      <c r="A57" t="s">
        <v>110</v>
      </c>
      <c r="B57" s="23">
        <v>2321379.7878627754</v>
      </c>
      <c r="D57" s="22">
        <v>0</v>
      </c>
      <c r="E57" s="31">
        <f t="shared" si="3"/>
        <v>0</v>
      </c>
    </row>
    <row r="58" spans="1:5" x14ac:dyDescent="0.2">
      <c r="A58" t="s">
        <v>109</v>
      </c>
      <c r="B58" s="23">
        <v>-3000010.6412101001</v>
      </c>
      <c r="D58" s="22">
        <v>1</v>
      </c>
      <c r="E58" s="24">
        <f t="shared" si="3"/>
        <v>-3000010.6412101001</v>
      </c>
    </row>
    <row r="59" spans="1:5" x14ac:dyDescent="0.2">
      <c r="A59" t="s">
        <v>108</v>
      </c>
      <c r="B59" s="23">
        <v>-744877.54681437125</v>
      </c>
      <c r="D59" s="22">
        <v>0</v>
      </c>
      <c r="E59" s="31">
        <f t="shared" si="3"/>
        <v>0</v>
      </c>
    </row>
    <row r="60" spans="1:5" x14ac:dyDescent="0.2">
      <c r="A60" t="s">
        <v>107</v>
      </c>
      <c r="B60" s="23">
        <v>-641324.4091471443</v>
      </c>
      <c r="D60" s="22">
        <v>0</v>
      </c>
      <c r="E60" s="31">
        <f t="shared" si="3"/>
        <v>0</v>
      </c>
    </row>
    <row r="61" spans="1:5" x14ac:dyDescent="0.2">
      <c r="A61" t="s">
        <v>106</v>
      </c>
      <c r="B61" s="23">
        <v>0</v>
      </c>
      <c r="D61" s="22">
        <v>0</v>
      </c>
      <c r="E61" s="31">
        <f t="shared" si="3"/>
        <v>0</v>
      </c>
    </row>
    <row r="62" spans="1:5" x14ac:dyDescent="0.2">
      <c r="A62" t="s">
        <v>105</v>
      </c>
      <c r="B62" s="23">
        <v>0</v>
      </c>
      <c r="D62" s="22">
        <v>7.0845810240555085E-2</v>
      </c>
      <c r="E62" s="31">
        <f t="shared" si="3"/>
        <v>0</v>
      </c>
    </row>
    <row r="63" spans="1:5" x14ac:dyDescent="0.2">
      <c r="A63" t="s">
        <v>104</v>
      </c>
      <c r="B63" s="23">
        <v>0</v>
      </c>
      <c r="D63" s="22">
        <v>7.9787774498314715E-2</v>
      </c>
      <c r="E63" s="31">
        <f t="shared" si="3"/>
        <v>0</v>
      </c>
    </row>
    <row r="64" spans="1:5" x14ac:dyDescent="0.2">
      <c r="B64" s="20">
        <f>SUM(B52:B63)</f>
        <v>-5960794.5476742862</v>
      </c>
      <c r="E64" s="20">
        <f>SUM(E52:E63)</f>
        <v>-3000010.6412101001</v>
      </c>
    </row>
    <row r="66" spans="1:7" ht="13.5" thickBot="1" x14ac:dyDescent="0.25"/>
    <row r="67" spans="1:7" x14ac:dyDescent="0.2">
      <c r="A67" s="30" t="s">
        <v>103</v>
      </c>
      <c r="B67" s="30"/>
      <c r="D67" s="29" t="s">
        <v>102</v>
      </c>
      <c r="E67" s="29" t="s">
        <v>101</v>
      </c>
      <c r="G67" s="28" t="s">
        <v>100</v>
      </c>
    </row>
    <row r="68" spans="1:7" x14ac:dyDescent="0.2">
      <c r="A68" s="27" t="s">
        <v>99</v>
      </c>
      <c r="B68" s="27"/>
      <c r="D68" s="26" t="s">
        <v>98</v>
      </c>
      <c r="E68" s="26" t="s">
        <v>97</v>
      </c>
      <c r="G68" s="25" t="s">
        <v>97</v>
      </c>
    </row>
    <row r="69" spans="1:7" x14ac:dyDescent="0.2">
      <c r="A69" t="str">
        <f t="shared" ref="A69:A81" si="4">A27</f>
        <v>SG-F</v>
      </c>
      <c r="B69" s="23">
        <v>-10668076.666900005</v>
      </c>
      <c r="D69" s="22">
        <f t="shared" ref="D69:D81" si="5">D27</f>
        <v>7.8970650154025851E-2</v>
      </c>
      <c r="E69" s="21">
        <f t="shared" ref="E69:E81" si="6">B69*D69</f>
        <v>-842464.95027808647</v>
      </c>
      <c r="G69" s="21">
        <f t="shared" ref="G69:G79" si="7">E69</f>
        <v>-842464.95027808647</v>
      </c>
    </row>
    <row r="70" spans="1:7" x14ac:dyDescent="0.2">
      <c r="A70" t="str">
        <f t="shared" si="4"/>
        <v>HERMISTON</v>
      </c>
      <c r="B70" s="23">
        <v>560915.0275000016</v>
      </c>
      <c r="D70" s="22">
        <f t="shared" si="5"/>
        <v>0</v>
      </c>
      <c r="E70" s="21">
        <f t="shared" si="6"/>
        <v>0</v>
      </c>
      <c r="G70" s="21">
        <f t="shared" si="7"/>
        <v>0</v>
      </c>
    </row>
    <row r="71" spans="1:7" x14ac:dyDescent="0.2">
      <c r="A71" t="str">
        <f t="shared" si="4"/>
        <v>CHEHALIS</v>
      </c>
      <c r="B71" s="23">
        <v>-7171.0994000000273</v>
      </c>
      <c r="D71" s="22">
        <f t="shared" si="5"/>
        <v>1</v>
      </c>
      <c r="E71" s="21">
        <f t="shared" si="6"/>
        <v>-7171.0994000000273</v>
      </c>
      <c r="G71" s="21">
        <f t="shared" si="7"/>
        <v>-7171.0994000000273</v>
      </c>
    </row>
    <row r="72" spans="1:7" x14ac:dyDescent="0.2">
      <c r="A72" t="str">
        <f t="shared" si="4"/>
        <v>ROLLING HILLS - SG-FR</v>
      </c>
      <c r="B72" s="23">
        <v>-57803.255300000019</v>
      </c>
      <c r="D72" s="22">
        <f t="shared" si="5"/>
        <v>0.34872657812002283</v>
      </c>
      <c r="E72" s="21">
        <f t="shared" si="6"/>
        <v>-20157.531424967081</v>
      </c>
      <c r="G72" s="21">
        <f t="shared" si="7"/>
        <v>-20157.531424967081</v>
      </c>
    </row>
    <row r="73" spans="1:7" x14ac:dyDescent="0.2">
      <c r="A73" t="str">
        <f t="shared" si="4"/>
        <v>CA</v>
      </c>
      <c r="B73" s="23">
        <v>41091.942800000055</v>
      </c>
      <c r="D73" s="22">
        <f t="shared" si="5"/>
        <v>0</v>
      </c>
      <c r="E73" s="21">
        <f t="shared" si="6"/>
        <v>0</v>
      </c>
      <c r="G73" s="21">
        <f t="shared" si="7"/>
        <v>0</v>
      </c>
    </row>
    <row r="74" spans="1:7" x14ac:dyDescent="0.2">
      <c r="A74" t="str">
        <f t="shared" si="4"/>
        <v>ID</v>
      </c>
      <c r="B74" s="23">
        <v>-19082.815099999931</v>
      </c>
      <c r="D74" s="22">
        <f t="shared" si="5"/>
        <v>0</v>
      </c>
      <c r="E74" s="21">
        <f t="shared" si="6"/>
        <v>0</v>
      </c>
      <c r="G74" s="21">
        <f t="shared" si="7"/>
        <v>0</v>
      </c>
    </row>
    <row r="75" spans="1:7" x14ac:dyDescent="0.2">
      <c r="A75" t="str">
        <f t="shared" si="4"/>
        <v>NREG/OTHER</v>
      </c>
      <c r="B75" s="23">
        <v>-5227.6378999999442</v>
      </c>
      <c r="D75" s="22">
        <f t="shared" si="5"/>
        <v>0</v>
      </c>
      <c r="E75" s="24">
        <f t="shared" si="6"/>
        <v>0</v>
      </c>
      <c r="G75" s="21">
        <f t="shared" si="7"/>
        <v>0</v>
      </c>
    </row>
    <row r="76" spans="1:7" x14ac:dyDescent="0.2">
      <c r="A76" t="str">
        <f t="shared" si="4"/>
        <v>OR</v>
      </c>
      <c r="B76" s="23">
        <v>-1066622.6978999998</v>
      </c>
      <c r="D76" s="22">
        <f t="shared" si="5"/>
        <v>0</v>
      </c>
      <c r="E76" s="21">
        <f t="shared" si="6"/>
        <v>0</v>
      </c>
      <c r="G76" s="21">
        <f t="shared" si="7"/>
        <v>0</v>
      </c>
    </row>
    <row r="77" spans="1:7" x14ac:dyDescent="0.2">
      <c r="A77" t="str">
        <f t="shared" si="4"/>
        <v>SG</v>
      </c>
      <c r="B77" s="23">
        <v>-19506369.5557</v>
      </c>
      <c r="D77" s="22">
        <f t="shared" si="5"/>
        <v>7.9787774498314715E-2</v>
      </c>
      <c r="E77" s="21">
        <f t="shared" si="6"/>
        <v>-1556369.8153909831</v>
      </c>
      <c r="G77" s="21">
        <f t="shared" si="7"/>
        <v>-1556369.8153909831</v>
      </c>
    </row>
    <row r="78" spans="1:7" x14ac:dyDescent="0.2">
      <c r="A78" t="str">
        <f t="shared" si="4"/>
        <v>SO</v>
      </c>
      <c r="B78" s="23">
        <v>-4218096.5913000004</v>
      </c>
      <c r="D78" s="22">
        <f t="shared" si="5"/>
        <v>7.6690571367398541E-2</v>
      </c>
      <c r="E78" s="21">
        <f t="shared" si="6"/>
        <v>-323488.23766967322</v>
      </c>
      <c r="G78" s="21">
        <f t="shared" si="7"/>
        <v>-323488.23766967322</v>
      </c>
    </row>
    <row r="79" spans="1:7" x14ac:dyDescent="0.2">
      <c r="A79" t="str">
        <f t="shared" si="4"/>
        <v>UT</v>
      </c>
      <c r="B79" s="23">
        <v>-27190.195600002684</v>
      </c>
      <c r="D79" s="22">
        <f t="shared" si="5"/>
        <v>0</v>
      </c>
      <c r="E79" s="21">
        <f t="shared" si="6"/>
        <v>0</v>
      </c>
      <c r="G79" s="21">
        <f t="shared" si="7"/>
        <v>0</v>
      </c>
    </row>
    <row r="80" spans="1:7" x14ac:dyDescent="0.2">
      <c r="A80" t="str">
        <f t="shared" si="4"/>
        <v>WA</v>
      </c>
      <c r="B80" s="23">
        <v>-87906.864200000011</v>
      </c>
      <c r="D80" s="22">
        <f t="shared" si="5"/>
        <v>1</v>
      </c>
      <c r="E80" s="21">
        <f t="shared" si="6"/>
        <v>-87906.864200000011</v>
      </c>
      <c r="G80" s="21">
        <f>E80-E58</f>
        <v>2912103.7770101</v>
      </c>
    </row>
    <row r="81" spans="1:11" x14ac:dyDescent="0.2">
      <c r="A81" t="str">
        <f t="shared" si="4"/>
        <v>WY</v>
      </c>
      <c r="B81" s="23">
        <v>-22015.826199999803</v>
      </c>
      <c r="D81" s="22">
        <f t="shared" si="5"/>
        <v>0</v>
      </c>
      <c r="E81" s="21">
        <f t="shared" si="6"/>
        <v>0</v>
      </c>
      <c r="G81" s="21">
        <f>E59-E81</f>
        <v>0</v>
      </c>
    </row>
    <row r="82" spans="1:11" x14ac:dyDescent="0.2">
      <c r="B82" s="20">
        <f>SUM(B69:B81)</f>
        <v>-35083556.23520001</v>
      </c>
      <c r="E82" s="20">
        <f>SUM(E69:E81)</f>
        <v>-2837558.49836371</v>
      </c>
      <c r="G82" s="20">
        <f>SUM(G69:G81)</f>
        <v>162452.14284639014</v>
      </c>
    </row>
    <row r="83" spans="1:11" x14ac:dyDescent="0.2">
      <c r="E83" s="19"/>
    </row>
    <row r="84" spans="1:11" x14ac:dyDescent="0.2">
      <c r="A84" s="53" t="s">
        <v>147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</row>
  </sheetData>
  <pageMargins left="0.7" right="0.7" top="0.75" bottom="0.75" header="0.3" footer="0.3"/>
  <pageSetup scale="65"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0D4E77-819F-4973-9E8B-B3D111681570}"/>
</file>

<file path=customXml/itemProps2.xml><?xml version="1.0" encoding="utf-8"?>
<ds:datastoreItem xmlns:ds="http://schemas.openxmlformats.org/officeDocument/2006/customXml" ds:itemID="{DBCC8D85-E9B1-4D16-95C2-2057F8BAE953}"/>
</file>

<file path=customXml/itemProps3.xml><?xml version="1.0" encoding="utf-8"?>
<ds:datastoreItem xmlns:ds="http://schemas.openxmlformats.org/officeDocument/2006/customXml" ds:itemID="{E47661AF-20A0-4F8E-81D3-53DFA49AA71F}"/>
</file>

<file path=customXml/itemProps4.xml><?xml version="1.0" encoding="utf-8"?>
<ds:datastoreItem xmlns:ds="http://schemas.openxmlformats.org/officeDocument/2006/customXml" ds:itemID="{9DB8EE29-BAE2-4D0B-8601-69C9A33D6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7-1</vt:lpstr>
      <vt:lpstr>7-2</vt:lpstr>
      <vt:lpstr>'7-1'!Print_Area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cp:lastPrinted>2025-03-25T21:28:32Z</cp:lastPrinted>
  <dcterms:created xsi:type="dcterms:W3CDTF">2025-03-23T21:43:56Z</dcterms:created>
  <dcterms:modified xsi:type="dcterms:W3CDTF">2025-03-25T21:30:11Z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