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-15" yWindow="45" windowWidth="14520" windowHeight="13170" tabRatio="875"/>
  </bookViews>
  <sheets>
    <sheet name="BR#3 Att B" sheetId="82" r:id="rId1"/>
    <sheet name="wp's --&gt;" sheetId="91" r:id="rId2"/>
    <sheet name="GTZ Historical RB" sheetId="79" r:id="rId3"/>
    <sheet name="Rate Year Proforma" sheetId="86" r:id="rId4"/>
    <sheet name="DFIT Proforma" sheetId="87" r:id="rId5"/>
    <sheet name="GTZ Com Amort of Def Depr" sheetId="88" r:id="rId6"/>
    <sheet name="GTZ Com Amort of CarryChrg" sheetId="90" r:id="rId7"/>
    <sheet name="Deferral Detail" sheetId="96" r:id="rId8"/>
    <sheet name="Attrition=&gt;" sheetId="85" r:id="rId9"/>
    <sheet name="GTZ_Forecast" sheetId="80" r:id="rId10"/>
    <sheet name="Lead" sheetId="78" r:id="rId11"/>
    <sheet name="Monthly Deprec" sheetId="71" r:id="rId12"/>
    <sheet name="GTZ Forecast" sheetId="69" r:id="rId13"/>
    <sheet name="MACRS" sheetId="50" r:id="rId14"/>
    <sheet name="GTZ depn def plant 12-2018 " sheetId="77" r:id="rId15"/>
    <sheet name="Amounts in Attrition" sheetId="94" r:id="rId16"/>
    <sheet name="RJA-3_Electric_Attrition" sheetId="92" r:id="rId17"/>
    <sheet name="RJA-4_Gas_Attrition" sheetId="93" r:id="rId18"/>
    <sheet name="Electric SEF-22" sheetId="97" r:id="rId19"/>
    <sheet name="Gas SEF-22" sheetId="98" r:id="rId20"/>
    <sheet name="Electric Consol" sheetId="83" r:id="rId21"/>
    <sheet name="Gas Consol" sheetId="84" r:id="rId22"/>
  </sheets>
  <externalReferences>
    <externalReference r:id="rId23"/>
    <externalReference r:id="rId24"/>
  </externalReferences>
  <definedNames>
    <definedName name="_________________ex1" localSheetId="14" hidden="1">{#N/A,#N/A,FALSE,"Summ";#N/A,#N/A,FALSE,"General"}</definedName>
    <definedName name="_________________ex1" localSheetId="1" hidden="1">{#N/A,#N/A,FALSE,"Summ";#N/A,#N/A,FALSE,"General"}</definedName>
    <definedName name="_________________ex1" hidden="1">{#N/A,#N/A,FALSE,"Summ";#N/A,#N/A,FALSE,"General"}</definedName>
    <definedName name="_________________new1" localSheetId="14" hidden="1">{#N/A,#N/A,FALSE,"Summ";#N/A,#N/A,FALSE,"General"}</definedName>
    <definedName name="_________________new1" localSheetId="1" hidden="1">{#N/A,#N/A,FALSE,"Summ";#N/A,#N/A,FALSE,"General"}</definedName>
    <definedName name="_________________new1" hidden="1">{#N/A,#N/A,FALSE,"Summ";#N/A,#N/A,FALSE,"General"}</definedName>
    <definedName name="_________________six6" localSheetId="14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14" hidden="1">{#N/A,#N/A,FALSE,"Summ";#N/A,#N/A,FALSE,"General"}</definedName>
    <definedName name="________________ex1" localSheetId="1" hidden="1">{#N/A,#N/A,FALSE,"Summ";#N/A,#N/A,FALSE,"General"}</definedName>
    <definedName name="________________ex1" hidden="1">{#N/A,#N/A,FALSE,"Summ";#N/A,#N/A,FALSE,"General"}</definedName>
    <definedName name="________________new1" localSheetId="14" hidden="1">{#N/A,#N/A,FALSE,"Summ";#N/A,#N/A,FALSE,"General"}</definedName>
    <definedName name="________________new1" localSheetId="1" hidden="1">{#N/A,#N/A,FALSE,"Summ";#N/A,#N/A,FALSE,"General"}</definedName>
    <definedName name="________________new1" hidden="1">{#N/A,#N/A,FALSE,"Summ";#N/A,#N/A,FALSE,"General"}</definedName>
    <definedName name="________________six6" localSheetId="14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14" hidden="1">{#N/A,#N/A,FALSE,"Summ";#N/A,#N/A,FALSE,"General"}</definedName>
    <definedName name="_______________ex1" localSheetId="1" hidden="1">{#N/A,#N/A,FALSE,"Summ";#N/A,#N/A,FALSE,"General"}</definedName>
    <definedName name="_______________ex1" hidden="1">{#N/A,#N/A,FALSE,"Summ";#N/A,#N/A,FALSE,"General"}</definedName>
    <definedName name="_______________new1" localSheetId="14" hidden="1">{#N/A,#N/A,FALSE,"Summ";#N/A,#N/A,FALSE,"General"}</definedName>
    <definedName name="_______________new1" localSheetId="1" hidden="1">{#N/A,#N/A,FALSE,"Summ";#N/A,#N/A,FALSE,"General"}</definedName>
    <definedName name="_______________new1" hidden="1">{#N/A,#N/A,FALSE,"Summ";#N/A,#N/A,FALSE,"General"}</definedName>
    <definedName name="_______________six6" localSheetId="14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14" hidden="1">{#N/A,#N/A,FALSE,"Summ";#N/A,#N/A,FALSE,"General"}</definedName>
    <definedName name="______________ex1" localSheetId="1" hidden="1">{#N/A,#N/A,FALSE,"Summ";#N/A,#N/A,FALSE,"General"}</definedName>
    <definedName name="______________ex1" hidden="1">{#N/A,#N/A,FALSE,"Summ";#N/A,#N/A,FALSE,"General"}</definedName>
    <definedName name="______________new1" localSheetId="14" hidden="1">{#N/A,#N/A,FALSE,"Summ";#N/A,#N/A,FALSE,"General"}</definedName>
    <definedName name="______________new1" localSheetId="1" hidden="1">{#N/A,#N/A,FALSE,"Summ";#N/A,#N/A,FALSE,"General"}</definedName>
    <definedName name="______________new1" hidden="1">{#N/A,#N/A,FALSE,"Summ";#N/A,#N/A,FALSE,"General"}</definedName>
    <definedName name="______________six6" localSheetId="14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14" hidden="1">{#N/A,#N/A,FALSE,"Summ";#N/A,#N/A,FALSE,"General"}</definedName>
    <definedName name="_____________ex1" localSheetId="1" hidden="1">{#N/A,#N/A,FALSE,"Summ";#N/A,#N/A,FALSE,"General"}</definedName>
    <definedName name="_____________ex1" hidden="1">{#N/A,#N/A,FALSE,"Summ";#N/A,#N/A,FALSE,"General"}</definedName>
    <definedName name="_____________new1" localSheetId="14" hidden="1">{#N/A,#N/A,FALSE,"Summ";#N/A,#N/A,FALSE,"General"}</definedName>
    <definedName name="_____________new1" localSheetId="1" hidden="1">{#N/A,#N/A,FALSE,"Summ";#N/A,#N/A,FALSE,"General"}</definedName>
    <definedName name="_____________new1" hidden="1">{#N/A,#N/A,FALSE,"Summ";#N/A,#N/A,FALSE,"General"}</definedName>
    <definedName name="_____________six6" localSheetId="14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14" hidden="1">{#N/A,#N/A,FALSE,"Summ";#N/A,#N/A,FALSE,"General"}</definedName>
    <definedName name="____________ex1" localSheetId="1" hidden="1">{#N/A,#N/A,FALSE,"Summ";#N/A,#N/A,FALSE,"General"}</definedName>
    <definedName name="____________ex1" hidden="1">{#N/A,#N/A,FALSE,"Summ";#N/A,#N/A,FALSE,"General"}</definedName>
    <definedName name="____________new1" localSheetId="14" hidden="1">{#N/A,#N/A,FALSE,"Summ";#N/A,#N/A,FALSE,"General"}</definedName>
    <definedName name="____________new1" localSheetId="1" hidden="1">{#N/A,#N/A,FALSE,"Summ";#N/A,#N/A,FALSE,"General"}</definedName>
    <definedName name="____________new1" hidden="1">{#N/A,#N/A,FALSE,"Summ";#N/A,#N/A,FALSE,"General"}</definedName>
    <definedName name="____________six6" localSheetId="14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14" hidden="1">{#N/A,#N/A,FALSE,"Summ";#N/A,#N/A,FALSE,"General"}</definedName>
    <definedName name="___________ex1" localSheetId="1" hidden="1">{#N/A,#N/A,FALSE,"Summ";#N/A,#N/A,FALSE,"General"}</definedName>
    <definedName name="___________ex1" hidden="1">{#N/A,#N/A,FALSE,"Summ";#N/A,#N/A,FALSE,"General"}</definedName>
    <definedName name="___________new1" localSheetId="14" hidden="1">{#N/A,#N/A,FALSE,"Summ";#N/A,#N/A,FALSE,"General"}</definedName>
    <definedName name="___________new1" localSheetId="1" hidden="1">{#N/A,#N/A,FALSE,"Summ";#N/A,#N/A,FALSE,"General"}</definedName>
    <definedName name="___________new1" hidden="1">{#N/A,#N/A,FALSE,"Summ";#N/A,#N/A,FALSE,"General"}</definedName>
    <definedName name="___________six6" localSheetId="14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14" hidden="1">{#N/A,#N/A,FALSE,"Summ";#N/A,#N/A,FALSE,"General"}</definedName>
    <definedName name="__________ex1" localSheetId="1" hidden="1">{#N/A,#N/A,FALSE,"Summ";#N/A,#N/A,FALSE,"General"}</definedName>
    <definedName name="__________ex1" hidden="1">{#N/A,#N/A,FALSE,"Summ";#N/A,#N/A,FALSE,"General"}</definedName>
    <definedName name="__________new1" localSheetId="14" hidden="1">{#N/A,#N/A,FALSE,"Summ";#N/A,#N/A,FALSE,"General"}</definedName>
    <definedName name="__________new1" localSheetId="1" hidden="1">{#N/A,#N/A,FALSE,"Summ";#N/A,#N/A,FALSE,"General"}</definedName>
    <definedName name="__________new1" hidden="1">{#N/A,#N/A,FALSE,"Summ";#N/A,#N/A,FALSE,"General"}</definedName>
    <definedName name="__________six6" localSheetId="14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14" hidden="1">{#N/A,#N/A,FALSE,"Summ";#N/A,#N/A,FALSE,"General"}</definedName>
    <definedName name="_________ex1" localSheetId="1" hidden="1">{#N/A,#N/A,FALSE,"Summ";#N/A,#N/A,FALSE,"General"}</definedName>
    <definedName name="_________ex1" hidden="1">{#N/A,#N/A,FALSE,"Summ";#N/A,#N/A,FALSE,"General"}</definedName>
    <definedName name="_________new1" localSheetId="14" hidden="1">{#N/A,#N/A,FALSE,"Summ";#N/A,#N/A,FALSE,"General"}</definedName>
    <definedName name="_________new1" localSheetId="1" hidden="1">{#N/A,#N/A,FALSE,"Summ";#N/A,#N/A,FALSE,"General"}</definedName>
    <definedName name="_________new1" hidden="1">{#N/A,#N/A,FALSE,"Summ";#N/A,#N/A,FALSE,"General"}</definedName>
    <definedName name="_________six6" localSheetId="14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14" hidden="1">{#N/A,#N/A,FALSE,"Summ";#N/A,#N/A,FALSE,"General"}</definedName>
    <definedName name="________ex1" localSheetId="1" hidden="1">{#N/A,#N/A,FALSE,"Summ";#N/A,#N/A,FALSE,"General"}</definedName>
    <definedName name="________ex1" hidden="1">{#N/A,#N/A,FALSE,"Summ";#N/A,#N/A,FALSE,"General"}</definedName>
    <definedName name="________new1" localSheetId="14" hidden="1">{#N/A,#N/A,FALSE,"Summ";#N/A,#N/A,FALSE,"General"}</definedName>
    <definedName name="________new1" localSheetId="1" hidden="1">{#N/A,#N/A,FALSE,"Summ";#N/A,#N/A,FALSE,"General"}</definedName>
    <definedName name="________new1" hidden="1">{#N/A,#N/A,FALSE,"Summ";#N/A,#N/A,FALSE,"General"}</definedName>
    <definedName name="________six6" localSheetId="14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14" hidden="1">{#N/A,#N/A,FALSE,"Summ";#N/A,#N/A,FALSE,"General"}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4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4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4" hidden="1">{#N/A,#N/A,FALSE,"schA"}</definedName>
    <definedName name="_______www1" localSheetId="1" hidden="1">{#N/A,#N/A,FALSE,"schA"}</definedName>
    <definedName name="_______www1" hidden="1">{#N/A,#N/A,FALSE,"schA"}</definedName>
    <definedName name="______ex1" localSheetId="14" hidden="1">{#N/A,#N/A,FALSE,"Summ";#N/A,#N/A,FALSE,"General"}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4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4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4" hidden="1">{#N/A,#N/A,FALSE,"schA"}</definedName>
    <definedName name="______www1" localSheetId="1" hidden="1">{#N/A,#N/A,FALSE,"schA"}</definedName>
    <definedName name="______www1" hidden="1">{#N/A,#N/A,FALSE,"schA"}</definedName>
    <definedName name="_____ex1" localSheetId="14" hidden="1">{#N/A,#N/A,FALSE,"Summ";#N/A,#N/A,FALSE,"General"}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4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4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4" hidden="1">{#N/A,#N/A,FALSE,"schA"}</definedName>
    <definedName name="_____www1" localSheetId="1" hidden="1">{#N/A,#N/A,FALSE,"schA"}</definedName>
    <definedName name="_____www1" hidden="1">{#N/A,#N/A,FALSE,"schA"}</definedName>
    <definedName name="____ex1" localSheetId="14" hidden="1">{#N/A,#N/A,FALSE,"Summ";#N/A,#N/A,FALSE,"General"}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4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4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4" hidden="1">{#N/A,#N/A,FALSE,"schA"}</definedName>
    <definedName name="____www1" localSheetId="1" hidden="1">{#N/A,#N/A,FALSE,"schA"}</definedName>
    <definedName name="____www1" hidden="1">{#N/A,#N/A,FALSE,"schA"}</definedName>
    <definedName name="___ex1" localSheetId="14" hidden="1">{#N/A,#N/A,FALSE,"Summ";#N/A,#N/A,FALSE,"General"}</definedName>
    <definedName name="___ex1" localSheetId="1" hidden="1">{#N/A,#N/A,FALSE,"Summ";#N/A,#N/A,FALSE,"General"}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localSheetId="14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localSheetId="14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4" hidden="1">{#N/A,#N/A,FALSE,"schA"}</definedName>
    <definedName name="___www1" localSheetId="1" hidden="1">{#N/A,#N/A,FALSE,"schA"}</definedName>
    <definedName name="___www1" hidden="1">{#N/A,#N/A,FALSE,"schA"}</definedName>
    <definedName name="__123Graph_ACOAL" hidden="1">#N/A</definedName>
    <definedName name="__123Graph_B" localSheetId="20" hidden="1">#REF!</definedName>
    <definedName name="__123Graph_B" localSheetId="21" hidden="1">#REF!</definedName>
    <definedName name="__123Graph_BCOAL" hidden="1">#N/A</definedName>
    <definedName name="__123Graph_BFUEL" localSheetId="20" hidden="1">#REF!</definedName>
    <definedName name="__123Graph_BFUEL" localSheetId="21" hidden="1">#REF!</definedName>
    <definedName name="__123Graph_CCOAL" hidden="1">#N/A</definedName>
    <definedName name="__123Graph_D" localSheetId="20" hidden="1">#REF!</definedName>
    <definedName name="__123Graph_D" localSheetId="21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20" hidden="1">[1]ConsolidatingPL!#REF!</definedName>
    <definedName name="__123Graph_ECURRENT" localSheetId="21" hidden="1">[1]ConsolidatingPL!#REF!</definedName>
    <definedName name="__123Graph_ECURRENT" hidden="1">#N/A</definedName>
    <definedName name="__123Graph_XCAPACITY" localSheetId="20" hidden="1">#REF!</definedName>
    <definedName name="__123Graph_XCAPACITY" localSheetId="21" hidden="1">#REF!</definedName>
    <definedName name="__123Graph_XCOAL" hidden="1">#N/A</definedName>
    <definedName name="__APW_RESTORE_DATA0__" localSheetId="20" hidden="1">#REF!,#REF!,#REF!,#REF!,#REF!,#REF!,#REF!,#REF!,#REF!,#REF!,#REF!,#REF!,#REF!,#REF!,#REF!,#REF!,#REF!</definedName>
    <definedName name="__APW_RESTORE_DATA0__" localSheetId="21" hidden="1">#REF!,#REF!,#REF!,#REF!,#REF!,#REF!,#REF!,#REF!,#REF!,#REF!,#REF!,#REF!,#REF!,#REF!,#REF!,#REF!,#REF!</definedName>
    <definedName name="__APW_RESTORE_DATA1__" localSheetId="20" hidden="1">#REF!,#REF!,#REF!,#REF!,#REF!,#REF!,#REF!,#REF!,#REF!,#REF!,#REF!,#REF!,#REF!,#REF!,#REF!,#REF!</definedName>
    <definedName name="__APW_RESTORE_DATA1__" localSheetId="21" hidden="1">#REF!,#REF!,#REF!,#REF!,#REF!,#REF!,#REF!,#REF!,#REF!,#REF!,#REF!,#REF!,#REF!,#REF!,#REF!,#REF!</definedName>
    <definedName name="__APW_RESTORE_DATA10__" localSheetId="20" hidden="1">#REF!,#REF!,#REF!,#REF!,#REF!,#REF!,#REF!,#REF!,#REF!,#REF!,#REF!,#REF!,#REF!,#REF!,#REF!</definedName>
    <definedName name="__APW_RESTORE_DATA10__" localSheetId="21" hidden="1">#REF!,#REF!,#REF!,#REF!,#REF!,#REF!,#REF!,#REF!,#REF!,#REF!,#REF!,#REF!,#REF!,#REF!,#REF!</definedName>
    <definedName name="__APW_RESTORE_DATA100__" localSheetId="20" hidden="1">#REF!,#REF!,#REF!,#REF!,#REF!,#REF!,#REF!,#REF!,#REF!,#REF!,#REF!,#REF!,#REF!,#REF!</definedName>
    <definedName name="__APW_RESTORE_DATA100__" localSheetId="21" hidden="1">#REF!,#REF!,#REF!,#REF!,#REF!,#REF!,#REF!,#REF!,#REF!,#REF!,#REF!,#REF!,#REF!,#REF!</definedName>
    <definedName name="__APW_RESTORE_DATA101__" localSheetId="20" hidden="1">#REF!,#REF!,#REF!,#REF!,#REF!,#REF!,#REF!,#REF!,#REF!,#REF!,#REF!,#REF!,#REF!,#REF!</definedName>
    <definedName name="__APW_RESTORE_DATA101__" localSheetId="21" hidden="1">#REF!,#REF!,#REF!,#REF!,#REF!,#REF!,#REF!,#REF!,#REF!,#REF!,#REF!,#REF!,#REF!,#REF!</definedName>
    <definedName name="__APW_RESTORE_DATA102__" localSheetId="20" hidden="1">#REF!,#REF!,#REF!,#REF!,#REF!,#REF!,#REF!,#REF!,#REF!,#REF!,#REF!,#REF!,#REF!,#REF!</definedName>
    <definedName name="__APW_RESTORE_DATA102__" localSheetId="21" hidden="1">#REF!,#REF!,#REF!,#REF!,#REF!,#REF!,#REF!,#REF!,#REF!,#REF!,#REF!,#REF!,#REF!,#REF!</definedName>
    <definedName name="__APW_RESTORE_DATA103__" localSheetId="20" hidden="1">#REF!,#REF!,#REF!,#REF!,#REF!,#REF!,#REF!,#REF!,#REF!,#REF!,#REF!,#REF!,#REF!,#REF!</definedName>
    <definedName name="__APW_RESTORE_DATA103__" localSheetId="21" hidden="1">#REF!,#REF!,#REF!,#REF!,#REF!,#REF!,#REF!,#REF!,#REF!,#REF!,#REF!,#REF!,#REF!,#REF!</definedName>
    <definedName name="__APW_RESTORE_DATA104__" localSheetId="20" hidden="1">#REF!,#REF!,#REF!,#REF!,#REF!,#REF!,#REF!,#REF!,#REF!,#REF!,#REF!,#REF!,#REF!,#REF!</definedName>
    <definedName name="__APW_RESTORE_DATA104__" localSheetId="21" hidden="1">#REF!,#REF!,#REF!,#REF!,#REF!,#REF!,#REF!,#REF!,#REF!,#REF!,#REF!,#REF!,#REF!,#REF!</definedName>
    <definedName name="__APW_RESTORE_DATA105__" localSheetId="20" hidden="1">#REF!,#REF!,#REF!,#REF!,#REF!,#REF!,#REF!,#REF!,#REF!,#REF!,#REF!,#REF!,#REF!,#REF!</definedName>
    <definedName name="__APW_RESTORE_DATA105__" localSheetId="21" hidden="1">#REF!,#REF!,#REF!,#REF!,#REF!,#REF!,#REF!,#REF!,#REF!,#REF!,#REF!,#REF!,#REF!,#REF!</definedName>
    <definedName name="__APW_RESTORE_DATA106__" localSheetId="20" hidden="1">#REF!,#REF!,#REF!,#REF!,#REF!,#REF!,#REF!,#REF!,#REF!,#REF!,#REF!,#REF!,#REF!,#REF!</definedName>
    <definedName name="__APW_RESTORE_DATA106__" localSheetId="21" hidden="1">#REF!,#REF!,#REF!,#REF!,#REF!,#REF!,#REF!,#REF!,#REF!,#REF!,#REF!,#REF!,#REF!,#REF!</definedName>
    <definedName name="__APW_RESTORE_DATA107__" localSheetId="20" hidden="1">#REF!,#REF!,#REF!,#REF!,#REF!,#REF!,#REF!,#REF!,#REF!,#REF!,#REF!,#REF!,#REF!,#REF!</definedName>
    <definedName name="__APW_RESTORE_DATA107__" localSheetId="21" hidden="1">#REF!,#REF!,#REF!,#REF!,#REF!,#REF!,#REF!,#REF!,#REF!,#REF!,#REF!,#REF!,#REF!,#REF!</definedName>
    <definedName name="__APW_RESTORE_DATA108__" localSheetId="20" hidden="1">#REF!,#REF!,#REF!,#REF!,#REF!,#REF!,#REF!,#REF!,#REF!,#REF!,#REF!,#REF!,#REF!,#REF!</definedName>
    <definedName name="__APW_RESTORE_DATA108__" localSheetId="21" hidden="1">#REF!,#REF!,#REF!,#REF!,#REF!,#REF!,#REF!,#REF!,#REF!,#REF!,#REF!,#REF!,#REF!,#REF!</definedName>
    <definedName name="__APW_RESTORE_DATA109__" localSheetId="20" hidden="1">#REF!,#REF!,#REF!,#REF!,#REF!,#REF!,#REF!,#REF!,#REF!,#REF!,#REF!,#REF!,#REF!,#REF!</definedName>
    <definedName name="__APW_RESTORE_DATA109__" localSheetId="21" hidden="1">#REF!,#REF!,#REF!,#REF!,#REF!,#REF!,#REF!,#REF!,#REF!,#REF!,#REF!,#REF!,#REF!,#REF!</definedName>
    <definedName name="__APW_RESTORE_DATA11__" localSheetId="20" hidden="1">#REF!,#REF!,#REF!,#REF!,#REF!,#REF!,#REF!,#REF!,#REF!,#REF!,#REF!,#REF!,#REF!,#REF!,#REF!</definedName>
    <definedName name="__APW_RESTORE_DATA11__" localSheetId="21" hidden="1">#REF!,#REF!,#REF!,#REF!,#REF!,#REF!,#REF!,#REF!,#REF!,#REF!,#REF!,#REF!,#REF!,#REF!,#REF!</definedName>
    <definedName name="__APW_RESTORE_DATA110__" localSheetId="20" hidden="1">#REF!,#REF!,#REF!,#REF!,#REF!,#REF!,#REF!,#REF!,#REF!,#REF!,#REF!,#REF!,#REF!,#REF!</definedName>
    <definedName name="__APW_RESTORE_DATA110__" localSheetId="21" hidden="1">#REF!,#REF!,#REF!,#REF!,#REF!,#REF!,#REF!,#REF!,#REF!,#REF!,#REF!,#REF!,#REF!,#REF!</definedName>
    <definedName name="__APW_RESTORE_DATA111__" localSheetId="20" hidden="1">#REF!,#REF!,#REF!,#REF!,#REF!,#REF!,#REF!,#REF!,#REF!,#REF!,#REF!,#REF!,#REF!,#REF!</definedName>
    <definedName name="__APW_RESTORE_DATA111__" localSheetId="21" hidden="1">#REF!,#REF!,#REF!,#REF!,#REF!,#REF!,#REF!,#REF!,#REF!,#REF!,#REF!,#REF!,#REF!,#REF!</definedName>
    <definedName name="__APW_RESTORE_DATA112__" localSheetId="20" hidden="1">#REF!,#REF!,#REF!,#REF!,#REF!,#REF!,#REF!,#REF!,#REF!,#REF!,#REF!,#REF!,#REF!,#REF!</definedName>
    <definedName name="__APW_RESTORE_DATA112__" localSheetId="21" hidden="1">#REF!,#REF!,#REF!,#REF!,#REF!,#REF!,#REF!,#REF!,#REF!,#REF!,#REF!,#REF!,#REF!,#REF!</definedName>
    <definedName name="__APW_RESTORE_DATA113__" localSheetId="20" hidden="1">#REF!,#REF!,#REF!,#REF!,#REF!,#REF!,#REF!,#REF!,#REF!,#REF!,#REF!,#REF!,#REF!,#REF!</definedName>
    <definedName name="__APW_RESTORE_DATA113__" localSheetId="21" hidden="1">#REF!,#REF!,#REF!,#REF!,#REF!,#REF!,#REF!,#REF!,#REF!,#REF!,#REF!,#REF!,#REF!,#REF!</definedName>
    <definedName name="__APW_RESTORE_DATA114__" localSheetId="20" hidden="1">#REF!,#REF!,#REF!,#REF!,#REF!,#REF!,#REF!,#REF!,#REF!,#REF!,#REF!,#REF!,#REF!,#REF!</definedName>
    <definedName name="__APW_RESTORE_DATA114__" localSheetId="21" hidden="1">#REF!,#REF!,#REF!,#REF!,#REF!,#REF!,#REF!,#REF!,#REF!,#REF!,#REF!,#REF!,#REF!,#REF!</definedName>
    <definedName name="__APW_RESTORE_DATA115__" localSheetId="20" hidden="1">#REF!,#REF!,#REF!,#REF!,#REF!,#REF!,#REF!,#REF!,#REF!,#REF!,#REF!,#REF!,#REF!,#REF!</definedName>
    <definedName name="__APW_RESTORE_DATA115__" localSheetId="21" hidden="1">#REF!,#REF!,#REF!,#REF!,#REF!,#REF!,#REF!,#REF!,#REF!,#REF!,#REF!,#REF!,#REF!,#REF!</definedName>
    <definedName name="__APW_RESTORE_DATA116__" localSheetId="20" hidden="1">#REF!,#REF!,#REF!,#REF!,#REF!,#REF!,#REF!,#REF!,#REF!,#REF!,#REF!,#REF!,#REF!,#REF!</definedName>
    <definedName name="__APW_RESTORE_DATA116__" localSheetId="21" hidden="1">#REF!,#REF!,#REF!,#REF!,#REF!,#REF!,#REF!,#REF!,#REF!,#REF!,#REF!,#REF!,#REF!,#REF!</definedName>
    <definedName name="__APW_RESTORE_DATA117__" localSheetId="20" hidden="1">#REF!,#REF!,#REF!,#REF!,#REF!,#REF!,#REF!,#REF!,#REF!,#REF!,#REF!,#REF!,#REF!,#REF!</definedName>
    <definedName name="__APW_RESTORE_DATA117__" localSheetId="21" hidden="1">#REF!,#REF!,#REF!,#REF!,#REF!,#REF!,#REF!,#REF!,#REF!,#REF!,#REF!,#REF!,#REF!,#REF!</definedName>
    <definedName name="__APW_RESTORE_DATA118__" localSheetId="20" hidden="1">#REF!,#REF!,#REF!,#REF!,#REF!,#REF!,#REF!,#REF!,#REF!,#REF!,#REF!,#REF!,#REF!,#REF!</definedName>
    <definedName name="__APW_RESTORE_DATA118__" localSheetId="21" hidden="1">#REF!,#REF!,#REF!,#REF!,#REF!,#REF!,#REF!,#REF!,#REF!,#REF!,#REF!,#REF!,#REF!,#REF!</definedName>
    <definedName name="__APW_RESTORE_DATA119__" localSheetId="20" hidden="1">#REF!,#REF!,#REF!,#REF!,#REF!,#REF!,#REF!,#REF!,#REF!,#REF!,#REF!,#REF!,#REF!,#REF!</definedName>
    <definedName name="__APW_RESTORE_DATA119__" localSheetId="21" hidden="1">#REF!,#REF!,#REF!,#REF!,#REF!,#REF!,#REF!,#REF!,#REF!,#REF!,#REF!,#REF!,#REF!,#REF!</definedName>
    <definedName name="__APW_RESTORE_DATA12__" localSheetId="20" hidden="1">#REF!,#REF!,#REF!,#REF!,#REF!,#REF!,#REF!,#REF!,#REF!,#REF!,#REF!,#REF!,#REF!,#REF!,#REF!</definedName>
    <definedName name="__APW_RESTORE_DATA12__" localSheetId="21" hidden="1">#REF!,#REF!,#REF!,#REF!,#REF!,#REF!,#REF!,#REF!,#REF!,#REF!,#REF!,#REF!,#REF!,#REF!,#REF!</definedName>
    <definedName name="__APW_RESTORE_DATA120__" localSheetId="20" hidden="1">#REF!,#REF!,#REF!,#REF!,#REF!,#REF!,#REF!,#REF!,#REF!,#REF!,#REF!,#REF!,#REF!,#REF!</definedName>
    <definedName name="__APW_RESTORE_DATA120__" localSheetId="21" hidden="1">#REF!,#REF!,#REF!,#REF!,#REF!,#REF!,#REF!,#REF!,#REF!,#REF!,#REF!,#REF!,#REF!,#REF!</definedName>
    <definedName name="__APW_RESTORE_DATA121__" localSheetId="20" hidden="1">#REF!,#REF!,#REF!,#REF!,#REF!,#REF!,#REF!,#REF!,#REF!,#REF!,#REF!,#REF!,#REF!,#REF!</definedName>
    <definedName name="__APW_RESTORE_DATA121__" localSheetId="21" hidden="1">#REF!,#REF!,#REF!,#REF!,#REF!,#REF!,#REF!,#REF!,#REF!,#REF!,#REF!,#REF!,#REF!,#REF!</definedName>
    <definedName name="__APW_RESTORE_DATA122__" localSheetId="20" hidden="1">#REF!,#REF!,#REF!,#REF!,#REF!,#REF!,#REF!,#REF!,#REF!,#REF!,#REF!,#REF!,#REF!,#REF!</definedName>
    <definedName name="__APW_RESTORE_DATA122__" localSheetId="21" hidden="1">#REF!,#REF!,#REF!,#REF!,#REF!,#REF!,#REF!,#REF!,#REF!,#REF!,#REF!,#REF!,#REF!,#REF!</definedName>
    <definedName name="__APW_RESTORE_DATA123__" localSheetId="20" hidden="1">#REF!,#REF!,#REF!,#REF!,#REF!,#REF!,#REF!,#REF!,#REF!,#REF!,#REF!,#REF!,#REF!,#REF!</definedName>
    <definedName name="__APW_RESTORE_DATA123__" localSheetId="21" hidden="1">#REF!,#REF!,#REF!,#REF!,#REF!,#REF!,#REF!,#REF!,#REF!,#REF!,#REF!,#REF!,#REF!,#REF!</definedName>
    <definedName name="__APW_RESTORE_DATA124__" localSheetId="20" hidden="1">#REF!,#REF!,#REF!,#REF!,#REF!,#REF!,#REF!,#REF!,#REF!,#REF!,#REF!,#REF!,#REF!,#REF!</definedName>
    <definedName name="__APW_RESTORE_DATA124__" localSheetId="21" hidden="1">#REF!,#REF!,#REF!,#REF!,#REF!,#REF!,#REF!,#REF!,#REF!,#REF!,#REF!,#REF!,#REF!,#REF!</definedName>
    <definedName name="__APW_RESTORE_DATA125__" localSheetId="20" hidden="1">#REF!,#REF!,#REF!,#REF!,#REF!,#REF!,#REF!,#REF!,#REF!,#REF!,#REF!,#REF!,#REF!,#REF!</definedName>
    <definedName name="__APW_RESTORE_DATA125__" localSheetId="21" hidden="1">#REF!,#REF!,#REF!,#REF!,#REF!,#REF!,#REF!,#REF!,#REF!,#REF!,#REF!,#REF!,#REF!,#REF!</definedName>
    <definedName name="__APW_RESTORE_DATA126__" localSheetId="20" hidden="1">#REF!,#REF!,#REF!,#REF!,#REF!,#REF!,#REF!,#REF!,#REF!,#REF!,#REF!,#REF!,#REF!,#REF!</definedName>
    <definedName name="__APW_RESTORE_DATA126__" localSheetId="21" hidden="1">#REF!,#REF!,#REF!,#REF!,#REF!,#REF!,#REF!,#REF!,#REF!,#REF!,#REF!,#REF!,#REF!,#REF!</definedName>
    <definedName name="__APW_RESTORE_DATA127__" localSheetId="20" hidden="1">#REF!,#REF!,#REF!,#REF!,#REF!,#REF!,#REF!,#REF!,#REF!,#REF!,#REF!,#REF!,#REF!,#REF!</definedName>
    <definedName name="__APW_RESTORE_DATA127__" localSheetId="21" hidden="1">#REF!,#REF!,#REF!,#REF!,#REF!,#REF!,#REF!,#REF!,#REF!,#REF!,#REF!,#REF!,#REF!,#REF!</definedName>
    <definedName name="__APW_RESTORE_DATA128__" localSheetId="20" hidden="1">#REF!,#REF!,#REF!,#REF!,#REF!,#REF!,#REF!,#REF!,#REF!,#REF!,#REF!,#REF!,#REF!,#REF!</definedName>
    <definedName name="__APW_RESTORE_DATA128__" localSheetId="21" hidden="1">#REF!,#REF!,#REF!,#REF!,#REF!,#REF!,#REF!,#REF!,#REF!,#REF!,#REF!,#REF!,#REF!,#REF!</definedName>
    <definedName name="__APW_RESTORE_DATA129__" localSheetId="20" hidden="1">#REF!,#REF!,#REF!,#REF!,#REF!,#REF!,#REF!,#REF!,#REF!,#REF!,#REF!,#REF!,#REF!,#REF!</definedName>
    <definedName name="__APW_RESTORE_DATA129__" localSheetId="21" hidden="1">#REF!,#REF!,#REF!,#REF!,#REF!,#REF!,#REF!,#REF!,#REF!,#REF!,#REF!,#REF!,#REF!,#REF!</definedName>
    <definedName name="__APW_RESTORE_DATA13__" localSheetId="20" hidden="1">#REF!,#REF!,#REF!,#REF!,#REF!,#REF!,#REF!,#REF!,#REF!,#REF!,#REF!,#REF!,#REF!,#REF!,#REF!</definedName>
    <definedName name="__APW_RESTORE_DATA13__" localSheetId="21" hidden="1">#REF!,#REF!,#REF!,#REF!,#REF!,#REF!,#REF!,#REF!,#REF!,#REF!,#REF!,#REF!,#REF!,#REF!,#REF!</definedName>
    <definedName name="__APW_RESTORE_DATA130__" localSheetId="20" hidden="1">#REF!,#REF!,#REF!,#REF!,#REF!,#REF!,#REF!,#REF!,#REF!,#REF!,#REF!,#REF!,#REF!,#REF!</definedName>
    <definedName name="__APW_RESTORE_DATA130__" localSheetId="21" hidden="1">#REF!,#REF!,#REF!,#REF!,#REF!,#REF!,#REF!,#REF!,#REF!,#REF!,#REF!,#REF!,#REF!,#REF!</definedName>
    <definedName name="__APW_RESTORE_DATA131__" localSheetId="20" hidden="1">#REF!,#REF!,#REF!,#REF!,#REF!,#REF!,#REF!,#REF!,#REF!,#REF!,#REF!,#REF!,#REF!,#REF!</definedName>
    <definedName name="__APW_RESTORE_DATA131__" localSheetId="21" hidden="1">#REF!,#REF!,#REF!,#REF!,#REF!,#REF!,#REF!,#REF!,#REF!,#REF!,#REF!,#REF!,#REF!,#REF!</definedName>
    <definedName name="__APW_RESTORE_DATA132__" localSheetId="20" hidden="1">#REF!,#REF!,#REF!,#REF!,#REF!,#REF!,#REF!,#REF!,#REF!,#REF!,#REF!,#REF!,#REF!,#REF!</definedName>
    <definedName name="__APW_RESTORE_DATA132__" localSheetId="21" hidden="1">#REF!,#REF!,#REF!,#REF!,#REF!,#REF!,#REF!,#REF!,#REF!,#REF!,#REF!,#REF!,#REF!,#REF!</definedName>
    <definedName name="__APW_RESTORE_DATA133__" localSheetId="20" hidden="1">#REF!,#REF!,#REF!,#REF!,#REF!,#REF!,#REF!,#REF!,#REF!,#REF!,#REF!,#REF!,#REF!,#REF!</definedName>
    <definedName name="__APW_RESTORE_DATA133__" localSheetId="21" hidden="1">#REF!,#REF!,#REF!,#REF!,#REF!,#REF!,#REF!,#REF!,#REF!,#REF!,#REF!,#REF!,#REF!,#REF!</definedName>
    <definedName name="__APW_RESTORE_DATA134__" localSheetId="20" hidden="1">#REF!,#REF!,#REF!,#REF!,#REF!,#REF!,#REF!,#REF!,#REF!,#REF!,#REF!,#REF!,#REF!,#REF!</definedName>
    <definedName name="__APW_RESTORE_DATA134__" localSheetId="21" hidden="1">#REF!,#REF!,#REF!,#REF!,#REF!,#REF!,#REF!,#REF!,#REF!,#REF!,#REF!,#REF!,#REF!,#REF!</definedName>
    <definedName name="__APW_RESTORE_DATA135__" localSheetId="20" hidden="1">#REF!,#REF!,#REF!,#REF!,#REF!,#REF!,#REF!,#REF!,#REF!,#REF!,#REF!,#REF!,#REF!,#REF!</definedName>
    <definedName name="__APW_RESTORE_DATA135__" localSheetId="21" hidden="1">#REF!,#REF!,#REF!,#REF!,#REF!,#REF!,#REF!,#REF!,#REF!,#REF!,#REF!,#REF!,#REF!,#REF!</definedName>
    <definedName name="__APW_RESTORE_DATA136__" localSheetId="20" hidden="1">#REF!,#REF!,#REF!,#REF!,#REF!,#REF!,#REF!,#REF!,#REF!,#REF!,#REF!,#REF!,#REF!,#REF!</definedName>
    <definedName name="__APW_RESTORE_DATA136__" localSheetId="21" hidden="1">#REF!,#REF!,#REF!,#REF!,#REF!,#REF!,#REF!,#REF!,#REF!,#REF!,#REF!,#REF!,#REF!,#REF!</definedName>
    <definedName name="__APW_RESTORE_DATA137__" localSheetId="20" hidden="1">#REF!,#REF!,#REF!,#REF!,#REF!,#REF!,#REF!,#REF!,#REF!,#REF!,#REF!,#REF!,#REF!,#REF!</definedName>
    <definedName name="__APW_RESTORE_DATA137__" localSheetId="21" hidden="1">#REF!,#REF!,#REF!,#REF!,#REF!,#REF!,#REF!,#REF!,#REF!,#REF!,#REF!,#REF!,#REF!,#REF!</definedName>
    <definedName name="__APW_RESTORE_DATA138__" localSheetId="20" hidden="1">#REF!,#REF!,#REF!,#REF!,#REF!,#REF!,#REF!,#REF!,#REF!,#REF!,#REF!,#REF!,#REF!,#REF!</definedName>
    <definedName name="__APW_RESTORE_DATA138__" localSheetId="21" hidden="1">#REF!,#REF!,#REF!,#REF!,#REF!,#REF!,#REF!,#REF!,#REF!,#REF!,#REF!,#REF!,#REF!,#REF!</definedName>
    <definedName name="__APW_RESTORE_DATA139__" localSheetId="20" hidden="1">#REF!,#REF!,#REF!,#REF!,#REF!,#REF!,#REF!,#REF!,#REF!,#REF!,#REF!,#REF!,#REF!,#REF!</definedName>
    <definedName name="__APW_RESTORE_DATA139__" localSheetId="21" hidden="1">#REF!,#REF!,#REF!,#REF!,#REF!,#REF!,#REF!,#REF!,#REF!,#REF!,#REF!,#REF!,#REF!,#REF!</definedName>
    <definedName name="__APW_RESTORE_DATA14__" localSheetId="20" hidden="1">#REF!,#REF!,#REF!,#REF!,#REF!,#REF!,#REF!,#REF!,#REF!,#REF!,#REF!,#REF!,#REF!,#REF!,#REF!</definedName>
    <definedName name="__APW_RESTORE_DATA14__" localSheetId="21" hidden="1">#REF!,#REF!,#REF!,#REF!,#REF!,#REF!,#REF!,#REF!,#REF!,#REF!,#REF!,#REF!,#REF!,#REF!,#REF!</definedName>
    <definedName name="__APW_RESTORE_DATA140__" localSheetId="20" hidden="1">#REF!,#REF!,#REF!,#REF!,#REF!,#REF!,#REF!,#REF!,#REF!,#REF!,#REF!,#REF!,#REF!,#REF!</definedName>
    <definedName name="__APW_RESTORE_DATA140__" localSheetId="21" hidden="1">#REF!,#REF!,#REF!,#REF!,#REF!,#REF!,#REF!,#REF!,#REF!,#REF!,#REF!,#REF!,#REF!,#REF!</definedName>
    <definedName name="__APW_RESTORE_DATA141__" localSheetId="20" hidden="1">#REF!,#REF!,#REF!,#REF!,#REF!,#REF!,#REF!,#REF!,#REF!,#REF!,#REF!,#REF!,#REF!,#REF!</definedName>
    <definedName name="__APW_RESTORE_DATA141__" localSheetId="21" hidden="1">#REF!,#REF!,#REF!,#REF!,#REF!,#REF!,#REF!,#REF!,#REF!,#REF!,#REF!,#REF!,#REF!,#REF!</definedName>
    <definedName name="__APW_RESTORE_DATA142__" localSheetId="20" hidden="1">#REF!,#REF!,#REF!,#REF!,#REF!,#REF!,#REF!,#REF!,#REF!,#REF!,#REF!,#REF!,#REF!,#REF!</definedName>
    <definedName name="__APW_RESTORE_DATA142__" localSheetId="21" hidden="1">#REF!,#REF!,#REF!,#REF!,#REF!,#REF!,#REF!,#REF!,#REF!,#REF!,#REF!,#REF!,#REF!,#REF!</definedName>
    <definedName name="__APW_RESTORE_DATA143__" localSheetId="20" hidden="1">#REF!,#REF!,#REF!,#REF!,#REF!,#REF!,#REF!,#REF!,#REF!,#REF!,#REF!,#REF!,#REF!,#REF!</definedName>
    <definedName name="__APW_RESTORE_DATA143__" localSheetId="21" hidden="1">#REF!,#REF!,#REF!,#REF!,#REF!,#REF!,#REF!,#REF!,#REF!,#REF!,#REF!,#REF!,#REF!,#REF!</definedName>
    <definedName name="__APW_RESTORE_DATA144__" localSheetId="20" hidden="1">#REF!,#REF!,#REF!,#REF!,#REF!,#REF!,#REF!,#REF!,#REF!,#REF!,#REF!,#REF!,#REF!,#REF!</definedName>
    <definedName name="__APW_RESTORE_DATA144__" localSheetId="21" hidden="1">#REF!,#REF!,#REF!,#REF!,#REF!,#REF!,#REF!,#REF!,#REF!,#REF!,#REF!,#REF!,#REF!,#REF!</definedName>
    <definedName name="__APW_RESTORE_DATA145__" localSheetId="20" hidden="1">#REF!,#REF!,#REF!,#REF!,#REF!,#REF!,#REF!,#REF!,#REF!,#REF!,#REF!,#REF!,#REF!,#REF!</definedName>
    <definedName name="__APW_RESTORE_DATA145__" localSheetId="21" hidden="1">#REF!,#REF!,#REF!,#REF!,#REF!,#REF!,#REF!,#REF!,#REF!,#REF!,#REF!,#REF!,#REF!,#REF!</definedName>
    <definedName name="__APW_RESTORE_DATA146__" localSheetId="20" hidden="1">#REF!,#REF!,#REF!,#REF!,#REF!,#REF!,#REF!,#REF!,#REF!,#REF!,#REF!,#REF!,#REF!,#REF!</definedName>
    <definedName name="__APW_RESTORE_DATA146__" localSheetId="21" hidden="1">#REF!,#REF!,#REF!,#REF!,#REF!,#REF!,#REF!,#REF!,#REF!,#REF!,#REF!,#REF!,#REF!,#REF!</definedName>
    <definedName name="__APW_RESTORE_DATA147__" localSheetId="20" hidden="1">#REF!,#REF!,#REF!,#REF!,#REF!,#REF!,#REF!,#REF!,#REF!,#REF!,#REF!,#REF!,#REF!,#REF!</definedName>
    <definedName name="__APW_RESTORE_DATA147__" localSheetId="21" hidden="1">#REF!,#REF!,#REF!,#REF!,#REF!,#REF!,#REF!,#REF!,#REF!,#REF!,#REF!,#REF!,#REF!,#REF!</definedName>
    <definedName name="__APW_RESTORE_DATA148__" localSheetId="20" hidden="1">#REF!,#REF!,#REF!,#REF!,#REF!,#REF!,#REF!,#REF!,#REF!,#REF!,#REF!,#REF!,#REF!,#REF!</definedName>
    <definedName name="__APW_RESTORE_DATA148__" localSheetId="21" hidden="1">#REF!,#REF!,#REF!,#REF!,#REF!,#REF!,#REF!,#REF!,#REF!,#REF!,#REF!,#REF!,#REF!,#REF!</definedName>
    <definedName name="__APW_RESTORE_DATA149__" localSheetId="20" hidden="1">#REF!,#REF!,#REF!,#REF!,#REF!,#REF!,#REF!,#REF!,#REF!,#REF!,#REF!,#REF!,#REF!,#REF!</definedName>
    <definedName name="__APW_RESTORE_DATA149__" localSheetId="21" hidden="1">#REF!,#REF!,#REF!,#REF!,#REF!,#REF!,#REF!,#REF!,#REF!,#REF!,#REF!,#REF!,#REF!,#REF!</definedName>
    <definedName name="__APW_RESTORE_DATA15__" localSheetId="20" hidden="1">#REF!,#REF!,#REF!,#REF!,#REF!,#REF!,#REF!,#REF!,#REF!,#REF!,#REF!,#REF!,#REF!,#REF!,#REF!</definedName>
    <definedName name="__APW_RESTORE_DATA15__" localSheetId="21" hidden="1">#REF!,#REF!,#REF!,#REF!,#REF!,#REF!,#REF!,#REF!,#REF!,#REF!,#REF!,#REF!,#REF!,#REF!,#REF!</definedName>
    <definedName name="__APW_RESTORE_DATA150__" localSheetId="20" hidden="1">#REF!,#REF!,#REF!,#REF!,#REF!,#REF!,#REF!,#REF!,#REF!,#REF!,#REF!,#REF!,#REF!,#REF!</definedName>
    <definedName name="__APW_RESTORE_DATA150__" localSheetId="21" hidden="1">#REF!,#REF!,#REF!,#REF!,#REF!,#REF!,#REF!,#REF!,#REF!,#REF!,#REF!,#REF!,#REF!,#REF!</definedName>
    <definedName name="__APW_RESTORE_DATA151__" localSheetId="20" hidden="1">#REF!,#REF!,#REF!,#REF!,#REF!,#REF!,#REF!,#REF!,#REF!,#REF!,#REF!,#REF!,#REF!,#REF!</definedName>
    <definedName name="__APW_RESTORE_DATA151__" localSheetId="21" hidden="1">#REF!,#REF!,#REF!,#REF!,#REF!,#REF!,#REF!,#REF!,#REF!,#REF!,#REF!,#REF!,#REF!,#REF!</definedName>
    <definedName name="__APW_RESTORE_DATA152__" localSheetId="20" hidden="1">#REF!,#REF!,#REF!,#REF!,#REF!,#REF!,#REF!,#REF!,#REF!,#REF!,#REF!,#REF!,#REF!,#REF!</definedName>
    <definedName name="__APW_RESTORE_DATA152__" localSheetId="21" hidden="1">#REF!,#REF!,#REF!,#REF!,#REF!,#REF!,#REF!,#REF!,#REF!,#REF!,#REF!,#REF!,#REF!,#REF!</definedName>
    <definedName name="__APW_RESTORE_DATA153__" localSheetId="20" hidden="1">#REF!,#REF!,#REF!,#REF!,#REF!,#REF!,#REF!,#REF!,#REF!,#REF!,#REF!,#REF!,#REF!,#REF!</definedName>
    <definedName name="__APW_RESTORE_DATA153__" localSheetId="21" hidden="1">#REF!,#REF!,#REF!,#REF!,#REF!,#REF!,#REF!,#REF!,#REF!,#REF!,#REF!,#REF!,#REF!,#REF!</definedName>
    <definedName name="__APW_RESTORE_DATA154__" localSheetId="20" hidden="1">#REF!,#REF!,#REF!,#REF!,#REF!,#REF!,#REF!,#REF!,#REF!,#REF!,#REF!,#REF!,#REF!,#REF!</definedName>
    <definedName name="__APW_RESTORE_DATA154__" localSheetId="21" hidden="1">#REF!,#REF!,#REF!,#REF!,#REF!,#REF!,#REF!,#REF!,#REF!,#REF!,#REF!,#REF!,#REF!,#REF!</definedName>
    <definedName name="__APW_RESTORE_DATA155__" localSheetId="20" hidden="1">#REF!,#REF!,#REF!,#REF!,#REF!,#REF!,#REF!,#REF!,#REF!,#REF!,#REF!,#REF!,#REF!,#REF!</definedName>
    <definedName name="__APW_RESTORE_DATA155__" localSheetId="21" hidden="1">#REF!,#REF!,#REF!,#REF!,#REF!,#REF!,#REF!,#REF!,#REF!,#REF!,#REF!,#REF!,#REF!,#REF!</definedName>
    <definedName name="__APW_RESTORE_DATA156__" localSheetId="20" hidden="1">#REF!,#REF!,#REF!,#REF!,#REF!,#REF!,#REF!,#REF!,#REF!,#REF!,#REF!,#REF!,#REF!,#REF!</definedName>
    <definedName name="__APW_RESTORE_DATA156__" localSheetId="21" hidden="1">#REF!,#REF!,#REF!,#REF!,#REF!,#REF!,#REF!,#REF!,#REF!,#REF!,#REF!,#REF!,#REF!,#REF!</definedName>
    <definedName name="__APW_RESTORE_DATA157__" localSheetId="20" hidden="1">#REF!,#REF!,#REF!,#REF!,#REF!,#REF!,#REF!,#REF!,#REF!,#REF!,#REF!,#REF!,#REF!,#REF!</definedName>
    <definedName name="__APW_RESTORE_DATA157__" localSheetId="21" hidden="1">#REF!,#REF!,#REF!,#REF!,#REF!,#REF!,#REF!,#REF!,#REF!,#REF!,#REF!,#REF!,#REF!,#REF!</definedName>
    <definedName name="__APW_RESTORE_DATA158__" localSheetId="20" hidden="1">#REF!,#REF!,#REF!,#REF!,#REF!,#REF!,#REF!,#REF!,#REF!,#REF!,#REF!,#REF!,#REF!,#REF!</definedName>
    <definedName name="__APW_RESTORE_DATA158__" localSheetId="21" hidden="1">#REF!,#REF!,#REF!,#REF!,#REF!,#REF!,#REF!,#REF!,#REF!,#REF!,#REF!,#REF!,#REF!,#REF!</definedName>
    <definedName name="__APW_RESTORE_DATA159__" localSheetId="20" hidden="1">#REF!,#REF!,#REF!,#REF!,#REF!,#REF!,#REF!,#REF!,#REF!,#REF!,#REF!,#REF!,#REF!,#REF!</definedName>
    <definedName name="__APW_RESTORE_DATA159__" localSheetId="21" hidden="1">#REF!,#REF!,#REF!,#REF!,#REF!,#REF!,#REF!,#REF!,#REF!,#REF!,#REF!,#REF!,#REF!,#REF!</definedName>
    <definedName name="__APW_RESTORE_DATA16__" localSheetId="20" hidden="1">#REF!,#REF!,#REF!,#REF!,#REF!,#REF!,#REF!,#REF!,#REF!,#REF!,#REF!,#REF!,#REF!,#REF!,#REF!</definedName>
    <definedName name="__APW_RESTORE_DATA16__" localSheetId="21" hidden="1">#REF!,#REF!,#REF!,#REF!,#REF!,#REF!,#REF!,#REF!,#REF!,#REF!,#REF!,#REF!,#REF!,#REF!,#REF!</definedName>
    <definedName name="__APW_RESTORE_DATA160__" localSheetId="20" hidden="1">#REF!,#REF!,#REF!,#REF!,#REF!,#REF!,#REF!,#REF!,#REF!,#REF!,#REF!,#REF!,#REF!,#REF!</definedName>
    <definedName name="__APW_RESTORE_DATA160__" localSheetId="21" hidden="1">#REF!,#REF!,#REF!,#REF!,#REF!,#REF!,#REF!,#REF!,#REF!,#REF!,#REF!,#REF!,#REF!,#REF!</definedName>
    <definedName name="__APW_RESTORE_DATA161__" localSheetId="20" hidden="1">#REF!,#REF!,#REF!,#REF!,#REF!,#REF!,#REF!,#REF!,#REF!,#REF!,#REF!,#REF!,#REF!,#REF!</definedName>
    <definedName name="__APW_RESTORE_DATA161__" localSheetId="21" hidden="1">#REF!,#REF!,#REF!,#REF!,#REF!,#REF!,#REF!,#REF!,#REF!,#REF!,#REF!,#REF!,#REF!,#REF!</definedName>
    <definedName name="__APW_RESTORE_DATA162__" localSheetId="20" hidden="1">#REF!,#REF!,#REF!,#REF!,#REF!,#REF!,#REF!,#REF!,#REF!,#REF!,#REF!,#REF!,#REF!,#REF!</definedName>
    <definedName name="__APW_RESTORE_DATA162__" localSheetId="21" hidden="1">#REF!,#REF!,#REF!,#REF!,#REF!,#REF!,#REF!,#REF!,#REF!,#REF!,#REF!,#REF!,#REF!,#REF!</definedName>
    <definedName name="__APW_RESTORE_DATA163__" localSheetId="20" hidden="1">#REF!,#REF!,#REF!,#REF!,#REF!,#REF!,#REF!,#REF!,#REF!,#REF!,#REF!,#REF!,#REF!,#REF!</definedName>
    <definedName name="__APW_RESTORE_DATA163__" localSheetId="21" hidden="1">#REF!,#REF!,#REF!,#REF!,#REF!,#REF!,#REF!,#REF!,#REF!,#REF!,#REF!,#REF!,#REF!,#REF!</definedName>
    <definedName name="__APW_RESTORE_DATA164__" localSheetId="20" hidden="1">#REF!,#REF!,#REF!,#REF!,#REF!,#REF!,#REF!,#REF!,#REF!,#REF!,#REF!,#REF!,#REF!,#REF!</definedName>
    <definedName name="__APW_RESTORE_DATA164__" localSheetId="21" hidden="1">#REF!,#REF!,#REF!,#REF!,#REF!,#REF!,#REF!,#REF!,#REF!,#REF!,#REF!,#REF!,#REF!,#REF!</definedName>
    <definedName name="__APW_RESTORE_DATA165__" localSheetId="20" hidden="1">#REF!,#REF!,#REF!,#REF!,#REF!,#REF!,#REF!,#REF!,#REF!,#REF!,#REF!,#REF!,#REF!,#REF!</definedName>
    <definedName name="__APW_RESTORE_DATA165__" localSheetId="21" hidden="1">#REF!,#REF!,#REF!,#REF!,#REF!,#REF!,#REF!,#REF!,#REF!,#REF!,#REF!,#REF!,#REF!,#REF!</definedName>
    <definedName name="__APW_RESTORE_DATA166__" localSheetId="20" hidden="1">#REF!,#REF!,#REF!,#REF!,#REF!,#REF!,#REF!,#REF!,#REF!,#REF!,#REF!,#REF!,#REF!,#REF!</definedName>
    <definedName name="__APW_RESTORE_DATA166__" localSheetId="21" hidden="1">#REF!,#REF!,#REF!,#REF!,#REF!,#REF!,#REF!,#REF!,#REF!,#REF!,#REF!,#REF!,#REF!,#REF!</definedName>
    <definedName name="__APW_RESTORE_DATA167__" localSheetId="20" hidden="1">#REF!,#REF!,#REF!,#REF!,#REF!,#REF!,#REF!,#REF!,#REF!,#REF!,#REF!,#REF!,#REF!,#REF!</definedName>
    <definedName name="__APW_RESTORE_DATA167__" localSheetId="21" hidden="1">#REF!,#REF!,#REF!,#REF!,#REF!,#REF!,#REF!,#REF!,#REF!,#REF!,#REF!,#REF!,#REF!,#REF!</definedName>
    <definedName name="__APW_RESTORE_DATA168__" localSheetId="20" hidden="1">#REF!,#REF!,#REF!,#REF!,#REF!,#REF!,#REF!,#REF!,#REF!,#REF!,#REF!,#REF!,#REF!,#REF!</definedName>
    <definedName name="__APW_RESTORE_DATA168__" localSheetId="21" hidden="1">#REF!,#REF!,#REF!,#REF!,#REF!,#REF!,#REF!,#REF!,#REF!,#REF!,#REF!,#REF!,#REF!,#REF!</definedName>
    <definedName name="__APW_RESTORE_DATA169__" localSheetId="20" hidden="1">#REF!,#REF!,#REF!,#REF!,#REF!,#REF!,#REF!,#REF!,#REF!,#REF!,#REF!,#REF!,#REF!,#REF!</definedName>
    <definedName name="__APW_RESTORE_DATA169__" localSheetId="21" hidden="1">#REF!,#REF!,#REF!,#REF!,#REF!,#REF!,#REF!,#REF!,#REF!,#REF!,#REF!,#REF!,#REF!,#REF!</definedName>
    <definedName name="__APW_RESTORE_DATA17__" localSheetId="20" hidden="1">#REF!,#REF!,#REF!,#REF!,#REF!,#REF!,#REF!,#REF!,#REF!,#REF!,#REF!,#REF!,#REF!,#REF!,#REF!</definedName>
    <definedName name="__APW_RESTORE_DATA17__" localSheetId="21" hidden="1">#REF!,#REF!,#REF!,#REF!,#REF!,#REF!,#REF!,#REF!,#REF!,#REF!,#REF!,#REF!,#REF!,#REF!,#REF!</definedName>
    <definedName name="__APW_RESTORE_DATA170__" localSheetId="20" hidden="1">#REF!,#REF!,#REF!,#REF!,#REF!,#REF!,#REF!,#REF!,#REF!,#REF!,#REF!,#REF!,#REF!,#REF!</definedName>
    <definedName name="__APW_RESTORE_DATA170__" localSheetId="21" hidden="1">#REF!,#REF!,#REF!,#REF!,#REF!,#REF!,#REF!,#REF!,#REF!,#REF!,#REF!,#REF!,#REF!,#REF!</definedName>
    <definedName name="__APW_RESTORE_DATA171__" localSheetId="20" hidden="1">#REF!,#REF!,#REF!,#REF!,#REF!,#REF!,#REF!,#REF!,#REF!,#REF!,#REF!,#REF!,#REF!,#REF!</definedName>
    <definedName name="__APW_RESTORE_DATA171__" localSheetId="21" hidden="1">#REF!,#REF!,#REF!,#REF!,#REF!,#REF!,#REF!,#REF!,#REF!,#REF!,#REF!,#REF!,#REF!,#REF!</definedName>
    <definedName name="__APW_RESTORE_DATA172__" localSheetId="20" hidden="1">#REF!,#REF!,#REF!,#REF!,#REF!,#REF!,#REF!,#REF!,#REF!,#REF!,#REF!,#REF!,#REF!,#REF!</definedName>
    <definedName name="__APW_RESTORE_DATA172__" localSheetId="21" hidden="1">#REF!,#REF!,#REF!,#REF!,#REF!,#REF!,#REF!,#REF!,#REF!,#REF!,#REF!,#REF!,#REF!,#REF!</definedName>
    <definedName name="__APW_RESTORE_DATA173__" localSheetId="20" hidden="1">#REF!,#REF!,#REF!,#REF!,#REF!,#REF!,#REF!,#REF!,#REF!,#REF!,#REF!,#REF!,#REF!,#REF!</definedName>
    <definedName name="__APW_RESTORE_DATA173__" localSheetId="21" hidden="1">#REF!,#REF!,#REF!,#REF!,#REF!,#REF!,#REF!,#REF!,#REF!,#REF!,#REF!,#REF!,#REF!,#REF!</definedName>
    <definedName name="__APW_RESTORE_DATA174__" localSheetId="20" hidden="1">#REF!,#REF!,#REF!,#REF!,#REF!,#REF!,#REF!,#REF!,#REF!,#REF!,#REF!,#REF!,#REF!,#REF!</definedName>
    <definedName name="__APW_RESTORE_DATA174__" localSheetId="21" hidden="1">#REF!,#REF!,#REF!,#REF!,#REF!,#REF!,#REF!,#REF!,#REF!,#REF!,#REF!,#REF!,#REF!,#REF!</definedName>
    <definedName name="__APW_RESTORE_DATA175__" localSheetId="20" hidden="1">#REF!,#REF!,#REF!,#REF!,#REF!,#REF!,#REF!,#REF!,#REF!,#REF!,#REF!,#REF!,#REF!,#REF!</definedName>
    <definedName name="__APW_RESTORE_DATA175__" localSheetId="21" hidden="1">#REF!,#REF!,#REF!,#REF!,#REF!,#REF!,#REF!,#REF!,#REF!,#REF!,#REF!,#REF!,#REF!,#REF!</definedName>
    <definedName name="__APW_RESTORE_DATA176__" localSheetId="20" hidden="1">#REF!,#REF!,#REF!,#REF!,#REF!,#REF!,#REF!,#REF!,#REF!,#REF!,#REF!,#REF!,#REF!,#REF!</definedName>
    <definedName name="__APW_RESTORE_DATA176__" localSheetId="21" hidden="1">#REF!,#REF!,#REF!,#REF!,#REF!,#REF!,#REF!,#REF!,#REF!,#REF!,#REF!,#REF!,#REF!,#REF!</definedName>
    <definedName name="__APW_RESTORE_DATA177__" localSheetId="20" hidden="1">#REF!,#REF!,#REF!,#REF!,#REF!,#REF!,#REF!,#REF!,#REF!,#REF!,#REF!,#REF!,#REF!,#REF!</definedName>
    <definedName name="__APW_RESTORE_DATA177__" localSheetId="21" hidden="1">#REF!,#REF!,#REF!,#REF!,#REF!,#REF!,#REF!,#REF!,#REF!,#REF!,#REF!,#REF!,#REF!,#REF!</definedName>
    <definedName name="__APW_RESTORE_DATA178__" localSheetId="20" hidden="1">#REF!,#REF!,#REF!,#REF!,#REF!,#REF!,#REF!,#REF!,#REF!,#REF!,#REF!,#REF!,#REF!,#REF!</definedName>
    <definedName name="__APW_RESTORE_DATA178__" localSheetId="21" hidden="1">#REF!,#REF!,#REF!,#REF!,#REF!,#REF!,#REF!,#REF!,#REF!,#REF!,#REF!,#REF!,#REF!,#REF!</definedName>
    <definedName name="__APW_RESTORE_DATA179__" localSheetId="20" hidden="1">#REF!,#REF!,#REF!,#REF!,#REF!,#REF!,#REF!,#REF!,#REF!,#REF!,#REF!,#REF!,#REF!,#REF!</definedName>
    <definedName name="__APW_RESTORE_DATA179__" localSheetId="21" hidden="1">#REF!,#REF!,#REF!,#REF!,#REF!,#REF!,#REF!,#REF!,#REF!,#REF!,#REF!,#REF!,#REF!,#REF!</definedName>
    <definedName name="__APW_RESTORE_DATA18__" localSheetId="20" hidden="1">#REF!,#REF!,#REF!,#REF!,#REF!,#REF!,#REF!,#REF!,#REF!,#REF!,#REF!,#REF!,#REF!,#REF!,#REF!</definedName>
    <definedName name="__APW_RESTORE_DATA18__" localSheetId="21" hidden="1">#REF!,#REF!,#REF!,#REF!,#REF!,#REF!,#REF!,#REF!,#REF!,#REF!,#REF!,#REF!,#REF!,#REF!,#REF!</definedName>
    <definedName name="__APW_RESTORE_DATA180__" localSheetId="20" hidden="1">#REF!,#REF!,#REF!,#REF!,#REF!,#REF!,#REF!,#REF!,#REF!,#REF!,#REF!,#REF!,#REF!,#REF!</definedName>
    <definedName name="__APW_RESTORE_DATA180__" localSheetId="21" hidden="1">#REF!,#REF!,#REF!,#REF!,#REF!,#REF!,#REF!,#REF!,#REF!,#REF!,#REF!,#REF!,#REF!,#REF!</definedName>
    <definedName name="__APW_RESTORE_DATA181__" localSheetId="20" hidden="1">#REF!,#REF!,#REF!,#REF!,#REF!,#REF!,#REF!,#REF!,#REF!,#REF!,#REF!,#REF!,#REF!,#REF!</definedName>
    <definedName name="__APW_RESTORE_DATA181__" localSheetId="21" hidden="1">#REF!,#REF!,#REF!,#REF!,#REF!,#REF!,#REF!,#REF!,#REF!,#REF!,#REF!,#REF!,#REF!,#REF!</definedName>
    <definedName name="__APW_RESTORE_DATA182__" localSheetId="20" hidden="1">#REF!,#REF!,#REF!,#REF!,#REF!,#REF!,#REF!,#REF!,#REF!,#REF!,#REF!,#REF!,#REF!,#REF!</definedName>
    <definedName name="__APW_RESTORE_DATA182__" localSheetId="21" hidden="1">#REF!,#REF!,#REF!,#REF!,#REF!,#REF!,#REF!,#REF!,#REF!,#REF!,#REF!,#REF!,#REF!,#REF!</definedName>
    <definedName name="__APW_RESTORE_DATA183__" localSheetId="20" hidden="1">#REF!,#REF!,#REF!,#REF!,#REF!,#REF!,#REF!,#REF!,#REF!,#REF!,#REF!,#REF!,#REF!,#REF!</definedName>
    <definedName name="__APW_RESTORE_DATA183__" localSheetId="21" hidden="1">#REF!,#REF!,#REF!,#REF!,#REF!,#REF!,#REF!,#REF!,#REF!,#REF!,#REF!,#REF!,#REF!,#REF!</definedName>
    <definedName name="__APW_RESTORE_DATA184__" localSheetId="20" hidden="1">#REF!,#REF!,#REF!,#REF!,#REF!,#REF!,#REF!,#REF!,#REF!,#REF!,#REF!,#REF!,#REF!,#REF!</definedName>
    <definedName name="__APW_RESTORE_DATA184__" localSheetId="21" hidden="1">#REF!,#REF!,#REF!,#REF!,#REF!,#REF!,#REF!,#REF!,#REF!,#REF!,#REF!,#REF!,#REF!,#REF!</definedName>
    <definedName name="__APW_RESTORE_DATA185__" localSheetId="20" hidden="1">#REF!,#REF!,#REF!,#REF!,#REF!,#REF!,#REF!,#REF!,#REF!,#REF!,#REF!,#REF!,#REF!,#REF!</definedName>
    <definedName name="__APW_RESTORE_DATA185__" localSheetId="21" hidden="1">#REF!,#REF!,#REF!,#REF!,#REF!,#REF!,#REF!,#REF!,#REF!,#REF!,#REF!,#REF!,#REF!,#REF!</definedName>
    <definedName name="__APW_RESTORE_DATA186__" localSheetId="20" hidden="1">#REF!,#REF!,#REF!,#REF!,#REF!,#REF!,#REF!,#REF!,#REF!,#REF!,#REF!,#REF!,#REF!,#REF!</definedName>
    <definedName name="__APW_RESTORE_DATA186__" localSheetId="21" hidden="1">#REF!,#REF!,#REF!,#REF!,#REF!,#REF!,#REF!,#REF!,#REF!,#REF!,#REF!,#REF!,#REF!,#REF!</definedName>
    <definedName name="__APW_RESTORE_DATA187__" localSheetId="20" hidden="1">#REF!,#REF!,#REF!,#REF!,#REF!,#REF!,#REF!,#REF!,#REF!,#REF!,#REF!,#REF!,#REF!,#REF!</definedName>
    <definedName name="__APW_RESTORE_DATA187__" localSheetId="21" hidden="1">#REF!,#REF!,#REF!,#REF!,#REF!,#REF!,#REF!,#REF!,#REF!,#REF!,#REF!,#REF!,#REF!,#REF!</definedName>
    <definedName name="__APW_RESTORE_DATA188__" localSheetId="20" hidden="1">#REF!,#REF!,#REF!,#REF!,#REF!,#REF!,#REF!,#REF!,#REF!,#REF!,#REF!,#REF!,#REF!,#REF!</definedName>
    <definedName name="__APW_RESTORE_DATA188__" localSheetId="21" hidden="1">#REF!,#REF!,#REF!,#REF!,#REF!,#REF!,#REF!,#REF!,#REF!,#REF!,#REF!,#REF!,#REF!,#REF!</definedName>
    <definedName name="__APW_RESTORE_DATA189__" localSheetId="20" hidden="1">#REF!,#REF!,#REF!,#REF!,#REF!,#REF!,#REF!,#REF!,#REF!,#REF!,#REF!,#REF!,#REF!,#REF!</definedName>
    <definedName name="__APW_RESTORE_DATA189__" localSheetId="21" hidden="1">#REF!,#REF!,#REF!,#REF!,#REF!,#REF!,#REF!,#REF!,#REF!,#REF!,#REF!,#REF!,#REF!,#REF!</definedName>
    <definedName name="__APW_RESTORE_DATA19__" localSheetId="20" hidden="1">#REF!,#REF!,#REF!,#REF!,#REF!,#REF!,#REF!,#REF!,#REF!,#REF!,#REF!,#REF!,#REF!,#REF!,#REF!</definedName>
    <definedName name="__APW_RESTORE_DATA19__" localSheetId="21" hidden="1">#REF!,#REF!,#REF!,#REF!,#REF!,#REF!,#REF!,#REF!,#REF!,#REF!,#REF!,#REF!,#REF!,#REF!,#REF!</definedName>
    <definedName name="__APW_RESTORE_DATA190__" localSheetId="20" hidden="1">#REF!,#REF!,#REF!,#REF!,#REF!,#REF!,#REF!,#REF!,#REF!,#REF!,#REF!,#REF!,#REF!,#REF!</definedName>
    <definedName name="__APW_RESTORE_DATA190__" localSheetId="21" hidden="1">#REF!,#REF!,#REF!,#REF!,#REF!,#REF!,#REF!,#REF!,#REF!,#REF!,#REF!,#REF!,#REF!,#REF!</definedName>
    <definedName name="__APW_RESTORE_DATA191__" localSheetId="20" hidden="1">#REF!,#REF!,#REF!,#REF!,#REF!,#REF!,#REF!,#REF!,#REF!,#REF!,#REF!,#REF!,#REF!,#REF!</definedName>
    <definedName name="__APW_RESTORE_DATA191__" localSheetId="21" hidden="1">#REF!,#REF!,#REF!,#REF!,#REF!,#REF!,#REF!,#REF!,#REF!,#REF!,#REF!,#REF!,#REF!,#REF!</definedName>
    <definedName name="__APW_RESTORE_DATA192__" localSheetId="20" hidden="1">#REF!,#REF!,#REF!,#REF!,#REF!,#REF!,#REF!,#REF!,#REF!,#REF!,#REF!,#REF!,#REF!,#REF!</definedName>
    <definedName name="__APW_RESTORE_DATA192__" localSheetId="21" hidden="1">#REF!,#REF!,#REF!,#REF!,#REF!,#REF!,#REF!,#REF!,#REF!,#REF!,#REF!,#REF!,#REF!,#REF!</definedName>
    <definedName name="__APW_RESTORE_DATA193__" localSheetId="20" hidden="1">#REF!,#REF!,#REF!,#REF!,#REF!,#REF!,#REF!,#REF!,#REF!,#REF!,#REF!,#REF!,#REF!,#REF!</definedName>
    <definedName name="__APW_RESTORE_DATA193__" localSheetId="21" hidden="1">#REF!,#REF!,#REF!,#REF!,#REF!,#REF!,#REF!,#REF!,#REF!,#REF!,#REF!,#REF!,#REF!,#REF!</definedName>
    <definedName name="__APW_RESTORE_DATA194__" localSheetId="20" hidden="1">#REF!,#REF!,#REF!,#REF!,#REF!,#REF!,#REF!,#REF!,#REF!,#REF!,#REF!,#REF!,#REF!,#REF!</definedName>
    <definedName name="__APW_RESTORE_DATA194__" localSheetId="21" hidden="1">#REF!,#REF!,#REF!,#REF!,#REF!,#REF!,#REF!,#REF!,#REF!,#REF!,#REF!,#REF!,#REF!,#REF!</definedName>
    <definedName name="__APW_RESTORE_DATA195__" localSheetId="20" hidden="1">#REF!,#REF!,#REF!,#REF!,#REF!,#REF!,#REF!,#REF!,#REF!,#REF!,#REF!,#REF!,#REF!,#REF!</definedName>
    <definedName name="__APW_RESTORE_DATA195__" localSheetId="21" hidden="1">#REF!,#REF!,#REF!,#REF!,#REF!,#REF!,#REF!,#REF!,#REF!,#REF!,#REF!,#REF!,#REF!,#REF!</definedName>
    <definedName name="__APW_RESTORE_DATA196__" localSheetId="20" hidden="1">#REF!,#REF!,#REF!,#REF!,#REF!,#REF!,#REF!,#REF!,#REF!,#REF!,#REF!,#REF!,#REF!,#REF!</definedName>
    <definedName name="__APW_RESTORE_DATA196__" localSheetId="21" hidden="1">#REF!,#REF!,#REF!,#REF!,#REF!,#REF!,#REF!,#REF!,#REF!,#REF!,#REF!,#REF!,#REF!,#REF!</definedName>
    <definedName name="__APW_RESTORE_DATA197__" localSheetId="20" hidden="1">#REF!,#REF!,#REF!,#REF!,#REF!,#REF!,#REF!,#REF!,#REF!,#REF!,#REF!,#REF!,#REF!,#REF!</definedName>
    <definedName name="__APW_RESTORE_DATA197__" localSheetId="21" hidden="1">#REF!,#REF!,#REF!,#REF!,#REF!,#REF!,#REF!,#REF!,#REF!,#REF!,#REF!,#REF!,#REF!,#REF!</definedName>
    <definedName name="__APW_RESTORE_DATA198__" localSheetId="20" hidden="1">#REF!,#REF!,#REF!,#REF!,#REF!,#REF!,#REF!,#REF!,#REF!,#REF!,#REF!,#REF!,#REF!,#REF!</definedName>
    <definedName name="__APW_RESTORE_DATA198__" localSheetId="21" hidden="1">#REF!,#REF!,#REF!,#REF!,#REF!,#REF!,#REF!,#REF!,#REF!,#REF!,#REF!,#REF!,#REF!,#REF!</definedName>
    <definedName name="__APW_RESTORE_DATA199__" localSheetId="20" hidden="1">#REF!,#REF!,#REF!,#REF!,#REF!,#REF!,#REF!,#REF!,#REF!,#REF!,#REF!,#REF!,#REF!,#REF!</definedName>
    <definedName name="__APW_RESTORE_DATA199__" localSheetId="21" hidden="1">#REF!,#REF!,#REF!,#REF!,#REF!,#REF!,#REF!,#REF!,#REF!,#REF!,#REF!,#REF!,#REF!,#REF!</definedName>
    <definedName name="__APW_RESTORE_DATA2__" localSheetId="20" hidden="1">#REF!,#REF!,#REF!,#REF!,#REF!,#REF!,#REF!,#REF!,#REF!,#REF!,#REF!,#REF!,#REF!,#REF!,#REF!,#REF!</definedName>
    <definedName name="__APW_RESTORE_DATA2__" localSheetId="21" hidden="1">#REF!,#REF!,#REF!,#REF!,#REF!,#REF!,#REF!,#REF!,#REF!,#REF!,#REF!,#REF!,#REF!,#REF!,#REF!,#REF!</definedName>
    <definedName name="__APW_RESTORE_DATA20__" localSheetId="20" hidden="1">#REF!,#REF!,#REF!,#REF!,#REF!,#REF!,#REF!,#REF!,#REF!,#REF!,#REF!,#REF!,#REF!,#REF!,#REF!</definedName>
    <definedName name="__APW_RESTORE_DATA20__" localSheetId="21" hidden="1">#REF!,#REF!,#REF!,#REF!,#REF!,#REF!,#REF!,#REF!,#REF!,#REF!,#REF!,#REF!,#REF!,#REF!,#REF!</definedName>
    <definedName name="__APW_RESTORE_DATA200__" localSheetId="20" hidden="1">#REF!,#REF!,#REF!,#REF!,#REF!,#REF!,#REF!,#REF!,#REF!,#REF!,#REF!,#REF!,#REF!,#REF!</definedName>
    <definedName name="__APW_RESTORE_DATA200__" localSheetId="21" hidden="1">#REF!,#REF!,#REF!,#REF!,#REF!,#REF!,#REF!,#REF!,#REF!,#REF!,#REF!,#REF!,#REF!,#REF!</definedName>
    <definedName name="__APW_RESTORE_DATA201__" localSheetId="20" hidden="1">#REF!,#REF!,#REF!,#REF!,#REF!,#REF!,#REF!,#REF!,#REF!,#REF!,#REF!,#REF!,#REF!,#REF!</definedName>
    <definedName name="__APW_RESTORE_DATA201__" localSheetId="21" hidden="1">#REF!,#REF!,#REF!,#REF!,#REF!,#REF!,#REF!,#REF!,#REF!,#REF!,#REF!,#REF!,#REF!,#REF!</definedName>
    <definedName name="__APW_RESTORE_DATA202__" localSheetId="20" hidden="1">#REF!,#REF!,#REF!,#REF!,#REF!,#REF!,#REF!,#REF!,#REF!,#REF!,#REF!,#REF!,#REF!,#REF!</definedName>
    <definedName name="__APW_RESTORE_DATA202__" localSheetId="21" hidden="1">#REF!,#REF!,#REF!,#REF!,#REF!,#REF!,#REF!,#REF!,#REF!,#REF!,#REF!,#REF!,#REF!,#REF!</definedName>
    <definedName name="__APW_RESTORE_DATA203__" localSheetId="20" hidden="1">#REF!,#REF!,#REF!,#REF!,#REF!,#REF!,#REF!,#REF!,#REF!,#REF!,#REF!,#REF!</definedName>
    <definedName name="__APW_RESTORE_DATA203__" localSheetId="21" hidden="1">#REF!,#REF!,#REF!,#REF!,#REF!,#REF!,#REF!,#REF!,#REF!,#REF!,#REF!,#REF!</definedName>
    <definedName name="__APW_RESTORE_DATA204__" localSheetId="20" hidden="1">#REF!,#REF!,#REF!,#REF!,#REF!,#REF!,#REF!,#REF!,#REF!,#REF!,#REF!,#REF!,#REF!,#REF!,#REF!,#REF!,#REF!</definedName>
    <definedName name="__APW_RESTORE_DATA204__" localSheetId="21" hidden="1">#REF!,#REF!,#REF!,#REF!,#REF!,#REF!,#REF!,#REF!,#REF!,#REF!,#REF!,#REF!,#REF!,#REF!,#REF!,#REF!,#REF!</definedName>
    <definedName name="__APW_RESTORE_DATA205__" localSheetId="20" hidden="1">#REF!,#REF!,#REF!,#REF!,#REF!,#REF!,#REF!,#REF!,#REF!,#REF!,#REF!,#REF!,#REF!,#REF!,#REF!,#REF!</definedName>
    <definedName name="__APW_RESTORE_DATA205__" localSheetId="21" hidden="1">#REF!,#REF!,#REF!,#REF!,#REF!,#REF!,#REF!,#REF!,#REF!,#REF!,#REF!,#REF!,#REF!,#REF!,#REF!,#REF!</definedName>
    <definedName name="__APW_RESTORE_DATA206__" localSheetId="20" hidden="1">#REF!,#REF!,#REF!,#REF!,#REF!,#REF!,#REF!,#REF!,#REF!,#REF!,#REF!,#REF!,#REF!,#REF!,#REF!,#REF!</definedName>
    <definedName name="__APW_RESTORE_DATA206__" localSheetId="21" hidden="1">#REF!,#REF!,#REF!,#REF!,#REF!,#REF!,#REF!,#REF!,#REF!,#REF!,#REF!,#REF!,#REF!,#REF!,#REF!,#REF!</definedName>
    <definedName name="__APW_RESTORE_DATA207__" localSheetId="20" hidden="1">#REF!,#REF!,#REF!,#REF!,#REF!,#REF!,#REF!,#REF!,#REF!,#REF!,#REF!,#REF!,#REF!,#REF!,#REF!,#REF!</definedName>
    <definedName name="__APW_RESTORE_DATA207__" localSheetId="21" hidden="1">#REF!,#REF!,#REF!,#REF!,#REF!,#REF!,#REF!,#REF!,#REF!,#REF!,#REF!,#REF!,#REF!,#REF!,#REF!,#REF!</definedName>
    <definedName name="__APW_RESTORE_DATA208__" localSheetId="20" hidden="1">#REF!,#REF!,#REF!,#REF!,#REF!,#REF!,#REF!,#REF!,#REF!,#REF!,#REF!,#REF!,#REF!,#REF!,#REF!,#REF!</definedName>
    <definedName name="__APW_RESTORE_DATA208__" localSheetId="21" hidden="1">#REF!,#REF!,#REF!,#REF!,#REF!,#REF!,#REF!,#REF!,#REF!,#REF!,#REF!,#REF!,#REF!,#REF!,#REF!,#REF!</definedName>
    <definedName name="__APW_RESTORE_DATA209__" localSheetId="20" hidden="1">#REF!,#REF!,#REF!,#REF!,#REF!,#REF!,#REF!,#REF!,#REF!,#REF!,#REF!,#REF!,#REF!,#REF!,#REF!,#REF!</definedName>
    <definedName name="__APW_RESTORE_DATA209__" localSheetId="21" hidden="1">#REF!,#REF!,#REF!,#REF!,#REF!,#REF!,#REF!,#REF!,#REF!,#REF!,#REF!,#REF!,#REF!,#REF!,#REF!,#REF!</definedName>
    <definedName name="__APW_RESTORE_DATA21__" localSheetId="20" hidden="1">#REF!,#REF!,#REF!,#REF!,#REF!,#REF!,#REF!,#REF!,#REF!,#REF!,#REF!,#REF!,#REF!,#REF!,#REF!</definedName>
    <definedName name="__APW_RESTORE_DATA21__" localSheetId="21" hidden="1">#REF!,#REF!,#REF!,#REF!,#REF!,#REF!,#REF!,#REF!,#REF!,#REF!,#REF!,#REF!,#REF!,#REF!,#REF!</definedName>
    <definedName name="__APW_RESTORE_DATA210__" localSheetId="20" hidden="1">#REF!,#REF!,#REF!,#REF!,#REF!,#REF!,#REF!,#REF!,#REF!,#REF!,#REF!,#REF!,#REF!,#REF!,#REF!</definedName>
    <definedName name="__APW_RESTORE_DATA210__" localSheetId="21" hidden="1">#REF!,#REF!,#REF!,#REF!,#REF!,#REF!,#REF!,#REF!,#REF!,#REF!,#REF!,#REF!,#REF!,#REF!,#REF!</definedName>
    <definedName name="__APW_RESTORE_DATA211__" localSheetId="20" hidden="1">#REF!,#REF!,#REF!,#REF!,#REF!,#REF!,#REF!,#REF!,#REF!,#REF!,#REF!,#REF!,#REF!,#REF!,#REF!</definedName>
    <definedName name="__APW_RESTORE_DATA211__" localSheetId="21" hidden="1">#REF!,#REF!,#REF!,#REF!,#REF!,#REF!,#REF!,#REF!,#REF!,#REF!,#REF!,#REF!,#REF!,#REF!,#REF!</definedName>
    <definedName name="__APW_RESTORE_DATA212__" localSheetId="20" hidden="1">#REF!,#REF!,#REF!,#REF!,#REF!,#REF!,#REF!,#REF!,#REF!,#REF!,#REF!,#REF!,#REF!,#REF!,#REF!</definedName>
    <definedName name="__APW_RESTORE_DATA212__" localSheetId="21" hidden="1">#REF!,#REF!,#REF!,#REF!,#REF!,#REF!,#REF!,#REF!,#REF!,#REF!,#REF!,#REF!,#REF!,#REF!,#REF!</definedName>
    <definedName name="__APW_RESTORE_DATA213__" localSheetId="20" hidden="1">#REF!,#REF!,#REF!,#REF!,#REF!,#REF!,#REF!,#REF!,#REF!,#REF!,#REF!,#REF!,#REF!,#REF!,#REF!</definedName>
    <definedName name="__APW_RESTORE_DATA213__" localSheetId="21" hidden="1">#REF!,#REF!,#REF!,#REF!,#REF!,#REF!,#REF!,#REF!,#REF!,#REF!,#REF!,#REF!,#REF!,#REF!,#REF!</definedName>
    <definedName name="__APW_RESTORE_DATA214__" localSheetId="20" hidden="1">#REF!,#REF!,#REF!,#REF!,#REF!,#REF!,#REF!,#REF!,#REF!,#REF!,#REF!,#REF!,#REF!,#REF!,#REF!</definedName>
    <definedName name="__APW_RESTORE_DATA214__" localSheetId="21" hidden="1">#REF!,#REF!,#REF!,#REF!,#REF!,#REF!,#REF!,#REF!,#REF!,#REF!,#REF!,#REF!,#REF!,#REF!,#REF!</definedName>
    <definedName name="__APW_RESTORE_DATA215__" localSheetId="20" hidden="1">#REF!,#REF!,#REF!,#REF!,#REF!,#REF!,#REF!,#REF!,#REF!,#REF!,#REF!,#REF!,#REF!,#REF!,#REF!</definedName>
    <definedName name="__APW_RESTORE_DATA215__" localSheetId="21" hidden="1">#REF!,#REF!,#REF!,#REF!,#REF!,#REF!,#REF!,#REF!,#REF!,#REF!,#REF!,#REF!,#REF!,#REF!,#REF!</definedName>
    <definedName name="__APW_RESTORE_DATA216__" localSheetId="20" hidden="1">#REF!,#REF!,#REF!,#REF!,#REF!,#REF!,#REF!,#REF!,#REF!,#REF!,#REF!,#REF!,#REF!,#REF!,#REF!</definedName>
    <definedName name="__APW_RESTORE_DATA216__" localSheetId="21" hidden="1">#REF!,#REF!,#REF!,#REF!,#REF!,#REF!,#REF!,#REF!,#REF!,#REF!,#REF!,#REF!,#REF!,#REF!,#REF!</definedName>
    <definedName name="__APW_RESTORE_DATA217__" localSheetId="20" hidden="1">#REF!,#REF!,#REF!,#REF!,#REF!,#REF!,#REF!,#REF!,#REF!,#REF!,#REF!,#REF!,#REF!,#REF!,#REF!</definedName>
    <definedName name="__APW_RESTORE_DATA217__" localSheetId="21" hidden="1">#REF!,#REF!,#REF!,#REF!,#REF!,#REF!,#REF!,#REF!,#REF!,#REF!,#REF!,#REF!,#REF!,#REF!,#REF!</definedName>
    <definedName name="__APW_RESTORE_DATA218__" localSheetId="20" hidden="1">#REF!,#REF!,#REF!,#REF!,#REF!,#REF!,#REF!,#REF!,#REF!,#REF!,#REF!,#REF!,#REF!,#REF!,#REF!</definedName>
    <definedName name="__APW_RESTORE_DATA218__" localSheetId="21" hidden="1">#REF!,#REF!,#REF!,#REF!,#REF!,#REF!,#REF!,#REF!,#REF!,#REF!,#REF!,#REF!,#REF!,#REF!,#REF!</definedName>
    <definedName name="__APW_RESTORE_DATA219__" localSheetId="20" hidden="1">#REF!,#REF!,#REF!,#REF!,#REF!,#REF!,#REF!,#REF!,#REF!,#REF!,#REF!,#REF!,#REF!,#REF!,#REF!</definedName>
    <definedName name="__APW_RESTORE_DATA219__" localSheetId="21" hidden="1">#REF!,#REF!,#REF!,#REF!,#REF!,#REF!,#REF!,#REF!,#REF!,#REF!,#REF!,#REF!,#REF!,#REF!,#REF!</definedName>
    <definedName name="__APW_RESTORE_DATA22__" localSheetId="20" hidden="1">#REF!,#REF!,#REF!,#REF!,#REF!,#REF!,#REF!,#REF!,#REF!,#REF!,#REF!,#REF!,#REF!,#REF!,#REF!</definedName>
    <definedName name="__APW_RESTORE_DATA22__" localSheetId="21" hidden="1">#REF!,#REF!,#REF!,#REF!,#REF!,#REF!,#REF!,#REF!,#REF!,#REF!,#REF!,#REF!,#REF!,#REF!,#REF!</definedName>
    <definedName name="__APW_RESTORE_DATA220__" localSheetId="20" hidden="1">#REF!,#REF!,#REF!,#REF!,#REF!,#REF!,#REF!,#REF!,#REF!,#REF!,#REF!,#REF!,#REF!,#REF!,#REF!</definedName>
    <definedName name="__APW_RESTORE_DATA220__" localSheetId="21" hidden="1">#REF!,#REF!,#REF!,#REF!,#REF!,#REF!,#REF!,#REF!,#REF!,#REF!,#REF!,#REF!,#REF!,#REF!,#REF!</definedName>
    <definedName name="__APW_RESTORE_DATA221__" localSheetId="20" hidden="1">#REF!,#REF!,#REF!,#REF!,#REF!,#REF!,#REF!,#REF!,#REF!,#REF!,#REF!,#REF!,#REF!,#REF!,#REF!</definedName>
    <definedName name="__APW_RESTORE_DATA221__" localSheetId="21" hidden="1">#REF!,#REF!,#REF!,#REF!,#REF!,#REF!,#REF!,#REF!,#REF!,#REF!,#REF!,#REF!,#REF!,#REF!,#REF!</definedName>
    <definedName name="__APW_RESTORE_DATA222__" localSheetId="20" hidden="1">#REF!,#REF!,#REF!,#REF!,#REF!,#REF!,#REF!,#REF!,#REF!,#REF!,#REF!,#REF!,#REF!,#REF!,#REF!</definedName>
    <definedName name="__APW_RESTORE_DATA222__" localSheetId="21" hidden="1">#REF!,#REF!,#REF!,#REF!,#REF!,#REF!,#REF!,#REF!,#REF!,#REF!,#REF!,#REF!,#REF!,#REF!,#REF!</definedName>
    <definedName name="__APW_RESTORE_DATA223__" localSheetId="20" hidden="1">#REF!,#REF!,#REF!,#REF!,#REF!,#REF!,#REF!,#REF!,#REF!,#REF!,#REF!,#REF!,#REF!,#REF!,#REF!</definedName>
    <definedName name="__APW_RESTORE_DATA223__" localSheetId="21" hidden="1">#REF!,#REF!,#REF!,#REF!,#REF!,#REF!,#REF!,#REF!,#REF!,#REF!,#REF!,#REF!,#REF!,#REF!,#REF!</definedName>
    <definedName name="__APW_RESTORE_DATA224__" localSheetId="20" hidden="1">#REF!,#REF!,#REF!,#REF!,#REF!,#REF!,#REF!,#REF!,#REF!,#REF!,#REF!,#REF!,#REF!,#REF!,#REF!</definedName>
    <definedName name="__APW_RESTORE_DATA224__" localSheetId="21" hidden="1">#REF!,#REF!,#REF!,#REF!,#REF!,#REF!,#REF!,#REF!,#REF!,#REF!,#REF!,#REF!,#REF!,#REF!,#REF!</definedName>
    <definedName name="__APW_RESTORE_DATA225__" localSheetId="20" hidden="1">#REF!,#REF!,#REF!,#REF!,#REF!,#REF!,#REF!,#REF!,#REF!,#REF!,#REF!,#REF!,#REF!,#REF!,#REF!</definedName>
    <definedName name="__APW_RESTORE_DATA225__" localSheetId="21" hidden="1">#REF!,#REF!,#REF!,#REF!,#REF!,#REF!,#REF!,#REF!,#REF!,#REF!,#REF!,#REF!,#REF!,#REF!,#REF!</definedName>
    <definedName name="__APW_RESTORE_DATA226__" localSheetId="20" hidden="1">#REF!,#REF!,#REF!,#REF!,#REF!,#REF!,#REF!,#REF!,#REF!,#REF!,#REF!,#REF!,#REF!,#REF!,#REF!</definedName>
    <definedName name="__APW_RESTORE_DATA226__" localSheetId="21" hidden="1">#REF!,#REF!,#REF!,#REF!,#REF!,#REF!,#REF!,#REF!,#REF!,#REF!,#REF!,#REF!,#REF!,#REF!,#REF!</definedName>
    <definedName name="__APW_RESTORE_DATA227__" localSheetId="20" hidden="1">#REF!,#REF!,#REF!,#REF!,#REF!,#REF!,#REF!,#REF!,#REF!,#REF!,#REF!,#REF!,#REF!,#REF!,#REF!</definedName>
    <definedName name="__APW_RESTORE_DATA227__" localSheetId="21" hidden="1">#REF!,#REF!,#REF!,#REF!,#REF!,#REF!,#REF!,#REF!,#REF!,#REF!,#REF!,#REF!,#REF!,#REF!,#REF!</definedName>
    <definedName name="__APW_RESTORE_DATA228__" localSheetId="20" hidden="1">#REF!,#REF!,#REF!,#REF!,#REF!,#REF!,#REF!,#REF!,#REF!,#REF!,#REF!,#REF!,#REF!,#REF!,#REF!</definedName>
    <definedName name="__APW_RESTORE_DATA228__" localSheetId="21" hidden="1">#REF!,#REF!,#REF!,#REF!,#REF!,#REF!,#REF!,#REF!,#REF!,#REF!,#REF!,#REF!,#REF!,#REF!,#REF!</definedName>
    <definedName name="__APW_RESTORE_DATA229__" localSheetId="20" hidden="1">#REF!,#REF!,#REF!,#REF!,#REF!,#REF!,#REF!,#REF!,#REF!,#REF!,#REF!,#REF!,#REF!,#REF!,#REF!</definedName>
    <definedName name="__APW_RESTORE_DATA229__" localSheetId="21" hidden="1">#REF!,#REF!,#REF!,#REF!,#REF!,#REF!,#REF!,#REF!,#REF!,#REF!,#REF!,#REF!,#REF!,#REF!,#REF!</definedName>
    <definedName name="__APW_RESTORE_DATA23__" localSheetId="20" hidden="1">#REF!,#REF!,#REF!,#REF!,#REF!,#REF!,#REF!,#REF!,#REF!,#REF!,#REF!,#REF!,#REF!,#REF!,#REF!</definedName>
    <definedName name="__APW_RESTORE_DATA23__" localSheetId="21" hidden="1">#REF!,#REF!,#REF!,#REF!,#REF!,#REF!,#REF!,#REF!,#REF!,#REF!,#REF!,#REF!,#REF!,#REF!,#REF!</definedName>
    <definedName name="__APW_RESTORE_DATA230__" localSheetId="20" hidden="1">#REF!,#REF!,#REF!,#REF!,#REF!,#REF!,#REF!,#REF!,#REF!,#REF!,#REF!,#REF!,#REF!,#REF!,#REF!</definedName>
    <definedName name="__APW_RESTORE_DATA230__" localSheetId="21" hidden="1">#REF!,#REF!,#REF!,#REF!,#REF!,#REF!,#REF!,#REF!,#REF!,#REF!,#REF!,#REF!,#REF!,#REF!,#REF!</definedName>
    <definedName name="__APW_RESTORE_DATA231__" localSheetId="20" hidden="1">#REF!,#REF!,#REF!,#REF!,#REF!,#REF!,#REF!,#REF!,#REF!,#REF!,#REF!,#REF!,#REF!,#REF!,#REF!</definedName>
    <definedName name="__APW_RESTORE_DATA231__" localSheetId="21" hidden="1">#REF!,#REF!,#REF!,#REF!,#REF!,#REF!,#REF!,#REF!,#REF!,#REF!,#REF!,#REF!,#REF!,#REF!,#REF!</definedName>
    <definedName name="__APW_RESTORE_DATA232__" localSheetId="20" hidden="1">#REF!,#REF!,#REF!,#REF!,#REF!,#REF!,#REF!,#REF!,#REF!,#REF!,#REF!,#REF!,#REF!,#REF!,#REF!</definedName>
    <definedName name="__APW_RESTORE_DATA232__" localSheetId="21" hidden="1">#REF!,#REF!,#REF!,#REF!,#REF!,#REF!,#REF!,#REF!,#REF!,#REF!,#REF!,#REF!,#REF!,#REF!,#REF!</definedName>
    <definedName name="__APW_RESTORE_DATA233__" localSheetId="20" hidden="1">#REF!,#REF!,#REF!,#REF!,#REF!,#REF!,#REF!,#REF!,#REF!,#REF!,#REF!,#REF!,#REF!,#REF!,#REF!</definedName>
    <definedName name="__APW_RESTORE_DATA233__" localSheetId="21" hidden="1">#REF!,#REF!,#REF!,#REF!,#REF!,#REF!,#REF!,#REF!,#REF!,#REF!,#REF!,#REF!,#REF!,#REF!,#REF!</definedName>
    <definedName name="__APW_RESTORE_DATA234__" localSheetId="20" hidden="1">#REF!,#REF!,#REF!,#REF!,#REF!,#REF!,#REF!,#REF!,#REF!,#REF!,#REF!,#REF!,#REF!,#REF!,#REF!</definedName>
    <definedName name="__APW_RESTORE_DATA234__" localSheetId="21" hidden="1">#REF!,#REF!,#REF!,#REF!,#REF!,#REF!,#REF!,#REF!,#REF!,#REF!,#REF!,#REF!,#REF!,#REF!,#REF!</definedName>
    <definedName name="__APW_RESTORE_DATA235__" localSheetId="20" hidden="1">#REF!,#REF!,#REF!,#REF!,#REF!,#REF!,#REF!,#REF!,#REF!,#REF!,#REF!,#REF!,#REF!,#REF!,#REF!</definedName>
    <definedName name="__APW_RESTORE_DATA235__" localSheetId="21" hidden="1">#REF!,#REF!,#REF!,#REF!,#REF!,#REF!,#REF!,#REF!,#REF!,#REF!,#REF!,#REF!,#REF!,#REF!,#REF!</definedName>
    <definedName name="__APW_RESTORE_DATA236__" localSheetId="20" hidden="1">#REF!,#REF!,#REF!,#REF!,#REF!,#REF!,#REF!,#REF!,#REF!,#REF!,#REF!,#REF!,#REF!,#REF!,#REF!</definedName>
    <definedName name="__APW_RESTORE_DATA236__" localSheetId="21" hidden="1">#REF!,#REF!,#REF!,#REF!,#REF!,#REF!,#REF!,#REF!,#REF!,#REF!,#REF!,#REF!,#REF!,#REF!,#REF!</definedName>
    <definedName name="__APW_RESTORE_DATA237__" localSheetId="20" hidden="1">#REF!,#REF!,#REF!,#REF!,#REF!,#REF!,#REF!,#REF!,#REF!,#REF!,#REF!,#REF!,#REF!,#REF!,#REF!</definedName>
    <definedName name="__APW_RESTORE_DATA237__" localSheetId="21" hidden="1">#REF!,#REF!,#REF!,#REF!,#REF!,#REF!,#REF!,#REF!,#REF!,#REF!,#REF!,#REF!,#REF!,#REF!,#REF!</definedName>
    <definedName name="__APW_RESTORE_DATA238__" localSheetId="20" hidden="1">#REF!,#REF!,#REF!,#REF!,#REF!,#REF!,#REF!,#REF!,#REF!,#REF!,#REF!,#REF!,#REF!,#REF!,#REF!</definedName>
    <definedName name="__APW_RESTORE_DATA238__" localSheetId="21" hidden="1">#REF!,#REF!,#REF!,#REF!,#REF!,#REF!,#REF!,#REF!,#REF!,#REF!,#REF!,#REF!,#REF!,#REF!,#REF!</definedName>
    <definedName name="__APW_RESTORE_DATA239__" localSheetId="20" hidden="1">#REF!,#REF!,#REF!,#REF!,#REF!,#REF!,#REF!,#REF!,#REF!,#REF!,#REF!,#REF!,#REF!,#REF!,#REF!</definedName>
    <definedName name="__APW_RESTORE_DATA239__" localSheetId="21" hidden="1">#REF!,#REF!,#REF!,#REF!,#REF!,#REF!,#REF!,#REF!,#REF!,#REF!,#REF!,#REF!,#REF!,#REF!,#REF!</definedName>
    <definedName name="__APW_RESTORE_DATA24__" localSheetId="20" hidden="1">#REF!,#REF!,#REF!,#REF!,#REF!,#REF!,#REF!,#REF!,#REF!,#REF!,#REF!,#REF!,#REF!,#REF!,#REF!</definedName>
    <definedName name="__APW_RESTORE_DATA24__" localSheetId="21" hidden="1">#REF!,#REF!,#REF!,#REF!,#REF!,#REF!,#REF!,#REF!,#REF!,#REF!,#REF!,#REF!,#REF!,#REF!,#REF!</definedName>
    <definedName name="__APW_RESTORE_DATA240__" localSheetId="20" hidden="1">#REF!,#REF!,#REF!,#REF!,#REF!,#REF!,#REF!,#REF!,#REF!,#REF!,#REF!,#REF!,#REF!,#REF!,#REF!</definedName>
    <definedName name="__APW_RESTORE_DATA240__" localSheetId="21" hidden="1">#REF!,#REF!,#REF!,#REF!,#REF!,#REF!,#REF!,#REF!,#REF!,#REF!,#REF!,#REF!,#REF!,#REF!,#REF!</definedName>
    <definedName name="__APW_RESTORE_DATA241__" localSheetId="20" hidden="1">#REF!,#REF!,#REF!,#REF!,#REF!,#REF!,#REF!,#REF!,#REF!,#REF!,#REF!,#REF!,#REF!,#REF!,#REF!</definedName>
    <definedName name="__APW_RESTORE_DATA241__" localSheetId="21" hidden="1">#REF!,#REF!,#REF!,#REF!,#REF!,#REF!,#REF!,#REF!,#REF!,#REF!,#REF!,#REF!,#REF!,#REF!,#REF!</definedName>
    <definedName name="__APW_RESTORE_DATA242__" localSheetId="20" hidden="1">#REF!,#REF!,#REF!,#REF!,#REF!,#REF!,#REF!,#REF!,#REF!,#REF!,#REF!,#REF!,#REF!,#REF!,#REF!</definedName>
    <definedName name="__APW_RESTORE_DATA242__" localSheetId="21" hidden="1">#REF!,#REF!,#REF!,#REF!,#REF!,#REF!,#REF!,#REF!,#REF!,#REF!,#REF!,#REF!,#REF!,#REF!,#REF!</definedName>
    <definedName name="__APW_RESTORE_DATA243__" localSheetId="20" hidden="1">#REF!,#REF!,#REF!,#REF!,#REF!,#REF!,#REF!,#REF!,#REF!,#REF!,#REF!,#REF!,#REF!,#REF!,#REF!</definedName>
    <definedName name="__APW_RESTORE_DATA243__" localSheetId="21" hidden="1">#REF!,#REF!,#REF!,#REF!,#REF!,#REF!,#REF!,#REF!,#REF!,#REF!,#REF!,#REF!,#REF!,#REF!,#REF!</definedName>
    <definedName name="__APW_RESTORE_DATA244__" localSheetId="20" hidden="1">#REF!,#REF!,#REF!,#REF!,#REF!,#REF!,#REF!,#REF!,#REF!,#REF!,#REF!,#REF!,#REF!,#REF!,#REF!</definedName>
    <definedName name="__APW_RESTORE_DATA244__" localSheetId="21" hidden="1">#REF!,#REF!,#REF!,#REF!,#REF!,#REF!,#REF!,#REF!,#REF!,#REF!,#REF!,#REF!,#REF!,#REF!,#REF!</definedName>
    <definedName name="__APW_RESTORE_DATA245__" localSheetId="20" hidden="1">#REF!,#REF!,#REF!,#REF!,#REF!,#REF!,#REF!,#REF!,#REF!,#REF!,#REF!,#REF!,#REF!,#REF!,#REF!</definedName>
    <definedName name="__APW_RESTORE_DATA245__" localSheetId="21" hidden="1">#REF!,#REF!,#REF!,#REF!,#REF!,#REF!,#REF!,#REF!,#REF!,#REF!,#REF!,#REF!,#REF!,#REF!,#REF!</definedName>
    <definedName name="__APW_RESTORE_DATA246__" localSheetId="20" hidden="1">#REF!,#REF!,#REF!,#REF!,#REF!,#REF!,#REF!,#REF!,#REF!,#REF!,#REF!,#REF!,#REF!,#REF!,#REF!</definedName>
    <definedName name="__APW_RESTORE_DATA246__" localSheetId="21" hidden="1">#REF!,#REF!,#REF!,#REF!,#REF!,#REF!,#REF!,#REF!,#REF!,#REF!,#REF!,#REF!,#REF!,#REF!,#REF!</definedName>
    <definedName name="__APW_RESTORE_DATA247__" localSheetId="20" hidden="1">#REF!,#REF!,#REF!,#REF!,#REF!,#REF!,#REF!,#REF!,#REF!,#REF!,#REF!,#REF!,#REF!,#REF!,#REF!</definedName>
    <definedName name="__APW_RESTORE_DATA247__" localSheetId="21" hidden="1">#REF!,#REF!,#REF!,#REF!,#REF!,#REF!,#REF!,#REF!,#REF!,#REF!,#REF!,#REF!,#REF!,#REF!,#REF!</definedName>
    <definedName name="__APW_RESTORE_DATA248__" localSheetId="20" hidden="1">#REF!,#REF!,#REF!,#REF!,#REF!,#REF!,#REF!,#REF!,#REF!,#REF!,#REF!,#REF!,#REF!,#REF!,#REF!</definedName>
    <definedName name="__APW_RESTORE_DATA248__" localSheetId="21" hidden="1">#REF!,#REF!,#REF!,#REF!,#REF!,#REF!,#REF!,#REF!,#REF!,#REF!,#REF!,#REF!,#REF!,#REF!,#REF!</definedName>
    <definedName name="__APW_RESTORE_DATA249__" localSheetId="20" hidden="1">#REF!,#REF!,#REF!,#REF!,#REF!,#REF!,#REF!,#REF!,#REF!,#REF!,#REF!,#REF!,#REF!,#REF!,#REF!</definedName>
    <definedName name="__APW_RESTORE_DATA249__" localSheetId="21" hidden="1">#REF!,#REF!,#REF!,#REF!,#REF!,#REF!,#REF!,#REF!,#REF!,#REF!,#REF!,#REF!,#REF!,#REF!,#REF!</definedName>
    <definedName name="__APW_RESTORE_DATA25__" localSheetId="20" hidden="1">#REF!,#REF!,#REF!,#REF!,#REF!,#REF!,#REF!,#REF!,#REF!,#REF!,#REF!,#REF!,#REF!,#REF!,#REF!</definedName>
    <definedName name="__APW_RESTORE_DATA25__" localSheetId="21" hidden="1">#REF!,#REF!,#REF!,#REF!,#REF!,#REF!,#REF!,#REF!,#REF!,#REF!,#REF!,#REF!,#REF!,#REF!,#REF!</definedName>
    <definedName name="__APW_RESTORE_DATA250__" localSheetId="20" hidden="1">#REF!,#REF!,#REF!,#REF!,#REF!,#REF!,#REF!,#REF!,#REF!,#REF!,#REF!,#REF!,#REF!,#REF!,#REF!</definedName>
    <definedName name="__APW_RESTORE_DATA250__" localSheetId="21" hidden="1">#REF!,#REF!,#REF!,#REF!,#REF!,#REF!,#REF!,#REF!,#REF!,#REF!,#REF!,#REF!,#REF!,#REF!,#REF!</definedName>
    <definedName name="__APW_RESTORE_DATA251__" localSheetId="20" hidden="1">#REF!,#REF!,#REF!,#REF!,#REF!,#REF!,#REF!,#REF!,#REF!,#REF!,#REF!,#REF!,#REF!,#REF!,#REF!</definedName>
    <definedName name="__APW_RESTORE_DATA251__" localSheetId="21" hidden="1">#REF!,#REF!,#REF!,#REF!,#REF!,#REF!,#REF!,#REF!,#REF!,#REF!,#REF!,#REF!,#REF!,#REF!,#REF!</definedName>
    <definedName name="__APW_RESTORE_DATA252__" localSheetId="20" hidden="1">#REF!,#REF!,#REF!,#REF!,#REF!,#REF!,#REF!,#REF!,#REF!,#REF!,#REF!,#REF!,#REF!,#REF!,#REF!</definedName>
    <definedName name="__APW_RESTORE_DATA252__" localSheetId="21" hidden="1">#REF!,#REF!,#REF!,#REF!,#REF!,#REF!,#REF!,#REF!,#REF!,#REF!,#REF!,#REF!,#REF!,#REF!,#REF!</definedName>
    <definedName name="__APW_RESTORE_DATA253__" localSheetId="20" hidden="1">#REF!,#REF!,#REF!,#REF!,#REF!,#REF!,#REF!,#REF!,#REF!,#REF!,#REF!,#REF!,#REF!,#REF!,#REF!</definedName>
    <definedName name="__APW_RESTORE_DATA253__" localSheetId="21" hidden="1">#REF!,#REF!,#REF!,#REF!,#REF!,#REF!,#REF!,#REF!,#REF!,#REF!,#REF!,#REF!,#REF!,#REF!,#REF!</definedName>
    <definedName name="__APW_RESTORE_DATA254__" localSheetId="20" hidden="1">#REF!,#REF!,#REF!,#REF!,#REF!,#REF!,#REF!,#REF!,#REF!,#REF!,#REF!,#REF!,#REF!,#REF!,#REF!</definedName>
    <definedName name="__APW_RESTORE_DATA254__" localSheetId="21" hidden="1">#REF!,#REF!,#REF!,#REF!,#REF!,#REF!,#REF!,#REF!,#REF!,#REF!,#REF!,#REF!,#REF!,#REF!,#REF!</definedName>
    <definedName name="__APW_RESTORE_DATA255__" localSheetId="20" hidden="1">#REF!,#REF!,#REF!,#REF!,#REF!,#REF!,#REF!,#REF!,#REF!,#REF!,#REF!,#REF!,#REF!,#REF!,#REF!</definedName>
    <definedName name="__APW_RESTORE_DATA255__" localSheetId="21" hidden="1">#REF!,#REF!,#REF!,#REF!,#REF!,#REF!,#REF!,#REF!,#REF!,#REF!,#REF!,#REF!,#REF!,#REF!,#REF!</definedName>
    <definedName name="__APW_RESTORE_DATA256__" localSheetId="20" hidden="1">#REF!,#REF!,#REF!,#REF!,#REF!,#REF!,#REF!,#REF!,#REF!,#REF!,#REF!,#REF!,#REF!,#REF!,#REF!</definedName>
    <definedName name="__APW_RESTORE_DATA256__" localSheetId="21" hidden="1">#REF!,#REF!,#REF!,#REF!,#REF!,#REF!,#REF!,#REF!,#REF!,#REF!,#REF!,#REF!,#REF!,#REF!,#REF!</definedName>
    <definedName name="__APW_RESTORE_DATA257__" localSheetId="20" hidden="1">#REF!,#REF!,#REF!,#REF!,#REF!,#REF!,#REF!,#REF!,#REF!,#REF!,#REF!,#REF!,#REF!,#REF!,#REF!</definedName>
    <definedName name="__APW_RESTORE_DATA257__" localSheetId="21" hidden="1">#REF!,#REF!,#REF!,#REF!,#REF!,#REF!,#REF!,#REF!,#REF!,#REF!,#REF!,#REF!,#REF!,#REF!,#REF!</definedName>
    <definedName name="__APW_RESTORE_DATA258__" localSheetId="20" hidden="1">#REF!,#REF!,#REF!,#REF!,#REF!,#REF!,#REF!,#REF!,#REF!,#REF!,#REF!,#REF!,#REF!,#REF!,#REF!</definedName>
    <definedName name="__APW_RESTORE_DATA258__" localSheetId="21" hidden="1">#REF!,#REF!,#REF!,#REF!,#REF!,#REF!,#REF!,#REF!,#REF!,#REF!,#REF!,#REF!,#REF!,#REF!,#REF!</definedName>
    <definedName name="__APW_RESTORE_DATA259__" localSheetId="20" hidden="1">#REF!,#REF!,#REF!,#REF!,#REF!,#REF!,#REF!,#REF!,#REF!,#REF!,#REF!,#REF!,#REF!,#REF!,#REF!</definedName>
    <definedName name="__APW_RESTORE_DATA259__" localSheetId="21" hidden="1">#REF!,#REF!,#REF!,#REF!,#REF!,#REF!,#REF!,#REF!,#REF!,#REF!,#REF!,#REF!,#REF!,#REF!,#REF!</definedName>
    <definedName name="__APW_RESTORE_DATA26__" localSheetId="20" hidden="1">#REF!,#REF!,#REF!,#REF!,#REF!,#REF!,#REF!,#REF!,#REF!,#REF!,#REF!,#REF!,#REF!,#REF!,#REF!</definedName>
    <definedName name="__APW_RESTORE_DATA26__" localSheetId="21" hidden="1">#REF!,#REF!,#REF!,#REF!,#REF!,#REF!,#REF!,#REF!,#REF!,#REF!,#REF!,#REF!,#REF!,#REF!,#REF!</definedName>
    <definedName name="__APW_RESTORE_DATA260__" localSheetId="20" hidden="1">#REF!,#REF!,#REF!,#REF!,#REF!,#REF!,#REF!,#REF!,#REF!,#REF!,#REF!,#REF!,#REF!,#REF!,#REF!</definedName>
    <definedName name="__APW_RESTORE_DATA260__" localSheetId="21" hidden="1">#REF!,#REF!,#REF!,#REF!,#REF!,#REF!,#REF!,#REF!,#REF!,#REF!,#REF!,#REF!,#REF!,#REF!,#REF!</definedName>
    <definedName name="__APW_RESTORE_DATA261__" localSheetId="20" hidden="1">#REF!,#REF!,#REF!,#REF!,#REF!,#REF!,#REF!,#REF!,#REF!,#REF!,#REF!,#REF!,#REF!,#REF!,#REF!</definedName>
    <definedName name="__APW_RESTORE_DATA261__" localSheetId="21" hidden="1">#REF!,#REF!,#REF!,#REF!,#REF!,#REF!,#REF!,#REF!,#REF!,#REF!,#REF!,#REF!,#REF!,#REF!,#REF!</definedName>
    <definedName name="__APW_RESTORE_DATA262__" localSheetId="20" hidden="1">#REF!,#REF!,#REF!,#REF!,#REF!,#REF!,#REF!,#REF!,#REF!,#REF!,#REF!,#REF!,#REF!,#REF!,#REF!</definedName>
    <definedName name="__APW_RESTORE_DATA262__" localSheetId="21" hidden="1">#REF!,#REF!,#REF!,#REF!,#REF!,#REF!,#REF!,#REF!,#REF!,#REF!,#REF!,#REF!,#REF!,#REF!,#REF!</definedName>
    <definedName name="__APW_RESTORE_DATA263__" localSheetId="20" hidden="1">#REF!,#REF!,#REF!,#REF!,#REF!,#REF!,#REF!,#REF!,#REF!,#REF!,#REF!,#REF!,#REF!,#REF!,#REF!</definedName>
    <definedName name="__APW_RESTORE_DATA263__" localSheetId="21" hidden="1">#REF!,#REF!,#REF!,#REF!,#REF!,#REF!,#REF!,#REF!,#REF!,#REF!,#REF!,#REF!,#REF!,#REF!,#REF!</definedName>
    <definedName name="__APW_RESTORE_DATA264__" localSheetId="20" hidden="1">#REF!,#REF!,#REF!,#REF!,#REF!,#REF!,#REF!,#REF!,#REF!,#REF!,#REF!,#REF!,#REF!,#REF!,#REF!</definedName>
    <definedName name="__APW_RESTORE_DATA264__" localSheetId="21" hidden="1">#REF!,#REF!,#REF!,#REF!,#REF!,#REF!,#REF!,#REF!,#REF!,#REF!,#REF!,#REF!,#REF!,#REF!,#REF!</definedName>
    <definedName name="__APW_RESTORE_DATA265__" localSheetId="20" hidden="1">#REF!,#REF!,#REF!,#REF!,#REF!,#REF!,#REF!,#REF!,#REF!,#REF!,#REF!,#REF!,#REF!,#REF!,#REF!</definedName>
    <definedName name="__APW_RESTORE_DATA265__" localSheetId="21" hidden="1">#REF!,#REF!,#REF!,#REF!,#REF!,#REF!,#REF!,#REF!,#REF!,#REF!,#REF!,#REF!,#REF!,#REF!,#REF!</definedName>
    <definedName name="__APW_RESTORE_DATA266__" localSheetId="20" hidden="1">#REF!,#REF!,#REF!,#REF!,#REF!,#REF!,#REF!,#REF!,#REF!,#REF!,#REF!,#REF!,#REF!,#REF!,#REF!</definedName>
    <definedName name="__APW_RESTORE_DATA266__" localSheetId="21" hidden="1">#REF!,#REF!,#REF!,#REF!,#REF!,#REF!,#REF!,#REF!,#REF!,#REF!,#REF!,#REF!,#REF!,#REF!,#REF!</definedName>
    <definedName name="__APW_RESTORE_DATA267__" localSheetId="20" hidden="1">#REF!,#REF!,#REF!,#REF!,#REF!,#REF!,#REF!,#REF!,#REF!,#REF!,#REF!,#REF!,#REF!,#REF!,#REF!</definedName>
    <definedName name="__APW_RESTORE_DATA267__" localSheetId="21" hidden="1">#REF!,#REF!,#REF!,#REF!,#REF!,#REF!,#REF!,#REF!,#REF!,#REF!,#REF!,#REF!,#REF!,#REF!,#REF!</definedName>
    <definedName name="__APW_RESTORE_DATA268__" localSheetId="20" hidden="1">#REF!,#REF!,#REF!,#REF!,#REF!,#REF!,#REF!,#REF!,#REF!,#REF!,#REF!,#REF!,#REF!,#REF!,#REF!</definedName>
    <definedName name="__APW_RESTORE_DATA268__" localSheetId="21" hidden="1">#REF!,#REF!,#REF!,#REF!,#REF!,#REF!,#REF!,#REF!,#REF!,#REF!,#REF!,#REF!,#REF!,#REF!,#REF!</definedName>
    <definedName name="__APW_RESTORE_DATA269__" localSheetId="20" hidden="1">#REF!,#REF!,#REF!,#REF!,#REF!,#REF!,#REF!,#REF!,#REF!,#REF!,#REF!,#REF!,#REF!,#REF!,#REF!</definedName>
    <definedName name="__APW_RESTORE_DATA269__" localSheetId="21" hidden="1">#REF!,#REF!,#REF!,#REF!,#REF!,#REF!,#REF!,#REF!,#REF!,#REF!,#REF!,#REF!,#REF!,#REF!,#REF!</definedName>
    <definedName name="__APW_RESTORE_DATA27__" localSheetId="20" hidden="1">#REF!,#REF!,#REF!,#REF!,#REF!,#REF!,#REF!,#REF!,#REF!,#REF!,#REF!,#REF!,#REF!,#REF!,#REF!</definedName>
    <definedName name="__APW_RESTORE_DATA27__" localSheetId="21" hidden="1">#REF!,#REF!,#REF!,#REF!,#REF!,#REF!,#REF!,#REF!,#REF!,#REF!,#REF!,#REF!,#REF!,#REF!,#REF!</definedName>
    <definedName name="__APW_RESTORE_DATA270__" localSheetId="20" hidden="1">#REF!,#REF!,#REF!,#REF!,#REF!,#REF!,#REF!,#REF!,#REF!,#REF!,#REF!,#REF!,#REF!,#REF!</definedName>
    <definedName name="__APW_RESTORE_DATA270__" localSheetId="21" hidden="1">#REF!,#REF!,#REF!,#REF!,#REF!,#REF!,#REF!,#REF!,#REF!,#REF!,#REF!,#REF!,#REF!,#REF!</definedName>
    <definedName name="__APW_RESTORE_DATA271__" localSheetId="20" hidden="1">#REF!,#REF!,#REF!,#REF!,#REF!,#REF!,#REF!,#REF!,#REF!,#REF!,#REF!,#REF!,#REF!,#REF!</definedName>
    <definedName name="__APW_RESTORE_DATA271__" localSheetId="21" hidden="1">#REF!,#REF!,#REF!,#REF!,#REF!,#REF!,#REF!,#REF!,#REF!,#REF!,#REF!,#REF!,#REF!,#REF!</definedName>
    <definedName name="__APW_RESTORE_DATA272__" localSheetId="20" hidden="1">#REF!,#REF!,#REF!,#REF!,#REF!,#REF!,#REF!,#REF!,#REF!,#REF!,#REF!,#REF!,#REF!,#REF!</definedName>
    <definedName name="__APW_RESTORE_DATA272__" localSheetId="21" hidden="1">#REF!,#REF!,#REF!,#REF!,#REF!,#REF!,#REF!,#REF!,#REF!,#REF!,#REF!,#REF!,#REF!,#REF!</definedName>
    <definedName name="__APW_RESTORE_DATA273__" localSheetId="20" hidden="1">#REF!,#REF!,#REF!,#REF!,#REF!,#REF!,#REF!,#REF!,#REF!,#REF!,#REF!,#REF!,#REF!,#REF!</definedName>
    <definedName name="__APW_RESTORE_DATA273__" localSheetId="21" hidden="1">#REF!,#REF!,#REF!,#REF!,#REF!,#REF!,#REF!,#REF!,#REF!,#REF!,#REF!,#REF!,#REF!,#REF!</definedName>
    <definedName name="__APW_RESTORE_DATA274__" localSheetId="20" hidden="1">#REF!,#REF!,#REF!,#REF!,#REF!,#REF!,#REF!,#REF!,#REF!,#REF!,#REF!,#REF!,#REF!,#REF!</definedName>
    <definedName name="__APW_RESTORE_DATA274__" localSheetId="21" hidden="1">#REF!,#REF!,#REF!,#REF!,#REF!,#REF!,#REF!,#REF!,#REF!,#REF!,#REF!,#REF!,#REF!,#REF!</definedName>
    <definedName name="__APW_RESTORE_DATA275__" localSheetId="20" hidden="1">#REF!,#REF!,#REF!,#REF!,#REF!,#REF!,#REF!,#REF!,#REF!,#REF!,#REF!,#REF!,#REF!,#REF!</definedName>
    <definedName name="__APW_RESTORE_DATA275__" localSheetId="21" hidden="1">#REF!,#REF!,#REF!,#REF!,#REF!,#REF!,#REF!,#REF!,#REF!,#REF!,#REF!,#REF!,#REF!,#REF!</definedName>
    <definedName name="__APW_RESTORE_DATA276__" localSheetId="20" hidden="1">#REF!,#REF!,#REF!,#REF!,#REF!,#REF!,#REF!,#REF!,#REF!,#REF!,#REF!,#REF!,#REF!,#REF!</definedName>
    <definedName name="__APW_RESTORE_DATA276__" localSheetId="21" hidden="1">#REF!,#REF!,#REF!,#REF!,#REF!,#REF!,#REF!,#REF!,#REF!,#REF!,#REF!,#REF!,#REF!,#REF!</definedName>
    <definedName name="__APW_RESTORE_DATA277__" localSheetId="20" hidden="1">#REF!,#REF!,#REF!,#REF!,#REF!,#REF!,#REF!,#REF!,#REF!,#REF!,#REF!,#REF!,#REF!,#REF!</definedName>
    <definedName name="__APW_RESTORE_DATA277__" localSheetId="21" hidden="1">#REF!,#REF!,#REF!,#REF!,#REF!,#REF!,#REF!,#REF!,#REF!,#REF!,#REF!,#REF!,#REF!,#REF!</definedName>
    <definedName name="__APW_RESTORE_DATA278__" localSheetId="20" hidden="1">#REF!,#REF!,#REF!,#REF!,#REF!,#REF!,#REF!,#REF!,#REF!,#REF!,#REF!,#REF!,#REF!,#REF!</definedName>
    <definedName name="__APW_RESTORE_DATA278__" localSheetId="21" hidden="1">#REF!,#REF!,#REF!,#REF!,#REF!,#REF!,#REF!,#REF!,#REF!,#REF!,#REF!,#REF!,#REF!,#REF!</definedName>
    <definedName name="__APW_RESTORE_DATA279__" localSheetId="20" hidden="1">#REF!,#REF!,#REF!,#REF!,#REF!,#REF!,#REF!,#REF!,#REF!,#REF!,#REF!,#REF!,#REF!,#REF!</definedName>
    <definedName name="__APW_RESTORE_DATA279__" localSheetId="21" hidden="1">#REF!,#REF!,#REF!,#REF!,#REF!,#REF!,#REF!,#REF!,#REF!,#REF!,#REF!,#REF!,#REF!,#REF!</definedName>
    <definedName name="__APW_RESTORE_DATA28__" localSheetId="20" hidden="1">#REF!,#REF!,#REF!,#REF!,#REF!,#REF!,#REF!,#REF!,#REF!,#REF!,#REF!,#REF!,#REF!,#REF!,#REF!</definedName>
    <definedName name="__APW_RESTORE_DATA28__" localSheetId="21" hidden="1">#REF!,#REF!,#REF!,#REF!,#REF!,#REF!,#REF!,#REF!,#REF!,#REF!,#REF!,#REF!,#REF!,#REF!,#REF!</definedName>
    <definedName name="__APW_RESTORE_DATA280__" localSheetId="20" hidden="1">#REF!,#REF!,#REF!,#REF!,#REF!,#REF!,#REF!,#REF!,#REF!,#REF!,#REF!,#REF!,#REF!,#REF!</definedName>
    <definedName name="__APW_RESTORE_DATA280__" localSheetId="21" hidden="1">#REF!,#REF!,#REF!,#REF!,#REF!,#REF!,#REF!,#REF!,#REF!,#REF!,#REF!,#REF!,#REF!,#REF!</definedName>
    <definedName name="__APW_RESTORE_DATA281__" localSheetId="20" hidden="1">#REF!,#REF!,#REF!,#REF!,#REF!,#REF!,#REF!,#REF!,#REF!,#REF!,#REF!,#REF!,#REF!,#REF!</definedName>
    <definedName name="__APW_RESTORE_DATA281__" localSheetId="21" hidden="1">#REF!,#REF!,#REF!,#REF!,#REF!,#REF!,#REF!,#REF!,#REF!,#REF!,#REF!,#REF!,#REF!,#REF!</definedName>
    <definedName name="__APW_RESTORE_DATA282__" localSheetId="20" hidden="1">#REF!,#REF!,#REF!,#REF!,#REF!,#REF!,#REF!,#REF!,#REF!,#REF!,#REF!,#REF!,#REF!,#REF!</definedName>
    <definedName name="__APW_RESTORE_DATA282__" localSheetId="21" hidden="1">#REF!,#REF!,#REF!,#REF!,#REF!,#REF!,#REF!,#REF!,#REF!,#REF!,#REF!,#REF!,#REF!,#REF!</definedName>
    <definedName name="__APW_RESTORE_DATA283__" localSheetId="20" hidden="1">#REF!,#REF!,#REF!,#REF!,#REF!,#REF!,#REF!,#REF!,#REF!,#REF!,#REF!,#REF!,#REF!,#REF!</definedName>
    <definedName name="__APW_RESTORE_DATA283__" localSheetId="21" hidden="1">#REF!,#REF!,#REF!,#REF!,#REF!,#REF!,#REF!,#REF!,#REF!,#REF!,#REF!,#REF!,#REF!,#REF!</definedName>
    <definedName name="__APW_RESTORE_DATA284__" localSheetId="20" hidden="1">#REF!,#REF!,#REF!,#REF!,#REF!,#REF!,#REF!,#REF!,#REF!,#REF!,#REF!,#REF!,#REF!,#REF!</definedName>
    <definedName name="__APW_RESTORE_DATA284__" localSheetId="21" hidden="1">#REF!,#REF!,#REF!,#REF!,#REF!,#REF!,#REF!,#REF!,#REF!,#REF!,#REF!,#REF!,#REF!,#REF!</definedName>
    <definedName name="__APW_RESTORE_DATA285__" localSheetId="20" hidden="1">#REF!,#REF!,#REF!,#REF!,#REF!,#REF!,#REF!,#REF!,#REF!,#REF!,#REF!,#REF!,#REF!,#REF!</definedName>
    <definedName name="__APW_RESTORE_DATA285__" localSheetId="21" hidden="1">#REF!,#REF!,#REF!,#REF!,#REF!,#REF!,#REF!,#REF!,#REF!,#REF!,#REF!,#REF!,#REF!,#REF!</definedName>
    <definedName name="__APW_RESTORE_DATA286__" localSheetId="20" hidden="1">#REF!,#REF!,#REF!,#REF!,#REF!,#REF!,#REF!,#REF!,#REF!,#REF!,#REF!,#REF!,#REF!,#REF!</definedName>
    <definedName name="__APW_RESTORE_DATA286__" localSheetId="21" hidden="1">#REF!,#REF!,#REF!,#REF!,#REF!,#REF!,#REF!,#REF!,#REF!,#REF!,#REF!,#REF!,#REF!,#REF!</definedName>
    <definedName name="__APW_RESTORE_DATA287__" localSheetId="20" hidden="1">#REF!,#REF!,#REF!,#REF!,#REF!,#REF!,#REF!,#REF!,#REF!,#REF!,#REF!,#REF!,#REF!,#REF!</definedName>
    <definedName name="__APW_RESTORE_DATA287__" localSheetId="21" hidden="1">#REF!,#REF!,#REF!,#REF!,#REF!,#REF!,#REF!,#REF!,#REF!,#REF!,#REF!,#REF!,#REF!,#REF!</definedName>
    <definedName name="__APW_RESTORE_DATA288__" localSheetId="20" hidden="1">#REF!,#REF!,#REF!,#REF!,#REF!,#REF!,#REF!,#REF!,#REF!,#REF!,#REF!,#REF!,#REF!,#REF!</definedName>
    <definedName name="__APW_RESTORE_DATA288__" localSheetId="21" hidden="1">#REF!,#REF!,#REF!,#REF!,#REF!,#REF!,#REF!,#REF!,#REF!,#REF!,#REF!,#REF!,#REF!,#REF!</definedName>
    <definedName name="__APW_RESTORE_DATA289__" localSheetId="20" hidden="1">#REF!,#REF!,#REF!,#REF!,#REF!,#REF!,#REF!,#REF!,#REF!,#REF!,#REF!,#REF!,#REF!,#REF!</definedName>
    <definedName name="__APW_RESTORE_DATA289__" localSheetId="21" hidden="1">#REF!,#REF!,#REF!,#REF!,#REF!,#REF!,#REF!,#REF!,#REF!,#REF!,#REF!,#REF!,#REF!,#REF!</definedName>
    <definedName name="__APW_RESTORE_DATA29__" localSheetId="20" hidden="1">#REF!,#REF!,#REF!,#REF!,#REF!,#REF!,#REF!,#REF!,#REF!,#REF!,#REF!,#REF!,#REF!,#REF!,#REF!</definedName>
    <definedName name="__APW_RESTORE_DATA29__" localSheetId="21" hidden="1">#REF!,#REF!,#REF!,#REF!,#REF!,#REF!,#REF!,#REF!,#REF!,#REF!,#REF!,#REF!,#REF!,#REF!,#REF!</definedName>
    <definedName name="__APW_RESTORE_DATA290__" localSheetId="20" hidden="1">#REF!,#REF!,#REF!,#REF!,#REF!,#REF!,#REF!,#REF!,#REF!,#REF!,#REF!,#REF!,#REF!,#REF!</definedName>
    <definedName name="__APW_RESTORE_DATA290__" localSheetId="21" hidden="1">#REF!,#REF!,#REF!,#REF!,#REF!,#REF!,#REF!,#REF!,#REF!,#REF!,#REF!,#REF!,#REF!,#REF!</definedName>
    <definedName name="__APW_RESTORE_DATA291__" localSheetId="20" hidden="1">#REF!,#REF!,#REF!,#REF!,#REF!,#REF!,#REF!,#REF!,#REF!,#REF!,#REF!,#REF!,#REF!,#REF!</definedName>
    <definedName name="__APW_RESTORE_DATA291__" localSheetId="21" hidden="1">#REF!,#REF!,#REF!,#REF!,#REF!,#REF!,#REF!,#REF!,#REF!,#REF!,#REF!,#REF!,#REF!,#REF!</definedName>
    <definedName name="__APW_RESTORE_DATA292__" localSheetId="20" hidden="1">#REF!,#REF!,#REF!,#REF!,#REF!,#REF!,#REF!,#REF!,#REF!,#REF!,#REF!,#REF!,#REF!,#REF!</definedName>
    <definedName name="__APW_RESTORE_DATA292__" localSheetId="21" hidden="1">#REF!,#REF!,#REF!,#REF!,#REF!,#REF!,#REF!,#REF!,#REF!,#REF!,#REF!,#REF!,#REF!,#REF!</definedName>
    <definedName name="__APW_RESTORE_DATA293__" localSheetId="20" hidden="1">#REF!,#REF!,#REF!,#REF!,#REF!,#REF!,#REF!,#REF!,#REF!,#REF!,#REF!,#REF!,#REF!,#REF!</definedName>
    <definedName name="__APW_RESTORE_DATA293__" localSheetId="21" hidden="1">#REF!,#REF!,#REF!,#REF!,#REF!,#REF!,#REF!,#REF!,#REF!,#REF!,#REF!,#REF!,#REF!,#REF!</definedName>
    <definedName name="__APW_RESTORE_DATA294__" localSheetId="20" hidden="1">#REF!,#REF!,#REF!,#REF!,#REF!,#REF!,#REF!,#REF!,#REF!,#REF!,#REF!,#REF!,#REF!,#REF!</definedName>
    <definedName name="__APW_RESTORE_DATA294__" localSheetId="21" hidden="1">#REF!,#REF!,#REF!,#REF!,#REF!,#REF!,#REF!,#REF!,#REF!,#REF!,#REF!,#REF!,#REF!,#REF!</definedName>
    <definedName name="__APW_RESTORE_DATA295__" localSheetId="20" hidden="1">#REF!,#REF!,#REF!,#REF!,#REF!,#REF!,#REF!,#REF!,#REF!,#REF!,#REF!,#REF!,#REF!,#REF!</definedName>
    <definedName name="__APW_RESTORE_DATA295__" localSheetId="21" hidden="1">#REF!,#REF!,#REF!,#REF!,#REF!,#REF!,#REF!,#REF!,#REF!,#REF!,#REF!,#REF!,#REF!,#REF!</definedName>
    <definedName name="__APW_RESTORE_DATA296__" localSheetId="20" hidden="1">#REF!,#REF!,#REF!,#REF!,#REF!,#REF!,#REF!,#REF!,#REF!,#REF!,#REF!,#REF!,#REF!,#REF!</definedName>
    <definedName name="__APW_RESTORE_DATA296__" localSheetId="21" hidden="1">#REF!,#REF!,#REF!,#REF!,#REF!,#REF!,#REF!,#REF!,#REF!,#REF!,#REF!,#REF!,#REF!,#REF!</definedName>
    <definedName name="__APW_RESTORE_DATA297__" localSheetId="20" hidden="1">#REF!,#REF!,#REF!,#REF!,#REF!,#REF!,#REF!,#REF!,#REF!,#REF!,#REF!,#REF!,#REF!,#REF!</definedName>
    <definedName name="__APW_RESTORE_DATA297__" localSheetId="21" hidden="1">#REF!,#REF!,#REF!,#REF!,#REF!,#REF!,#REF!,#REF!,#REF!,#REF!,#REF!,#REF!,#REF!,#REF!</definedName>
    <definedName name="__APW_RESTORE_DATA298__" localSheetId="20" hidden="1">#REF!,#REF!,#REF!,#REF!,#REF!,#REF!,#REF!,#REF!,#REF!,#REF!,#REF!,#REF!,#REF!,#REF!</definedName>
    <definedName name="__APW_RESTORE_DATA298__" localSheetId="21" hidden="1">#REF!,#REF!,#REF!,#REF!,#REF!,#REF!,#REF!,#REF!,#REF!,#REF!,#REF!,#REF!,#REF!,#REF!</definedName>
    <definedName name="__APW_RESTORE_DATA299__" localSheetId="20" hidden="1">#REF!,#REF!,#REF!,#REF!,#REF!,#REF!,#REF!,#REF!,#REF!,#REF!,#REF!,#REF!,#REF!,#REF!</definedName>
    <definedName name="__APW_RESTORE_DATA299__" localSheetId="21" hidden="1">#REF!,#REF!,#REF!,#REF!,#REF!,#REF!,#REF!,#REF!,#REF!,#REF!,#REF!,#REF!,#REF!,#REF!</definedName>
    <definedName name="__APW_RESTORE_DATA3__" localSheetId="20" hidden="1">#REF!,#REF!,#REF!,#REF!,#REF!,#REF!,#REF!,#REF!,#REF!,#REF!,#REF!,#REF!,#REF!,#REF!,#REF!,#REF!</definedName>
    <definedName name="__APW_RESTORE_DATA3__" localSheetId="21" hidden="1">#REF!,#REF!,#REF!,#REF!,#REF!,#REF!,#REF!,#REF!,#REF!,#REF!,#REF!,#REF!,#REF!,#REF!,#REF!,#REF!</definedName>
    <definedName name="__APW_RESTORE_DATA30__" localSheetId="20" hidden="1">#REF!,#REF!,#REF!,#REF!,#REF!,#REF!,#REF!,#REF!,#REF!,#REF!,#REF!,#REF!,#REF!,#REF!,#REF!</definedName>
    <definedName name="__APW_RESTORE_DATA30__" localSheetId="21" hidden="1">#REF!,#REF!,#REF!,#REF!,#REF!,#REF!,#REF!,#REF!,#REF!,#REF!,#REF!,#REF!,#REF!,#REF!,#REF!</definedName>
    <definedName name="__APW_RESTORE_DATA300__" localSheetId="20" hidden="1">#REF!,#REF!,#REF!,#REF!,#REF!,#REF!,#REF!,#REF!,#REF!,#REF!,#REF!,#REF!,#REF!,#REF!</definedName>
    <definedName name="__APW_RESTORE_DATA300__" localSheetId="21" hidden="1">#REF!,#REF!,#REF!,#REF!,#REF!,#REF!,#REF!,#REF!,#REF!,#REF!,#REF!,#REF!,#REF!,#REF!</definedName>
    <definedName name="__APW_RESTORE_DATA301__" localSheetId="20" hidden="1">#REF!,#REF!,#REF!,#REF!,#REF!,#REF!,#REF!,#REF!,#REF!,#REF!,#REF!,#REF!,#REF!,#REF!</definedName>
    <definedName name="__APW_RESTORE_DATA301__" localSheetId="21" hidden="1">#REF!,#REF!,#REF!,#REF!,#REF!,#REF!,#REF!,#REF!,#REF!,#REF!,#REF!,#REF!,#REF!,#REF!</definedName>
    <definedName name="__APW_RESTORE_DATA302__" localSheetId="20" hidden="1">#REF!,#REF!,#REF!,#REF!,#REF!,#REF!,#REF!,#REF!,#REF!,#REF!,#REF!,#REF!,#REF!,#REF!</definedName>
    <definedName name="__APW_RESTORE_DATA302__" localSheetId="21" hidden="1">#REF!,#REF!,#REF!,#REF!,#REF!,#REF!,#REF!,#REF!,#REF!,#REF!,#REF!,#REF!,#REF!,#REF!</definedName>
    <definedName name="__APW_RESTORE_DATA303__" localSheetId="20" hidden="1">#REF!,#REF!,#REF!,#REF!,#REF!,#REF!,#REF!,#REF!,#REF!,#REF!,#REF!,#REF!,#REF!,#REF!</definedName>
    <definedName name="__APW_RESTORE_DATA303__" localSheetId="21" hidden="1">#REF!,#REF!,#REF!,#REF!,#REF!,#REF!,#REF!,#REF!,#REF!,#REF!,#REF!,#REF!,#REF!,#REF!</definedName>
    <definedName name="__APW_RESTORE_DATA304__" localSheetId="20" hidden="1">#REF!,#REF!,#REF!,#REF!,#REF!,#REF!,#REF!,#REF!,#REF!,#REF!,#REF!,#REF!,#REF!,#REF!</definedName>
    <definedName name="__APW_RESTORE_DATA304__" localSheetId="21" hidden="1">#REF!,#REF!,#REF!,#REF!,#REF!,#REF!,#REF!,#REF!,#REF!,#REF!,#REF!,#REF!,#REF!,#REF!</definedName>
    <definedName name="__APW_RESTORE_DATA305__" localSheetId="20" hidden="1">#REF!,#REF!,#REF!,#REF!,#REF!,#REF!,#REF!,#REF!,#REF!,#REF!,#REF!,#REF!,#REF!,#REF!</definedName>
    <definedName name="__APW_RESTORE_DATA305__" localSheetId="21" hidden="1">#REF!,#REF!,#REF!,#REF!,#REF!,#REF!,#REF!,#REF!,#REF!,#REF!,#REF!,#REF!,#REF!,#REF!</definedName>
    <definedName name="__APW_RESTORE_DATA306__" localSheetId="20" hidden="1">#REF!,#REF!,#REF!,#REF!,#REF!,#REF!,#REF!,#REF!,#REF!,#REF!,#REF!,#REF!,#REF!,#REF!</definedName>
    <definedName name="__APW_RESTORE_DATA306__" localSheetId="21" hidden="1">#REF!,#REF!,#REF!,#REF!,#REF!,#REF!,#REF!,#REF!,#REF!,#REF!,#REF!,#REF!,#REF!,#REF!</definedName>
    <definedName name="__APW_RESTORE_DATA307__" localSheetId="20" hidden="1">#REF!,#REF!,#REF!,#REF!,#REF!,#REF!,#REF!,#REF!,#REF!,#REF!,#REF!,#REF!,#REF!,#REF!</definedName>
    <definedName name="__APW_RESTORE_DATA307__" localSheetId="21" hidden="1">#REF!,#REF!,#REF!,#REF!,#REF!,#REF!,#REF!,#REF!,#REF!,#REF!,#REF!,#REF!,#REF!,#REF!</definedName>
    <definedName name="__APW_RESTORE_DATA308__" localSheetId="20" hidden="1">#REF!,#REF!,#REF!,#REF!,#REF!,#REF!,#REF!,#REF!,#REF!,#REF!,#REF!,#REF!,#REF!,#REF!</definedName>
    <definedName name="__APW_RESTORE_DATA308__" localSheetId="21" hidden="1">#REF!,#REF!,#REF!,#REF!,#REF!,#REF!,#REF!,#REF!,#REF!,#REF!,#REF!,#REF!,#REF!,#REF!</definedName>
    <definedName name="__APW_RESTORE_DATA309__" localSheetId="20" hidden="1">#REF!,#REF!,#REF!,#REF!,#REF!,#REF!,#REF!,#REF!,#REF!,#REF!,#REF!,#REF!,#REF!,#REF!</definedName>
    <definedName name="__APW_RESTORE_DATA309__" localSheetId="21" hidden="1">#REF!,#REF!,#REF!,#REF!,#REF!,#REF!,#REF!,#REF!,#REF!,#REF!,#REF!,#REF!,#REF!,#REF!</definedName>
    <definedName name="__APW_RESTORE_DATA31__" localSheetId="20" hidden="1">#REF!,#REF!,#REF!,#REF!,#REF!,#REF!,#REF!,#REF!,#REF!,#REF!,#REF!,#REF!,#REF!,#REF!,#REF!</definedName>
    <definedName name="__APW_RESTORE_DATA31__" localSheetId="21" hidden="1">#REF!,#REF!,#REF!,#REF!,#REF!,#REF!,#REF!,#REF!,#REF!,#REF!,#REF!,#REF!,#REF!,#REF!,#REF!</definedName>
    <definedName name="__APW_RESTORE_DATA310__" localSheetId="20" hidden="1">#REF!,#REF!,#REF!,#REF!,#REF!,#REF!,#REF!,#REF!,#REF!,#REF!,#REF!,#REF!,#REF!,#REF!</definedName>
    <definedName name="__APW_RESTORE_DATA310__" localSheetId="21" hidden="1">#REF!,#REF!,#REF!,#REF!,#REF!,#REF!,#REF!,#REF!,#REF!,#REF!,#REF!,#REF!,#REF!,#REF!</definedName>
    <definedName name="__APW_RESTORE_DATA311__" localSheetId="20" hidden="1">#REF!,#REF!,#REF!,#REF!,#REF!,#REF!,#REF!,#REF!,#REF!,#REF!,#REF!,#REF!,#REF!,#REF!</definedName>
    <definedName name="__APW_RESTORE_DATA311__" localSheetId="21" hidden="1">#REF!,#REF!,#REF!,#REF!,#REF!,#REF!,#REF!,#REF!,#REF!,#REF!,#REF!,#REF!,#REF!,#REF!</definedName>
    <definedName name="__APW_RESTORE_DATA312__" localSheetId="20" hidden="1">#REF!,#REF!,#REF!,#REF!,#REF!,#REF!,#REF!,#REF!,#REF!,#REF!,#REF!,#REF!,#REF!,#REF!</definedName>
    <definedName name="__APW_RESTORE_DATA312__" localSheetId="21" hidden="1">#REF!,#REF!,#REF!,#REF!,#REF!,#REF!,#REF!,#REF!,#REF!,#REF!,#REF!,#REF!,#REF!,#REF!</definedName>
    <definedName name="__APW_RESTORE_DATA313__" localSheetId="20" hidden="1">#REF!,#REF!,#REF!,#REF!,#REF!,#REF!,#REF!,#REF!,#REF!,#REF!,#REF!,#REF!,#REF!,#REF!</definedName>
    <definedName name="__APW_RESTORE_DATA313__" localSheetId="21" hidden="1">#REF!,#REF!,#REF!,#REF!,#REF!,#REF!,#REF!,#REF!,#REF!,#REF!,#REF!,#REF!,#REF!,#REF!</definedName>
    <definedName name="__APW_RESTORE_DATA314__" localSheetId="20" hidden="1">#REF!,#REF!,#REF!,#REF!,#REF!,#REF!,#REF!,#REF!,#REF!,#REF!,#REF!,#REF!,#REF!,#REF!</definedName>
    <definedName name="__APW_RESTORE_DATA314__" localSheetId="21" hidden="1">#REF!,#REF!,#REF!,#REF!,#REF!,#REF!,#REF!,#REF!,#REF!,#REF!,#REF!,#REF!,#REF!,#REF!</definedName>
    <definedName name="__APW_RESTORE_DATA315__" localSheetId="20" hidden="1">#REF!,#REF!,#REF!,#REF!,#REF!,#REF!,#REF!,#REF!,#REF!,#REF!,#REF!,#REF!,#REF!,#REF!</definedName>
    <definedName name="__APW_RESTORE_DATA315__" localSheetId="21" hidden="1">#REF!,#REF!,#REF!,#REF!,#REF!,#REF!,#REF!,#REF!,#REF!,#REF!,#REF!,#REF!,#REF!,#REF!</definedName>
    <definedName name="__APW_RESTORE_DATA316__" localSheetId="20" hidden="1">#REF!,#REF!,#REF!,#REF!,#REF!,#REF!,#REF!,#REF!,#REF!,#REF!,#REF!,#REF!,#REF!,#REF!</definedName>
    <definedName name="__APW_RESTORE_DATA316__" localSheetId="21" hidden="1">#REF!,#REF!,#REF!,#REF!,#REF!,#REF!,#REF!,#REF!,#REF!,#REF!,#REF!,#REF!,#REF!,#REF!</definedName>
    <definedName name="__APW_RESTORE_DATA317__" localSheetId="20" hidden="1">#REF!,#REF!,#REF!,#REF!,#REF!,#REF!,#REF!,#REF!,#REF!,#REF!,#REF!,#REF!,#REF!,#REF!</definedName>
    <definedName name="__APW_RESTORE_DATA317__" localSheetId="21" hidden="1">#REF!,#REF!,#REF!,#REF!,#REF!,#REF!,#REF!,#REF!,#REF!,#REF!,#REF!,#REF!,#REF!,#REF!</definedName>
    <definedName name="__APW_RESTORE_DATA318__" localSheetId="20" hidden="1">#REF!,#REF!,#REF!,#REF!,#REF!,#REF!,#REF!,#REF!,#REF!,#REF!,#REF!,#REF!,#REF!,#REF!</definedName>
    <definedName name="__APW_RESTORE_DATA318__" localSheetId="21" hidden="1">#REF!,#REF!,#REF!,#REF!,#REF!,#REF!,#REF!,#REF!,#REF!,#REF!,#REF!,#REF!,#REF!,#REF!</definedName>
    <definedName name="__APW_RESTORE_DATA319__" localSheetId="20" hidden="1">#REF!,#REF!,#REF!,#REF!,#REF!,#REF!,#REF!,#REF!,#REF!,#REF!,#REF!,#REF!,#REF!,#REF!</definedName>
    <definedName name="__APW_RESTORE_DATA319__" localSheetId="21" hidden="1">#REF!,#REF!,#REF!,#REF!,#REF!,#REF!,#REF!,#REF!,#REF!,#REF!,#REF!,#REF!,#REF!,#REF!</definedName>
    <definedName name="__APW_RESTORE_DATA32__" localSheetId="20" hidden="1">#REF!,#REF!,#REF!,#REF!,#REF!,#REF!,#REF!,#REF!,#REF!,#REF!,#REF!,#REF!,#REF!,#REF!,#REF!</definedName>
    <definedName name="__APW_RESTORE_DATA32__" localSheetId="21" hidden="1">#REF!,#REF!,#REF!,#REF!,#REF!,#REF!,#REF!,#REF!,#REF!,#REF!,#REF!,#REF!,#REF!,#REF!,#REF!</definedName>
    <definedName name="__APW_RESTORE_DATA320__" localSheetId="20" hidden="1">#REF!,#REF!,#REF!,#REF!,#REF!,#REF!,#REF!,#REF!,#REF!,#REF!,#REF!,#REF!,#REF!,#REF!</definedName>
    <definedName name="__APW_RESTORE_DATA320__" localSheetId="21" hidden="1">#REF!,#REF!,#REF!,#REF!,#REF!,#REF!,#REF!,#REF!,#REF!,#REF!,#REF!,#REF!,#REF!,#REF!</definedName>
    <definedName name="__APW_RESTORE_DATA321__" localSheetId="20" hidden="1">#REF!,#REF!,#REF!,#REF!,#REF!,#REF!,#REF!,#REF!,#REF!,#REF!,#REF!,#REF!,#REF!,#REF!</definedName>
    <definedName name="__APW_RESTORE_DATA321__" localSheetId="21" hidden="1">#REF!,#REF!,#REF!,#REF!,#REF!,#REF!,#REF!,#REF!,#REF!,#REF!,#REF!,#REF!,#REF!,#REF!</definedName>
    <definedName name="__APW_RESTORE_DATA322__" localSheetId="20" hidden="1">#REF!,#REF!,#REF!,#REF!,#REF!,#REF!,#REF!,#REF!,#REF!,#REF!,#REF!,#REF!,#REF!,#REF!</definedName>
    <definedName name="__APW_RESTORE_DATA322__" localSheetId="21" hidden="1">#REF!,#REF!,#REF!,#REF!,#REF!,#REF!,#REF!,#REF!,#REF!,#REF!,#REF!,#REF!,#REF!,#REF!</definedName>
    <definedName name="__APW_RESTORE_DATA323__" localSheetId="20" hidden="1">#REF!,#REF!,#REF!,#REF!,#REF!,#REF!,#REF!,#REF!,#REF!,#REF!,#REF!,#REF!,#REF!,#REF!</definedName>
    <definedName name="__APW_RESTORE_DATA323__" localSheetId="21" hidden="1">#REF!,#REF!,#REF!,#REF!,#REF!,#REF!,#REF!,#REF!,#REF!,#REF!,#REF!,#REF!,#REF!,#REF!</definedName>
    <definedName name="__APW_RESTORE_DATA324__" localSheetId="20" hidden="1">#REF!,#REF!,#REF!,#REF!,#REF!,#REF!,#REF!,#REF!,#REF!,#REF!,#REF!,#REF!,#REF!,#REF!</definedName>
    <definedName name="__APW_RESTORE_DATA324__" localSheetId="21" hidden="1">#REF!,#REF!,#REF!,#REF!,#REF!,#REF!,#REF!,#REF!,#REF!,#REF!,#REF!,#REF!,#REF!,#REF!</definedName>
    <definedName name="__APW_RESTORE_DATA325__" localSheetId="20" hidden="1">#REF!,#REF!,#REF!,#REF!,#REF!,#REF!,#REF!,#REF!,#REF!,#REF!,#REF!,#REF!,#REF!,#REF!</definedName>
    <definedName name="__APW_RESTORE_DATA325__" localSheetId="21" hidden="1">#REF!,#REF!,#REF!,#REF!,#REF!,#REF!,#REF!,#REF!,#REF!,#REF!,#REF!,#REF!,#REF!,#REF!</definedName>
    <definedName name="__APW_RESTORE_DATA326__" localSheetId="20" hidden="1">#REF!,#REF!,#REF!,#REF!,#REF!,#REF!,#REF!,#REF!,#REF!,#REF!,#REF!,#REF!,#REF!,#REF!</definedName>
    <definedName name="__APW_RESTORE_DATA326__" localSheetId="21" hidden="1">#REF!,#REF!,#REF!,#REF!,#REF!,#REF!,#REF!,#REF!,#REF!,#REF!,#REF!,#REF!,#REF!,#REF!</definedName>
    <definedName name="__APW_RESTORE_DATA327__" localSheetId="20" hidden="1">#REF!,#REF!,#REF!,#REF!,#REF!,#REF!,#REF!,#REF!,#REF!,#REF!,#REF!,#REF!,#REF!,#REF!</definedName>
    <definedName name="__APW_RESTORE_DATA327__" localSheetId="21" hidden="1">#REF!,#REF!,#REF!,#REF!,#REF!,#REF!,#REF!,#REF!,#REF!,#REF!,#REF!,#REF!,#REF!,#REF!</definedName>
    <definedName name="__APW_RESTORE_DATA328__" localSheetId="20" hidden="1">#REF!,#REF!,#REF!,#REF!,#REF!,#REF!,#REF!,#REF!,#REF!,#REF!,#REF!,#REF!,#REF!,#REF!</definedName>
    <definedName name="__APW_RESTORE_DATA328__" localSheetId="21" hidden="1">#REF!,#REF!,#REF!,#REF!,#REF!,#REF!,#REF!,#REF!,#REF!,#REF!,#REF!,#REF!,#REF!,#REF!</definedName>
    <definedName name="__APW_RESTORE_DATA329__" localSheetId="20" hidden="1">#REF!,#REF!,#REF!,#REF!,#REF!,#REF!,#REF!,#REF!,#REF!,#REF!,#REF!,#REF!,#REF!,#REF!</definedName>
    <definedName name="__APW_RESTORE_DATA329__" localSheetId="21" hidden="1">#REF!,#REF!,#REF!,#REF!,#REF!,#REF!,#REF!,#REF!,#REF!,#REF!,#REF!,#REF!,#REF!,#REF!</definedName>
    <definedName name="__APW_RESTORE_DATA33__" localSheetId="20" hidden="1">#REF!,#REF!,#REF!,#REF!,#REF!,#REF!,#REF!,#REF!,#REF!,#REF!,#REF!,#REF!,#REF!,#REF!,#REF!</definedName>
    <definedName name="__APW_RESTORE_DATA33__" localSheetId="21" hidden="1">#REF!,#REF!,#REF!,#REF!,#REF!,#REF!,#REF!,#REF!,#REF!,#REF!,#REF!,#REF!,#REF!,#REF!,#REF!</definedName>
    <definedName name="__APW_RESTORE_DATA330__" localSheetId="20" hidden="1">#REF!,#REF!,#REF!,#REF!,#REF!,#REF!,#REF!,#REF!,#REF!,#REF!,#REF!,#REF!,#REF!,#REF!</definedName>
    <definedName name="__APW_RESTORE_DATA330__" localSheetId="21" hidden="1">#REF!,#REF!,#REF!,#REF!,#REF!,#REF!,#REF!,#REF!,#REF!,#REF!,#REF!,#REF!,#REF!,#REF!</definedName>
    <definedName name="__APW_RESTORE_DATA331__" localSheetId="20" hidden="1">#REF!,#REF!,#REF!,#REF!,#REF!,#REF!,#REF!,#REF!,#REF!,#REF!,#REF!,#REF!,#REF!,#REF!</definedName>
    <definedName name="__APW_RESTORE_DATA331__" localSheetId="21" hidden="1">#REF!,#REF!,#REF!,#REF!,#REF!,#REF!,#REF!,#REF!,#REF!,#REF!,#REF!,#REF!,#REF!,#REF!</definedName>
    <definedName name="__APW_RESTORE_DATA332__" localSheetId="20" hidden="1">#REF!,#REF!,#REF!,#REF!,#REF!,#REF!,#REF!,#REF!,#REF!,#REF!,#REF!,#REF!,#REF!,#REF!</definedName>
    <definedName name="__APW_RESTORE_DATA332__" localSheetId="21" hidden="1">#REF!,#REF!,#REF!,#REF!,#REF!,#REF!,#REF!,#REF!,#REF!,#REF!,#REF!,#REF!,#REF!,#REF!</definedName>
    <definedName name="__APW_RESTORE_DATA333__" localSheetId="20" hidden="1">#REF!,#REF!,#REF!,#REF!,#REF!,#REF!,#REF!,#REF!,#REF!,#REF!,#REF!,#REF!,#REF!,#REF!</definedName>
    <definedName name="__APW_RESTORE_DATA333__" localSheetId="21" hidden="1">#REF!,#REF!,#REF!,#REF!,#REF!,#REF!,#REF!,#REF!,#REF!,#REF!,#REF!,#REF!,#REF!,#REF!</definedName>
    <definedName name="__APW_RESTORE_DATA334__" localSheetId="20" hidden="1">#REF!,#REF!,#REF!,#REF!,#REF!,#REF!,#REF!,#REF!,#REF!,#REF!,#REF!,#REF!,#REF!,#REF!</definedName>
    <definedName name="__APW_RESTORE_DATA334__" localSheetId="21" hidden="1">#REF!,#REF!,#REF!,#REF!,#REF!,#REF!,#REF!,#REF!,#REF!,#REF!,#REF!,#REF!,#REF!,#REF!</definedName>
    <definedName name="__APW_RESTORE_DATA335__" localSheetId="20" hidden="1">#REF!,#REF!,#REF!,#REF!,#REF!,#REF!,#REF!,#REF!,#REF!,#REF!,#REF!,#REF!,#REF!,#REF!</definedName>
    <definedName name="__APW_RESTORE_DATA335__" localSheetId="21" hidden="1">#REF!,#REF!,#REF!,#REF!,#REF!,#REF!,#REF!,#REF!,#REF!,#REF!,#REF!,#REF!,#REF!,#REF!</definedName>
    <definedName name="__APW_RESTORE_DATA336__" localSheetId="20" hidden="1">#REF!,#REF!,#REF!,#REF!,#REF!,#REF!,#REF!,#REF!,#REF!,#REF!,#REF!,#REF!,#REF!,#REF!</definedName>
    <definedName name="__APW_RESTORE_DATA336__" localSheetId="21" hidden="1">#REF!,#REF!,#REF!,#REF!,#REF!,#REF!,#REF!,#REF!,#REF!,#REF!,#REF!,#REF!,#REF!,#REF!</definedName>
    <definedName name="__APW_RESTORE_DATA337__" localSheetId="20" hidden="1">#REF!,#REF!,#REF!,#REF!,#REF!,#REF!,#REF!,#REF!,#REF!,#REF!,#REF!,#REF!,#REF!,#REF!</definedName>
    <definedName name="__APW_RESTORE_DATA337__" localSheetId="21" hidden="1">#REF!,#REF!,#REF!,#REF!,#REF!,#REF!,#REF!,#REF!,#REF!,#REF!,#REF!,#REF!,#REF!,#REF!</definedName>
    <definedName name="__APW_RESTORE_DATA338__" localSheetId="20" hidden="1">#REF!,#REF!,#REF!,#REF!,#REF!,#REF!,#REF!,#REF!,#REF!,#REF!,#REF!,#REF!,#REF!,#REF!</definedName>
    <definedName name="__APW_RESTORE_DATA338__" localSheetId="21" hidden="1">#REF!,#REF!,#REF!,#REF!,#REF!,#REF!,#REF!,#REF!,#REF!,#REF!,#REF!,#REF!,#REF!,#REF!</definedName>
    <definedName name="__APW_RESTORE_DATA339__" localSheetId="20" hidden="1">#REF!,#REF!,#REF!,#REF!,#REF!,#REF!,#REF!,#REF!,#REF!,#REF!,#REF!,#REF!,#REF!,#REF!</definedName>
    <definedName name="__APW_RESTORE_DATA339__" localSheetId="21" hidden="1">#REF!,#REF!,#REF!,#REF!,#REF!,#REF!,#REF!,#REF!,#REF!,#REF!,#REF!,#REF!,#REF!,#REF!</definedName>
    <definedName name="__APW_RESTORE_DATA34__" localSheetId="20" hidden="1">#REF!,#REF!,#REF!,#REF!,#REF!,#REF!,#REF!,#REF!,#REF!,#REF!,#REF!,#REF!,#REF!,#REF!,#REF!</definedName>
    <definedName name="__APW_RESTORE_DATA34__" localSheetId="21" hidden="1">#REF!,#REF!,#REF!,#REF!,#REF!,#REF!,#REF!,#REF!,#REF!,#REF!,#REF!,#REF!,#REF!,#REF!,#REF!</definedName>
    <definedName name="__APW_RESTORE_DATA340__" localSheetId="20" hidden="1">#REF!,#REF!,#REF!,#REF!,#REF!,#REF!,#REF!,#REF!,#REF!,#REF!,#REF!,#REF!,#REF!,#REF!</definedName>
    <definedName name="__APW_RESTORE_DATA340__" localSheetId="21" hidden="1">#REF!,#REF!,#REF!,#REF!,#REF!,#REF!,#REF!,#REF!,#REF!,#REF!,#REF!,#REF!,#REF!,#REF!</definedName>
    <definedName name="__APW_RESTORE_DATA341__" localSheetId="20" hidden="1">#REF!,#REF!,#REF!,#REF!,#REF!,#REF!,#REF!,#REF!,#REF!,#REF!,#REF!,#REF!,#REF!,#REF!</definedName>
    <definedName name="__APW_RESTORE_DATA341__" localSheetId="21" hidden="1">#REF!,#REF!,#REF!,#REF!,#REF!,#REF!,#REF!,#REF!,#REF!,#REF!,#REF!,#REF!,#REF!,#REF!</definedName>
    <definedName name="__APW_RESTORE_DATA342__" localSheetId="20" hidden="1">#REF!,#REF!,#REF!,#REF!,#REF!,#REF!,#REF!,#REF!,#REF!,#REF!,#REF!,#REF!,#REF!,#REF!</definedName>
    <definedName name="__APW_RESTORE_DATA342__" localSheetId="21" hidden="1">#REF!,#REF!,#REF!,#REF!,#REF!,#REF!,#REF!,#REF!,#REF!,#REF!,#REF!,#REF!,#REF!,#REF!</definedName>
    <definedName name="__APW_RESTORE_DATA343__" localSheetId="20" hidden="1">#REF!,#REF!,#REF!,#REF!,#REF!,#REF!,#REF!,#REF!,#REF!,#REF!,#REF!,#REF!,#REF!,#REF!</definedName>
    <definedName name="__APW_RESTORE_DATA343__" localSheetId="21" hidden="1">#REF!,#REF!,#REF!,#REF!,#REF!,#REF!,#REF!,#REF!,#REF!,#REF!,#REF!,#REF!,#REF!,#REF!</definedName>
    <definedName name="__APW_RESTORE_DATA344__" localSheetId="20" hidden="1">#REF!,#REF!,#REF!,#REF!,#REF!,#REF!,#REF!,#REF!,#REF!,#REF!,#REF!,#REF!,#REF!,#REF!</definedName>
    <definedName name="__APW_RESTORE_DATA344__" localSheetId="21" hidden="1">#REF!,#REF!,#REF!,#REF!,#REF!,#REF!,#REF!,#REF!,#REF!,#REF!,#REF!,#REF!,#REF!,#REF!</definedName>
    <definedName name="__APW_RESTORE_DATA345__" localSheetId="20" hidden="1">#REF!,#REF!,#REF!,#REF!,#REF!,#REF!,#REF!,#REF!,#REF!,#REF!,#REF!,#REF!,#REF!,#REF!</definedName>
    <definedName name="__APW_RESTORE_DATA345__" localSheetId="21" hidden="1">#REF!,#REF!,#REF!,#REF!,#REF!,#REF!,#REF!,#REF!,#REF!,#REF!,#REF!,#REF!,#REF!,#REF!</definedName>
    <definedName name="__APW_RESTORE_DATA346__" localSheetId="20" hidden="1">#REF!,#REF!,#REF!,#REF!,#REF!,#REF!,#REF!,#REF!,#REF!,#REF!,#REF!,#REF!,#REF!,#REF!</definedName>
    <definedName name="__APW_RESTORE_DATA346__" localSheetId="21" hidden="1">#REF!,#REF!,#REF!,#REF!,#REF!,#REF!,#REF!,#REF!,#REF!,#REF!,#REF!,#REF!,#REF!,#REF!</definedName>
    <definedName name="__APW_RESTORE_DATA347__" localSheetId="20" hidden="1">#REF!,#REF!,#REF!,#REF!,#REF!,#REF!,#REF!,#REF!,#REF!,#REF!,#REF!,#REF!,#REF!,#REF!</definedName>
    <definedName name="__APW_RESTORE_DATA347__" localSheetId="21" hidden="1">#REF!,#REF!,#REF!,#REF!,#REF!,#REF!,#REF!,#REF!,#REF!,#REF!,#REF!,#REF!,#REF!,#REF!</definedName>
    <definedName name="__APW_RESTORE_DATA348__" localSheetId="20" hidden="1">#REF!,#REF!,#REF!,#REF!,#REF!,#REF!,#REF!,#REF!,#REF!,#REF!,#REF!,#REF!,#REF!,#REF!</definedName>
    <definedName name="__APW_RESTORE_DATA348__" localSheetId="21" hidden="1">#REF!,#REF!,#REF!,#REF!,#REF!,#REF!,#REF!,#REF!,#REF!,#REF!,#REF!,#REF!,#REF!,#REF!</definedName>
    <definedName name="__APW_RESTORE_DATA349__" localSheetId="20" hidden="1">#REF!,#REF!,#REF!,#REF!,#REF!,#REF!,#REF!,#REF!,#REF!,#REF!,#REF!,#REF!,#REF!,#REF!</definedName>
    <definedName name="__APW_RESTORE_DATA349__" localSheetId="21" hidden="1">#REF!,#REF!,#REF!,#REF!,#REF!,#REF!,#REF!,#REF!,#REF!,#REF!,#REF!,#REF!,#REF!,#REF!</definedName>
    <definedName name="__APW_RESTORE_DATA35__" localSheetId="20" hidden="1">#REF!,#REF!,#REF!,#REF!,#REF!,#REF!,#REF!,#REF!,#REF!,#REF!,#REF!,#REF!,#REF!,#REF!,#REF!</definedName>
    <definedName name="__APW_RESTORE_DATA35__" localSheetId="21" hidden="1">#REF!,#REF!,#REF!,#REF!,#REF!,#REF!,#REF!,#REF!,#REF!,#REF!,#REF!,#REF!,#REF!,#REF!,#REF!</definedName>
    <definedName name="__APW_RESTORE_DATA350__" localSheetId="20" hidden="1">#REF!,#REF!,#REF!,#REF!,#REF!,#REF!,#REF!,#REF!,#REF!,#REF!,#REF!,#REF!,#REF!,#REF!</definedName>
    <definedName name="__APW_RESTORE_DATA350__" localSheetId="21" hidden="1">#REF!,#REF!,#REF!,#REF!,#REF!,#REF!,#REF!,#REF!,#REF!,#REF!,#REF!,#REF!,#REF!,#REF!</definedName>
    <definedName name="__APW_RESTORE_DATA351__" localSheetId="20" hidden="1">#REF!,#REF!,#REF!,#REF!,#REF!,#REF!,#REF!,#REF!,#REF!,#REF!,#REF!,#REF!,#REF!,#REF!</definedName>
    <definedName name="__APW_RESTORE_DATA351__" localSheetId="21" hidden="1">#REF!,#REF!,#REF!,#REF!,#REF!,#REF!,#REF!,#REF!,#REF!,#REF!,#REF!,#REF!,#REF!,#REF!</definedName>
    <definedName name="__APW_RESTORE_DATA352__" localSheetId="20" hidden="1">#REF!,#REF!,#REF!,#REF!,#REF!,#REF!,#REF!,#REF!,#REF!,#REF!,#REF!,#REF!,#REF!,#REF!</definedName>
    <definedName name="__APW_RESTORE_DATA352__" localSheetId="21" hidden="1">#REF!,#REF!,#REF!,#REF!,#REF!,#REF!,#REF!,#REF!,#REF!,#REF!,#REF!,#REF!,#REF!,#REF!</definedName>
    <definedName name="__APW_RESTORE_DATA353__" localSheetId="20" hidden="1">#REF!,#REF!,#REF!,#REF!,#REF!,#REF!,#REF!,#REF!,#REF!,#REF!,#REF!,#REF!,#REF!,#REF!</definedName>
    <definedName name="__APW_RESTORE_DATA353__" localSheetId="21" hidden="1">#REF!,#REF!,#REF!,#REF!,#REF!,#REF!,#REF!,#REF!,#REF!,#REF!,#REF!,#REF!,#REF!,#REF!</definedName>
    <definedName name="__APW_RESTORE_DATA354__" localSheetId="20" hidden="1">#REF!,#REF!,#REF!,#REF!,#REF!,#REF!,#REF!,#REF!,#REF!,#REF!,#REF!,#REF!,#REF!,#REF!</definedName>
    <definedName name="__APW_RESTORE_DATA354__" localSheetId="21" hidden="1">#REF!,#REF!,#REF!,#REF!,#REF!,#REF!,#REF!,#REF!,#REF!,#REF!,#REF!,#REF!,#REF!,#REF!</definedName>
    <definedName name="__APW_RESTORE_DATA355__" localSheetId="20" hidden="1">#REF!,#REF!,#REF!,#REF!,#REF!,#REF!,#REF!,#REF!,#REF!,#REF!,#REF!,#REF!,#REF!,#REF!</definedName>
    <definedName name="__APW_RESTORE_DATA355__" localSheetId="21" hidden="1">#REF!,#REF!,#REF!,#REF!,#REF!,#REF!,#REF!,#REF!,#REF!,#REF!,#REF!,#REF!,#REF!,#REF!</definedName>
    <definedName name="__APW_RESTORE_DATA356__" localSheetId="20" hidden="1">#REF!,#REF!,#REF!,#REF!,#REF!,#REF!,#REF!,#REF!,#REF!,#REF!,#REF!,#REF!,#REF!,#REF!</definedName>
    <definedName name="__APW_RESTORE_DATA356__" localSheetId="21" hidden="1">#REF!,#REF!,#REF!,#REF!,#REF!,#REF!,#REF!,#REF!,#REF!,#REF!,#REF!,#REF!,#REF!,#REF!</definedName>
    <definedName name="__APW_RESTORE_DATA357__" localSheetId="20" hidden="1">#REF!,#REF!,#REF!,#REF!,#REF!,#REF!,#REF!,#REF!,#REF!,#REF!,#REF!,#REF!,#REF!,#REF!</definedName>
    <definedName name="__APW_RESTORE_DATA357__" localSheetId="21" hidden="1">#REF!,#REF!,#REF!,#REF!,#REF!,#REF!,#REF!,#REF!,#REF!,#REF!,#REF!,#REF!,#REF!,#REF!</definedName>
    <definedName name="__APW_RESTORE_DATA358__" localSheetId="20" hidden="1">#REF!,#REF!,#REF!,#REF!,#REF!,#REF!,#REF!,#REF!,#REF!,#REF!,#REF!,#REF!,#REF!,#REF!</definedName>
    <definedName name="__APW_RESTORE_DATA358__" localSheetId="21" hidden="1">#REF!,#REF!,#REF!,#REF!,#REF!,#REF!,#REF!,#REF!,#REF!,#REF!,#REF!,#REF!,#REF!,#REF!</definedName>
    <definedName name="__APW_RESTORE_DATA359__" localSheetId="20" hidden="1">#REF!,#REF!,#REF!,#REF!,#REF!,#REF!,#REF!,#REF!,#REF!,#REF!,#REF!,#REF!,#REF!,#REF!</definedName>
    <definedName name="__APW_RESTORE_DATA359__" localSheetId="21" hidden="1">#REF!,#REF!,#REF!,#REF!,#REF!,#REF!,#REF!,#REF!,#REF!,#REF!,#REF!,#REF!,#REF!,#REF!</definedName>
    <definedName name="__APW_RESTORE_DATA36__" localSheetId="20" hidden="1">#REF!,#REF!,#REF!,#REF!,#REF!,#REF!,#REF!,#REF!,#REF!,#REF!,#REF!,#REF!,#REF!,#REF!,#REF!</definedName>
    <definedName name="__APW_RESTORE_DATA36__" localSheetId="21" hidden="1">#REF!,#REF!,#REF!,#REF!,#REF!,#REF!,#REF!,#REF!,#REF!,#REF!,#REF!,#REF!,#REF!,#REF!,#REF!</definedName>
    <definedName name="__APW_RESTORE_DATA360__" localSheetId="20" hidden="1">#REF!,#REF!,#REF!,#REF!,#REF!,#REF!,#REF!,#REF!,#REF!,#REF!,#REF!,#REF!,#REF!,#REF!</definedName>
    <definedName name="__APW_RESTORE_DATA360__" localSheetId="21" hidden="1">#REF!,#REF!,#REF!,#REF!,#REF!,#REF!,#REF!,#REF!,#REF!,#REF!,#REF!,#REF!,#REF!,#REF!</definedName>
    <definedName name="__APW_RESTORE_DATA361__" localSheetId="20" hidden="1">#REF!,#REF!,#REF!,#REF!,#REF!,#REF!,#REF!,#REF!,#REF!,#REF!,#REF!,#REF!,#REF!,#REF!</definedName>
    <definedName name="__APW_RESTORE_DATA361__" localSheetId="21" hidden="1">#REF!,#REF!,#REF!,#REF!,#REF!,#REF!,#REF!,#REF!,#REF!,#REF!,#REF!,#REF!,#REF!,#REF!</definedName>
    <definedName name="__APW_RESTORE_DATA362__" localSheetId="20" hidden="1">#REF!,#REF!,#REF!,#REF!,#REF!,#REF!,#REF!,#REF!,#REF!,#REF!,#REF!,#REF!,#REF!,#REF!</definedName>
    <definedName name="__APW_RESTORE_DATA362__" localSheetId="21" hidden="1">#REF!,#REF!,#REF!,#REF!,#REF!,#REF!,#REF!,#REF!,#REF!,#REF!,#REF!,#REF!,#REF!,#REF!</definedName>
    <definedName name="__APW_RESTORE_DATA363__" localSheetId="20" hidden="1">#REF!,#REF!,#REF!,#REF!,#REF!,#REF!,#REF!,#REF!,#REF!,#REF!,#REF!,#REF!,#REF!,#REF!</definedName>
    <definedName name="__APW_RESTORE_DATA363__" localSheetId="21" hidden="1">#REF!,#REF!,#REF!,#REF!,#REF!,#REF!,#REF!,#REF!,#REF!,#REF!,#REF!,#REF!,#REF!,#REF!</definedName>
    <definedName name="__APW_RESTORE_DATA364__" localSheetId="20" hidden="1">#REF!,#REF!,#REF!,#REF!,#REF!,#REF!,#REF!,#REF!,#REF!,#REF!,#REF!,#REF!,#REF!,#REF!</definedName>
    <definedName name="__APW_RESTORE_DATA364__" localSheetId="21" hidden="1">#REF!,#REF!,#REF!,#REF!,#REF!,#REF!,#REF!,#REF!,#REF!,#REF!,#REF!,#REF!,#REF!,#REF!</definedName>
    <definedName name="__APW_RESTORE_DATA365__" localSheetId="20" hidden="1">#REF!,#REF!,#REF!,#REF!,#REF!,#REF!,#REF!,#REF!,#REF!,#REF!,#REF!,#REF!,#REF!,#REF!</definedName>
    <definedName name="__APW_RESTORE_DATA365__" localSheetId="21" hidden="1">#REF!,#REF!,#REF!,#REF!,#REF!,#REF!,#REF!,#REF!,#REF!,#REF!,#REF!,#REF!,#REF!,#REF!</definedName>
    <definedName name="__APW_RESTORE_DATA366__" localSheetId="20" hidden="1">#REF!,#REF!,#REF!,#REF!,#REF!,#REF!,#REF!,#REF!,#REF!,#REF!,#REF!,#REF!,#REF!,#REF!</definedName>
    <definedName name="__APW_RESTORE_DATA366__" localSheetId="21" hidden="1">#REF!,#REF!,#REF!,#REF!,#REF!,#REF!,#REF!,#REF!,#REF!,#REF!,#REF!,#REF!,#REF!,#REF!</definedName>
    <definedName name="__APW_RESTORE_DATA367__" localSheetId="20" hidden="1">#REF!,#REF!,#REF!,#REF!,#REF!,#REF!,#REF!,#REF!,#REF!,#REF!,#REF!,#REF!,#REF!,#REF!</definedName>
    <definedName name="__APW_RESTORE_DATA367__" localSheetId="21" hidden="1">#REF!,#REF!,#REF!,#REF!,#REF!,#REF!,#REF!,#REF!,#REF!,#REF!,#REF!,#REF!,#REF!,#REF!</definedName>
    <definedName name="__APW_RESTORE_DATA368__" localSheetId="20" hidden="1">#REF!,#REF!,#REF!,#REF!,#REF!,#REF!,#REF!,#REF!,#REF!,#REF!,#REF!,#REF!,#REF!,#REF!</definedName>
    <definedName name="__APW_RESTORE_DATA368__" localSheetId="21" hidden="1">#REF!,#REF!,#REF!,#REF!,#REF!,#REF!,#REF!,#REF!,#REF!,#REF!,#REF!,#REF!,#REF!,#REF!</definedName>
    <definedName name="__APW_RESTORE_DATA369__" localSheetId="20" hidden="1">#REF!,#REF!,#REF!,#REF!,#REF!,#REF!,#REF!,#REF!,#REF!,#REF!,#REF!,#REF!,#REF!,#REF!</definedName>
    <definedName name="__APW_RESTORE_DATA369__" localSheetId="21" hidden="1">#REF!,#REF!,#REF!,#REF!,#REF!,#REF!,#REF!,#REF!,#REF!,#REF!,#REF!,#REF!,#REF!,#REF!</definedName>
    <definedName name="__APW_RESTORE_DATA37__" localSheetId="20" hidden="1">#REF!,#REF!,#REF!,#REF!,#REF!,#REF!,#REF!,#REF!,#REF!,#REF!,#REF!,#REF!,#REF!,#REF!,#REF!</definedName>
    <definedName name="__APW_RESTORE_DATA37__" localSheetId="21" hidden="1">#REF!,#REF!,#REF!,#REF!,#REF!,#REF!,#REF!,#REF!,#REF!,#REF!,#REF!,#REF!,#REF!,#REF!,#REF!</definedName>
    <definedName name="__APW_RESTORE_DATA370__" localSheetId="20" hidden="1">#REF!,#REF!,#REF!,#REF!,#REF!,#REF!,#REF!,#REF!,#REF!,#REF!,#REF!,#REF!,#REF!,#REF!</definedName>
    <definedName name="__APW_RESTORE_DATA370__" localSheetId="21" hidden="1">#REF!,#REF!,#REF!,#REF!,#REF!,#REF!,#REF!,#REF!,#REF!,#REF!,#REF!,#REF!,#REF!,#REF!</definedName>
    <definedName name="__APW_RESTORE_DATA371__" localSheetId="20" hidden="1">#REF!,#REF!,#REF!,#REF!,#REF!,#REF!,#REF!,#REF!,#REF!,#REF!,#REF!,#REF!,#REF!,#REF!</definedName>
    <definedName name="__APW_RESTORE_DATA371__" localSheetId="21" hidden="1">#REF!,#REF!,#REF!,#REF!,#REF!,#REF!,#REF!,#REF!,#REF!,#REF!,#REF!,#REF!,#REF!,#REF!</definedName>
    <definedName name="__APW_RESTORE_DATA372__" localSheetId="20" hidden="1">#REF!,#REF!,#REF!,#REF!,#REF!,#REF!,#REF!,#REF!,#REF!,#REF!,#REF!,#REF!,#REF!,#REF!</definedName>
    <definedName name="__APW_RESTORE_DATA372__" localSheetId="21" hidden="1">#REF!,#REF!,#REF!,#REF!,#REF!,#REF!,#REF!,#REF!,#REF!,#REF!,#REF!,#REF!,#REF!,#REF!</definedName>
    <definedName name="__APW_RESTORE_DATA373__" localSheetId="20" hidden="1">#REF!,#REF!,#REF!,#REF!,#REF!,#REF!,#REF!,#REF!,#REF!,#REF!,#REF!,#REF!,#REF!,#REF!</definedName>
    <definedName name="__APW_RESTORE_DATA373__" localSheetId="21" hidden="1">#REF!,#REF!,#REF!,#REF!,#REF!,#REF!,#REF!,#REF!,#REF!,#REF!,#REF!,#REF!,#REF!,#REF!</definedName>
    <definedName name="__APW_RESTORE_DATA374__" localSheetId="20" hidden="1">#REF!,#REF!,#REF!,#REF!,#REF!,#REF!,#REF!,#REF!,#REF!,#REF!,#REF!,#REF!,#REF!,#REF!</definedName>
    <definedName name="__APW_RESTORE_DATA374__" localSheetId="21" hidden="1">#REF!,#REF!,#REF!,#REF!,#REF!,#REF!,#REF!,#REF!,#REF!,#REF!,#REF!,#REF!,#REF!,#REF!</definedName>
    <definedName name="__APW_RESTORE_DATA375__" localSheetId="20" hidden="1">#REF!,#REF!,#REF!,#REF!,#REF!,#REF!,#REF!,#REF!,#REF!,#REF!,#REF!,#REF!,#REF!,#REF!</definedName>
    <definedName name="__APW_RESTORE_DATA375__" localSheetId="21" hidden="1">#REF!,#REF!,#REF!,#REF!,#REF!,#REF!,#REF!,#REF!,#REF!,#REF!,#REF!,#REF!,#REF!,#REF!</definedName>
    <definedName name="__APW_RESTORE_DATA376__" localSheetId="20" hidden="1">#REF!,#REF!,#REF!,#REF!,#REF!,#REF!,#REF!,#REF!,#REF!,#REF!,#REF!,#REF!,#REF!,#REF!</definedName>
    <definedName name="__APW_RESTORE_DATA376__" localSheetId="21" hidden="1">#REF!,#REF!,#REF!,#REF!,#REF!,#REF!,#REF!,#REF!,#REF!,#REF!,#REF!,#REF!,#REF!,#REF!</definedName>
    <definedName name="__APW_RESTORE_DATA377__" localSheetId="20" hidden="1">#REF!,#REF!,#REF!,#REF!,#REF!,#REF!,#REF!,#REF!,#REF!,#REF!,#REF!,#REF!,#REF!,#REF!</definedName>
    <definedName name="__APW_RESTORE_DATA377__" localSheetId="21" hidden="1">#REF!,#REF!,#REF!,#REF!,#REF!,#REF!,#REF!,#REF!,#REF!,#REF!,#REF!,#REF!,#REF!,#REF!</definedName>
    <definedName name="__APW_RESTORE_DATA378__" localSheetId="20" hidden="1">#REF!,#REF!,#REF!,#REF!,#REF!,#REF!,#REF!,#REF!,#REF!,#REF!,#REF!,#REF!,#REF!,#REF!</definedName>
    <definedName name="__APW_RESTORE_DATA378__" localSheetId="21" hidden="1">#REF!,#REF!,#REF!,#REF!,#REF!,#REF!,#REF!,#REF!,#REF!,#REF!,#REF!,#REF!,#REF!,#REF!</definedName>
    <definedName name="__APW_RESTORE_DATA379__" localSheetId="20" hidden="1">#REF!,#REF!,#REF!,#REF!,#REF!,#REF!,#REF!,#REF!,#REF!,#REF!,#REF!,#REF!,#REF!,#REF!</definedName>
    <definedName name="__APW_RESTORE_DATA379__" localSheetId="21" hidden="1">#REF!,#REF!,#REF!,#REF!,#REF!,#REF!,#REF!,#REF!,#REF!,#REF!,#REF!,#REF!,#REF!,#REF!</definedName>
    <definedName name="__APW_RESTORE_DATA38__" localSheetId="20" hidden="1">#REF!,#REF!,#REF!,#REF!,#REF!,#REF!,#REF!,#REF!,#REF!,#REF!,#REF!,#REF!,#REF!,#REF!,#REF!</definedName>
    <definedName name="__APW_RESTORE_DATA38__" localSheetId="21" hidden="1">#REF!,#REF!,#REF!,#REF!,#REF!,#REF!,#REF!,#REF!,#REF!,#REF!,#REF!,#REF!,#REF!,#REF!,#REF!</definedName>
    <definedName name="__APW_RESTORE_DATA380__" localSheetId="20" hidden="1">#REF!,#REF!,#REF!,#REF!,#REF!,#REF!,#REF!,#REF!,#REF!,#REF!,#REF!,#REF!,#REF!,#REF!</definedName>
    <definedName name="__APW_RESTORE_DATA380__" localSheetId="21" hidden="1">#REF!,#REF!,#REF!,#REF!,#REF!,#REF!,#REF!,#REF!,#REF!,#REF!,#REF!,#REF!,#REF!,#REF!</definedName>
    <definedName name="__APW_RESTORE_DATA381__" localSheetId="20" hidden="1">#REF!,#REF!,#REF!,#REF!,#REF!,#REF!,#REF!,#REF!,#REF!,#REF!,#REF!,#REF!,#REF!,#REF!</definedName>
    <definedName name="__APW_RESTORE_DATA381__" localSheetId="21" hidden="1">#REF!,#REF!,#REF!,#REF!,#REF!,#REF!,#REF!,#REF!,#REF!,#REF!,#REF!,#REF!,#REF!,#REF!</definedName>
    <definedName name="__APW_RESTORE_DATA382__" localSheetId="20" hidden="1">#REF!,#REF!,#REF!,#REF!,#REF!,#REF!,#REF!,#REF!,#REF!,#REF!,#REF!,#REF!,#REF!,#REF!</definedName>
    <definedName name="__APW_RESTORE_DATA382__" localSheetId="21" hidden="1">#REF!,#REF!,#REF!,#REF!,#REF!,#REF!,#REF!,#REF!,#REF!,#REF!,#REF!,#REF!,#REF!,#REF!</definedName>
    <definedName name="__APW_RESTORE_DATA383__" localSheetId="20" hidden="1">#REF!,#REF!,#REF!,#REF!,#REF!,#REF!,#REF!,#REF!,#REF!,#REF!,#REF!,#REF!,#REF!,#REF!</definedName>
    <definedName name="__APW_RESTORE_DATA383__" localSheetId="21" hidden="1">#REF!,#REF!,#REF!,#REF!,#REF!,#REF!,#REF!,#REF!,#REF!,#REF!,#REF!,#REF!,#REF!,#REF!</definedName>
    <definedName name="__APW_RESTORE_DATA384__" localSheetId="20" hidden="1">#REF!,#REF!,#REF!,#REF!,#REF!,#REF!,#REF!,#REF!,#REF!,#REF!,#REF!,#REF!,#REF!,#REF!</definedName>
    <definedName name="__APW_RESTORE_DATA384__" localSheetId="21" hidden="1">#REF!,#REF!,#REF!,#REF!,#REF!,#REF!,#REF!,#REF!,#REF!,#REF!,#REF!,#REF!,#REF!,#REF!</definedName>
    <definedName name="__APW_RESTORE_DATA385__" localSheetId="20" hidden="1">#REF!,#REF!,#REF!,#REF!,#REF!,#REF!,#REF!,#REF!,#REF!,#REF!,#REF!,#REF!,#REF!,#REF!</definedName>
    <definedName name="__APW_RESTORE_DATA385__" localSheetId="21" hidden="1">#REF!,#REF!,#REF!,#REF!,#REF!,#REF!,#REF!,#REF!,#REF!,#REF!,#REF!,#REF!,#REF!,#REF!</definedName>
    <definedName name="__APW_RESTORE_DATA386__" localSheetId="20" hidden="1">#REF!,#REF!,#REF!,#REF!,#REF!,#REF!,#REF!,#REF!,#REF!,#REF!,#REF!,#REF!,#REF!,#REF!</definedName>
    <definedName name="__APW_RESTORE_DATA386__" localSheetId="21" hidden="1">#REF!,#REF!,#REF!,#REF!,#REF!,#REF!,#REF!,#REF!,#REF!,#REF!,#REF!,#REF!,#REF!,#REF!</definedName>
    <definedName name="__APW_RESTORE_DATA387__" localSheetId="20" hidden="1">#REF!,#REF!,#REF!,#REF!,#REF!,#REF!,#REF!,#REF!,#REF!,#REF!,#REF!,#REF!,#REF!,#REF!</definedName>
    <definedName name="__APW_RESTORE_DATA387__" localSheetId="21" hidden="1">#REF!,#REF!,#REF!,#REF!,#REF!,#REF!,#REF!,#REF!,#REF!,#REF!,#REF!,#REF!,#REF!,#REF!</definedName>
    <definedName name="__APW_RESTORE_DATA388__" localSheetId="20" hidden="1">#REF!,#REF!,#REF!,#REF!,#REF!,#REF!,#REF!,#REF!,#REF!,#REF!,#REF!,#REF!,#REF!,#REF!</definedName>
    <definedName name="__APW_RESTORE_DATA388__" localSheetId="21" hidden="1">#REF!,#REF!,#REF!,#REF!,#REF!,#REF!,#REF!,#REF!,#REF!,#REF!,#REF!,#REF!,#REF!,#REF!</definedName>
    <definedName name="__APW_RESTORE_DATA389__" localSheetId="20" hidden="1">#REF!,#REF!,#REF!,#REF!,#REF!,#REF!,#REF!,#REF!,#REF!,#REF!,#REF!,#REF!,#REF!,#REF!</definedName>
    <definedName name="__APW_RESTORE_DATA389__" localSheetId="21" hidden="1">#REF!,#REF!,#REF!,#REF!,#REF!,#REF!,#REF!,#REF!,#REF!,#REF!,#REF!,#REF!,#REF!,#REF!</definedName>
    <definedName name="__APW_RESTORE_DATA39__" localSheetId="20" hidden="1">#REF!,#REF!,#REF!,#REF!,#REF!,#REF!,#REF!,#REF!,#REF!,#REF!,#REF!,#REF!,#REF!,#REF!,#REF!</definedName>
    <definedName name="__APW_RESTORE_DATA39__" localSheetId="21" hidden="1">#REF!,#REF!,#REF!,#REF!,#REF!,#REF!,#REF!,#REF!,#REF!,#REF!,#REF!,#REF!,#REF!,#REF!,#REF!</definedName>
    <definedName name="__APW_RESTORE_DATA390__" localSheetId="20" hidden="1">#REF!,#REF!,#REF!,#REF!,#REF!,#REF!,#REF!,#REF!,#REF!,#REF!,#REF!,#REF!,#REF!,#REF!</definedName>
    <definedName name="__APW_RESTORE_DATA390__" localSheetId="21" hidden="1">#REF!,#REF!,#REF!,#REF!,#REF!,#REF!,#REF!,#REF!,#REF!,#REF!,#REF!,#REF!,#REF!,#REF!</definedName>
    <definedName name="__APW_RESTORE_DATA391__" localSheetId="20" hidden="1">#REF!,#REF!,#REF!,#REF!,#REF!,#REF!,#REF!,#REF!,#REF!,#REF!,#REF!,#REF!,#REF!,#REF!</definedName>
    <definedName name="__APW_RESTORE_DATA391__" localSheetId="21" hidden="1">#REF!,#REF!,#REF!,#REF!,#REF!,#REF!,#REF!,#REF!,#REF!,#REF!,#REF!,#REF!,#REF!,#REF!</definedName>
    <definedName name="__APW_RESTORE_DATA392__" localSheetId="20" hidden="1">#REF!,#REF!,#REF!,#REF!,#REF!,#REF!,#REF!,#REF!,#REF!,#REF!,#REF!,#REF!,#REF!,#REF!</definedName>
    <definedName name="__APW_RESTORE_DATA392__" localSheetId="21" hidden="1">#REF!,#REF!,#REF!,#REF!,#REF!,#REF!,#REF!,#REF!,#REF!,#REF!,#REF!,#REF!,#REF!,#REF!</definedName>
    <definedName name="__APW_RESTORE_DATA393__" localSheetId="20" hidden="1">#REF!,#REF!,#REF!,#REF!,#REF!,#REF!,#REF!,#REF!,#REF!,#REF!,#REF!,#REF!,#REF!,#REF!</definedName>
    <definedName name="__APW_RESTORE_DATA393__" localSheetId="21" hidden="1">#REF!,#REF!,#REF!,#REF!,#REF!,#REF!,#REF!,#REF!,#REF!,#REF!,#REF!,#REF!,#REF!,#REF!</definedName>
    <definedName name="__APW_RESTORE_DATA394__" localSheetId="20" hidden="1">#REF!,#REF!,#REF!,#REF!,#REF!,#REF!,#REF!,#REF!,#REF!,#REF!,#REF!,#REF!,#REF!,#REF!</definedName>
    <definedName name="__APW_RESTORE_DATA394__" localSheetId="21" hidden="1">#REF!,#REF!,#REF!,#REF!,#REF!,#REF!,#REF!,#REF!,#REF!,#REF!,#REF!,#REF!,#REF!,#REF!</definedName>
    <definedName name="__APW_RESTORE_DATA395__" localSheetId="20" hidden="1">#REF!,#REF!,#REF!,#REF!,#REF!,#REF!,#REF!,#REF!,#REF!,#REF!,#REF!,#REF!,#REF!,#REF!</definedName>
    <definedName name="__APW_RESTORE_DATA395__" localSheetId="21" hidden="1">#REF!,#REF!,#REF!,#REF!,#REF!,#REF!,#REF!,#REF!,#REF!,#REF!,#REF!,#REF!,#REF!,#REF!</definedName>
    <definedName name="__APW_RESTORE_DATA396__" localSheetId="20" hidden="1">#REF!,#REF!,#REF!,#REF!,#REF!,#REF!,#REF!,#REF!,#REF!,#REF!,#REF!,#REF!,#REF!,#REF!</definedName>
    <definedName name="__APW_RESTORE_DATA396__" localSheetId="21" hidden="1">#REF!,#REF!,#REF!,#REF!,#REF!,#REF!,#REF!,#REF!,#REF!,#REF!,#REF!,#REF!,#REF!,#REF!</definedName>
    <definedName name="__APW_RESTORE_DATA397__" localSheetId="20" hidden="1">#REF!,#REF!,#REF!,#REF!,#REF!,#REF!,#REF!,#REF!,#REF!,#REF!,#REF!,#REF!,#REF!,#REF!</definedName>
    <definedName name="__APW_RESTORE_DATA397__" localSheetId="21" hidden="1">#REF!,#REF!,#REF!,#REF!,#REF!,#REF!,#REF!,#REF!,#REF!,#REF!,#REF!,#REF!,#REF!,#REF!</definedName>
    <definedName name="__APW_RESTORE_DATA398__" localSheetId="20" hidden="1">#REF!,#REF!,#REF!,#REF!,#REF!,#REF!,#REF!,#REF!,#REF!,#REF!,#REF!,#REF!,#REF!,#REF!</definedName>
    <definedName name="__APW_RESTORE_DATA398__" localSheetId="21" hidden="1">#REF!,#REF!,#REF!,#REF!,#REF!,#REF!,#REF!,#REF!,#REF!,#REF!,#REF!,#REF!,#REF!,#REF!</definedName>
    <definedName name="__APW_RESTORE_DATA399__" localSheetId="20" hidden="1">#REF!,#REF!,#REF!,#REF!,#REF!,#REF!,#REF!,#REF!,#REF!,#REF!,#REF!,#REF!,#REF!,#REF!</definedName>
    <definedName name="__APW_RESTORE_DATA399__" localSheetId="21" hidden="1">#REF!,#REF!,#REF!,#REF!,#REF!,#REF!,#REF!,#REF!,#REF!,#REF!,#REF!,#REF!,#REF!,#REF!</definedName>
    <definedName name="__APW_RESTORE_DATA4__" localSheetId="20" hidden="1">#REF!,#REF!,#REF!,#REF!,#REF!,#REF!,#REF!,#REF!,#REF!,#REF!,#REF!,#REF!,#REF!,#REF!,#REF!,#REF!</definedName>
    <definedName name="__APW_RESTORE_DATA4__" localSheetId="21" hidden="1">#REF!,#REF!,#REF!,#REF!,#REF!,#REF!,#REF!,#REF!,#REF!,#REF!,#REF!,#REF!,#REF!,#REF!,#REF!,#REF!</definedName>
    <definedName name="__APW_RESTORE_DATA40__" localSheetId="20" hidden="1">#REF!,#REF!,#REF!,#REF!,#REF!,#REF!,#REF!,#REF!,#REF!,#REF!,#REF!,#REF!,#REF!,#REF!,#REF!</definedName>
    <definedName name="__APW_RESTORE_DATA40__" localSheetId="21" hidden="1">#REF!,#REF!,#REF!,#REF!,#REF!,#REF!,#REF!,#REF!,#REF!,#REF!,#REF!,#REF!,#REF!,#REF!,#REF!</definedName>
    <definedName name="__APW_RESTORE_DATA400__" localSheetId="20" hidden="1">#REF!,#REF!,#REF!,#REF!,#REF!,#REF!,#REF!,#REF!,#REF!,#REF!,#REF!,#REF!,#REF!,#REF!</definedName>
    <definedName name="__APW_RESTORE_DATA400__" localSheetId="21" hidden="1">#REF!,#REF!,#REF!,#REF!,#REF!,#REF!,#REF!,#REF!,#REF!,#REF!,#REF!,#REF!,#REF!,#REF!</definedName>
    <definedName name="__APW_RESTORE_DATA401__" localSheetId="20" hidden="1">#REF!,#REF!,#REF!,#REF!,#REF!,#REF!,#REF!,#REF!,#REF!,#REF!,#REF!,#REF!,#REF!,#REF!</definedName>
    <definedName name="__APW_RESTORE_DATA401__" localSheetId="21" hidden="1">#REF!,#REF!,#REF!,#REF!,#REF!,#REF!,#REF!,#REF!,#REF!,#REF!,#REF!,#REF!,#REF!,#REF!</definedName>
    <definedName name="__APW_RESTORE_DATA402__" localSheetId="20" hidden="1">#REF!,#REF!,#REF!,#REF!,#REF!,#REF!,#REF!,#REF!,#REF!,#REF!,#REF!,#REF!,#REF!,#REF!</definedName>
    <definedName name="__APW_RESTORE_DATA402__" localSheetId="21" hidden="1">#REF!,#REF!,#REF!,#REF!,#REF!,#REF!,#REF!,#REF!,#REF!,#REF!,#REF!,#REF!,#REF!,#REF!</definedName>
    <definedName name="__APW_RESTORE_DATA403__" localSheetId="20" hidden="1">#REF!,#REF!,#REF!,#REF!,#REF!,#REF!,#REF!,#REF!,#REF!,#REF!,#REF!,#REF!,#REF!,#REF!</definedName>
    <definedName name="__APW_RESTORE_DATA403__" localSheetId="21" hidden="1">#REF!,#REF!,#REF!,#REF!,#REF!,#REF!,#REF!,#REF!,#REF!,#REF!,#REF!,#REF!,#REF!,#REF!</definedName>
    <definedName name="__APW_RESTORE_DATA404__" localSheetId="20" hidden="1">#REF!,#REF!,#REF!,#REF!,#REF!,#REF!,#REF!,#REF!,#REF!,#REF!,#REF!,#REF!,#REF!,#REF!</definedName>
    <definedName name="__APW_RESTORE_DATA404__" localSheetId="21" hidden="1">#REF!,#REF!,#REF!,#REF!,#REF!,#REF!,#REF!,#REF!,#REF!,#REF!,#REF!,#REF!,#REF!,#REF!</definedName>
    <definedName name="__APW_RESTORE_DATA405__" localSheetId="20" hidden="1">#REF!,#REF!,#REF!,#REF!,#REF!,#REF!,#REF!,#REF!,#REF!,#REF!,#REF!,#REF!,#REF!,#REF!</definedName>
    <definedName name="__APW_RESTORE_DATA405__" localSheetId="21" hidden="1">#REF!,#REF!,#REF!,#REF!,#REF!,#REF!,#REF!,#REF!,#REF!,#REF!,#REF!,#REF!,#REF!,#REF!</definedName>
    <definedName name="__APW_RESTORE_DATA406__" localSheetId="20" hidden="1">#REF!,#REF!,#REF!,#REF!,#REF!,#REF!,#REF!,#REF!,#REF!,#REF!,#REF!,#REF!,#REF!,#REF!</definedName>
    <definedName name="__APW_RESTORE_DATA406__" localSheetId="21" hidden="1">#REF!,#REF!,#REF!,#REF!,#REF!,#REF!,#REF!,#REF!,#REF!,#REF!,#REF!,#REF!,#REF!,#REF!</definedName>
    <definedName name="__APW_RESTORE_DATA407__" localSheetId="20" hidden="1">#REF!,#REF!,#REF!,#REF!,#REF!,#REF!,#REF!,#REF!,#REF!,#REF!,#REF!,#REF!</definedName>
    <definedName name="__APW_RESTORE_DATA407__" localSheetId="21" hidden="1">#REF!,#REF!,#REF!,#REF!,#REF!,#REF!,#REF!,#REF!,#REF!,#REF!,#REF!,#REF!</definedName>
    <definedName name="__APW_RESTORE_DATA408__" localSheetId="20" hidden="1">#REF!,#REF!,#REF!,#REF!,#REF!,#REF!,#REF!,#REF!,#REF!,#REF!,#REF!,#REF!,#REF!,#REF!,#REF!,#REF!,#REF!</definedName>
    <definedName name="__APW_RESTORE_DATA408__" localSheetId="21" hidden="1">#REF!,#REF!,#REF!,#REF!,#REF!,#REF!,#REF!,#REF!,#REF!,#REF!,#REF!,#REF!,#REF!,#REF!,#REF!,#REF!,#REF!</definedName>
    <definedName name="__APW_RESTORE_DATA409__" localSheetId="20" hidden="1">#REF!,#REF!,#REF!,#REF!,#REF!,#REF!,#REF!,#REF!,#REF!,#REF!,#REF!,#REF!,#REF!,#REF!,#REF!,#REF!</definedName>
    <definedName name="__APW_RESTORE_DATA409__" localSheetId="21" hidden="1">#REF!,#REF!,#REF!,#REF!,#REF!,#REF!,#REF!,#REF!,#REF!,#REF!,#REF!,#REF!,#REF!,#REF!,#REF!,#REF!</definedName>
    <definedName name="__APW_RESTORE_DATA41__" localSheetId="20" hidden="1">#REF!,#REF!,#REF!,#REF!,#REF!,#REF!,#REF!,#REF!,#REF!,#REF!,#REF!,#REF!,#REF!,#REF!,#REF!</definedName>
    <definedName name="__APW_RESTORE_DATA41__" localSheetId="21" hidden="1">#REF!,#REF!,#REF!,#REF!,#REF!,#REF!,#REF!,#REF!,#REF!,#REF!,#REF!,#REF!,#REF!,#REF!,#REF!</definedName>
    <definedName name="__APW_RESTORE_DATA410__" localSheetId="20" hidden="1">#REF!,#REF!,#REF!,#REF!,#REF!,#REF!,#REF!,#REF!,#REF!,#REF!,#REF!,#REF!,#REF!,#REF!,#REF!,#REF!</definedName>
    <definedName name="__APW_RESTORE_DATA410__" localSheetId="21" hidden="1">#REF!,#REF!,#REF!,#REF!,#REF!,#REF!,#REF!,#REF!,#REF!,#REF!,#REF!,#REF!,#REF!,#REF!,#REF!,#REF!</definedName>
    <definedName name="__APW_RESTORE_DATA411__" localSheetId="20" hidden="1">#REF!,#REF!,#REF!,#REF!,#REF!,#REF!,#REF!,#REF!,#REF!,#REF!,#REF!,#REF!,#REF!,#REF!,#REF!,#REF!</definedName>
    <definedName name="__APW_RESTORE_DATA411__" localSheetId="21" hidden="1">#REF!,#REF!,#REF!,#REF!,#REF!,#REF!,#REF!,#REF!,#REF!,#REF!,#REF!,#REF!,#REF!,#REF!,#REF!,#REF!</definedName>
    <definedName name="__APW_RESTORE_DATA412__" localSheetId="20" hidden="1">#REF!,#REF!,#REF!,#REF!,#REF!,#REF!,#REF!,#REF!,#REF!,#REF!,#REF!,#REF!,#REF!,#REF!,#REF!,#REF!</definedName>
    <definedName name="__APW_RESTORE_DATA412__" localSheetId="21" hidden="1">#REF!,#REF!,#REF!,#REF!,#REF!,#REF!,#REF!,#REF!,#REF!,#REF!,#REF!,#REF!,#REF!,#REF!,#REF!,#REF!</definedName>
    <definedName name="__APW_RESTORE_DATA413__" localSheetId="20" hidden="1">#REF!,#REF!,#REF!,#REF!,#REF!,#REF!,#REF!,#REF!,#REF!,#REF!,#REF!,#REF!,#REF!,#REF!,#REF!,#REF!</definedName>
    <definedName name="__APW_RESTORE_DATA413__" localSheetId="21" hidden="1">#REF!,#REF!,#REF!,#REF!,#REF!,#REF!,#REF!,#REF!,#REF!,#REF!,#REF!,#REF!,#REF!,#REF!,#REF!,#REF!</definedName>
    <definedName name="__APW_RESTORE_DATA414__" localSheetId="20" hidden="1">#REF!,#REF!,#REF!,#REF!,#REF!,#REF!,#REF!,#REF!,#REF!,#REF!,#REF!,#REF!,#REF!,#REF!,#REF!</definedName>
    <definedName name="__APW_RESTORE_DATA414__" localSheetId="21" hidden="1">#REF!,#REF!,#REF!,#REF!,#REF!,#REF!,#REF!,#REF!,#REF!,#REF!,#REF!,#REF!,#REF!,#REF!,#REF!</definedName>
    <definedName name="__APW_RESTORE_DATA415__" localSheetId="20" hidden="1">#REF!,#REF!,#REF!,#REF!,#REF!,#REF!,#REF!,#REF!,#REF!,#REF!,#REF!,#REF!,#REF!,#REF!,#REF!</definedName>
    <definedName name="__APW_RESTORE_DATA415__" localSheetId="21" hidden="1">#REF!,#REF!,#REF!,#REF!,#REF!,#REF!,#REF!,#REF!,#REF!,#REF!,#REF!,#REF!,#REF!,#REF!,#REF!</definedName>
    <definedName name="__APW_RESTORE_DATA416__" localSheetId="20" hidden="1">#REF!,#REF!,#REF!,#REF!,#REF!,#REF!,#REF!,#REF!,#REF!,#REF!,#REF!,#REF!,#REF!,#REF!,#REF!</definedName>
    <definedName name="__APW_RESTORE_DATA416__" localSheetId="21" hidden="1">#REF!,#REF!,#REF!,#REF!,#REF!,#REF!,#REF!,#REF!,#REF!,#REF!,#REF!,#REF!,#REF!,#REF!,#REF!</definedName>
    <definedName name="__APW_RESTORE_DATA417__" localSheetId="20" hidden="1">#REF!,#REF!,#REF!,#REF!,#REF!,#REF!,#REF!,#REF!,#REF!,#REF!,#REF!,#REF!,#REF!,#REF!,#REF!</definedName>
    <definedName name="__APW_RESTORE_DATA417__" localSheetId="21" hidden="1">#REF!,#REF!,#REF!,#REF!,#REF!,#REF!,#REF!,#REF!,#REF!,#REF!,#REF!,#REF!,#REF!,#REF!,#REF!</definedName>
    <definedName name="__APW_RESTORE_DATA418__" localSheetId="20" hidden="1">#REF!,#REF!,#REF!,#REF!,#REF!,#REF!,#REF!,#REF!,#REF!,#REF!,#REF!,#REF!,#REF!,#REF!,#REF!</definedName>
    <definedName name="__APW_RESTORE_DATA418__" localSheetId="21" hidden="1">#REF!,#REF!,#REF!,#REF!,#REF!,#REF!,#REF!,#REF!,#REF!,#REF!,#REF!,#REF!,#REF!,#REF!,#REF!</definedName>
    <definedName name="__APW_RESTORE_DATA419__" localSheetId="20" hidden="1">#REF!,#REF!,#REF!,#REF!,#REF!,#REF!,#REF!,#REF!,#REF!,#REF!,#REF!,#REF!,#REF!,#REF!,#REF!</definedName>
    <definedName name="__APW_RESTORE_DATA419__" localSheetId="21" hidden="1">#REF!,#REF!,#REF!,#REF!,#REF!,#REF!,#REF!,#REF!,#REF!,#REF!,#REF!,#REF!,#REF!,#REF!,#REF!</definedName>
    <definedName name="__APW_RESTORE_DATA42__" localSheetId="20" hidden="1">#REF!,#REF!,#REF!,#REF!,#REF!,#REF!,#REF!,#REF!,#REF!,#REF!,#REF!,#REF!,#REF!,#REF!,#REF!</definedName>
    <definedName name="__APW_RESTORE_DATA42__" localSheetId="21" hidden="1">#REF!,#REF!,#REF!,#REF!,#REF!,#REF!,#REF!,#REF!,#REF!,#REF!,#REF!,#REF!,#REF!,#REF!,#REF!</definedName>
    <definedName name="__APW_RESTORE_DATA420__" localSheetId="20" hidden="1">#REF!,#REF!,#REF!,#REF!,#REF!,#REF!,#REF!,#REF!,#REF!,#REF!,#REF!,#REF!,#REF!,#REF!,#REF!</definedName>
    <definedName name="__APW_RESTORE_DATA420__" localSheetId="21" hidden="1">#REF!,#REF!,#REF!,#REF!,#REF!,#REF!,#REF!,#REF!,#REF!,#REF!,#REF!,#REF!,#REF!,#REF!,#REF!</definedName>
    <definedName name="__APW_RESTORE_DATA421__" localSheetId="20" hidden="1">#REF!,#REF!,#REF!,#REF!,#REF!,#REF!,#REF!,#REF!,#REF!,#REF!,#REF!,#REF!,#REF!,#REF!,#REF!</definedName>
    <definedName name="__APW_RESTORE_DATA421__" localSheetId="21" hidden="1">#REF!,#REF!,#REF!,#REF!,#REF!,#REF!,#REF!,#REF!,#REF!,#REF!,#REF!,#REF!,#REF!,#REF!,#REF!</definedName>
    <definedName name="__APW_RESTORE_DATA422__" localSheetId="20" hidden="1">#REF!,#REF!,#REF!,#REF!,#REF!,#REF!,#REF!,#REF!,#REF!,#REF!,#REF!,#REF!,#REF!,#REF!,#REF!</definedName>
    <definedName name="__APW_RESTORE_DATA422__" localSheetId="21" hidden="1">#REF!,#REF!,#REF!,#REF!,#REF!,#REF!,#REF!,#REF!,#REF!,#REF!,#REF!,#REF!,#REF!,#REF!,#REF!</definedName>
    <definedName name="__APW_RESTORE_DATA423__" localSheetId="20" hidden="1">#REF!,#REF!,#REF!,#REF!,#REF!,#REF!,#REF!,#REF!,#REF!,#REF!,#REF!,#REF!,#REF!,#REF!,#REF!</definedName>
    <definedName name="__APW_RESTORE_DATA423__" localSheetId="21" hidden="1">#REF!,#REF!,#REF!,#REF!,#REF!,#REF!,#REF!,#REF!,#REF!,#REF!,#REF!,#REF!,#REF!,#REF!,#REF!</definedName>
    <definedName name="__APW_RESTORE_DATA424__" localSheetId="20" hidden="1">#REF!,#REF!,#REF!,#REF!,#REF!,#REF!,#REF!,#REF!,#REF!,#REF!,#REF!,#REF!,#REF!,#REF!,#REF!</definedName>
    <definedName name="__APW_RESTORE_DATA424__" localSheetId="21" hidden="1">#REF!,#REF!,#REF!,#REF!,#REF!,#REF!,#REF!,#REF!,#REF!,#REF!,#REF!,#REF!,#REF!,#REF!,#REF!</definedName>
    <definedName name="__APW_RESTORE_DATA425__" localSheetId="20" hidden="1">#REF!,#REF!,#REF!,#REF!,#REF!,#REF!,#REF!,#REF!,#REF!,#REF!,#REF!,#REF!,#REF!,#REF!,#REF!</definedName>
    <definedName name="__APW_RESTORE_DATA425__" localSheetId="21" hidden="1">#REF!,#REF!,#REF!,#REF!,#REF!,#REF!,#REF!,#REF!,#REF!,#REF!,#REF!,#REF!,#REF!,#REF!,#REF!</definedName>
    <definedName name="__APW_RESTORE_DATA426__" localSheetId="20" hidden="1">#REF!,#REF!,#REF!,#REF!,#REF!,#REF!,#REF!,#REF!,#REF!,#REF!,#REF!,#REF!,#REF!,#REF!,#REF!</definedName>
    <definedName name="__APW_RESTORE_DATA426__" localSheetId="21" hidden="1">#REF!,#REF!,#REF!,#REF!,#REF!,#REF!,#REF!,#REF!,#REF!,#REF!,#REF!,#REF!,#REF!,#REF!,#REF!</definedName>
    <definedName name="__APW_RESTORE_DATA427__" localSheetId="20" hidden="1">#REF!,#REF!,#REF!,#REF!,#REF!,#REF!,#REF!,#REF!,#REF!,#REF!,#REF!,#REF!,#REF!,#REF!,#REF!</definedName>
    <definedName name="__APW_RESTORE_DATA427__" localSheetId="21" hidden="1">#REF!,#REF!,#REF!,#REF!,#REF!,#REF!,#REF!,#REF!,#REF!,#REF!,#REF!,#REF!,#REF!,#REF!,#REF!</definedName>
    <definedName name="__APW_RESTORE_DATA428__" localSheetId="20" hidden="1">#REF!,#REF!,#REF!,#REF!,#REF!,#REF!,#REF!,#REF!,#REF!,#REF!,#REF!,#REF!,#REF!,#REF!,#REF!</definedName>
    <definedName name="__APW_RESTORE_DATA428__" localSheetId="21" hidden="1">#REF!,#REF!,#REF!,#REF!,#REF!,#REF!,#REF!,#REF!,#REF!,#REF!,#REF!,#REF!,#REF!,#REF!,#REF!</definedName>
    <definedName name="__APW_RESTORE_DATA429__" localSheetId="20" hidden="1">#REF!,#REF!,#REF!,#REF!,#REF!,#REF!,#REF!,#REF!,#REF!,#REF!,#REF!,#REF!,#REF!,#REF!,#REF!</definedName>
    <definedName name="__APW_RESTORE_DATA429__" localSheetId="21" hidden="1">#REF!,#REF!,#REF!,#REF!,#REF!,#REF!,#REF!,#REF!,#REF!,#REF!,#REF!,#REF!,#REF!,#REF!,#REF!</definedName>
    <definedName name="__APW_RESTORE_DATA43__" localSheetId="20" hidden="1">#REF!,#REF!,#REF!,#REF!,#REF!,#REF!,#REF!,#REF!,#REF!,#REF!,#REF!,#REF!,#REF!,#REF!,#REF!</definedName>
    <definedName name="__APW_RESTORE_DATA43__" localSheetId="21" hidden="1">#REF!,#REF!,#REF!,#REF!,#REF!,#REF!,#REF!,#REF!,#REF!,#REF!,#REF!,#REF!,#REF!,#REF!,#REF!</definedName>
    <definedName name="__APW_RESTORE_DATA430__" localSheetId="20" hidden="1">#REF!,#REF!,#REF!,#REF!,#REF!,#REF!,#REF!,#REF!,#REF!,#REF!,#REF!,#REF!,#REF!,#REF!,#REF!</definedName>
    <definedName name="__APW_RESTORE_DATA430__" localSheetId="21" hidden="1">#REF!,#REF!,#REF!,#REF!,#REF!,#REF!,#REF!,#REF!,#REF!,#REF!,#REF!,#REF!,#REF!,#REF!,#REF!</definedName>
    <definedName name="__APW_RESTORE_DATA431__" localSheetId="20" hidden="1">#REF!,#REF!,#REF!,#REF!,#REF!,#REF!,#REF!,#REF!,#REF!,#REF!,#REF!,#REF!,#REF!,#REF!,#REF!</definedName>
    <definedName name="__APW_RESTORE_DATA431__" localSheetId="21" hidden="1">#REF!,#REF!,#REF!,#REF!,#REF!,#REF!,#REF!,#REF!,#REF!,#REF!,#REF!,#REF!,#REF!,#REF!,#REF!</definedName>
    <definedName name="__APW_RESTORE_DATA432__" localSheetId="20" hidden="1">#REF!,#REF!,#REF!,#REF!,#REF!,#REF!,#REF!,#REF!,#REF!,#REF!,#REF!,#REF!,#REF!,#REF!,#REF!</definedName>
    <definedName name="__APW_RESTORE_DATA432__" localSheetId="21" hidden="1">#REF!,#REF!,#REF!,#REF!,#REF!,#REF!,#REF!,#REF!,#REF!,#REF!,#REF!,#REF!,#REF!,#REF!,#REF!</definedName>
    <definedName name="__APW_RESTORE_DATA433__" localSheetId="20" hidden="1">#REF!,#REF!,#REF!,#REF!,#REF!,#REF!,#REF!,#REF!,#REF!,#REF!,#REF!,#REF!,#REF!,#REF!,#REF!</definedName>
    <definedName name="__APW_RESTORE_DATA433__" localSheetId="21" hidden="1">#REF!,#REF!,#REF!,#REF!,#REF!,#REF!,#REF!,#REF!,#REF!,#REF!,#REF!,#REF!,#REF!,#REF!,#REF!</definedName>
    <definedName name="__APW_RESTORE_DATA434__" localSheetId="20" hidden="1">#REF!,#REF!,#REF!,#REF!,#REF!,#REF!,#REF!,#REF!,#REF!,#REF!,#REF!,#REF!,#REF!,#REF!,#REF!</definedName>
    <definedName name="__APW_RESTORE_DATA434__" localSheetId="21" hidden="1">#REF!,#REF!,#REF!,#REF!,#REF!,#REF!,#REF!,#REF!,#REF!,#REF!,#REF!,#REF!,#REF!,#REF!,#REF!</definedName>
    <definedName name="__APW_RESTORE_DATA435__" localSheetId="20" hidden="1">#REF!,#REF!,#REF!,#REF!,#REF!,#REF!,#REF!,#REF!,#REF!,#REF!,#REF!,#REF!,#REF!,#REF!,#REF!</definedName>
    <definedName name="__APW_RESTORE_DATA435__" localSheetId="21" hidden="1">#REF!,#REF!,#REF!,#REF!,#REF!,#REF!,#REF!,#REF!,#REF!,#REF!,#REF!,#REF!,#REF!,#REF!,#REF!</definedName>
    <definedName name="__APW_RESTORE_DATA436__" localSheetId="20" hidden="1">#REF!,#REF!,#REF!,#REF!,#REF!,#REF!,#REF!,#REF!,#REF!,#REF!,#REF!,#REF!,#REF!,#REF!,#REF!</definedName>
    <definedName name="__APW_RESTORE_DATA436__" localSheetId="21" hidden="1">#REF!,#REF!,#REF!,#REF!,#REF!,#REF!,#REF!,#REF!,#REF!,#REF!,#REF!,#REF!,#REF!,#REF!,#REF!</definedName>
    <definedName name="__APW_RESTORE_DATA437__" localSheetId="20" hidden="1">#REF!,#REF!,#REF!,#REF!,#REF!,#REF!,#REF!,#REF!,#REF!,#REF!,#REF!,#REF!,#REF!,#REF!,#REF!</definedName>
    <definedName name="__APW_RESTORE_DATA437__" localSheetId="21" hidden="1">#REF!,#REF!,#REF!,#REF!,#REF!,#REF!,#REF!,#REF!,#REF!,#REF!,#REF!,#REF!,#REF!,#REF!,#REF!</definedName>
    <definedName name="__APW_RESTORE_DATA438__" localSheetId="20" hidden="1">#REF!,#REF!,#REF!,#REF!,#REF!,#REF!,#REF!,#REF!,#REF!,#REF!,#REF!,#REF!,#REF!,#REF!,#REF!</definedName>
    <definedName name="__APW_RESTORE_DATA438__" localSheetId="21" hidden="1">#REF!,#REF!,#REF!,#REF!,#REF!,#REF!,#REF!,#REF!,#REF!,#REF!,#REF!,#REF!,#REF!,#REF!,#REF!</definedName>
    <definedName name="__APW_RESTORE_DATA439__" localSheetId="20" hidden="1">#REF!,#REF!,#REF!,#REF!,#REF!,#REF!,#REF!,#REF!,#REF!,#REF!,#REF!,#REF!,#REF!,#REF!,#REF!</definedName>
    <definedName name="__APW_RESTORE_DATA439__" localSheetId="21" hidden="1">#REF!,#REF!,#REF!,#REF!,#REF!,#REF!,#REF!,#REF!,#REF!,#REF!,#REF!,#REF!,#REF!,#REF!,#REF!</definedName>
    <definedName name="__APW_RESTORE_DATA44__" localSheetId="20" hidden="1">#REF!,#REF!,#REF!,#REF!,#REF!,#REF!,#REF!,#REF!,#REF!,#REF!,#REF!,#REF!,#REF!,#REF!,#REF!</definedName>
    <definedName name="__APW_RESTORE_DATA44__" localSheetId="21" hidden="1">#REF!,#REF!,#REF!,#REF!,#REF!,#REF!,#REF!,#REF!,#REF!,#REF!,#REF!,#REF!,#REF!,#REF!,#REF!</definedName>
    <definedName name="__APW_RESTORE_DATA440__" localSheetId="20" hidden="1">#REF!,#REF!,#REF!,#REF!,#REF!,#REF!,#REF!,#REF!,#REF!,#REF!,#REF!,#REF!,#REF!,#REF!,#REF!</definedName>
    <definedName name="__APW_RESTORE_DATA440__" localSheetId="21" hidden="1">#REF!,#REF!,#REF!,#REF!,#REF!,#REF!,#REF!,#REF!,#REF!,#REF!,#REF!,#REF!,#REF!,#REF!,#REF!</definedName>
    <definedName name="__APW_RESTORE_DATA441__" localSheetId="20" hidden="1">#REF!,#REF!,#REF!,#REF!,#REF!,#REF!,#REF!,#REF!,#REF!,#REF!,#REF!,#REF!,#REF!,#REF!,#REF!</definedName>
    <definedName name="__APW_RESTORE_DATA441__" localSheetId="21" hidden="1">#REF!,#REF!,#REF!,#REF!,#REF!,#REF!,#REF!,#REF!,#REF!,#REF!,#REF!,#REF!,#REF!,#REF!,#REF!</definedName>
    <definedName name="__APW_RESTORE_DATA442__" localSheetId="20" hidden="1">#REF!,#REF!,#REF!,#REF!,#REF!,#REF!,#REF!,#REF!,#REF!,#REF!,#REF!,#REF!,#REF!,#REF!,#REF!</definedName>
    <definedName name="__APW_RESTORE_DATA442__" localSheetId="21" hidden="1">#REF!,#REF!,#REF!,#REF!,#REF!,#REF!,#REF!,#REF!,#REF!,#REF!,#REF!,#REF!,#REF!,#REF!,#REF!</definedName>
    <definedName name="__APW_RESTORE_DATA443__" localSheetId="20" hidden="1">#REF!,#REF!,#REF!,#REF!,#REF!,#REF!,#REF!,#REF!,#REF!,#REF!,#REF!,#REF!,#REF!,#REF!,#REF!</definedName>
    <definedName name="__APW_RESTORE_DATA443__" localSheetId="21" hidden="1">#REF!,#REF!,#REF!,#REF!,#REF!,#REF!,#REF!,#REF!,#REF!,#REF!,#REF!,#REF!,#REF!,#REF!,#REF!</definedName>
    <definedName name="__APW_RESTORE_DATA444__" localSheetId="20" hidden="1">#REF!,#REF!,#REF!,#REF!,#REF!,#REF!,#REF!,#REF!,#REF!,#REF!,#REF!,#REF!,#REF!,#REF!,#REF!</definedName>
    <definedName name="__APW_RESTORE_DATA444__" localSheetId="21" hidden="1">#REF!,#REF!,#REF!,#REF!,#REF!,#REF!,#REF!,#REF!,#REF!,#REF!,#REF!,#REF!,#REF!,#REF!,#REF!</definedName>
    <definedName name="__APW_RESTORE_DATA445__" localSheetId="20" hidden="1">#REF!,#REF!,#REF!,#REF!,#REF!,#REF!,#REF!,#REF!,#REF!,#REF!,#REF!,#REF!,#REF!,#REF!,#REF!</definedName>
    <definedName name="__APW_RESTORE_DATA445__" localSheetId="21" hidden="1">#REF!,#REF!,#REF!,#REF!,#REF!,#REF!,#REF!,#REF!,#REF!,#REF!,#REF!,#REF!,#REF!,#REF!,#REF!</definedName>
    <definedName name="__APW_RESTORE_DATA446__" localSheetId="20" hidden="1">#REF!,#REF!,#REF!,#REF!,#REF!,#REF!,#REF!,#REF!,#REF!,#REF!,#REF!,#REF!,#REF!,#REF!,#REF!</definedName>
    <definedName name="__APW_RESTORE_DATA446__" localSheetId="21" hidden="1">#REF!,#REF!,#REF!,#REF!,#REF!,#REF!,#REF!,#REF!,#REF!,#REF!,#REF!,#REF!,#REF!,#REF!,#REF!</definedName>
    <definedName name="__APW_RESTORE_DATA447__" localSheetId="20" hidden="1">#REF!,#REF!,#REF!,#REF!,#REF!,#REF!,#REF!,#REF!,#REF!,#REF!,#REF!,#REF!,#REF!,#REF!,#REF!</definedName>
    <definedName name="__APW_RESTORE_DATA447__" localSheetId="21" hidden="1">#REF!,#REF!,#REF!,#REF!,#REF!,#REF!,#REF!,#REF!,#REF!,#REF!,#REF!,#REF!,#REF!,#REF!,#REF!</definedName>
    <definedName name="__APW_RESTORE_DATA448__" localSheetId="20" hidden="1">#REF!,#REF!,#REF!,#REF!,#REF!,#REF!,#REF!,#REF!,#REF!,#REF!,#REF!,#REF!,#REF!,#REF!,#REF!</definedName>
    <definedName name="__APW_RESTORE_DATA448__" localSheetId="21" hidden="1">#REF!,#REF!,#REF!,#REF!,#REF!,#REF!,#REF!,#REF!,#REF!,#REF!,#REF!,#REF!,#REF!,#REF!,#REF!</definedName>
    <definedName name="__APW_RESTORE_DATA449__" localSheetId="20" hidden="1">#REF!,#REF!,#REF!,#REF!,#REF!,#REF!,#REF!,#REF!,#REF!,#REF!,#REF!,#REF!,#REF!,#REF!,#REF!</definedName>
    <definedName name="__APW_RESTORE_DATA449__" localSheetId="21" hidden="1">#REF!,#REF!,#REF!,#REF!,#REF!,#REF!,#REF!,#REF!,#REF!,#REF!,#REF!,#REF!,#REF!,#REF!,#REF!</definedName>
    <definedName name="__APW_RESTORE_DATA45__" localSheetId="20" hidden="1">#REF!,#REF!,#REF!,#REF!,#REF!,#REF!,#REF!,#REF!,#REF!,#REF!,#REF!,#REF!,#REF!,#REF!,#REF!</definedName>
    <definedName name="__APW_RESTORE_DATA45__" localSheetId="21" hidden="1">#REF!,#REF!,#REF!,#REF!,#REF!,#REF!,#REF!,#REF!,#REF!,#REF!,#REF!,#REF!,#REF!,#REF!,#REF!</definedName>
    <definedName name="__APW_RESTORE_DATA450__" localSheetId="20" hidden="1">#REF!,#REF!,#REF!,#REF!,#REF!,#REF!,#REF!,#REF!,#REF!,#REF!,#REF!,#REF!,#REF!,#REF!,#REF!</definedName>
    <definedName name="__APW_RESTORE_DATA450__" localSheetId="21" hidden="1">#REF!,#REF!,#REF!,#REF!,#REF!,#REF!,#REF!,#REF!,#REF!,#REF!,#REF!,#REF!,#REF!,#REF!,#REF!</definedName>
    <definedName name="__APW_RESTORE_DATA451__" localSheetId="20" hidden="1">#REF!,#REF!,#REF!,#REF!,#REF!,#REF!,#REF!,#REF!,#REF!,#REF!,#REF!,#REF!,#REF!,#REF!,#REF!</definedName>
    <definedName name="__APW_RESTORE_DATA451__" localSheetId="21" hidden="1">#REF!,#REF!,#REF!,#REF!,#REF!,#REF!,#REF!,#REF!,#REF!,#REF!,#REF!,#REF!,#REF!,#REF!,#REF!</definedName>
    <definedName name="__APW_RESTORE_DATA452__" localSheetId="20" hidden="1">#REF!,#REF!,#REF!,#REF!,#REF!,#REF!,#REF!,#REF!,#REF!,#REF!,#REF!,#REF!,#REF!,#REF!,#REF!</definedName>
    <definedName name="__APW_RESTORE_DATA452__" localSheetId="21" hidden="1">#REF!,#REF!,#REF!,#REF!,#REF!,#REF!,#REF!,#REF!,#REF!,#REF!,#REF!,#REF!,#REF!,#REF!,#REF!</definedName>
    <definedName name="__APW_RESTORE_DATA453__" localSheetId="20" hidden="1">#REF!,#REF!,#REF!,#REF!,#REF!,#REF!,#REF!,#REF!,#REF!,#REF!,#REF!,#REF!,#REF!,#REF!,#REF!</definedName>
    <definedName name="__APW_RESTORE_DATA453__" localSheetId="21" hidden="1">#REF!,#REF!,#REF!,#REF!,#REF!,#REF!,#REF!,#REF!,#REF!,#REF!,#REF!,#REF!,#REF!,#REF!,#REF!</definedName>
    <definedName name="__APW_RESTORE_DATA454__" localSheetId="20" hidden="1">#REF!,#REF!,#REF!,#REF!,#REF!,#REF!,#REF!,#REF!,#REF!,#REF!,#REF!,#REF!,#REF!,#REF!,#REF!</definedName>
    <definedName name="__APW_RESTORE_DATA454__" localSheetId="21" hidden="1">#REF!,#REF!,#REF!,#REF!,#REF!,#REF!,#REF!,#REF!,#REF!,#REF!,#REF!,#REF!,#REF!,#REF!,#REF!</definedName>
    <definedName name="__APW_RESTORE_DATA455__" localSheetId="20" hidden="1">#REF!,#REF!,#REF!,#REF!,#REF!,#REF!,#REF!,#REF!,#REF!,#REF!,#REF!,#REF!,#REF!,#REF!,#REF!</definedName>
    <definedName name="__APW_RESTORE_DATA455__" localSheetId="21" hidden="1">#REF!,#REF!,#REF!,#REF!,#REF!,#REF!,#REF!,#REF!,#REF!,#REF!,#REF!,#REF!,#REF!,#REF!,#REF!</definedName>
    <definedName name="__APW_RESTORE_DATA456__" localSheetId="20" hidden="1">#REF!,#REF!,#REF!,#REF!,#REF!,#REF!,#REF!,#REF!,#REF!,#REF!,#REF!,#REF!,#REF!,#REF!,#REF!</definedName>
    <definedName name="__APW_RESTORE_DATA456__" localSheetId="21" hidden="1">#REF!,#REF!,#REF!,#REF!,#REF!,#REF!,#REF!,#REF!,#REF!,#REF!,#REF!,#REF!,#REF!,#REF!,#REF!</definedName>
    <definedName name="__APW_RESTORE_DATA457__" localSheetId="20" hidden="1">#REF!,#REF!,#REF!,#REF!,#REF!,#REF!,#REF!,#REF!,#REF!,#REF!,#REF!,#REF!,#REF!,#REF!,#REF!</definedName>
    <definedName name="__APW_RESTORE_DATA457__" localSheetId="21" hidden="1">#REF!,#REF!,#REF!,#REF!,#REF!,#REF!,#REF!,#REF!,#REF!,#REF!,#REF!,#REF!,#REF!,#REF!,#REF!</definedName>
    <definedName name="__APW_RESTORE_DATA458__" localSheetId="20" hidden="1">#REF!,#REF!,#REF!,#REF!,#REF!,#REF!,#REF!,#REF!,#REF!,#REF!,#REF!,#REF!,#REF!,#REF!,#REF!</definedName>
    <definedName name="__APW_RESTORE_DATA458__" localSheetId="21" hidden="1">#REF!,#REF!,#REF!,#REF!,#REF!,#REF!,#REF!,#REF!,#REF!,#REF!,#REF!,#REF!,#REF!,#REF!,#REF!</definedName>
    <definedName name="__APW_RESTORE_DATA459__" localSheetId="20" hidden="1">#REF!,#REF!,#REF!,#REF!,#REF!,#REF!,#REF!,#REF!,#REF!,#REF!,#REF!,#REF!,#REF!,#REF!,#REF!</definedName>
    <definedName name="__APW_RESTORE_DATA459__" localSheetId="21" hidden="1">#REF!,#REF!,#REF!,#REF!,#REF!,#REF!,#REF!,#REF!,#REF!,#REF!,#REF!,#REF!,#REF!,#REF!,#REF!</definedName>
    <definedName name="__APW_RESTORE_DATA46__" localSheetId="20" hidden="1">#REF!,#REF!,#REF!,#REF!,#REF!,#REF!,#REF!,#REF!,#REF!,#REF!,#REF!,#REF!,#REF!,#REF!,#REF!</definedName>
    <definedName name="__APW_RESTORE_DATA46__" localSheetId="21" hidden="1">#REF!,#REF!,#REF!,#REF!,#REF!,#REF!,#REF!,#REF!,#REF!,#REF!,#REF!,#REF!,#REF!,#REF!,#REF!</definedName>
    <definedName name="__APW_RESTORE_DATA460__" localSheetId="20" hidden="1">#REF!,#REF!,#REF!,#REF!,#REF!,#REF!,#REF!,#REF!,#REF!,#REF!,#REF!,#REF!,#REF!,#REF!,#REF!</definedName>
    <definedName name="__APW_RESTORE_DATA460__" localSheetId="21" hidden="1">#REF!,#REF!,#REF!,#REF!,#REF!,#REF!,#REF!,#REF!,#REF!,#REF!,#REF!,#REF!,#REF!,#REF!,#REF!</definedName>
    <definedName name="__APW_RESTORE_DATA461__" localSheetId="20" hidden="1">#REF!,#REF!,#REF!,#REF!,#REF!,#REF!,#REF!,#REF!,#REF!,#REF!,#REF!,#REF!,#REF!,#REF!,#REF!</definedName>
    <definedName name="__APW_RESTORE_DATA461__" localSheetId="21" hidden="1">#REF!,#REF!,#REF!,#REF!,#REF!,#REF!,#REF!,#REF!,#REF!,#REF!,#REF!,#REF!,#REF!,#REF!,#REF!</definedName>
    <definedName name="__APW_RESTORE_DATA462__" localSheetId="20" hidden="1">#REF!,#REF!,#REF!,#REF!,#REF!,#REF!,#REF!,#REF!,#REF!,#REF!,#REF!,#REF!,#REF!,#REF!,#REF!</definedName>
    <definedName name="__APW_RESTORE_DATA462__" localSheetId="21" hidden="1">#REF!,#REF!,#REF!,#REF!,#REF!,#REF!,#REF!,#REF!,#REF!,#REF!,#REF!,#REF!,#REF!,#REF!,#REF!</definedName>
    <definedName name="__APW_RESTORE_DATA463__" localSheetId="20" hidden="1">#REF!,#REF!,#REF!,#REF!,#REF!,#REF!,#REF!,#REF!,#REF!,#REF!,#REF!,#REF!,#REF!,#REF!,#REF!</definedName>
    <definedName name="__APW_RESTORE_DATA463__" localSheetId="21" hidden="1">#REF!,#REF!,#REF!,#REF!,#REF!,#REF!,#REF!,#REF!,#REF!,#REF!,#REF!,#REF!,#REF!,#REF!,#REF!</definedName>
    <definedName name="__APW_RESTORE_DATA464__" localSheetId="20" hidden="1">#REF!,#REF!,#REF!,#REF!,#REF!,#REF!,#REF!,#REF!,#REF!,#REF!,#REF!,#REF!,#REF!,#REF!,#REF!</definedName>
    <definedName name="__APW_RESTORE_DATA464__" localSheetId="21" hidden="1">#REF!,#REF!,#REF!,#REF!,#REF!,#REF!,#REF!,#REF!,#REF!,#REF!,#REF!,#REF!,#REF!,#REF!,#REF!</definedName>
    <definedName name="__APW_RESTORE_DATA465__" localSheetId="20" hidden="1">#REF!,#REF!,#REF!,#REF!,#REF!,#REF!,#REF!,#REF!,#REF!,#REF!,#REF!,#REF!,#REF!,#REF!,#REF!</definedName>
    <definedName name="__APW_RESTORE_DATA465__" localSheetId="21" hidden="1">#REF!,#REF!,#REF!,#REF!,#REF!,#REF!,#REF!,#REF!,#REF!,#REF!,#REF!,#REF!,#REF!,#REF!,#REF!</definedName>
    <definedName name="__APW_RESTORE_DATA466__" localSheetId="20" hidden="1">#REF!,#REF!,#REF!,#REF!,#REF!,#REF!,#REF!,#REF!,#REF!,#REF!,#REF!,#REF!,#REF!,#REF!,#REF!</definedName>
    <definedName name="__APW_RESTORE_DATA466__" localSheetId="21" hidden="1">#REF!,#REF!,#REF!,#REF!,#REF!,#REF!,#REF!,#REF!,#REF!,#REF!,#REF!,#REF!,#REF!,#REF!,#REF!</definedName>
    <definedName name="__APW_RESTORE_DATA467__" localSheetId="20" hidden="1">#REF!,#REF!,#REF!,#REF!,#REF!,#REF!,#REF!,#REF!,#REF!,#REF!,#REF!,#REF!,#REF!,#REF!,#REF!</definedName>
    <definedName name="__APW_RESTORE_DATA467__" localSheetId="21" hidden="1">#REF!,#REF!,#REF!,#REF!,#REF!,#REF!,#REF!,#REF!,#REF!,#REF!,#REF!,#REF!,#REF!,#REF!,#REF!</definedName>
    <definedName name="__APW_RESTORE_DATA468__" localSheetId="20" hidden="1">#REF!,#REF!,#REF!,#REF!,#REF!,#REF!,#REF!,#REF!,#REF!,#REF!,#REF!,#REF!,#REF!,#REF!,#REF!</definedName>
    <definedName name="__APW_RESTORE_DATA468__" localSheetId="21" hidden="1">#REF!,#REF!,#REF!,#REF!,#REF!,#REF!,#REF!,#REF!,#REF!,#REF!,#REF!,#REF!,#REF!,#REF!,#REF!</definedName>
    <definedName name="__APW_RESTORE_DATA469__" localSheetId="20" hidden="1">#REF!,#REF!,#REF!,#REF!,#REF!,#REF!,#REF!,#REF!,#REF!,#REF!,#REF!,#REF!,#REF!,#REF!,#REF!</definedName>
    <definedName name="__APW_RESTORE_DATA469__" localSheetId="21" hidden="1">#REF!,#REF!,#REF!,#REF!,#REF!,#REF!,#REF!,#REF!,#REF!,#REF!,#REF!,#REF!,#REF!,#REF!,#REF!</definedName>
    <definedName name="__APW_RESTORE_DATA47__" localSheetId="20" hidden="1">#REF!,#REF!,#REF!,#REF!,#REF!,#REF!,#REF!,#REF!,#REF!,#REF!,#REF!,#REF!,#REF!,#REF!,#REF!</definedName>
    <definedName name="__APW_RESTORE_DATA47__" localSheetId="21" hidden="1">#REF!,#REF!,#REF!,#REF!,#REF!,#REF!,#REF!,#REF!,#REF!,#REF!,#REF!,#REF!,#REF!,#REF!,#REF!</definedName>
    <definedName name="__APW_RESTORE_DATA470__" localSheetId="20" hidden="1">#REF!,#REF!,#REF!,#REF!,#REF!,#REF!,#REF!,#REF!,#REF!,#REF!,#REF!,#REF!,#REF!,#REF!,#REF!</definedName>
    <definedName name="__APW_RESTORE_DATA470__" localSheetId="21" hidden="1">#REF!,#REF!,#REF!,#REF!,#REF!,#REF!,#REF!,#REF!,#REF!,#REF!,#REF!,#REF!,#REF!,#REF!,#REF!</definedName>
    <definedName name="__APW_RESTORE_DATA471__" localSheetId="20" hidden="1">#REF!,#REF!,#REF!,#REF!,#REF!,#REF!,#REF!,#REF!,#REF!,#REF!,#REF!,#REF!,#REF!,#REF!,#REF!</definedName>
    <definedName name="__APW_RESTORE_DATA471__" localSheetId="21" hidden="1">#REF!,#REF!,#REF!,#REF!,#REF!,#REF!,#REF!,#REF!,#REF!,#REF!,#REF!,#REF!,#REF!,#REF!,#REF!</definedName>
    <definedName name="__APW_RESTORE_DATA472__" localSheetId="20" hidden="1">#REF!,#REF!,#REF!,#REF!,#REF!,#REF!,#REF!,#REF!,#REF!,#REF!,#REF!,#REF!,#REF!,#REF!,#REF!</definedName>
    <definedName name="__APW_RESTORE_DATA472__" localSheetId="21" hidden="1">#REF!,#REF!,#REF!,#REF!,#REF!,#REF!,#REF!,#REF!,#REF!,#REF!,#REF!,#REF!,#REF!,#REF!,#REF!</definedName>
    <definedName name="__APW_RESTORE_DATA473__" localSheetId="20" hidden="1">#REF!,#REF!,#REF!,#REF!,#REF!,#REF!,#REF!,#REF!,#REF!,#REF!,#REF!,#REF!,#REF!,#REF!,#REF!</definedName>
    <definedName name="__APW_RESTORE_DATA473__" localSheetId="21" hidden="1">#REF!,#REF!,#REF!,#REF!,#REF!,#REF!,#REF!,#REF!,#REF!,#REF!,#REF!,#REF!,#REF!,#REF!,#REF!</definedName>
    <definedName name="__APW_RESTORE_DATA474__" localSheetId="20" hidden="1">#REF!,#REF!,#REF!,#REF!,#REF!,#REF!,#REF!,#REF!,#REF!,#REF!,#REF!,#REF!,#REF!,#REF!</definedName>
    <definedName name="__APW_RESTORE_DATA474__" localSheetId="21" hidden="1">#REF!,#REF!,#REF!,#REF!,#REF!,#REF!,#REF!,#REF!,#REF!,#REF!,#REF!,#REF!,#REF!,#REF!</definedName>
    <definedName name="__APW_RESTORE_DATA475__" localSheetId="20" hidden="1">#REF!,#REF!,#REF!,#REF!,#REF!,#REF!,#REF!,#REF!,#REF!,#REF!,#REF!,#REF!,#REF!,#REF!</definedName>
    <definedName name="__APW_RESTORE_DATA475__" localSheetId="21" hidden="1">#REF!,#REF!,#REF!,#REF!,#REF!,#REF!,#REF!,#REF!,#REF!,#REF!,#REF!,#REF!,#REF!,#REF!</definedName>
    <definedName name="__APW_RESTORE_DATA476__" localSheetId="20" hidden="1">#REF!,#REF!,#REF!,#REF!,#REF!,#REF!,#REF!,#REF!,#REF!,#REF!,#REF!,#REF!,#REF!,#REF!</definedName>
    <definedName name="__APW_RESTORE_DATA476__" localSheetId="21" hidden="1">#REF!,#REF!,#REF!,#REF!,#REF!,#REF!,#REF!,#REF!,#REF!,#REF!,#REF!,#REF!,#REF!,#REF!</definedName>
    <definedName name="__APW_RESTORE_DATA477__" localSheetId="20" hidden="1">#REF!,#REF!,#REF!,#REF!,#REF!,#REF!,#REF!,#REF!,#REF!,#REF!,#REF!,#REF!,#REF!,#REF!</definedName>
    <definedName name="__APW_RESTORE_DATA477__" localSheetId="21" hidden="1">#REF!,#REF!,#REF!,#REF!,#REF!,#REF!,#REF!,#REF!,#REF!,#REF!,#REF!,#REF!,#REF!,#REF!</definedName>
    <definedName name="__APW_RESTORE_DATA478__" localSheetId="20" hidden="1">#REF!,#REF!,#REF!,#REF!,#REF!,#REF!,#REF!,#REF!,#REF!,#REF!,#REF!,#REF!,#REF!,#REF!</definedName>
    <definedName name="__APW_RESTORE_DATA478__" localSheetId="21" hidden="1">#REF!,#REF!,#REF!,#REF!,#REF!,#REF!,#REF!,#REF!,#REF!,#REF!,#REF!,#REF!,#REF!,#REF!</definedName>
    <definedName name="__APW_RESTORE_DATA479__" localSheetId="20" hidden="1">#REF!,#REF!,#REF!,#REF!,#REF!,#REF!,#REF!,#REF!,#REF!,#REF!,#REF!,#REF!,#REF!,#REF!</definedName>
    <definedName name="__APW_RESTORE_DATA479__" localSheetId="21" hidden="1">#REF!,#REF!,#REF!,#REF!,#REF!,#REF!,#REF!,#REF!,#REF!,#REF!,#REF!,#REF!,#REF!,#REF!</definedName>
    <definedName name="__APW_RESTORE_DATA48__" localSheetId="20" hidden="1">#REF!,#REF!,#REF!,#REF!,#REF!,#REF!,#REF!,#REF!,#REF!,#REF!,#REF!,#REF!,#REF!,#REF!,#REF!</definedName>
    <definedName name="__APW_RESTORE_DATA48__" localSheetId="21" hidden="1">#REF!,#REF!,#REF!,#REF!,#REF!,#REF!,#REF!,#REF!,#REF!,#REF!,#REF!,#REF!,#REF!,#REF!,#REF!</definedName>
    <definedName name="__APW_RESTORE_DATA480__" localSheetId="20" hidden="1">#REF!,#REF!,#REF!,#REF!,#REF!,#REF!,#REF!,#REF!,#REF!,#REF!,#REF!,#REF!,#REF!,#REF!</definedName>
    <definedName name="__APW_RESTORE_DATA480__" localSheetId="21" hidden="1">#REF!,#REF!,#REF!,#REF!,#REF!,#REF!,#REF!,#REF!,#REF!,#REF!,#REF!,#REF!,#REF!,#REF!</definedName>
    <definedName name="__APW_RESTORE_DATA481__" localSheetId="20" hidden="1">#REF!,#REF!,#REF!,#REF!,#REF!,#REF!,#REF!,#REF!,#REF!,#REF!,#REF!,#REF!,#REF!,#REF!</definedName>
    <definedName name="__APW_RESTORE_DATA481__" localSheetId="21" hidden="1">#REF!,#REF!,#REF!,#REF!,#REF!,#REF!,#REF!,#REF!,#REF!,#REF!,#REF!,#REF!,#REF!,#REF!</definedName>
    <definedName name="__APW_RESTORE_DATA482__" localSheetId="20" hidden="1">#REF!,#REF!,#REF!,#REF!,#REF!,#REF!,#REF!,#REF!,#REF!,#REF!,#REF!,#REF!,#REF!,#REF!</definedName>
    <definedName name="__APW_RESTORE_DATA482__" localSheetId="21" hidden="1">#REF!,#REF!,#REF!,#REF!,#REF!,#REF!,#REF!,#REF!,#REF!,#REF!,#REF!,#REF!,#REF!,#REF!</definedName>
    <definedName name="__APW_RESTORE_DATA483__" localSheetId="20" hidden="1">#REF!,#REF!,#REF!,#REF!,#REF!,#REF!,#REF!,#REF!,#REF!,#REF!,#REF!,#REF!,#REF!,#REF!</definedName>
    <definedName name="__APW_RESTORE_DATA483__" localSheetId="21" hidden="1">#REF!,#REF!,#REF!,#REF!,#REF!,#REF!,#REF!,#REF!,#REF!,#REF!,#REF!,#REF!,#REF!,#REF!</definedName>
    <definedName name="__APW_RESTORE_DATA484__" localSheetId="20" hidden="1">#REF!,#REF!,#REF!,#REF!,#REF!,#REF!,#REF!,#REF!,#REF!,#REF!,#REF!,#REF!,#REF!,#REF!</definedName>
    <definedName name="__APW_RESTORE_DATA484__" localSheetId="21" hidden="1">#REF!,#REF!,#REF!,#REF!,#REF!,#REF!,#REF!,#REF!,#REF!,#REF!,#REF!,#REF!,#REF!,#REF!</definedName>
    <definedName name="__APW_RESTORE_DATA485__" localSheetId="20" hidden="1">#REF!,#REF!,#REF!,#REF!,#REF!,#REF!,#REF!,#REF!,#REF!,#REF!,#REF!,#REF!,#REF!,#REF!</definedName>
    <definedName name="__APW_RESTORE_DATA485__" localSheetId="21" hidden="1">#REF!,#REF!,#REF!,#REF!,#REF!,#REF!,#REF!,#REF!,#REF!,#REF!,#REF!,#REF!,#REF!,#REF!</definedName>
    <definedName name="__APW_RESTORE_DATA486__" localSheetId="20" hidden="1">#REF!,#REF!,#REF!,#REF!,#REF!,#REF!,#REF!,#REF!,#REF!,#REF!,#REF!,#REF!,#REF!,#REF!</definedName>
    <definedName name="__APW_RESTORE_DATA486__" localSheetId="21" hidden="1">#REF!,#REF!,#REF!,#REF!,#REF!,#REF!,#REF!,#REF!,#REF!,#REF!,#REF!,#REF!,#REF!,#REF!</definedName>
    <definedName name="__APW_RESTORE_DATA487__" localSheetId="20" hidden="1">#REF!,#REF!,#REF!,#REF!,#REF!,#REF!,#REF!,#REF!,#REF!,#REF!,#REF!,#REF!,#REF!,#REF!</definedName>
    <definedName name="__APW_RESTORE_DATA487__" localSheetId="21" hidden="1">#REF!,#REF!,#REF!,#REF!,#REF!,#REF!,#REF!,#REF!,#REF!,#REF!,#REF!,#REF!,#REF!,#REF!</definedName>
    <definedName name="__APW_RESTORE_DATA488__" localSheetId="20" hidden="1">#REF!,#REF!,#REF!,#REF!,#REF!,#REF!,#REF!,#REF!,#REF!,#REF!,#REF!,#REF!,#REF!,#REF!</definedName>
    <definedName name="__APW_RESTORE_DATA488__" localSheetId="21" hidden="1">#REF!,#REF!,#REF!,#REF!,#REF!,#REF!,#REF!,#REF!,#REF!,#REF!,#REF!,#REF!,#REF!,#REF!</definedName>
    <definedName name="__APW_RESTORE_DATA489__" localSheetId="20" hidden="1">#REF!,#REF!,#REF!,#REF!,#REF!,#REF!,#REF!,#REF!,#REF!,#REF!,#REF!,#REF!,#REF!,#REF!</definedName>
    <definedName name="__APW_RESTORE_DATA489__" localSheetId="21" hidden="1">#REF!,#REF!,#REF!,#REF!,#REF!,#REF!,#REF!,#REF!,#REF!,#REF!,#REF!,#REF!,#REF!,#REF!</definedName>
    <definedName name="__APW_RESTORE_DATA49__" localSheetId="20" hidden="1">#REF!,#REF!,#REF!,#REF!,#REF!,#REF!,#REF!,#REF!,#REF!,#REF!,#REF!,#REF!,#REF!,#REF!,#REF!</definedName>
    <definedName name="__APW_RESTORE_DATA49__" localSheetId="21" hidden="1">#REF!,#REF!,#REF!,#REF!,#REF!,#REF!,#REF!,#REF!,#REF!,#REF!,#REF!,#REF!,#REF!,#REF!,#REF!</definedName>
    <definedName name="__APW_RESTORE_DATA490__" localSheetId="20" hidden="1">#REF!,#REF!,#REF!,#REF!,#REF!,#REF!,#REF!,#REF!,#REF!,#REF!,#REF!,#REF!,#REF!,#REF!</definedName>
    <definedName name="__APW_RESTORE_DATA490__" localSheetId="21" hidden="1">#REF!,#REF!,#REF!,#REF!,#REF!,#REF!,#REF!,#REF!,#REF!,#REF!,#REF!,#REF!,#REF!,#REF!</definedName>
    <definedName name="__APW_RESTORE_DATA491__" localSheetId="20" hidden="1">#REF!,#REF!,#REF!,#REF!,#REF!,#REF!,#REF!,#REF!,#REF!,#REF!,#REF!,#REF!,#REF!,#REF!</definedName>
    <definedName name="__APW_RESTORE_DATA491__" localSheetId="21" hidden="1">#REF!,#REF!,#REF!,#REF!,#REF!,#REF!,#REF!,#REF!,#REF!,#REF!,#REF!,#REF!,#REF!,#REF!</definedName>
    <definedName name="__APW_RESTORE_DATA492__" localSheetId="20" hidden="1">#REF!,#REF!,#REF!,#REF!,#REF!,#REF!,#REF!,#REF!,#REF!,#REF!,#REF!,#REF!,#REF!,#REF!</definedName>
    <definedName name="__APW_RESTORE_DATA492__" localSheetId="21" hidden="1">#REF!,#REF!,#REF!,#REF!,#REF!,#REF!,#REF!,#REF!,#REF!,#REF!,#REF!,#REF!,#REF!,#REF!</definedName>
    <definedName name="__APW_RESTORE_DATA493__" localSheetId="20" hidden="1">#REF!,#REF!,#REF!,#REF!,#REF!,#REF!,#REF!,#REF!,#REF!,#REF!,#REF!,#REF!,#REF!,#REF!</definedName>
    <definedName name="__APW_RESTORE_DATA493__" localSheetId="21" hidden="1">#REF!,#REF!,#REF!,#REF!,#REF!,#REF!,#REF!,#REF!,#REF!,#REF!,#REF!,#REF!,#REF!,#REF!</definedName>
    <definedName name="__APW_RESTORE_DATA494__" localSheetId="20" hidden="1">#REF!,#REF!,#REF!,#REF!,#REF!,#REF!,#REF!,#REF!,#REF!,#REF!,#REF!,#REF!,#REF!,#REF!</definedName>
    <definedName name="__APW_RESTORE_DATA494__" localSheetId="21" hidden="1">#REF!,#REF!,#REF!,#REF!,#REF!,#REF!,#REF!,#REF!,#REF!,#REF!,#REF!,#REF!,#REF!,#REF!</definedName>
    <definedName name="__APW_RESTORE_DATA495__" localSheetId="20" hidden="1">#REF!,#REF!,#REF!,#REF!,#REF!,#REF!,#REF!,#REF!,#REF!,#REF!,#REF!,#REF!,#REF!,#REF!</definedName>
    <definedName name="__APW_RESTORE_DATA495__" localSheetId="21" hidden="1">#REF!,#REF!,#REF!,#REF!,#REF!,#REF!,#REF!,#REF!,#REF!,#REF!,#REF!,#REF!,#REF!,#REF!</definedName>
    <definedName name="__APW_RESTORE_DATA496__" localSheetId="20" hidden="1">#REF!,#REF!,#REF!,#REF!,#REF!,#REF!,#REF!,#REF!,#REF!,#REF!,#REF!,#REF!,#REF!,#REF!</definedName>
    <definedName name="__APW_RESTORE_DATA496__" localSheetId="21" hidden="1">#REF!,#REF!,#REF!,#REF!,#REF!,#REF!,#REF!,#REF!,#REF!,#REF!,#REF!,#REF!,#REF!,#REF!</definedName>
    <definedName name="__APW_RESTORE_DATA497__" localSheetId="20" hidden="1">#REF!,#REF!,#REF!,#REF!,#REF!,#REF!,#REF!,#REF!,#REF!,#REF!,#REF!,#REF!,#REF!,#REF!</definedName>
    <definedName name="__APW_RESTORE_DATA497__" localSheetId="21" hidden="1">#REF!,#REF!,#REF!,#REF!,#REF!,#REF!,#REF!,#REF!,#REF!,#REF!,#REF!,#REF!,#REF!,#REF!</definedName>
    <definedName name="__APW_RESTORE_DATA498__" localSheetId="20" hidden="1">#REF!,#REF!,#REF!,#REF!,#REF!,#REF!,#REF!,#REF!,#REF!,#REF!,#REF!,#REF!,#REF!,#REF!</definedName>
    <definedName name="__APW_RESTORE_DATA498__" localSheetId="21" hidden="1">#REF!,#REF!,#REF!,#REF!,#REF!,#REF!,#REF!,#REF!,#REF!,#REF!,#REF!,#REF!,#REF!,#REF!</definedName>
    <definedName name="__APW_RESTORE_DATA499__" localSheetId="20" hidden="1">#REF!,#REF!,#REF!,#REF!,#REF!,#REF!,#REF!,#REF!,#REF!,#REF!,#REF!,#REF!,#REF!,#REF!</definedName>
    <definedName name="__APW_RESTORE_DATA499__" localSheetId="21" hidden="1">#REF!,#REF!,#REF!,#REF!,#REF!,#REF!,#REF!,#REF!,#REF!,#REF!,#REF!,#REF!,#REF!,#REF!</definedName>
    <definedName name="__APW_RESTORE_DATA5__" localSheetId="20" hidden="1">#REF!,#REF!,#REF!,#REF!,#REF!,#REF!,#REF!,#REF!,#REF!,#REF!,#REF!,#REF!,#REF!,#REF!,#REF!,#REF!</definedName>
    <definedName name="__APW_RESTORE_DATA5__" localSheetId="21" hidden="1">#REF!,#REF!,#REF!,#REF!,#REF!,#REF!,#REF!,#REF!,#REF!,#REF!,#REF!,#REF!,#REF!,#REF!,#REF!,#REF!</definedName>
    <definedName name="__APW_RESTORE_DATA50__" localSheetId="20" hidden="1">#REF!,#REF!,#REF!,#REF!,#REF!,#REF!,#REF!,#REF!,#REF!,#REF!,#REF!,#REF!,#REF!,#REF!,#REF!</definedName>
    <definedName name="__APW_RESTORE_DATA50__" localSheetId="21" hidden="1">#REF!,#REF!,#REF!,#REF!,#REF!,#REF!,#REF!,#REF!,#REF!,#REF!,#REF!,#REF!,#REF!,#REF!,#REF!</definedName>
    <definedName name="__APW_RESTORE_DATA500__" localSheetId="20" hidden="1">#REF!,#REF!,#REF!,#REF!,#REF!,#REF!,#REF!,#REF!,#REF!,#REF!,#REF!,#REF!,#REF!,#REF!</definedName>
    <definedName name="__APW_RESTORE_DATA500__" localSheetId="21" hidden="1">#REF!,#REF!,#REF!,#REF!,#REF!,#REF!,#REF!,#REF!,#REF!,#REF!,#REF!,#REF!,#REF!,#REF!</definedName>
    <definedName name="__APW_RESTORE_DATA501__" localSheetId="20" hidden="1">#REF!,#REF!,#REF!,#REF!,#REF!,#REF!,#REF!,#REF!,#REF!,#REF!,#REF!,#REF!,#REF!,#REF!</definedName>
    <definedName name="__APW_RESTORE_DATA501__" localSheetId="21" hidden="1">#REF!,#REF!,#REF!,#REF!,#REF!,#REF!,#REF!,#REF!,#REF!,#REF!,#REF!,#REF!,#REF!,#REF!</definedName>
    <definedName name="__APW_RESTORE_DATA502__" localSheetId="20" hidden="1">#REF!,#REF!,#REF!,#REF!,#REF!,#REF!,#REF!,#REF!,#REF!,#REF!,#REF!,#REF!,#REF!,#REF!</definedName>
    <definedName name="__APW_RESTORE_DATA502__" localSheetId="21" hidden="1">#REF!,#REF!,#REF!,#REF!,#REF!,#REF!,#REF!,#REF!,#REF!,#REF!,#REF!,#REF!,#REF!,#REF!</definedName>
    <definedName name="__APW_RESTORE_DATA503__" localSheetId="20" hidden="1">#REF!,#REF!,#REF!,#REF!,#REF!,#REF!,#REF!,#REF!,#REF!,#REF!,#REF!,#REF!,#REF!,#REF!</definedName>
    <definedName name="__APW_RESTORE_DATA503__" localSheetId="21" hidden="1">#REF!,#REF!,#REF!,#REF!,#REF!,#REF!,#REF!,#REF!,#REF!,#REF!,#REF!,#REF!,#REF!,#REF!</definedName>
    <definedName name="__APW_RESTORE_DATA504__" localSheetId="20" hidden="1">#REF!,#REF!,#REF!,#REF!,#REF!,#REF!,#REF!,#REF!,#REF!,#REF!,#REF!,#REF!,#REF!,#REF!</definedName>
    <definedName name="__APW_RESTORE_DATA504__" localSheetId="21" hidden="1">#REF!,#REF!,#REF!,#REF!,#REF!,#REF!,#REF!,#REF!,#REF!,#REF!,#REF!,#REF!,#REF!,#REF!</definedName>
    <definedName name="__APW_RESTORE_DATA505__" localSheetId="20" hidden="1">#REF!,#REF!,#REF!,#REF!,#REF!,#REF!,#REF!,#REF!,#REF!,#REF!,#REF!,#REF!,#REF!,#REF!</definedName>
    <definedName name="__APW_RESTORE_DATA505__" localSheetId="21" hidden="1">#REF!,#REF!,#REF!,#REF!,#REF!,#REF!,#REF!,#REF!,#REF!,#REF!,#REF!,#REF!,#REF!,#REF!</definedName>
    <definedName name="__APW_RESTORE_DATA506__" localSheetId="20" hidden="1">#REF!,#REF!,#REF!,#REF!,#REF!,#REF!,#REF!,#REF!,#REF!,#REF!,#REF!,#REF!,#REF!,#REF!</definedName>
    <definedName name="__APW_RESTORE_DATA506__" localSheetId="21" hidden="1">#REF!,#REF!,#REF!,#REF!,#REF!,#REF!,#REF!,#REF!,#REF!,#REF!,#REF!,#REF!,#REF!,#REF!</definedName>
    <definedName name="__APW_RESTORE_DATA507__" localSheetId="20" hidden="1">#REF!,#REF!,#REF!,#REF!,#REF!,#REF!,#REF!,#REF!,#REF!,#REF!,#REF!,#REF!,#REF!,#REF!</definedName>
    <definedName name="__APW_RESTORE_DATA507__" localSheetId="21" hidden="1">#REF!,#REF!,#REF!,#REF!,#REF!,#REF!,#REF!,#REF!,#REF!,#REF!,#REF!,#REF!,#REF!,#REF!</definedName>
    <definedName name="__APW_RESTORE_DATA508__" localSheetId="20" hidden="1">#REF!,#REF!,#REF!,#REF!,#REF!,#REF!,#REF!,#REF!,#REF!,#REF!,#REF!,#REF!,#REF!,#REF!</definedName>
    <definedName name="__APW_RESTORE_DATA508__" localSheetId="21" hidden="1">#REF!,#REF!,#REF!,#REF!,#REF!,#REF!,#REF!,#REF!,#REF!,#REF!,#REF!,#REF!,#REF!,#REF!</definedName>
    <definedName name="__APW_RESTORE_DATA509__" localSheetId="20" hidden="1">#REF!,#REF!,#REF!,#REF!,#REF!,#REF!,#REF!,#REF!,#REF!,#REF!,#REF!,#REF!,#REF!,#REF!</definedName>
    <definedName name="__APW_RESTORE_DATA509__" localSheetId="21" hidden="1">#REF!,#REF!,#REF!,#REF!,#REF!,#REF!,#REF!,#REF!,#REF!,#REF!,#REF!,#REF!,#REF!,#REF!</definedName>
    <definedName name="__APW_RESTORE_DATA51__" localSheetId="20" hidden="1">#REF!,#REF!,#REF!,#REF!,#REF!,#REF!,#REF!,#REF!,#REF!,#REF!,#REF!,#REF!,#REF!,#REF!,#REF!</definedName>
    <definedName name="__APW_RESTORE_DATA51__" localSheetId="21" hidden="1">#REF!,#REF!,#REF!,#REF!,#REF!,#REF!,#REF!,#REF!,#REF!,#REF!,#REF!,#REF!,#REF!,#REF!,#REF!</definedName>
    <definedName name="__APW_RESTORE_DATA510__" localSheetId="20" hidden="1">#REF!,#REF!,#REF!,#REF!,#REF!,#REF!,#REF!,#REF!,#REF!,#REF!,#REF!,#REF!,#REF!,#REF!</definedName>
    <definedName name="__APW_RESTORE_DATA510__" localSheetId="21" hidden="1">#REF!,#REF!,#REF!,#REF!,#REF!,#REF!,#REF!,#REF!,#REF!,#REF!,#REF!,#REF!,#REF!,#REF!</definedName>
    <definedName name="__APW_RESTORE_DATA511__" localSheetId="20" hidden="1">#REF!,#REF!,#REF!,#REF!,#REF!,#REF!,#REF!,#REF!,#REF!,#REF!,#REF!,#REF!,#REF!,#REF!</definedName>
    <definedName name="__APW_RESTORE_DATA511__" localSheetId="21" hidden="1">#REF!,#REF!,#REF!,#REF!,#REF!,#REF!,#REF!,#REF!,#REF!,#REF!,#REF!,#REF!,#REF!,#REF!</definedName>
    <definedName name="__APW_RESTORE_DATA512__" localSheetId="20" hidden="1">#REF!,#REF!,#REF!,#REF!,#REF!,#REF!,#REF!,#REF!,#REF!,#REF!,#REF!,#REF!,#REF!,#REF!</definedName>
    <definedName name="__APW_RESTORE_DATA512__" localSheetId="21" hidden="1">#REF!,#REF!,#REF!,#REF!,#REF!,#REF!,#REF!,#REF!,#REF!,#REF!,#REF!,#REF!,#REF!,#REF!</definedName>
    <definedName name="__APW_RESTORE_DATA513__" localSheetId="20" hidden="1">#REF!,#REF!,#REF!,#REF!,#REF!,#REF!,#REF!,#REF!,#REF!,#REF!,#REF!,#REF!,#REF!,#REF!</definedName>
    <definedName name="__APW_RESTORE_DATA513__" localSheetId="21" hidden="1">#REF!,#REF!,#REF!,#REF!,#REF!,#REF!,#REF!,#REF!,#REF!,#REF!,#REF!,#REF!,#REF!,#REF!</definedName>
    <definedName name="__APW_RESTORE_DATA514__" localSheetId="20" hidden="1">#REF!,#REF!,#REF!,#REF!,#REF!,#REF!,#REF!,#REF!,#REF!,#REF!,#REF!,#REF!,#REF!,#REF!</definedName>
    <definedName name="__APW_RESTORE_DATA514__" localSheetId="21" hidden="1">#REF!,#REF!,#REF!,#REF!,#REF!,#REF!,#REF!,#REF!,#REF!,#REF!,#REF!,#REF!,#REF!,#REF!</definedName>
    <definedName name="__APW_RESTORE_DATA515__" localSheetId="20" hidden="1">#REF!,#REF!,#REF!,#REF!,#REF!,#REF!,#REF!,#REF!,#REF!,#REF!,#REF!,#REF!,#REF!,#REF!</definedName>
    <definedName name="__APW_RESTORE_DATA515__" localSheetId="21" hidden="1">#REF!,#REF!,#REF!,#REF!,#REF!,#REF!,#REF!,#REF!,#REF!,#REF!,#REF!,#REF!,#REF!,#REF!</definedName>
    <definedName name="__APW_RESTORE_DATA516__" localSheetId="20" hidden="1">#REF!,#REF!,#REF!,#REF!,#REF!,#REF!,#REF!,#REF!,#REF!,#REF!,#REF!,#REF!,#REF!,#REF!</definedName>
    <definedName name="__APW_RESTORE_DATA516__" localSheetId="21" hidden="1">#REF!,#REF!,#REF!,#REF!,#REF!,#REF!,#REF!,#REF!,#REF!,#REF!,#REF!,#REF!,#REF!,#REF!</definedName>
    <definedName name="__APW_RESTORE_DATA517__" localSheetId="20" hidden="1">#REF!,#REF!,#REF!,#REF!,#REF!,#REF!,#REF!,#REF!,#REF!,#REF!,#REF!,#REF!,#REF!,#REF!</definedName>
    <definedName name="__APW_RESTORE_DATA517__" localSheetId="21" hidden="1">#REF!,#REF!,#REF!,#REF!,#REF!,#REF!,#REF!,#REF!,#REF!,#REF!,#REF!,#REF!,#REF!,#REF!</definedName>
    <definedName name="__APW_RESTORE_DATA518__" localSheetId="20" hidden="1">#REF!,#REF!,#REF!,#REF!,#REF!,#REF!,#REF!,#REF!,#REF!,#REF!,#REF!,#REF!,#REF!,#REF!</definedName>
    <definedName name="__APW_RESTORE_DATA518__" localSheetId="21" hidden="1">#REF!,#REF!,#REF!,#REF!,#REF!,#REF!,#REF!,#REF!,#REF!,#REF!,#REF!,#REF!,#REF!,#REF!</definedName>
    <definedName name="__APW_RESTORE_DATA519__" localSheetId="20" hidden="1">#REF!,#REF!,#REF!,#REF!,#REF!,#REF!,#REF!,#REF!,#REF!,#REF!,#REF!,#REF!,#REF!,#REF!</definedName>
    <definedName name="__APW_RESTORE_DATA519__" localSheetId="21" hidden="1">#REF!,#REF!,#REF!,#REF!,#REF!,#REF!,#REF!,#REF!,#REF!,#REF!,#REF!,#REF!,#REF!,#REF!</definedName>
    <definedName name="__APW_RESTORE_DATA52__" localSheetId="20" hidden="1">#REF!,#REF!,#REF!,#REF!,#REF!,#REF!,#REF!,#REF!,#REF!,#REF!,#REF!,#REF!,#REF!,#REF!,#REF!</definedName>
    <definedName name="__APW_RESTORE_DATA52__" localSheetId="21" hidden="1">#REF!,#REF!,#REF!,#REF!,#REF!,#REF!,#REF!,#REF!,#REF!,#REF!,#REF!,#REF!,#REF!,#REF!,#REF!</definedName>
    <definedName name="__APW_RESTORE_DATA520__" localSheetId="20" hidden="1">#REF!,#REF!,#REF!,#REF!,#REF!,#REF!,#REF!,#REF!,#REF!,#REF!,#REF!,#REF!,#REF!,#REF!</definedName>
    <definedName name="__APW_RESTORE_DATA520__" localSheetId="21" hidden="1">#REF!,#REF!,#REF!,#REF!,#REF!,#REF!,#REF!,#REF!,#REF!,#REF!,#REF!,#REF!,#REF!,#REF!</definedName>
    <definedName name="__APW_RESTORE_DATA521__" localSheetId="20" hidden="1">#REF!,#REF!,#REF!,#REF!,#REF!,#REF!,#REF!,#REF!,#REF!,#REF!,#REF!,#REF!,#REF!,#REF!</definedName>
    <definedName name="__APW_RESTORE_DATA521__" localSheetId="21" hidden="1">#REF!,#REF!,#REF!,#REF!,#REF!,#REF!,#REF!,#REF!,#REF!,#REF!,#REF!,#REF!,#REF!,#REF!</definedName>
    <definedName name="__APW_RESTORE_DATA522__" localSheetId="20" hidden="1">#REF!,#REF!,#REF!,#REF!,#REF!,#REF!,#REF!,#REF!,#REF!,#REF!,#REF!,#REF!,#REF!,#REF!</definedName>
    <definedName name="__APW_RESTORE_DATA522__" localSheetId="21" hidden="1">#REF!,#REF!,#REF!,#REF!,#REF!,#REF!,#REF!,#REF!,#REF!,#REF!,#REF!,#REF!,#REF!,#REF!</definedName>
    <definedName name="__APW_RESTORE_DATA523__" localSheetId="20" hidden="1">#REF!,#REF!,#REF!,#REF!,#REF!,#REF!,#REF!,#REF!,#REF!,#REF!,#REF!,#REF!,#REF!,#REF!</definedName>
    <definedName name="__APW_RESTORE_DATA523__" localSheetId="21" hidden="1">#REF!,#REF!,#REF!,#REF!,#REF!,#REF!,#REF!,#REF!,#REF!,#REF!,#REF!,#REF!,#REF!,#REF!</definedName>
    <definedName name="__APW_RESTORE_DATA524__" localSheetId="20" hidden="1">#REF!,#REF!,#REF!,#REF!,#REF!,#REF!,#REF!,#REF!,#REF!,#REF!,#REF!,#REF!,#REF!,#REF!</definedName>
    <definedName name="__APW_RESTORE_DATA524__" localSheetId="21" hidden="1">#REF!,#REF!,#REF!,#REF!,#REF!,#REF!,#REF!,#REF!,#REF!,#REF!,#REF!,#REF!,#REF!,#REF!</definedName>
    <definedName name="__APW_RESTORE_DATA525__" localSheetId="20" hidden="1">#REF!,#REF!,#REF!,#REF!,#REF!,#REF!,#REF!,#REF!,#REF!,#REF!,#REF!,#REF!,#REF!,#REF!</definedName>
    <definedName name="__APW_RESTORE_DATA525__" localSheetId="21" hidden="1">#REF!,#REF!,#REF!,#REF!,#REF!,#REF!,#REF!,#REF!,#REF!,#REF!,#REF!,#REF!,#REF!,#REF!</definedName>
    <definedName name="__APW_RESTORE_DATA526__" localSheetId="20" hidden="1">#REF!,#REF!,#REF!,#REF!,#REF!,#REF!,#REF!,#REF!,#REF!,#REF!,#REF!,#REF!,#REF!,#REF!</definedName>
    <definedName name="__APW_RESTORE_DATA526__" localSheetId="21" hidden="1">#REF!,#REF!,#REF!,#REF!,#REF!,#REF!,#REF!,#REF!,#REF!,#REF!,#REF!,#REF!,#REF!,#REF!</definedName>
    <definedName name="__APW_RESTORE_DATA527__" localSheetId="20" hidden="1">#REF!,#REF!,#REF!,#REF!,#REF!,#REF!,#REF!,#REF!,#REF!,#REF!,#REF!,#REF!,#REF!,#REF!</definedName>
    <definedName name="__APW_RESTORE_DATA527__" localSheetId="21" hidden="1">#REF!,#REF!,#REF!,#REF!,#REF!,#REF!,#REF!,#REF!,#REF!,#REF!,#REF!,#REF!,#REF!,#REF!</definedName>
    <definedName name="__APW_RESTORE_DATA528__" localSheetId="20" hidden="1">#REF!,#REF!,#REF!,#REF!,#REF!,#REF!,#REF!,#REF!,#REF!,#REF!,#REF!,#REF!,#REF!,#REF!</definedName>
    <definedName name="__APW_RESTORE_DATA528__" localSheetId="21" hidden="1">#REF!,#REF!,#REF!,#REF!,#REF!,#REF!,#REF!,#REF!,#REF!,#REF!,#REF!,#REF!,#REF!,#REF!</definedName>
    <definedName name="__APW_RESTORE_DATA529__" localSheetId="20" hidden="1">#REF!,#REF!,#REF!,#REF!,#REF!,#REF!,#REF!,#REF!,#REF!,#REF!,#REF!,#REF!,#REF!,#REF!</definedName>
    <definedName name="__APW_RESTORE_DATA529__" localSheetId="21" hidden="1">#REF!,#REF!,#REF!,#REF!,#REF!,#REF!,#REF!,#REF!,#REF!,#REF!,#REF!,#REF!,#REF!,#REF!</definedName>
    <definedName name="__APW_RESTORE_DATA53__" localSheetId="20" hidden="1">#REF!,#REF!,#REF!,#REF!,#REF!,#REF!,#REF!,#REF!,#REF!,#REF!,#REF!,#REF!,#REF!,#REF!,#REF!</definedName>
    <definedName name="__APW_RESTORE_DATA53__" localSheetId="21" hidden="1">#REF!,#REF!,#REF!,#REF!,#REF!,#REF!,#REF!,#REF!,#REF!,#REF!,#REF!,#REF!,#REF!,#REF!,#REF!</definedName>
    <definedName name="__APW_RESTORE_DATA530__" localSheetId="20" hidden="1">#REF!,#REF!,#REF!,#REF!,#REF!,#REF!,#REF!,#REF!,#REF!,#REF!,#REF!,#REF!,#REF!,#REF!</definedName>
    <definedName name="__APW_RESTORE_DATA530__" localSheetId="21" hidden="1">#REF!,#REF!,#REF!,#REF!,#REF!,#REF!,#REF!,#REF!,#REF!,#REF!,#REF!,#REF!,#REF!,#REF!</definedName>
    <definedName name="__APW_RESTORE_DATA531__" localSheetId="20" hidden="1">#REF!,#REF!,#REF!,#REF!,#REF!,#REF!,#REF!,#REF!,#REF!,#REF!,#REF!,#REF!,#REF!,#REF!</definedName>
    <definedName name="__APW_RESTORE_DATA531__" localSheetId="21" hidden="1">#REF!,#REF!,#REF!,#REF!,#REF!,#REF!,#REF!,#REF!,#REF!,#REF!,#REF!,#REF!,#REF!,#REF!</definedName>
    <definedName name="__APW_RESTORE_DATA532__" localSheetId="20" hidden="1">#REF!,#REF!,#REF!,#REF!,#REF!,#REF!,#REF!,#REF!,#REF!,#REF!,#REF!,#REF!,#REF!,#REF!</definedName>
    <definedName name="__APW_RESTORE_DATA532__" localSheetId="21" hidden="1">#REF!,#REF!,#REF!,#REF!,#REF!,#REF!,#REF!,#REF!,#REF!,#REF!,#REF!,#REF!,#REF!,#REF!</definedName>
    <definedName name="__APW_RESTORE_DATA533__" localSheetId="20" hidden="1">#REF!,#REF!,#REF!,#REF!,#REF!,#REF!,#REF!,#REF!,#REF!,#REF!,#REF!,#REF!,#REF!,#REF!</definedName>
    <definedName name="__APW_RESTORE_DATA533__" localSheetId="21" hidden="1">#REF!,#REF!,#REF!,#REF!,#REF!,#REF!,#REF!,#REF!,#REF!,#REF!,#REF!,#REF!,#REF!,#REF!</definedName>
    <definedName name="__APW_RESTORE_DATA534__" localSheetId="20" hidden="1">#REF!,#REF!,#REF!,#REF!,#REF!,#REF!,#REF!,#REF!,#REF!,#REF!,#REF!,#REF!,#REF!,#REF!</definedName>
    <definedName name="__APW_RESTORE_DATA534__" localSheetId="21" hidden="1">#REF!,#REF!,#REF!,#REF!,#REF!,#REF!,#REF!,#REF!,#REF!,#REF!,#REF!,#REF!,#REF!,#REF!</definedName>
    <definedName name="__APW_RESTORE_DATA535__" localSheetId="20" hidden="1">#REF!,#REF!,#REF!,#REF!,#REF!,#REF!,#REF!,#REF!,#REF!,#REF!,#REF!,#REF!,#REF!,#REF!</definedName>
    <definedName name="__APW_RESTORE_DATA535__" localSheetId="21" hidden="1">#REF!,#REF!,#REF!,#REF!,#REF!,#REF!,#REF!,#REF!,#REF!,#REF!,#REF!,#REF!,#REF!,#REF!</definedName>
    <definedName name="__APW_RESTORE_DATA536__" localSheetId="20" hidden="1">#REF!,#REF!,#REF!,#REF!,#REF!,#REF!,#REF!,#REF!,#REF!,#REF!,#REF!,#REF!,#REF!,#REF!</definedName>
    <definedName name="__APW_RESTORE_DATA536__" localSheetId="21" hidden="1">#REF!,#REF!,#REF!,#REF!,#REF!,#REF!,#REF!,#REF!,#REF!,#REF!,#REF!,#REF!,#REF!,#REF!</definedName>
    <definedName name="__APW_RESTORE_DATA537__" localSheetId="20" hidden="1">#REF!,#REF!,#REF!,#REF!,#REF!,#REF!,#REF!,#REF!,#REF!,#REF!,#REF!,#REF!,#REF!,#REF!</definedName>
    <definedName name="__APW_RESTORE_DATA537__" localSheetId="21" hidden="1">#REF!,#REF!,#REF!,#REF!,#REF!,#REF!,#REF!,#REF!,#REF!,#REF!,#REF!,#REF!,#REF!,#REF!</definedName>
    <definedName name="__APW_RESTORE_DATA538__" localSheetId="20" hidden="1">#REF!,#REF!,#REF!,#REF!,#REF!,#REF!,#REF!,#REF!,#REF!,#REF!,#REF!,#REF!,#REF!,#REF!</definedName>
    <definedName name="__APW_RESTORE_DATA538__" localSheetId="21" hidden="1">#REF!,#REF!,#REF!,#REF!,#REF!,#REF!,#REF!,#REF!,#REF!,#REF!,#REF!,#REF!,#REF!,#REF!</definedName>
    <definedName name="__APW_RESTORE_DATA539__" localSheetId="20" hidden="1">#REF!,#REF!,#REF!,#REF!,#REF!,#REF!,#REF!,#REF!,#REF!,#REF!,#REF!,#REF!,#REF!,#REF!</definedName>
    <definedName name="__APW_RESTORE_DATA539__" localSheetId="21" hidden="1">#REF!,#REF!,#REF!,#REF!,#REF!,#REF!,#REF!,#REF!,#REF!,#REF!,#REF!,#REF!,#REF!,#REF!</definedName>
    <definedName name="__APW_RESTORE_DATA54__" localSheetId="20" hidden="1">#REF!,#REF!,#REF!,#REF!,#REF!,#REF!,#REF!,#REF!,#REF!,#REF!,#REF!,#REF!,#REF!,#REF!,#REF!</definedName>
    <definedName name="__APW_RESTORE_DATA54__" localSheetId="21" hidden="1">#REF!,#REF!,#REF!,#REF!,#REF!,#REF!,#REF!,#REF!,#REF!,#REF!,#REF!,#REF!,#REF!,#REF!,#REF!</definedName>
    <definedName name="__APW_RESTORE_DATA540__" localSheetId="20" hidden="1">#REF!,#REF!,#REF!,#REF!,#REF!,#REF!,#REF!,#REF!,#REF!,#REF!,#REF!,#REF!,#REF!,#REF!</definedName>
    <definedName name="__APW_RESTORE_DATA540__" localSheetId="21" hidden="1">#REF!,#REF!,#REF!,#REF!,#REF!,#REF!,#REF!,#REF!,#REF!,#REF!,#REF!,#REF!,#REF!,#REF!</definedName>
    <definedName name="__APW_RESTORE_DATA541__" localSheetId="20" hidden="1">#REF!,#REF!,#REF!,#REF!,#REF!,#REF!,#REF!,#REF!,#REF!,#REF!,#REF!,#REF!,#REF!,#REF!</definedName>
    <definedName name="__APW_RESTORE_DATA541__" localSheetId="21" hidden="1">#REF!,#REF!,#REF!,#REF!,#REF!,#REF!,#REF!,#REF!,#REF!,#REF!,#REF!,#REF!,#REF!,#REF!</definedName>
    <definedName name="__APW_RESTORE_DATA542__" localSheetId="20" hidden="1">#REF!,#REF!,#REF!,#REF!,#REF!,#REF!,#REF!,#REF!,#REF!,#REF!,#REF!,#REF!,#REF!,#REF!</definedName>
    <definedName name="__APW_RESTORE_DATA542__" localSheetId="21" hidden="1">#REF!,#REF!,#REF!,#REF!,#REF!,#REF!,#REF!,#REF!,#REF!,#REF!,#REF!,#REF!,#REF!,#REF!</definedName>
    <definedName name="__APW_RESTORE_DATA543__" localSheetId="20" hidden="1">#REF!,#REF!,#REF!,#REF!,#REF!,#REF!,#REF!,#REF!,#REF!,#REF!,#REF!,#REF!,#REF!,#REF!</definedName>
    <definedName name="__APW_RESTORE_DATA543__" localSheetId="21" hidden="1">#REF!,#REF!,#REF!,#REF!,#REF!,#REF!,#REF!,#REF!,#REF!,#REF!,#REF!,#REF!,#REF!,#REF!</definedName>
    <definedName name="__APW_RESTORE_DATA544__" localSheetId="20" hidden="1">#REF!,#REF!,#REF!,#REF!,#REF!,#REF!,#REF!,#REF!,#REF!,#REF!,#REF!,#REF!,#REF!,#REF!</definedName>
    <definedName name="__APW_RESTORE_DATA544__" localSheetId="21" hidden="1">#REF!,#REF!,#REF!,#REF!,#REF!,#REF!,#REF!,#REF!,#REF!,#REF!,#REF!,#REF!,#REF!,#REF!</definedName>
    <definedName name="__APW_RESTORE_DATA545__" localSheetId="20" hidden="1">#REF!,#REF!,#REF!,#REF!,#REF!,#REF!,#REF!,#REF!,#REF!,#REF!,#REF!,#REF!,#REF!,#REF!</definedName>
    <definedName name="__APW_RESTORE_DATA545__" localSheetId="21" hidden="1">#REF!,#REF!,#REF!,#REF!,#REF!,#REF!,#REF!,#REF!,#REF!,#REF!,#REF!,#REF!,#REF!,#REF!</definedName>
    <definedName name="__APW_RESTORE_DATA546__" localSheetId="20" hidden="1">#REF!,#REF!,#REF!,#REF!,#REF!,#REF!,#REF!,#REF!,#REF!,#REF!,#REF!,#REF!,#REF!,#REF!</definedName>
    <definedName name="__APW_RESTORE_DATA546__" localSheetId="21" hidden="1">#REF!,#REF!,#REF!,#REF!,#REF!,#REF!,#REF!,#REF!,#REF!,#REF!,#REF!,#REF!,#REF!,#REF!</definedName>
    <definedName name="__APW_RESTORE_DATA547__" localSheetId="20" hidden="1">#REF!,#REF!,#REF!,#REF!,#REF!,#REF!,#REF!,#REF!,#REF!,#REF!,#REF!,#REF!,#REF!,#REF!</definedName>
    <definedName name="__APW_RESTORE_DATA547__" localSheetId="21" hidden="1">#REF!,#REF!,#REF!,#REF!,#REF!,#REF!,#REF!,#REF!,#REF!,#REF!,#REF!,#REF!,#REF!,#REF!</definedName>
    <definedName name="__APW_RESTORE_DATA548__" localSheetId="20" hidden="1">#REF!,#REF!,#REF!,#REF!,#REF!,#REF!,#REF!,#REF!,#REF!,#REF!,#REF!,#REF!,#REF!,#REF!</definedName>
    <definedName name="__APW_RESTORE_DATA548__" localSheetId="21" hidden="1">#REF!,#REF!,#REF!,#REF!,#REF!,#REF!,#REF!,#REF!,#REF!,#REF!,#REF!,#REF!,#REF!,#REF!</definedName>
    <definedName name="__APW_RESTORE_DATA549__" localSheetId="20" hidden="1">#REF!,#REF!,#REF!,#REF!,#REF!,#REF!,#REF!,#REF!,#REF!,#REF!,#REF!,#REF!,#REF!,#REF!</definedName>
    <definedName name="__APW_RESTORE_DATA549__" localSheetId="21" hidden="1">#REF!,#REF!,#REF!,#REF!,#REF!,#REF!,#REF!,#REF!,#REF!,#REF!,#REF!,#REF!,#REF!,#REF!</definedName>
    <definedName name="__APW_RESTORE_DATA55__" localSheetId="20" hidden="1">#REF!,#REF!,#REF!,#REF!,#REF!,#REF!,#REF!,#REF!,#REF!,#REF!,#REF!,#REF!,#REF!,#REF!,#REF!</definedName>
    <definedName name="__APW_RESTORE_DATA55__" localSheetId="21" hidden="1">#REF!,#REF!,#REF!,#REF!,#REF!,#REF!,#REF!,#REF!,#REF!,#REF!,#REF!,#REF!,#REF!,#REF!,#REF!</definedName>
    <definedName name="__APW_RESTORE_DATA550__" localSheetId="20" hidden="1">#REF!,#REF!,#REF!,#REF!,#REF!,#REF!,#REF!,#REF!,#REF!,#REF!,#REF!,#REF!,#REF!,#REF!</definedName>
    <definedName name="__APW_RESTORE_DATA550__" localSheetId="21" hidden="1">#REF!,#REF!,#REF!,#REF!,#REF!,#REF!,#REF!,#REF!,#REF!,#REF!,#REF!,#REF!,#REF!,#REF!</definedName>
    <definedName name="__APW_RESTORE_DATA551__" localSheetId="20" hidden="1">#REF!,#REF!,#REF!,#REF!,#REF!,#REF!,#REF!,#REF!,#REF!,#REF!,#REF!,#REF!,#REF!,#REF!</definedName>
    <definedName name="__APW_RESTORE_DATA551__" localSheetId="21" hidden="1">#REF!,#REF!,#REF!,#REF!,#REF!,#REF!,#REF!,#REF!,#REF!,#REF!,#REF!,#REF!,#REF!,#REF!</definedName>
    <definedName name="__APW_RESTORE_DATA552__" localSheetId="20" hidden="1">#REF!,#REF!,#REF!,#REF!,#REF!,#REF!,#REF!,#REF!,#REF!,#REF!,#REF!,#REF!,#REF!,#REF!</definedName>
    <definedName name="__APW_RESTORE_DATA552__" localSheetId="21" hidden="1">#REF!,#REF!,#REF!,#REF!,#REF!,#REF!,#REF!,#REF!,#REF!,#REF!,#REF!,#REF!,#REF!,#REF!</definedName>
    <definedName name="__APW_RESTORE_DATA553__" localSheetId="20" hidden="1">#REF!,#REF!,#REF!,#REF!,#REF!,#REF!,#REF!,#REF!,#REF!,#REF!,#REF!,#REF!,#REF!,#REF!</definedName>
    <definedName name="__APW_RESTORE_DATA553__" localSheetId="21" hidden="1">#REF!,#REF!,#REF!,#REF!,#REF!,#REF!,#REF!,#REF!,#REF!,#REF!,#REF!,#REF!,#REF!,#REF!</definedName>
    <definedName name="__APW_RESTORE_DATA554__" localSheetId="20" hidden="1">#REF!,#REF!,#REF!,#REF!,#REF!,#REF!,#REF!,#REF!,#REF!,#REF!,#REF!,#REF!,#REF!,#REF!</definedName>
    <definedName name="__APW_RESTORE_DATA554__" localSheetId="21" hidden="1">#REF!,#REF!,#REF!,#REF!,#REF!,#REF!,#REF!,#REF!,#REF!,#REF!,#REF!,#REF!,#REF!,#REF!</definedName>
    <definedName name="__APW_RESTORE_DATA555__" localSheetId="20" hidden="1">#REF!,#REF!,#REF!,#REF!,#REF!,#REF!,#REF!,#REF!,#REF!,#REF!,#REF!,#REF!,#REF!,#REF!</definedName>
    <definedName name="__APW_RESTORE_DATA555__" localSheetId="21" hidden="1">#REF!,#REF!,#REF!,#REF!,#REF!,#REF!,#REF!,#REF!,#REF!,#REF!,#REF!,#REF!,#REF!,#REF!</definedName>
    <definedName name="__APW_RESTORE_DATA556__" localSheetId="20" hidden="1">#REF!,#REF!,#REF!,#REF!,#REF!,#REF!,#REF!,#REF!,#REF!,#REF!,#REF!,#REF!,#REF!,#REF!</definedName>
    <definedName name="__APW_RESTORE_DATA556__" localSheetId="21" hidden="1">#REF!,#REF!,#REF!,#REF!,#REF!,#REF!,#REF!,#REF!,#REF!,#REF!,#REF!,#REF!,#REF!,#REF!</definedName>
    <definedName name="__APW_RESTORE_DATA557__" localSheetId="20" hidden="1">#REF!,#REF!,#REF!,#REF!,#REF!,#REF!,#REF!,#REF!,#REF!,#REF!,#REF!,#REF!,#REF!,#REF!</definedName>
    <definedName name="__APW_RESTORE_DATA557__" localSheetId="21" hidden="1">#REF!,#REF!,#REF!,#REF!,#REF!,#REF!,#REF!,#REF!,#REF!,#REF!,#REF!,#REF!,#REF!,#REF!</definedName>
    <definedName name="__APW_RESTORE_DATA558__" localSheetId="20" hidden="1">#REF!,#REF!,#REF!,#REF!,#REF!,#REF!,#REF!,#REF!,#REF!,#REF!,#REF!,#REF!,#REF!,#REF!</definedName>
    <definedName name="__APW_RESTORE_DATA558__" localSheetId="21" hidden="1">#REF!,#REF!,#REF!,#REF!,#REF!,#REF!,#REF!,#REF!,#REF!,#REF!,#REF!,#REF!,#REF!,#REF!</definedName>
    <definedName name="__APW_RESTORE_DATA559__" localSheetId="20" hidden="1">#REF!,#REF!,#REF!,#REF!,#REF!,#REF!,#REF!,#REF!,#REF!,#REF!,#REF!,#REF!,#REF!,#REF!</definedName>
    <definedName name="__APW_RESTORE_DATA559__" localSheetId="21" hidden="1">#REF!,#REF!,#REF!,#REF!,#REF!,#REF!,#REF!,#REF!,#REF!,#REF!,#REF!,#REF!,#REF!,#REF!</definedName>
    <definedName name="__APW_RESTORE_DATA56__" localSheetId="20" hidden="1">#REF!,#REF!,#REF!,#REF!,#REF!,#REF!,#REF!,#REF!,#REF!,#REF!,#REF!,#REF!,#REF!,#REF!,#REF!</definedName>
    <definedName name="__APW_RESTORE_DATA56__" localSheetId="21" hidden="1">#REF!,#REF!,#REF!,#REF!,#REF!,#REF!,#REF!,#REF!,#REF!,#REF!,#REF!,#REF!,#REF!,#REF!,#REF!</definedName>
    <definedName name="__APW_RESTORE_DATA560__" localSheetId="20" hidden="1">#REF!,#REF!,#REF!,#REF!,#REF!,#REF!,#REF!,#REF!,#REF!,#REF!,#REF!,#REF!,#REF!,#REF!</definedName>
    <definedName name="__APW_RESTORE_DATA560__" localSheetId="21" hidden="1">#REF!,#REF!,#REF!,#REF!,#REF!,#REF!,#REF!,#REF!,#REF!,#REF!,#REF!,#REF!,#REF!,#REF!</definedName>
    <definedName name="__APW_RESTORE_DATA561__" localSheetId="20" hidden="1">#REF!,#REF!,#REF!,#REF!,#REF!,#REF!,#REF!,#REF!,#REF!,#REF!,#REF!,#REF!,#REF!,#REF!</definedName>
    <definedName name="__APW_RESTORE_DATA561__" localSheetId="21" hidden="1">#REF!,#REF!,#REF!,#REF!,#REF!,#REF!,#REF!,#REF!,#REF!,#REF!,#REF!,#REF!,#REF!,#REF!</definedName>
    <definedName name="__APW_RESTORE_DATA562__" localSheetId="20" hidden="1">#REF!,#REF!,#REF!,#REF!,#REF!,#REF!,#REF!,#REF!,#REF!,#REF!,#REF!,#REF!,#REF!,#REF!</definedName>
    <definedName name="__APW_RESTORE_DATA562__" localSheetId="21" hidden="1">#REF!,#REF!,#REF!,#REF!,#REF!,#REF!,#REF!,#REF!,#REF!,#REF!,#REF!,#REF!,#REF!,#REF!</definedName>
    <definedName name="__APW_RESTORE_DATA563__" localSheetId="20" hidden="1">#REF!,#REF!,#REF!,#REF!,#REF!,#REF!,#REF!,#REF!,#REF!,#REF!,#REF!,#REF!,#REF!,#REF!</definedName>
    <definedName name="__APW_RESTORE_DATA563__" localSheetId="21" hidden="1">#REF!,#REF!,#REF!,#REF!,#REF!,#REF!,#REF!,#REF!,#REF!,#REF!,#REF!,#REF!,#REF!,#REF!</definedName>
    <definedName name="__APW_RESTORE_DATA564__" localSheetId="20" hidden="1">#REF!,#REF!,#REF!,#REF!,#REF!,#REF!,#REF!,#REF!,#REF!,#REF!,#REF!,#REF!,#REF!,#REF!</definedName>
    <definedName name="__APW_RESTORE_DATA564__" localSheetId="21" hidden="1">#REF!,#REF!,#REF!,#REF!,#REF!,#REF!,#REF!,#REF!,#REF!,#REF!,#REF!,#REF!,#REF!,#REF!</definedName>
    <definedName name="__APW_RESTORE_DATA565__" localSheetId="20" hidden="1">#REF!,#REF!,#REF!,#REF!,#REF!,#REF!,#REF!,#REF!,#REF!,#REF!,#REF!,#REF!,#REF!,#REF!</definedName>
    <definedName name="__APW_RESTORE_DATA565__" localSheetId="21" hidden="1">#REF!,#REF!,#REF!,#REF!,#REF!,#REF!,#REF!,#REF!,#REF!,#REF!,#REF!,#REF!,#REF!,#REF!</definedName>
    <definedName name="__APW_RESTORE_DATA566__" localSheetId="20" hidden="1">#REF!,#REF!,#REF!,#REF!,#REF!,#REF!,#REF!,#REF!,#REF!,#REF!,#REF!,#REF!,#REF!,#REF!</definedName>
    <definedName name="__APW_RESTORE_DATA566__" localSheetId="21" hidden="1">#REF!,#REF!,#REF!,#REF!,#REF!,#REF!,#REF!,#REF!,#REF!,#REF!,#REF!,#REF!,#REF!,#REF!</definedName>
    <definedName name="__APW_RESTORE_DATA567__" localSheetId="20" hidden="1">#REF!,#REF!,#REF!,#REF!,#REF!,#REF!,#REF!,#REF!,#REF!,#REF!,#REF!,#REF!,#REF!,#REF!</definedName>
    <definedName name="__APW_RESTORE_DATA567__" localSheetId="21" hidden="1">#REF!,#REF!,#REF!,#REF!,#REF!,#REF!,#REF!,#REF!,#REF!,#REF!,#REF!,#REF!,#REF!,#REF!</definedName>
    <definedName name="__APW_RESTORE_DATA568__" localSheetId="20" hidden="1">#REF!,#REF!,#REF!,#REF!,#REF!,#REF!,#REF!,#REF!,#REF!,#REF!,#REF!,#REF!,#REF!,#REF!</definedName>
    <definedName name="__APW_RESTORE_DATA568__" localSheetId="21" hidden="1">#REF!,#REF!,#REF!,#REF!,#REF!,#REF!,#REF!,#REF!,#REF!,#REF!,#REF!,#REF!,#REF!,#REF!</definedName>
    <definedName name="__APW_RESTORE_DATA569__" localSheetId="20" hidden="1">#REF!,#REF!,#REF!,#REF!,#REF!,#REF!,#REF!,#REF!,#REF!,#REF!,#REF!,#REF!,#REF!,#REF!</definedName>
    <definedName name="__APW_RESTORE_DATA569__" localSheetId="21" hidden="1">#REF!,#REF!,#REF!,#REF!,#REF!,#REF!,#REF!,#REF!,#REF!,#REF!,#REF!,#REF!,#REF!,#REF!</definedName>
    <definedName name="__APW_RESTORE_DATA57__" localSheetId="20" hidden="1">#REF!,#REF!,#REF!,#REF!,#REF!,#REF!,#REF!,#REF!,#REF!,#REF!,#REF!,#REF!,#REF!,#REF!,#REF!</definedName>
    <definedName name="__APW_RESTORE_DATA57__" localSheetId="21" hidden="1">#REF!,#REF!,#REF!,#REF!,#REF!,#REF!,#REF!,#REF!,#REF!,#REF!,#REF!,#REF!,#REF!,#REF!,#REF!</definedName>
    <definedName name="__APW_RESTORE_DATA570__" localSheetId="20" hidden="1">#REF!,#REF!,#REF!,#REF!,#REF!,#REF!,#REF!,#REF!,#REF!,#REF!,#REF!,#REF!,#REF!,#REF!</definedName>
    <definedName name="__APW_RESTORE_DATA570__" localSheetId="21" hidden="1">#REF!,#REF!,#REF!,#REF!,#REF!,#REF!,#REF!,#REF!,#REF!,#REF!,#REF!,#REF!,#REF!,#REF!</definedName>
    <definedName name="__APW_RESTORE_DATA571__" localSheetId="20" hidden="1">#REF!,#REF!,#REF!,#REF!,#REF!,#REF!,#REF!,#REF!,#REF!,#REF!,#REF!,#REF!,#REF!,#REF!</definedName>
    <definedName name="__APW_RESTORE_DATA571__" localSheetId="21" hidden="1">#REF!,#REF!,#REF!,#REF!,#REF!,#REF!,#REF!,#REF!,#REF!,#REF!,#REF!,#REF!,#REF!,#REF!</definedName>
    <definedName name="__APW_RESTORE_DATA572__" localSheetId="20" hidden="1">#REF!,#REF!,#REF!,#REF!,#REF!,#REF!,#REF!,#REF!,#REF!,#REF!,#REF!,#REF!,#REF!,#REF!</definedName>
    <definedName name="__APW_RESTORE_DATA572__" localSheetId="21" hidden="1">#REF!,#REF!,#REF!,#REF!,#REF!,#REF!,#REF!,#REF!,#REF!,#REF!,#REF!,#REF!,#REF!,#REF!</definedName>
    <definedName name="__APW_RESTORE_DATA573__" localSheetId="20" hidden="1">#REF!,#REF!,#REF!,#REF!,#REF!,#REF!,#REF!,#REF!,#REF!,#REF!,#REF!,#REF!,#REF!,#REF!</definedName>
    <definedName name="__APW_RESTORE_DATA573__" localSheetId="21" hidden="1">#REF!,#REF!,#REF!,#REF!,#REF!,#REF!,#REF!,#REF!,#REF!,#REF!,#REF!,#REF!,#REF!,#REF!</definedName>
    <definedName name="__APW_RESTORE_DATA574__" localSheetId="20" hidden="1">#REF!,#REF!,#REF!,#REF!,#REF!,#REF!,#REF!,#REF!,#REF!,#REF!,#REF!,#REF!,#REF!,#REF!</definedName>
    <definedName name="__APW_RESTORE_DATA574__" localSheetId="21" hidden="1">#REF!,#REF!,#REF!,#REF!,#REF!,#REF!,#REF!,#REF!,#REF!,#REF!,#REF!,#REF!,#REF!,#REF!</definedName>
    <definedName name="__APW_RESTORE_DATA575__" localSheetId="20" hidden="1">#REF!,#REF!,#REF!,#REF!,#REF!,#REF!,#REF!,#REF!,#REF!,#REF!,#REF!,#REF!,#REF!,#REF!</definedName>
    <definedName name="__APW_RESTORE_DATA575__" localSheetId="21" hidden="1">#REF!,#REF!,#REF!,#REF!,#REF!,#REF!,#REF!,#REF!,#REF!,#REF!,#REF!,#REF!,#REF!,#REF!</definedName>
    <definedName name="__APW_RESTORE_DATA576__" localSheetId="20" hidden="1">#REF!,#REF!,#REF!,#REF!,#REF!,#REF!,#REF!,#REF!,#REF!,#REF!,#REF!,#REF!,#REF!,#REF!</definedName>
    <definedName name="__APW_RESTORE_DATA576__" localSheetId="21" hidden="1">#REF!,#REF!,#REF!,#REF!,#REF!,#REF!,#REF!,#REF!,#REF!,#REF!,#REF!,#REF!,#REF!,#REF!</definedName>
    <definedName name="__APW_RESTORE_DATA577__" localSheetId="20" hidden="1">#REF!,#REF!,#REF!,#REF!,#REF!,#REF!,#REF!,#REF!,#REF!,#REF!,#REF!,#REF!,#REF!,#REF!</definedName>
    <definedName name="__APW_RESTORE_DATA577__" localSheetId="21" hidden="1">#REF!,#REF!,#REF!,#REF!,#REF!,#REF!,#REF!,#REF!,#REF!,#REF!,#REF!,#REF!,#REF!,#REF!</definedName>
    <definedName name="__APW_RESTORE_DATA578__" localSheetId="20" hidden="1">#REF!,#REF!,#REF!,#REF!,#REF!,#REF!,#REF!,#REF!,#REF!,#REF!,#REF!,#REF!,#REF!,#REF!</definedName>
    <definedName name="__APW_RESTORE_DATA578__" localSheetId="21" hidden="1">#REF!,#REF!,#REF!,#REF!,#REF!,#REF!,#REF!,#REF!,#REF!,#REF!,#REF!,#REF!,#REF!,#REF!</definedName>
    <definedName name="__APW_RESTORE_DATA579__" localSheetId="20" hidden="1">#REF!,#REF!,#REF!,#REF!,#REF!,#REF!,#REF!,#REF!,#REF!,#REF!,#REF!,#REF!,#REF!,#REF!</definedName>
    <definedName name="__APW_RESTORE_DATA579__" localSheetId="21" hidden="1">#REF!,#REF!,#REF!,#REF!,#REF!,#REF!,#REF!,#REF!,#REF!,#REF!,#REF!,#REF!,#REF!,#REF!</definedName>
    <definedName name="__APW_RESTORE_DATA58__" localSheetId="20" hidden="1">#REF!,#REF!,#REF!,#REF!,#REF!,#REF!,#REF!,#REF!,#REF!,#REF!,#REF!,#REF!,#REF!,#REF!,#REF!</definedName>
    <definedName name="__APW_RESTORE_DATA58__" localSheetId="21" hidden="1">#REF!,#REF!,#REF!,#REF!,#REF!,#REF!,#REF!,#REF!,#REF!,#REF!,#REF!,#REF!,#REF!,#REF!,#REF!</definedName>
    <definedName name="__APW_RESTORE_DATA580__" localSheetId="20" hidden="1">#REF!,#REF!,#REF!,#REF!,#REF!,#REF!,#REF!,#REF!,#REF!,#REF!,#REF!,#REF!,#REF!,#REF!</definedName>
    <definedName name="__APW_RESTORE_DATA580__" localSheetId="21" hidden="1">#REF!,#REF!,#REF!,#REF!,#REF!,#REF!,#REF!,#REF!,#REF!,#REF!,#REF!,#REF!,#REF!,#REF!</definedName>
    <definedName name="__APW_RESTORE_DATA581__" localSheetId="20" hidden="1">#REF!,#REF!,#REF!,#REF!,#REF!,#REF!,#REF!,#REF!,#REF!,#REF!,#REF!,#REF!,#REF!,#REF!</definedName>
    <definedName name="__APW_RESTORE_DATA581__" localSheetId="21" hidden="1">#REF!,#REF!,#REF!,#REF!,#REF!,#REF!,#REF!,#REF!,#REF!,#REF!,#REF!,#REF!,#REF!,#REF!</definedName>
    <definedName name="__APW_RESTORE_DATA582__" localSheetId="20" hidden="1">#REF!,#REF!,#REF!,#REF!,#REF!,#REF!,#REF!,#REF!,#REF!,#REF!,#REF!,#REF!,#REF!,#REF!</definedName>
    <definedName name="__APW_RESTORE_DATA582__" localSheetId="21" hidden="1">#REF!,#REF!,#REF!,#REF!,#REF!,#REF!,#REF!,#REF!,#REF!,#REF!,#REF!,#REF!,#REF!,#REF!</definedName>
    <definedName name="__APW_RESTORE_DATA583__" localSheetId="20" hidden="1">#REF!,#REF!,#REF!,#REF!,#REF!,#REF!,#REF!,#REF!,#REF!,#REF!,#REF!,#REF!,#REF!,#REF!</definedName>
    <definedName name="__APW_RESTORE_DATA583__" localSheetId="21" hidden="1">#REF!,#REF!,#REF!,#REF!,#REF!,#REF!,#REF!,#REF!,#REF!,#REF!,#REF!,#REF!,#REF!,#REF!</definedName>
    <definedName name="__APW_RESTORE_DATA584__" localSheetId="20" hidden="1">#REF!,#REF!,#REF!,#REF!,#REF!,#REF!,#REF!,#REF!,#REF!,#REF!,#REF!,#REF!,#REF!,#REF!</definedName>
    <definedName name="__APW_RESTORE_DATA584__" localSheetId="21" hidden="1">#REF!,#REF!,#REF!,#REF!,#REF!,#REF!,#REF!,#REF!,#REF!,#REF!,#REF!,#REF!,#REF!,#REF!</definedName>
    <definedName name="__APW_RESTORE_DATA585__" localSheetId="20" hidden="1">#REF!,#REF!,#REF!,#REF!,#REF!,#REF!,#REF!,#REF!,#REF!,#REF!,#REF!,#REF!,#REF!,#REF!</definedName>
    <definedName name="__APW_RESTORE_DATA585__" localSheetId="21" hidden="1">#REF!,#REF!,#REF!,#REF!,#REF!,#REF!,#REF!,#REF!,#REF!,#REF!,#REF!,#REF!,#REF!,#REF!</definedName>
    <definedName name="__APW_RESTORE_DATA586__" localSheetId="20" hidden="1">#REF!,#REF!,#REF!,#REF!,#REF!,#REF!,#REF!,#REF!,#REF!,#REF!,#REF!,#REF!,#REF!,#REF!</definedName>
    <definedName name="__APW_RESTORE_DATA586__" localSheetId="21" hidden="1">#REF!,#REF!,#REF!,#REF!,#REF!,#REF!,#REF!,#REF!,#REF!,#REF!,#REF!,#REF!,#REF!,#REF!</definedName>
    <definedName name="__APW_RESTORE_DATA587__" localSheetId="20" hidden="1">#REF!,#REF!,#REF!,#REF!,#REF!,#REF!,#REF!,#REF!,#REF!,#REF!,#REF!,#REF!,#REF!,#REF!</definedName>
    <definedName name="__APW_RESTORE_DATA587__" localSheetId="21" hidden="1">#REF!,#REF!,#REF!,#REF!,#REF!,#REF!,#REF!,#REF!,#REF!,#REF!,#REF!,#REF!,#REF!,#REF!</definedName>
    <definedName name="__APW_RESTORE_DATA588__" localSheetId="20" hidden="1">#REF!,#REF!,#REF!,#REF!,#REF!,#REF!,#REF!,#REF!,#REF!,#REF!,#REF!,#REF!,#REF!,#REF!</definedName>
    <definedName name="__APW_RESTORE_DATA588__" localSheetId="21" hidden="1">#REF!,#REF!,#REF!,#REF!,#REF!,#REF!,#REF!,#REF!,#REF!,#REF!,#REF!,#REF!,#REF!,#REF!</definedName>
    <definedName name="__APW_RESTORE_DATA589__" localSheetId="20" hidden="1">#REF!,#REF!,#REF!,#REF!,#REF!,#REF!,#REF!,#REF!,#REF!,#REF!,#REF!,#REF!,#REF!,#REF!</definedName>
    <definedName name="__APW_RESTORE_DATA589__" localSheetId="21" hidden="1">#REF!,#REF!,#REF!,#REF!,#REF!,#REF!,#REF!,#REF!,#REF!,#REF!,#REF!,#REF!,#REF!,#REF!</definedName>
    <definedName name="__APW_RESTORE_DATA59__" localSheetId="20" hidden="1">#REF!,#REF!,#REF!,#REF!,#REF!,#REF!,#REF!,#REF!,#REF!,#REF!,#REF!,#REF!,#REF!,#REF!,#REF!</definedName>
    <definedName name="__APW_RESTORE_DATA59__" localSheetId="21" hidden="1">#REF!,#REF!,#REF!,#REF!,#REF!,#REF!,#REF!,#REF!,#REF!,#REF!,#REF!,#REF!,#REF!,#REF!,#REF!</definedName>
    <definedName name="__APW_RESTORE_DATA590__" localSheetId="20" hidden="1">#REF!,#REF!,#REF!,#REF!,#REF!,#REF!,#REF!,#REF!,#REF!,#REF!,#REF!,#REF!,#REF!,#REF!</definedName>
    <definedName name="__APW_RESTORE_DATA590__" localSheetId="21" hidden="1">#REF!,#REF!,#REF!,#REF!,#REF!,#REF!,#REF!,#REF!,#REF!,#REF!,#REF!,#REF!,#REF!,#REF!</definedName>
    <definedName name="__APW_RESTORE_DATA591__" localSheetId="20" hidden="1">#REF!,#REF!,#REF!,#REF!,#REF!,#REF!,#REF!,#REF!,#REF!,#REF!,#REF!,#REF!,#REF!,#REF!</definedName>
    <definedName name="__APW_RESTORE_DATA591__" localSheetId="21" hidden="1">#REF!,#REF!,#REF!,#REF!,#REF!,#REF!,#REF!,#REF!,#REF!,#REF!,#REF!,#REF!,#REF!,#REF!</definedName>
    <definedName name="__APW_RESTORE_DATA592__" localSheetId="20" hidden="1">#REF!,#REF!,#REF!,#REF!,#REF!,#REF!,#REF!,#REF!,#REF!,#REF!,#REF!,#REF!,#REF!,#REF!</definedName>
    <definedName name="__APW_RESTORE_DATA592__" localSheetId="21" hidden="1">#REF!,#REF!,#REF!,#REF!,#REF!,#REF!,#REF!,#REF!,#REF!,#REF!,#REF!,#REF!,#REF!,#REF!</definedName>
    <definedName name="__APW_RESTORE_DATA593__" localSheetId="20" hidden="1">#REF!,#REF!,#REF!,#REF!,#REF!,#REF!,#REF!,#REF!,#REF!,#REF!,#REF!,#REF!,#REF!,#REF!</definedName>
    <definedName name="__APW_RESTORE_DATA593__" localSheetId="21" hidden="1">#REF!,#REF!,#REF!,#REF!,#REF!,#REF!,#REF!,#REF!,#REF!,#REF!,#REF!,#REF!,#REF!,#REF!</definedName>
    <definedName name="__APW_RESTORE_DATA594__" localSheetId="20" hidden="1">#REF!,#REF!,#REF!,#REF!,#REF!,#REF!,#REF!,#REF!,#REF!,#REF!,#REF!,#REF!,#REF!,#REF!</definedName>
    <definedName name="__APW_RESTORE_DATA594__" localSheetId="21" hidden="1">#REF!,#REF!,#REF!,#REF!,#REF!,#REF!,#REF!,#REF!,#REF!,#REF!,#REF!,#REF!,#REF!,#REF!</definedName>
    <definedName name="__APW_RESTORE_DATA595__" localSheetId="20" hidden="1">#REF!,#REF!,#REF!,#REF!,#REF!,#REF!,#REF!,#REF!,#REF!,#REF!,#REF!,#REF!,#REF!,#REF!</definedName>
    <definedName name="__APW_RESTORE_DATA595__" localSheetId="21" hidden="1">#REF!,#REF!,#REF!,#REF!,#REF!,#REF!,#REF!,#REF!,#REF!,#REF!,#REF!,#REF!,#REF!,#REF!</definedName>
    <definedName name="__APW_RESTORE_DATA596__" localSheetId="20" hidden="1">#REF!,#REF!,#REF!,#REF!,#REF!,#REF!,#REF!,#REF!,#REF!,#REF!,#REF!,#REF!,#REF!,#REF!</definedName>
    <definedName name="__APW_RESTORE_DATA596__" localSheetId="21" hidden="1">#REF!,#REF!,#REF!,#REF!,#REF!,#REF!,#REF!,#REF!,#REF!,#REF!,#REF!,#REF!,#REF!,#REF!</definedName>
    <definedName name="__APW_RESTORE_DATA597__" localSheetId="20" hidden="1">#REF!,#REF!,#REF!,#REF!,#REF!,#REF!,#REF!,#REF!,#REF!,#REF!,#REF!,#REF!,#REF!,#REF!</definedName>
    <definedName name="__APW_RESTORE_DATA597__" localSheetId="21" hidden="1">#REF!,#REF!,#REF!,#REF!,#REF!,#REF!,#REF!,#REF!,#REF!,#REF!,#REF!,#REF!,#REF!,#REF!</definedName>
    <definedName name="__APW_RESTORE_DATA598__" localSheetId="20" hidden="1">#REF!,#REF!,#REF!,#REF!,#REF!,#REF!,#REF!,#REF!,#REF!,#REF!,#REF!,#REF!,#REF!,#REF!</definedName>
    <definedName name="__APW_RESTORE_DATA598__" localSheetId="21" hidden="1">#REF!,#REF!,#REF!,#REF!,#REF!,#REF!,#REF!,#REF!,#REF!,#REF!,#REF!,#REF!,#REF!,#REF!</definedName>
    <definedName name="__APW_RESTORE_DATA599__" localSheetId="20" hidden="1">#REF!,#REF!,#REF!,#REF!,#REF!,#REF!,#REF!,#REF!,#REF!,#REF!,#REF!,#REF!,#REF!,#REF!</definedName>
    <definedName name="__APW_RESTORE_DATA599__" localSheetId="21" hidden="1">#REF!,#REF!,#REF!,#REF!,#REF!,#REF!,#REF!,#REF!,#REF!,#REF!,#REF!,#REF!,#REF!,#REF!</definedName>
    <definedName name="__APW_RESTORE_DATA6__" localSheetId="20" hidden="1">#REF!,#REF!,#REF!,#REF!,#REF!,#REF!,#REF!,#REF!,#REF!,#REF!,#REF!,#REF!,#REF!,#REF!,#REF!</definedName>
    <definedName name="__APW_RESTORE_DATA6__" localSheetId="21" hidden="1">#REF!,#REF!,#REF!,#REF!,#REF!,#REF!,#REF!,#REF!,#REF!,#REF!,#REF!,#REF!,#REF!,#REF!,#REF!</definedName>
    <definedName name="__APW_RESTORE_DATA60__" localSheetId="20" hidden="1">#REF!,#REF!,#REF!,#REF!,#REF!,#REF!,#REF!,#REF!,#REF!,#REF!,#REF!,#REF!,#REF!,#REF!,#REF!</definedName>
    <definedName name="__APW_RESTORE_DATA60__" localSheetId="21" hidden="1">#REF!,#REF!,#REF!,#REF!,#REF!,#REF!,#REF!,#REF!,#REF!,#REF!,#REF!,#REF!,#REF!,#REF!,#REF!</definedName>
    <definedName name="__APW_RESTORE_DATA600__" localSheetId="20" hidden="1">#REF!,#REF!,#REF!,#REF!,#REF!,#REF!,#REF!,#REF!,#REF!,#REF!,#REF!,#REF!,#REF!,#REF!</definedName>
    <definedName name="__APW_RESTORE_DATA600__" localSheetId="21" hidden="1">#REF!,#REF!,#REF!,#REF!,#REF!,#REF!,#REF!,#REF!,#REF!,#REF!,#REF!,#REF!,#REF!,#REF!</definedName>
    <definedName name="__APW_RESTORE_DATA601__" localSheetId="20" hidden="1">#REF!,#REF!,#REF!,#REF!,#REF!,#REF!,#REF!,#REF!,#REF!,#REF!,#REF!,#REF!,#REF!,#REF!</definedName>
    <definedName name="__APW_RESTORE_DATA601__" localSheetId="21" hidden="1">#REF!,#REF!,#REF!,#REF!,#REF!,#REF!,#REF!,#REF!,#REF!,#REF!,#REF!,#REF!,#REF!,#REF!</definedName>
    <definedName name="__APW_RESTORE_DATA602__" localSheetId="20" hidden="1">#REF!,#REF!,#REF!,#REF!,#REF!,#REF!,#REF!,#REF!,#REF!,#REF!,#REF!,#REF!,#REF!,#REF!</definedName>
    <definedName name="__APW_RESTORE_DATA602__" localSheetId="21" hidden="1">#REF!,#REF!,#REF!,#REF!,#REF!,#REF!,#REF!,#REF!,#REF!,#REF!,#REF!,#REF!,#REF!,#REF!</definedName>
    <definedName name="__APW_RESTORE_DATA603__" localSheetId="20" hidden="1">#REF!,#REF!,#REF!,#REF!,#REF!,#REF!,#REF!,#REF!,#REF!,#REF!,#REF!,#REF!,#REF!,#REF!</definedName>
    <definedName name="__APW_RESTORE_DATA603__" localSheetId="21" hidden="1">#REF!,#REF!,#REF!,#REF!,#REF!,#REF!,#REF!,#REF!,#REF!,#REF!,#REF!,#REF!,#REF!,#REF!</definedName>
    <definedName name="__APW_RESTORE_DATA604__" localSheetId="20" hidden="1">#REF!,#REF!,#REF!,#REF!,#REF!,#REF!,#REF!,#REF!,#REF!,#REF!,#REF!,#REF!,#REF!,#REF!</definedName>
    <definedName name="__APW_RESTORE_DATA604__" localSheetId="21" hidden="1">#REF!,#REF!,#REF!,#REF!,#REF!,#REF!,#REF!,#REF!,#REF!,#REF!,#REF!,#REF!,#REF!,#REF!</definedName>
    <definedName name="__APW_RESTORE_DATA605__" localSheetId="20" hidden="1">#REF!,#REF!,#REF!,#REF!,#REF!,#REF!,#REF!,#REF!,#REF!,#REF!,#REF!,#REF!,#REF!,#REF!</definedName>
    <definedName name="__APW_RESTORE_DATA605__" localSheetId="21" hidden="1">#REF!,#REF!,#REF!,#REF!,#REF!,#REF!,#REF!,#REF!,#REF!,#REF!,#REF!,#REF!,#REF!,#REF!</definedName>
    <definedName name="__APW_RESTORE_DATA606__" localSheetId="20" hidden="1">#REF!,#REF!,#REF!,#REF!,#REF!,#REF!,#REF!,#REF!,#REF!,#REF!,#REF!,#REF!,#REF!,#REF!</definedName>
    <definedName name="__APW_RESTORE_DATA606__" localSheetId="21" hidden="1">#REF!,#REF!,#REF!,#REF!,#REF!,#REF!,#REF!,#REF!,#REF!,#REF!,#REF!,#REF!,#REF!,#REF!</definedName>
    <definedName name="__APW_RESTORE_DATA607__" localSheetId="20" hidden="1">#REF!,#REF!,#REF!,#REF!,#REF!,#REF!,#REF!,#REF!,#REF!,#REF!,#REF!,#REF!,#REF!,#REF!</definedName>
    <definedName name="__APW_RESTORE_DATA607__" localSheetId="21" hidden="1">#REF!,#REF!,#REF!,#REF!,#REF!,#REF!,#REF!,#REF!,#REF!,#REF!,#REF!,#REF!,#REF!,#REF!</definedName>
    <definedName name="__APW_RESTORE_DATA608__" localSheetId="20" hidden="1">#REF!,#REF!,#REF!,#REF!,#REF!,#REF!,#REF!,#REF!,#REF!,#REF!,#REF!,#REF!,#REF!,#REF!</definedName>
    <definedName name="__APW_RESTORE_DATA608__" localSheetId="21" hidden="1">#REF!,#REF!,#REF!,#REF!,#REF!,#REF!,#REF!,#REF!,#REF!,#REF!,#REF!,#REF!,#REF!,#REF!</definedName>
    <definedName name="__APW_RESTORE_DATA609__" localSheetId="20" hidden="1">#REF!,#REF!,#REF!,#REF!,#REF!,#REF!,#REF!,#REF!,#REF!,#REF!,#REF!,#REF!,#REF!,#REF!</definedName>
    <definedName name="__APW_RESTORE_DATA609__" localSheetId="21" hidden="1">#REF!,#REF!,#REF!,#REF!,#REF!,#REF!,#REF!,#REF!,#REF!,#REF!,#REF!,#REF!,#REF!,#REF!</definedName>
    <definedName name="__APW_RESTORE_DATA61__" localSheetId="20" hidden="1">#REF!,#REF!,#REF!,#REF!,#REF!,#REF!,#REF!,#REF!,#REF!,#REF!,#REF!,#REF!,#REF!,#REF!,#REF!</definedName>
    <definedName name="__APW_RESTORE_DATA61__" localSheetId="21" hidden="1">#REF!,#REF!,#REF!,#REF!,#REF!,#REF!,#REF!,#REF!,#REF!,#REF!,#REF!,#REF!,#REF!,#REF!,#REF!</definedName>
    <definedName name="__APW_RESTORE_DATA610__" localSheetId="20" hidden="1">#REF!,#REF!,#REF!,#REF!,#REF!,#REF!,#REF!,#REF!,#REF!,#REF!,#REF!,#REF!,#REF!,#REF!</definedName>
    <definedName name="__APW_RESTORE_DATA610__" localSheetId="21" hidden="1">#REF!,#REF!,#REF!,#REF!,#REF!,#REF!,#REF!,#REF!,#REF!,#REF!,#REF!,#REF!,#REF!,#REF!</definedName>
    <definedName name="__APW_RESTORE_DATA611__" localSheetId="20" hidden="1">#REF!,#REF!,#REF!,#REF!,#REF!,#REF!,#REF!,#REF!,#REF!,#REF!,#REF!,#REF!</definedName>
    <definedName name="__APW_RESTORE_DATA611__" localSheetId="21" hidden="1">#REF!,#REF!,#REF!,#REF!,#REF!,#REF!,#REF!,#REF!,#REF!,#REF!,#REF!,#REF!</definedName>
    <definedName name="__APW_RESTORE_DATA62__" localSheetId="20" hidden="1">#REF!,#REF!,#REF!,#REF!,#REF!,#REF!,#REF!,#REF!,#REF!,#REF!,#REF!,#REF!,#REF!,#REF!,#REF!</definedName>
    <definedName name="__APW_RESTORE_DATA62__" localSheetId="21" hidden="1">#REF!,#REF!,#REF!,#REF!,#REF!,#REF!,#REF!,#REF!,#REF!,#REF!,#REF!,#REF!,#REF!,#REF!,#REF!</definedName>
    <definedName name="__APW_RESTORE_DATA63__" localSheetId="20" hidden="1">#REF!,#REF!,#REF!,#REF!,#REF!,#REF!,#REF!,#REF!,#REF!,#REF!,#REF!,#REF!,#REF!,#REF!,#REF!</definedName>
    <definedName name="__APW_RESTORE_DATA63__" localSheetId="21" hidden="1">#REF!,#REF!,#REF!,#REF!,#REF!,#REF!,#REF!,#REF!,#REF!,#REF!,#REF!,#REF!,#REF!,#REF!,#REF!</definedName>
    <definedName name="__APW_RESTORE_DATA64__" localSheetId="20" hidden="1">#REF!,#REF!,#REF!,#REF!,#REF!,#REF!,#REF!,#REF!,#REF!,#REF!,#REF!,#REF!,#REF!,#REF!,#REF!</definedName>
    <definedName name="__APW_RESTORE_DATA64__" localSheetId="21" hidden="1">#REF!,#REF!,#REF!,#REF!,#REF!,#REF!,#REF!,#REF!,#REF!,#REF!,#REF!,#REF!,#REF!,#REF!,#REF!</definedName>
    <definedName name="__APW_RESTORE_DATA65__" localSheetId="20" hidden="1">#REF!,#REF!,#REF!,#REF!,#REF!,#REF!,#REF!,#REF!,#REF!,#REF!,#REF!,#REF!,#REF!,#REF!,#REF!</definedName>
    <definedName name="__APW_RESTORE_DATA65__" localSheetId="21" hidden="1">#REF!,#REF!,#REF!,#REF!,#REF!,#REF!,#REF!,#REF!,#REF!,#REF!,#REF!,#REF!,#REF!,#REF!,#REF!</definedName>
    <definedName name="__APW_RESTORE_DATA66__" localSheetId="20" hidden="1">#REF!,#REF!,#REF!,#REF!,#REF!,#REF!,#REF!,#REF!,#REF!,#REF!,#REF!,#REF!,#REF!,#REF!</definedName>
    <definedName name="__APW_RESTORE_DATA66__" localSheetId="21" hidden="1">#REF!,#REF!,#REF!,#REF!,#REF!,#REF!,#REF!,#REF!,#REF!,#REF!,#REF!,#REF!,#REF!,#REF!</definedName>
    <definedName name="__APW_RESTORE_DATA67__" localSheetId="20" hidden="1">#REF!,#REF!,#REF!,#REF!,#REF!,#REF!,#REF!,#REF!,#REF!,#REF!,#REF!,#REF!,#REF!,#REF!</definedName>
    <definedName name="__APW_RESTORE_DATA67__" localSheetId="21" hidden="1">#REF!,#REF!,#REF!,#REF!,#REF!,#REF!,#REF!,#REF!,#REF!,#REF!,#REF!,#REF!,#REF!,#REF!</definedName>
    <definedName name="__APW_RESTORE_DATA68__" localSheetId="20" hidden="1">#REF!,#REF!,#REF!,#REF!,#REF!,#REF!,#REF!,#REF!,#REF!,#REF!,#REF!,#REF!,#REF!,#REF!</definedName>
    <definedName name="__APW_RESTORE_DATA68__" localSheetId="21" hidden="1">#REF!,#REF!,#REF!,#REF!,#REF!,#REF!,#REF!,#REF!,#REF!,#REF!,#REF!,#REF!,#REF!,#REF!</definedName>
    <definedName name="__APW_RESTORE_DATA69__" localSheetId="20" hidden="1">#REF!,#REF!,#REF!,#REF!,#REF!,#REF!,#REF!,#REF!,#REF!,#REF!,#REF!,#REF!,#REF!,#REF!</definedName>
    <definedName name="__APW_RESTORE_DATA69__" localSheetId="21" hidden="1">#REF!,#REF!,#REF!,#REF!,#REF!,#REF!,#REF!,#REF!,#REF!,#REF!,#REF!,#REF!,#REF!,#REF!</definedName>
    <definedName name="__APW_RESTORE_DATA7__" localSheetId="20" hidden="1">#REF!,#REF!,#REF!,#REF!,#REF!,#REF!,#REF!,#REF!,#REF!,#REF!,#REF!,#REF!,#REF!,#REF!,#REF!</definedName>
    <definedName name="__APW_RESTORE_DATA7__" localSheetId="21" hidden="1">#REF!,#REF!,#REF!,#REF!,#REF!,#REF!,#REF!,#REF!,#REF!,#REF!,#REF!,#REF!,#REF!,#REF!,#REF!</definedName>
    <definedName name="__APW_RESTORE_DATA70__" localSheetId="20" hidden="1">#REF!,#REF!,#REF!,#REF!,#REF!,#REF!,#REF!,#REF!,#REF!,#REF!,#REF!,#REF!,#REF!,#REF!</definedName>
    <definedName name="__APW_RESTORE_DATA70__" localSheetId="21" hidden="1">#REF!,#REF!,#REF!,#REF!,#REF!,#REF!,#REF!,#REF!,#REF!,#REF!,#REF!,#REF!,#REF!,#REF!</definedName>
    <definedName name="__APW_RESTORE_DATA71__" localSheetId="20" hidden="1">#REF!,#REF!,#REF!,#REF!,#REF!,#REF!,#REF!,#REF!,#REF!,#REF!,#REF!,#REF!,#REF!,#REF!</definedName>
    <definedName name="__APW_RESTORE_DATA71__" localSheetId="21" hidden="1">#REF!,#REF!,#REF!,#REF!,#REF!,#REF!,#REF!,#REF!,#REF!,#REF!,#REF!,#REF!,#REF!,#REF!</definedName>
    <definedName name="__APW_RESTORE_DATA72__" localSheetId="20" hidden="1">#REF!,#REF!,#REF!,#REF!,#REF!,#REF!,#REF!,#REF!,#REF!,#REF!,#REF!,#REF!,#REF!,#REF!</definedName>
    <definedName name="__APW_RESTORE_DATA72__" localSheetId="21" hidden="1">#REF!,#REF!,#REF!,#REF!,#REF!,#REF!,#REF!,#REF!,#REF!,#REF!,#REF!,#REF!,#REF!,#REF!</definedName>
    <definedName name="__APW_RESTORE_DATA73__" localSheetId="20" hidden="1">#REF!,#REF!,#REF!,#REF!,#REF!,#REF!,#REF!,#REF!,#REF!,#REF!,#REF!,#REF!,#REF!,#REF!</definedName>
    <definedName name="__APW_RESTORE_DATA73__" localSheetId="21" hidden="1">#REF!,#REF!,#REF!,#REF!,#REF!,#REF!,#REF!,#REF!,#REF!,#REF!,#REF!,#REF!,#REF!,#REF!</definedName>
    <definedName name="__APW_RESTORE_DATA74__" localSheetId="20" hidden="1">#REF!,#REF!,#REF!,#REF!,#REF!,#REF!,#REF!,#REF!,#REF!,#REF!,#REF!,#REF!,#REF!,#REF!</definedName>
    <definedName name="__APW_RESTORE_DATA74__" localSheetId="21" hidden="1">#REF!,#REF!,#REF!,#REF!,#REF!,#REF!,#REF!,#REF!,#REF!,#REF!,#REF!,#REF!,#REF!,#REF!</definedName>
    <definedName name="__APW_RESTORE_DATA75__" localSheetId="20" hidden="1">#REF!,#REF!,#REF!,#REF!,#REF!,#REF!,#REF!,#REF!,#REF!,#REF!,#REF!,#REF!,#REF!,#REF!</definedName>
    <definedName name="__APW_RESTORE_DATA75__" localSheetId="21" hidden="1">#REF!,#REF!,#REF!,#REF!,#REF!,#REF!,#REF!,#REF!,#REF!,#REF!,#REF!,#REF!,#REF!,#REF!</definedName>
    <definedName name="__APW_RESTORE_DATA76__" localSheetId="20" hidden="1">#REF!,#REF!,#REF!,#REF!,#REF!,#REF!,#REF!,#REF!,#REF!,#REF!,#REF!,#REF!,#REF!,#REF!</definedName>
    <definedName name="__APW_RESTORE_DATA76__" localSheetId="21" hidden="1">#REF!,#REF!,#REF!,#REF!,#REF!,#REF!,#REF!,#REF!,#REF!,#REF!,#REF!,#REF!,#REF!,#REF!</definedName>
    <definedName name="__APW_RESTORE_DATA77__" localSheetId="20" hidden="1">#REF!,#REF!,#REF!,#REF!,#REF!,#REF!,#REF!,#REF!,#REF!,#REF!,#REF!,#REF!,#REF!,#REF!</definedName>
    <definedName name="__APW_RESTORE_DATA77__" localSheetId="21" hidden="1">#REF!,#REF!,#REF!,#REF!,#REF!,#REF!,#REF!,#REF!,#REF!,#REF!,#REF!,#REF!,#REF!,#REF!</definedName>
    <definedName name="__APW_RESTORE_DATA78__" localSheetId="20" hidden="1">#REF!,#REF!,#REF!,#REF!,#REF!,#REF!,#REF!,#REF!,#REF!,#REF!,#REF!,#REF!,#REF!,#REF!</definedName>
    <definedName name="__APW_RESTORE_DATA78__" localSheetId="21" hidden="1">#REF!,#REF!,#REF!,#REF!,#REF!,#REF!,#REF!,#REF!,#REF!,#REF!,#REF!,#REF!,#REF!,#REF!</definedName>
    <definedName name="__APW_RESTORE_DATA79__" localSheetId="20" hidden="1">#REF!,#REF!,#REF!,#REF!,#REF!,#REF!,#REF!,#REF!,#REF!,#REF!,#REF!,#REF!,#REF!,#REF!</definedName>
    <definedName name="__APW_RESTORE_DATA79__" localSheetId="21" hidden="1">#REF!,#REF!,#REF!,#REF!,#REF!,#REF!,#REF!,#REF!,#REF!,#REF!,#REF!,#REF!,#REF!,#REF!</definedName>
    <definedName name="__APW_RESTORE_DATA8__" localSheetId="20" hidden="1">#REF!,#REF!,#REF!,#REF!,#REF!,#REF!,#REF!,#REF!,#REF!,#REF!,#REF!,#REF!,#REF!,#REF!,#REF!</definedName>
    <definedName name="__APW_RESTORE_DATA8__" localSheetId="21" hidden="1">#REF!,#REF!,#REF!,#REF!,#REF!,#REF!,#REF!,#REF!,#REF!,#REF!,#REF!,#REF!,#REF!,#REF!,#REF!</definedName>
    <definedName name="__APW_RESTORE_DATA80__" localSheetId="20" hidden="1">#REF!,#REF!,#REF!,#REF!,#REF!,#REF!,#REF!,#REF!,#REF!,#REF!,#REF!,#REF!,#REF!,#REF!</definedName>
    <definedName name="__APW_RESTORE_DATA80__" localSheetId="21" hidden="1">#REF!,#REF!,#REF!,#REF!,#REF!,#REF!,#REF!,#REF!,#REF!,#REF!,#REF!,#REF!,#REF!,#REF!</definedName>
    <definedName name="__APW_RESTORE_DATA81__" localSheetId="20" hidden="1">#REF!,#REF!,#REF!,#REF!,#REF!,#REF!,#REF!,#REF!,#REF!,#REF!,#REF!,#REF!,#REF!,#REF!</definedName>
    <definedName name="__APW_RESTORE_DATA81__" localSheetId="21" hidden="1">#REF!,#REF!,#REF!,#REF!,#REF!,#REF!,#REF!,#REF!,#REF!,#REF!,#REF!,#REF!,#REF!,#REF!</definedName>
    <definedName name="__APW_RESTORE_DATA82__" localSheetId="20" hidden="1">#REF!,#REF!,#REF!,#REF!,#REF!,#REF!,#REF!,#REF!,#REF!,#REF!,#REF!,#REF!,#REF!,#REF!</definedName>
    <definedName name="__APW_RESTORE_DATA82__" localSheetId="21" hidden="1">#REF!,#REF!,#REF!,#REF!,#REF!,#REF!,#REF!,#REF!,#REF!,#REF!,#REF!,#REF!,#REF!,#REF!</definedName>
    <definedName name="__APW_RESTORE_DATA83__" localSheetId="20" hidden="1">#REF!,#REF!,#REF!,#REF!,#REF!,#REF!,#REF!,#REF!,#REF!,#REF!,#REF!,#REF!,#REF!,#REF!</definedName>
    <definedName name="__APW_RESTORE_DATA83__" localSheetId="21" hidden="1">#REF!,#REF!,#REF!,#REF!,#REF!,#REF!,#REF!,#REF!,#REF!,#REF!,#REF!,#REF!,#REF!,#REF!</definedName>
    <definedName name="__APW_RESTORE_DATA84__" localSheetId="20" hidden="1">#REF!,#REF!,#REF!,#REF!,#REF!,#REF!,#REF!,#REF!,#REF!,#REF!,#REF!,#REF!,#REF!,#REF!</definedName>
    <definedName name="__APW_RESTORE_DATA84__" localSheetId="21" hidden="1">#REF!,#REF!,#REF!,#REF!,#REF!,#REF!,#REF!,#REF!,#REF!,#REF!,#REF!,#REF!,#REF!,#REF!</definedName>
    <definedName name="__APW_RESTORE_DATA85__" localSheetId="20" hidden="1">#REF!,#REF!,#REF!,#REF!,#REF!,#REF!,#REF!,#REF!,#REF!,#REF!,#REF!,#REF!,#REF!,#REF!</definedName>
    <definedName name="__APW_RESTORE_DATA85__" localSheetId="21" hidden="1">#REF!,#REF!,#REF!,#REF!,#REF!,#REF!,#REF!,#REF!,#REF!,#REF!,#REF!,#REF!,#REF!,#REF!</definedName>
    <definedName name="__APW_RESTORE_DATA86__" localSheetId="20" hidden="1">#REF!,#REF!,#REF!,#REF!,#REF!,#REF!,#REF!,#REF!,#REF!,#REF!,#REF!,#REF!,#REF!,#REF!</definedName>
    <definedName name="__APW_RESTORE_DATA86__" localSheetId="21" hidden="1">#REF!,#REF!,#REF!,#REF!,#REF!,#REF!,#REF!,#REF!,#REF!,#REF!,#REF!,#REF!,#REF!,#REF!</definedName>
    <definedName name="__APW_RESTORE_DATA87__" localSheetId="20" hidden="1">#REF!,#REF!,#REF!,#REF!,#REF!,#REF!,#REF!,#REF!,#REF!,#REF!,#REF!,#REF!,#REF!,#REF!</definedName>
    <definedName name="__APW_RESTORE_DATA87__" localSheetId="21" hidden="1">#REF!,#REF!,#REF!,#REF!,#REF!,#REF!,#REF!,#REF!,#REF!,#REF!,#REF!,#REF!,#REF!,#REF!</definedName>
    <definedName name="__APW_RESTORE_DATA88__" localSheetId="20" hidden="1">#REF!,#REF!,#REF!,#REF!,#REF!,#REF!,#REF!,#REF!,#REF!,#REF!,#REF!,#REF!,#REF!,#REF!</definedName>
    <definedName name="__APW_RESTORE_DATA88__" localSheetId="21" hidden="1">#REF!,#REF!,#REF!,#REF!,#REF!,#REF!,#REF!,#REF!,#REF!,#REF!,#REF!,#REF!,#REF!,#REF!</definedName>
    <definedName name="__APW_RESTORE_DATA89__" localSheetId="20" hidden="1">#REF!,#REF!,#REF!,#REF!,#REF!,#REF!,#REF!,#REF!,#REF!,#REF!,#REF!,#REF!,#REF!,#REF!</definedName>
    <definedName name="__APW_RESTORE_DATA89__" localSheetId="21" hidden="1">#REF!,#REF!,#REF!,#REF!,#REF!,#REF!,#REF!,#REF!,#REF!,#REF!,#REF!,#REF!,#REF!,#REF!</definedName>
    <definedName name="__APW_RESTORE_DATA9__" localSheetId="20" hidden="1">#REF!,#REF!,#REF!,#REF!,#REF!,#REF!,#REF!,#REF!,#REF!,#REF!,#REF!,#REF!,#REF!,#REF!,#REF!</definedName>
    <definedName name="__APW_RESTORE_DATA9__" localSheetId="21" hidden="1">#REF!,#REF!,#REF!,#REF!,#REF!,#REF!,#REF!,#REF!,#REF!,#REF!,#REF!,#REF!,#REF!,#REF!,#REF!</definedName>
    <definedName name="__APW_RESTORE_DATA90__" localSheetId="20" hidden="1">#REF!,#REF!,#REF!,#REF!,#REF!,#REF!,#REF!,#REF!,#REF!,#REF!,#REF!,#REF!,#REF!,#REF!</definedName>
    <definedName name="__APW_RESTORE_DATA90__" localSheetId="21" hidden="1">#REF!,#REF!,#REF!,#REF!,#REF!,#REF!,#REF!,#REF!,#REF!,#REF!,#REF!,#REF!,#REF!,#REF!</definedName>
    <definedName name="__APW_RESTORE_DATA91__" localSheetId="20" hidden="1">#REF!,#REF!,#REF!,#REF!,#REF!,#REF!,#REF!,#REF!,#REF!,#REF!,#REF!,#REF!,#REF!,#REF!</definedName>
    <definedName name="__APW_RESTORE_DATA91__" localSheetId="21" hidden="1">#REF!,#REF!,#REF!,#REF!,#REF!,#REF!,#REF!,#REF!,#REF!,#REF!,#REF!,#REF!,#REF!,#REF!</definedName>
    <definedName name="__APW_RESTORE_DATA92__" localSheetId="20" hidden="1">#REF!,#REF!,#REF!,#REF!,#REF!,#REF!,#REF!,#REF!,#REF!,#REF!,#REF!,#REF!,#REF!,#REF!</definedName>
    <definedName name="__APW_RESTORE_DATA92__" localSheetId="21" hidden="1">#REF!,#REF!,#REF!,#REF!,#REF!,#REF!,#REF!,#REF!,#REF!,#REF!,#REF!,#REF!,#REF!,#REF!</definedName>
    <definedName name="__APW_RESTORE_DATA93__" localSheetId="20" hidden="1">#REF!,#REF!,#REF!,#REF!,#REF!,#REF!,#REF!,#REF!,#REF!,#REF!,#REF!,#REF!,#REF!,#REF!</definedName>
    <definedName name="__APW_RESTORE_DATA93__" localSheetId="21" hidden="1">#REF!,#REF!,#REF!,#REF!,#REF!,#REF!,#REF!,#REF!,#REF!,#REF!,#REF!,#REF!,#REF!,#REF!</definedName>
    <definedName name="__APW_RESTORE_DATA94__" localSheetId="20" hidden="1">#REF!,#REF!,#REF!,#REF!,#REF!,#REF!,#REF!,#REF!,#REF!,#REF!,#REF!,#REF!,#REF!,#REF!</definedName>
    <definedName name="__APW_RESTORE_DATA94__" localSheetId="21" hidden="1">#REF!,#REF!,#REF!,#REF!,#REF!,#REF!,#REF!,#REF!,#REF!,#REF!,#REF!,#REF!,#REF!,#REF!</definedName>
    <definedName name="__APW_RESTORE_DATA95__" localSheetId="20" hidden="1">#REF!,#REF!,#REF!,#REF!,#REF!,#REF!,#REF!,#REF!,#REF!,#REF!,#REF!,#REF!,#REF!,#REF!</definedName>
    <definedName name="__APW_RESTORE_DATA95__" localSheetId="21" hidden="1">#REF!,#REF!,#REF!,#REF!,#REF!,#REF!,#REF!,#REF!,#REF!,#REF!,#REF!,#REF!,#REF!,#REF!</definedName>
    <definedName name="__APW_RESTORE_DATA96__" localSheetId="20" hidden="1">#REF!,#REF!,#REF!,#REF!,#REF!,#REF!,#REF!,#REF!,#REF!,#REF!,#REF!,#REF!,#REF!,#REF!</definedName>
    <definedName name="__APW_RESTORE_DATA96__" localSheetId="21" hidden="1">#REF!,#REF!,#REF!,#REF!,#REF!,#REF!,#REF!,#REF!,#REF!,#REF!,#REF!,#REF!,#REF!,#REF!</definedName>
    <definedName name="__APW_RESTORE_DATA97__" localSheetId="20" hidden="1">#REF!,#REF!,#REF!,#REF!,#REF!,#REF!,#REF!,#REF!,#REF!,#REF!,#REF!,#REF!,#REF!,#REF!</definedName>
    <definedName name="__APW_RESTORE_DATA97__" localSheetId="21" hidden="1">#REF!,#REF!,#REF!,#REF!,#REF!,#REF!,#REF!,#REF!,#REF!,#REF!,#REF!,#REF!,#REF!,#REF!</definedName>
    <definedName name="__APW_RESTORE_DATA98__" localSheetId="20" hidden="1">#REF!,#REF!,#REF!,#REF!,#REF!,#REF!,#REF!,#REF!,#REF!,#REF!,#REF!,#REF!,#REF!,#REF!</definedName>
    <definedName name="__APW_RESTORE_DATA98__" localSheetId="21" hidden="1">#REF!,#REF!,#REF!,#REF!,#REF!,#REF!,#REF!,#REF!,#REF!,#REF!,#REF!,#REF!,#REF!,#REF!</definedName>
    <definedName name="__APW_RESTORE_DATA99__" localSheetId="20" hidden="1">#REF!,#REF!,#REF!,#REF!,#REF!,#REF!,#REF!,#REF!,#REF!,#REF!,#REF!,#REF!,#REF!,#REF!</definedName>
    <definedName name="__APW_RESTORE_DATA99__" localSheetId="21" hidden="1">#REF!,#REF!,#REF!,#REF!,#REF!,#REF!,#REF!,#REF!,#REF!,#REF!,#REF!,#REF!,#REF!,#REF!</definedName>
    <definedName name="__ex1" localSheetId="14" hidden="1">{#N/A,#N/A,FALSE,"Summ";#N/A,#N/A,FALSE,"General"}</definedName>
    <definedName name="__ex1" localSheetId="1" hidden="1">{#N/A,#N/A,FALSE,"Summ";#N/A,#N/A,FALSE,"General"}</definedName>
    <definedName name="__ex1" hidden="1">{#N/A,#N/A,FALSE,"Summ";#N/A,#N/A,FALSE,"General"}</definedName>
    <definedName name="__FDS_HYPERLINK_TOGGLE_STATE__">"ON"</definedName>
    <definedName name="__FDS_UNIQUE_RANGE_ID_GENERATOR_COUNTER">59</definedName>
    <definedName name="__new1" localSheetId="14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4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4" hidden="1">{#N/A,#N/A,FALSE,"schA"}</definedName>
    <definedName name="__www1" localSheetId="1" hidden="1">{#N/A,#N/A,FALSE,"schA"}</definedName>
    <definedName name="__www1" hidden="1">{#N/A,#N/A,FALSE,"schA"}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20" hidden="1">#REF!</definedName>
    <definedName name="_2__123Graph_ACHART_3" localSheetId="21" hidden="1">#REF!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BCHART_3" localSheetId="20" hidden="1">#REF!</definedName>
    <definedName name="_4__123Graph_BCHART_3" localSheetId="21" hidden="1">#REF!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20" hidden="1">#REF!</definedName>
    <definedName name="_7__123Graph_LBL_ACHART_3" localSheetId="21" hidden="1">#REF!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20" hidden="1">#REF!</definedName>
    <definedName name="_bdm.00260C3E5F6F490DA28BFD501E10DBAC.edm" localSheetId="21" hidden="1">#REF!</definedName>
    <definedName name="_bdm.0063D0E3E6784061999B70FB13BF223F.edm" localSheetId="20" hidden="1">#REF!</definedName>
    <definedName name="_bdm.0063D0E3E6784061999B70FB13BF223F.edm" localSheetId="21" hidden="1">#REF!</definedName>
    <definedName name="_bdm.006F6709F5404D41A00B25E70CE32714.edm" localSheetId="20" hidden="1">#REF!</definedName>
    <definedName name="_bdm.006F6709F5404D41A00B25E70CE32714.edm" localSheetId="21" hidden="1">#REF!</definedName>
    <definedName name="_bdm.008C11CFD2F440D28B4EF63DC2E56C39.edm" localSheetId="20" hidden="1">#REF!</definedName>
    <definedName name="_bdm.008C11CFD2F440D28B4EF63DC2E56C39.edm" localSheetId="21" hidden="1">#REF!</definedName>
    <definedName name="_bdm.009A9DEA676145BD862FDA1D65FC9A40.edm" localSheetId="20" hidden="1">#REF!</definedName>
    <definedName name="_bdm.009A9DEA676145BD862FDA1D65FC9A40.edm" localSheetId="21" hidden="1">#REF!</definedName>
    <definedName name="_bdm.00D21114995C4B99A248871237AF09A8.edm" localSheetId="20" hidden="1">#REF!</definedName>
    <definedName name="_bdm.00D21114995C4B99A248871237AF09A8.edm" localSheetId="21" hidden="1">#REF!</definedName>
    <definedName name="_bdm.00F94A1D60114AF38352268C62D10473.edm" localSheetId="20" hidden="1">#REF!</definedName>
    <definedName name="_bdm.00F94A1D60114AF38352268C62D10473.edm" localSheetId="21" hidden="1">#REF!</definedName>
    <definedName name="_bdm.012E4BEE60234E0A83038EFA0C6E3C1E.edm" hidden="1">#N/A</definedName>
    <definedName name="_bdm.015CA3DAE0BF4525A1FBF92DAD33873F.edm" localSheetId="20" hidden="1">#REF!</definedName>
    <definedName name="_bdm.015CA3DAE0BF4525A1FBF92DAD33873F.edm" localSheetId="21" hidden="1">#REF!</definedName>
    <definedName name="_bdm.0172EACCAFF3476381F66A9054FC8FF0.edm" localSheetId="20" hidden="1">#REF!</definedName>
    <definedName name="_bdm.0172EACCAFF3476381F66A9054FC8FF0.edm" localSheetId="21" hidden="1">#REF!</definedName>
    <definedName name="_bdm.01BD33AB571D4AD69FD1E668B64F2348.edm" localSheetId="20" hidden="1">#REF!</definedName>
    <definedName name="_bdm.01BD33AB571D4AD69FD1E668B64F2348.edm" localSheetId="21" hidden="1">#REF!</definedName>
    <definedName name="_bdm.01CDDB2CA19311D6B66800034790925F.edm" localSheetId="20" hidden="1">#REF!</definedName>
    <definedName name="_bdm.01CDDB2CA19311D6B66800034790925F.edm" localSheetId="21" hidden="1">#REF!</definedName>
    <definedName name="_bdm.023180351D5A410DBD61F35464B9A437.edm" localSheetId="20" hidden="1">#REF!</definedName>
    <definedName name="_bdm.023180351D5A410DBD61F35464B9A437.edm" localSheetId="21" hidden="1">#REF!</definedName>
    <definedName name="_bdm.0263FFE07B2C47479B6201F54A73D71E.edm" localSheetId="20" hidden="1">#REF!</definedName>
    <definedName name="_bdm.0263FFE07B2C47479B6201F54A73D71E.edm" localSheetId="21" hidden="1">#REF!</definedName>
    <definedName name="_bdm.0320BAD3D85140FE8EBCAE95DBC51D5F.edm" localSheetId="20" hidden="1">#REF!</definedName>
    <definedName name="_bdm.0320BAD3D85140FE8EBCAE95DBC51D5F.edm" localSheetId="21" hidden="1">#REF!</definedName>
    <definedName name="_bdm.0343E72FB0774080AD8EE0B483AEB033.edm" localSheetId="20" hidden="1">#REF!</definedName>
    <definedName name="_bdm.0343E72FB0774080AD8EE0B483AEB033.edm" localSheetId="21" hidden="1">#REF!</definedName>
    <definedName name="_bdm.037E397EF8E6450FB397FBA3CC697246.edm" localSheetId="20" hidden="1">#REF!</definedName>
    <definedName name="_bdm.037E397EF8E6450FB397FBA3CC697246.edm" localSheetId="21" hidden="1">#REF!</definedName>
    <definedName name="_bdm.0432037B233842AB831AAA10EBD3D0D9.edm" localSheetId="20" hidden="1">#REF!</definedName>
    <definedName name="_bdm.0432037B233842AB831AAA10EBD3D0D9.edm" localSheetId="21" hidden="1">#REF!</definedName>
    <definedName name="_bdm.04F2C226301047039BA32DACA0BF5807.edm" localSheetId="20" hidden="1">#REF!</definedName>
    <definedName name="_bdm.04F2C226301047039BA32DACA0BF5807.edm" localSheetId="21" hidden="1">#REF!</definedName>
    <definedName name="_bdm.0552AA9F46E542FA94610089CA44A090.edm" localSheetId="20" hidden="1">#REF!</definedName>
    <definedName name="_bdm.0552AA9F46E542FA94610089CA44A090.edm" localSheetId="21" hidden="1">#REF!</definedName>
    <definedName name="_bdm.0588BFFEA76345CF9F55DA8814E13718.edm" localSheetId="20" hidden="1">#REF!</definedName>
    <definedName name="_bdm.0588BFFEA76345CF9F55DA8814E13718.edm" localSheetId="21" hidden="1">#REF!</definedName>
    <definedName name="_bdm.05C8B953E8704E3998214914A738B9FB.edm" localSheetId="20" hidden="1">#REF!</definedName>
    <definedName name="_bdm.05C8B953E8704E3998214914A738B9FB.edm" localSheetId="21" hidden="1">#REF!</definedName>
    <definedName name="_bdm.0620119744844C0A8FADEE68ECA75BCB.edm" localSheetId="20" hidden="1">#REF!</definedName>
    <definedName name="_bdm.0620119744844C0A8FADEE68ECA75BCB.edm" localSheetId="21" hidden="1">#REF!</definedName>
    <definedName name="_bdm.0626B29C0C89477B93E42E4FC7E0B90D.edm" localSheetId="20" hidden="1">#REF!</definedName>
    <definedName name="_bdm.0626B29C0C89477B93E42E4FC7E0B90D.edm" localSheetId="21" hidden="1">#REF!</definedName>
    <definedName name="_bdm.067C12462658446B99780C4B463A4BD4.edm" localSheetId="20" hidden="1">#REF!</definedName>
    <definedName name="_bdm.067C12462658446B99780C4B463A4BD4.edm" localSheetId="21" hidden="1">#REF!</definedName>
    <definedName name="_bdm.0736E92983E14D1C8DAD4AC8A8869C9D.edm" localSheetId="20" hidden="1">#REF!</definedName>
    <definedName name="_bdm.0736E92983E14D1C8DAD4AC8A8869C9D.edm" localSheetId="21" hidden="1">#REF!</definedName>
    <definedName name="_bdm.07372C709AB14DD6912B60AA09EC3E0B.edm" localSheetId="20" hidden="1">#REF!</definedName>
    <definedName name="_bdm.07372C709AB14DD6912B60AA09EC3E0B.edm" localSheetId="21" hidden="1">#REF!</definedName>
    <definedName name="_bdm.073CCC9150A7440FBF038A92C123411E.edm" localSheetId="20" hidden="1">#REF!</definedName>
    <definedName name="_bdm.073CCC9150A7440FBF038A92C123411E.edm" localSheetId="21" hidden="1">#REF!</definedName>
    <definedName name="_bdm.07639B17B2F34BCA89C092F506BF49BB.edm" localSheetId="20" hidden="1">#REF!</definedName>
    <definedName name="_bdm.07639B17B2F34BCA89C092F506BF49BB.edm" localSheetId="21" hidden="1">#REF!</definedName>
    <definedName name="_bdm.078899DF30CC4FBFA15CEDFE45B30029.edm" localSheetId="20" hidden="1">#REF!</definedName>
    <definedName name="_bdm.078899DF30CC4FBFA15CEDFE45B30029.edm" localSheetId="21" hidden="1">#REF!</definedName>
    <definedName name="_bdm.07E4996270B94AAD92E0E3A6D58D5FC6.edm" localSheetId="20" hidden="1">#REF!</definedName>
    <definedName name="_bdm.07E4996270B94AAD92E0E3A6D58D5FC6.edm" localSheetId="21" hidden="1">#REF!</definedName>
    <definedName name="_bdm.08286CB801B5425CAE3FCA3BAD7D72A0.edm" localSheetId="20" hidden="1">#REF!</definedName>
    <definedName name="_bdm.08286CB801B5425CAE3FCA3BAD7D72A0.edm" localSheetId="21" hidden="1">#REF!</definedName>
    <definedName name="_bdm.084A1AD5AFB74BC99D3A4365CECED254.edm" localSheetId="20" hidden="1">#REF!</definedName>
    <definedName name="_bdm.084A1AD5AFB74BC99D3A4365CECED254.edm" localSheetId="21" hidden="1">#REF!</definedName>
    <definedName name="_bdm.08AAB02A8688409CAC655578F76EB0B8.edm" localSheetId="20" hidden="1">#REF!</definedName>
    <definedName name="_bdm.08AAB02A8688409CAC655578F76EB0B8.edm" localSheetId="21" hidden="1">#REF!</definedName>
    <definedName name="_bdm.08AF500A59084269BFDC9DB599AFD6E6.edm" localSheetId="20" hidden="1">#REF!</definedName>
    <definedName name="_bdm.08AF500A59084269BFDC9DB599AFD6E6.edm" localSheetId="21" hidden="1">#REF!</definedName>
    <definedName name="_bdm.08C2B30F425E492EB733D20661A9AD6E.edm" localSheetId="20" hidden="1">#REF!</definedName>
    <definedName name="_bdm.08C2B30F425E492EB733D20661A9AD6E.edm" localSheetId="21" hidden="1">#REF!</definedName>
    <definedName name="_bdm.08F667E1205F41FB8F7DBBDBA6944734.edm" localSheetId="20" hidden="1">#REF!</definedName>
    <definedName name="_bdm.08F667E1205F41FB8F7DBBDBA6944734.edm" localSheetId="21" hidden="1">#REF!</definedName>
    <definedName name="_bdm.08FDC49BD2FA4F879FB326123BE7B9AB.edm" localSheetId="20" hidden="1">#REF!</definedName>
    <definedName name="_bdm.08FDC49BD2FA4F879FB326123BE7B9AB.edm" localSheetId="21" hidden="1">#REF!</definedName>
    <definedName name="_bdm.091D4737BF064580A9146CD28C87EECF.edm" localSheetId="20" hidden="1">#REF!</definedName>
    <definedName name="_bdm.091D4737BF064580A9146CD28C87EECF.edm" localSheetId="21" hidden="1">#REF!</definedName>
    <definedName name="_bdm.096FCD9ED8554287B57E36249BC7F2A7.edm" localSheetId="20" hidden="1">#REF!</definedName>
    <definedName name="_bdm.096FCD9ED8554287B57E36249BC7F2A7.edm" localSheetId="21" hidden="1">#REF!</definedName>
    <definedName name="_bdm.09B58ECFEC4F4F8CA00BA86BA2F519BF.edm" localSheetId="20" hidden="1">#REF!</definedName>
    <definedName name="_bdm.09B58ECFEC4F4F8CA00BA86BA2F519BF.edm" localSheetId="21" hidden="1">#REF!</definedName>
    <definedName name="_bdm.0A2BA55257964AF7A403B64181E13C92.edm" localSheetId="20" hidden="1">#REF!</definedName>
    <definedName name="_bdm.0A2BA55257964AF7A403B64181E13C92.edm" localSheetId="21" hidden="1">#REF!</definedName>
    <definedName name="_bdm.0A3207018DC241ED990CD02342BB8527.edm" localSheetId="20" hidden="1">#REF!</definedName>
    <definedName name="_bdm.0A3207018DC241ED990CD02342BB8527.edm" localSheetId="21" hidden="1">#REF!</definedName>
    <definedName name="_bdm.0A4AE2A642FD48589109474128CD23C1.edm" localSheetId="20" hidden="1">#REF!</definedName>
    <definedName name="_bdm.0A4AE2A642FD48589109474128CD23C1.edm" localSheetId="21" hidden="1">#REF!</definedName>
    <definedName name="_bdm.0A69A88081124EEF91B24B437BD85633.edm" localSheetId="20" hidden="1">#REF!</definedName>
    <definedName name="_bdm.0A69A88081124EEF91B24B437BD85633.edm" localSheetId="21" hidden="1">#REF!</definedName>
    <definedName name="_bdm.0AF05D27482F406D942C761F0F5A41EE.edm" localSheetId="20" hidden="1">#REF!</definedName>
    <definedName name="_bdm.0AF05D27482F406D942C761F0F5A41EE.edm" localSheetId="21" hidden="1">#REF!</definedName>
    <definedName name="_bdm.0B48BF35B08F4060951B6C0404074CEA.edm" localSheetId="20" hidden="1">#REF!</definedName>
    <definedName name="_bdm.0B48BF35B08F4060951B6C0404074CEA.edm" localSheetId="21" hidden="1">#REF!</definedName>
    <definedName name="_bdm.0b4baad834874ad29899c3869743a005.edm" localSheetId="20" hidden="1">#REF!</definedName>
    <definedName name="_bdm.0b4baad834874ad29899c3869743a005.edm" localSheetId="21" hidden="1">#REF!</definedName>
    <definedName name="_bdm.0BAC360C0AA241DDA4CC976D40BC5648.edm" localSheetId="20" hidden="1">#REF!</definedName>
    <definedName name="_bdm.0BAC360C0AA241DDA4CC976D40BC5648.edm" localSheetId="21" hidden="1">#REF!</definedName>
    <definedName name="_bdm.0BF73A95DE0644B094D6AC1D90AF5B0C.edm" localSheetId="20" hidden="1">#REF!</definedName>
    <definedName name="_bdm.0BF73A95DE0644B094D6AC1D90AF5B0C.edm" localSheetId="21" hidden="1">#REF!</definedName>
    <definedName name="_bdm.0C0DA957FCE9458B82C1361254B1FF9B.edm" localSheetId="20" hidden="1">#REF!</definedName>
    <definedName name="_bdm.0C0DA957FCE9458B82C1361254B1FF9B.edm" localSheetId="21" hidden="1">#REF!</definedName>
    <definedName name="_bdm.0C84006A907A4A97BC33F11BABA5C59E.edm" localSheetId="20" hidden="1">#REF!</definedName>
    <definedName name="_bdm.0C84006A907A4A97BC33F11BABA5C59E.edm" localSheetId="21" hidden="1">#REF!</definedName>
    <definedName name="_bdm.0CA48AE7689142EABAC119A31703BC86.edm" localSheetId="20" hidden="1">#REF!</definedName>
    <definedName name="_bdm.0CA48AE7689142EABAC119A31703BC86.edm" localSheetId="21" hidden="1">#REF!</definedName>
    <definedName name="_bdm.0CA5396FCE6248B28592E49A4696EA01.edm" localSheetId="20" hidden="1">#REF!</definedName>
    <definedName name="_bdm.0CA5396FCE6248B28592E49A4696EA01.edm" localSheetId="21" hidden="1">#REF!</definedName>
    <definedName name="_bdm.0CA70859BBBC4783890475C0EA2C57BE.edm" localSheetId="20" hidden="1">#REF!</definedName>
    <definedName name="_bdm.0CA70859BBBC4783890475C0EA2C57BE.edm" localSheetId="21" hidden="1">#REF!</definedName>
    <definedName name="_bdm.0CC4646A4EA94FBABC053656FA78EA7F.edm" localSheetId="20" hidden="1">#REF!</definedName>
    <definedName name="_bdm.0CC4646A4EA94FBABC053656FA78EA7F.edm" localSheetId="21" hidden="1">#REF!</definedName>
    <definedName name="_bdm.0D7A1F6469CB43B891B8137A3198B5CD.edm" localSheetId="20" hidden="1">#REF!</definedName>
    <definedName name="_bdm.0D7A1F6469CB43B891B8137A3198B5CD.edm" localSheetId="21" hidden="1">#REF!</definedName>
    <definedName name="_bdm.0DB1B75C93634A3E942148740345D7B7.edm" localSheetId="20" hidden="1">#REF!</definedName>
    <definedName name="_bdm.0DB1B75C93634A3E942148740345D7B7.edm" localSheetId="21" hidden="1">#REF!</definedName>
    <definedName name="_bdm.0DD96ECA1974479B8BB06584DC69080D.edm" localSheetId="20" hidden="1">#REF!</definedName>
    <definedName name="_bdm.0DD96ECA1974479B8BB06584DC69080D.edm" localSheetId="21" hidden="1">#REF!</definedName>
    <definedName name="_bdm.0E5AA687CEC94E5F8DACD288775F0BC9.edm" localSheetId="20" hidden="1">#REF!</definedName>
    <definedName name="_bdm.0E5AA687CEC94E5F8DACD288775F0BC9.edm" localSheetId="21" hidden="1">#REF!</definedName>
    <definedName name="_bdm.0EB6989DE071483BA19FE1B691DB4355.edm" localSheetId="20" hidden="1">#REF!</definedName>
    <definedName name="_bdm.0EB6989DE071483BA19FE1B691DB4355.edm" localSheetId="21" hidden="1">#REF!</definedName>
    <definedName name="_bdm.0EDA1D4851804D5BAB61453E6300D635.edm" localSheetId="20" hidden="1">#REF!</definedName>
    <definedName name="_bdm.0EDA1D4851804D5BAB61453E6300D635.edm" localSheetId="21" hidden="1">#REF!</definedName>
    <definedName name="_bdm.0EE1088E30C045AEB99237614C88B11E.edm" hidden="1">#N/A</definedName>
    <definedName name="_bdm.0F49F700E32A4472B5B934A4852FE976.edm" localSheetId="20" hidden="1">#REF!</definedName>
    <definedName name="_bdm.0F49F700E32A4472B5B934A4852FE976.edm" localSheetId="21" hidden="1">#REF!</definedName>
    <definedName name="_bdm.0F7DF174684442C1BA66DC7050CA1142.edm" localSheetId="20" hidden="1">#REF!</definedName>
    <definedName name="_bdm.0F7DF174684442C1BA66DC7050CA1142.edm" localSheetId="21" hidden="1">#REF!</definedName>
    <definedName name="_bdm.0FB8AA065507435FB4D8C1BA36D66C29.edm" localSheetId="20" hidden="1">#REF!</definedName>
    <definedName name="_bdm.0FB8AA065507435FB4D8C1BA36D66C29.edm" localSheetId="21" hidden="1">#REF!</definedName>
    <definedName name="_bdm.0FE9171E4D0849FDA12CD07B85F74F81.edm" localSheetId="20" hidden="1">#REF!</definedName>
    <definedName name="_bdm.0FE9171E4D0849FDA12CD07B85F74F81.edm" localSheetId="21" hidden="1">#REF!</definedName>
    <definedName name="_bdm.1079B7A27C9B4591B11964DC1EF32825.edm" localSheetId="20" hidden="1">#REF!</definedName>
    <definedName name="_bdm.1079B7A27C9B4591B11964DC1EF32825.edm" localSheetId="21" hidden="1">#REF!</definedName>
    <definedName name="_bdm.107CCC04BFFA48A69DA4473743E08074.edm" localSheetId="20" hidden="1">#REF!</definedName>
    <definedName name="_bdm.107CCC04BFFA48A69DA4473743E08074.edm" localSheetId="21" hidden="1">#REF!</definedName>
    <definedName name="_bdm.10A62F213D084E07BD25CFF9E11AF7B1.edm" localSheetId="20" hidden="1">#REF!</definedName>
    <definedName name="_bdm.10A62F213D084E07BD25CFF9E11AF7B1.edm" localSheetId="21" hidden="1">#REF!</definedName>
    <definedName name="_bdm.11720ACEAFFD4DE09A7223349FC1B4C9.edm" localSheetId="20" hidden="1">#REF!</definedName>
    <definedName name="_bdm.11720ACEAFFD4DE09A7223349FC1B4C9.edm" localSheetId="21" hidden="1">#REF!</definedName>
    <definedName name="_bdm.119F98505B5345658078DA83A6E64265.edm" localSheetId="20" hidden="1">#REF!</definedName>
    <definedName name="_bdm.119F98505B5345658078DA83A6E64265.edm" localSheetId="21" hidden="1">#REF!</definedName>
    <definedName name="_bdm.122D85C99B6A40178DB5A4509FDDDE1F.edm" localSheetId="20" hidden="1">#REF!</definedName>
    <definedName name="_bdm.122D85C99B6A40178DB5A4509FDDDE1F.edm" localSheetId="21" hidden="1">#REF!</definedName>
    <definedName name="_bdm.125E61A3307B4352A62D2D6E1EFA03E5.edm" localSheetId="20" hidden="1">#REF!</definedName>
    <definedName name="_bdm.125E61A3307B4352A62D2D6E1EFA03E5.edm" localSheetId="21" hidden="1">#REF!</definedName>
    <definedName name="_bdm.12B08C9DAB2F4D10B9750B8528A4C320.edm" localSheetId="20" hidden="1">#REF!</definedName>
    <definedName name="_bdm.12B08C9DAB2F4D10B9750B8528A4C320.edm" localSheetId="21" hidden="1">#REF!</definedName>
    <definedName name="_bdm.12F7EFEADB5D45B0AF0FB511666A06A6.edm" localSheetId="20" hidden="1">#REF!</definedName>
    <definedName name="_bdm.12F7EFEADB5D45B0AF0FB511666A06A6.edm" localSheetId="21" hidden="1">#REF!</definedName>
    <definedName name="_bdm.132C37CB4C8D4EC6BADD71AA1E1D1EB7.edm" localSheetId="20" hidden="1">#REF!</definedName>
    <definedName name="_bdm.132C37CB4C8D4EC6BADD71AA1E1D1EB7.edm" localSheetId="21" hidden="1">#REF!</definedName>
    <definedName name="_bdm.134B0924F5A24B9A85B4DFEEFBA7A779.edm" localSheetId="20" hidden="1">#REF!</definedName>
    <definedName name="_bdm.134B0924F5A24B9A85B4DFEEFBA7A779.edm" localSheetId="21" hidden="1">#REF!</definedName>
    <definedName name="_bdm.136AB41E962849BA927C0B6B8ED5EFB4.edm" localSheetId="20" hidden="1">#REF!</definedName>
    <definedName name="_bdm.136AB41E962849BA927C0B6B8ED5EFB4.edm" localSheetId="21" hidden="1">#REF!</definedName>
    <definedName name="_bdm.138E2B644FB246FBB26D7EE113443E8E.edm" localSheetId="20" hidden="1">#REF!</definedName>
    <definedName name="_bdm.138E2B644FB246FBB26D7EE113443E8E.edm" localSheetId="21" hidden="1">#REF!</definedName>
    <definedName name="_bdm.13D319E3250348978E9AAAA7365B2A0D.edm" localSheetId="20" hidden="1">#REF!</definedName>
    <definedName name="_bdm.13D319E3250348978E9AAAA7365B2A0D.edm" localSheetId="21" hidden="1">#REF!</definedName>
    <definedName name="_bdm.1417F4E67DB7455ABAE9A8B9969DA24B.edm" localSheetId="20" hidden="1">#REF!</definedName>
    <definedName name="_bdm.1417F4E67DB7455ABAE9A8B9969DA24B.edm" localSheetId="21" hidden="1">#REF!</definedName>
    <definedName name="_bdm.14437FFD167041EA96B1BC99C1DCA150.edm" localSheetId="20" hidden="1">#REF!</definedName>
    <definedName name="_bdm.14437FFD167041EA96B1BC99C1DCA150.edm" localSheetId="21" hidden="1">#REF!</definedName>
    <definedName name="_bdm.146FA3ED33F74F4AACD4C104BCDC8268.edm" localSheetId="20" hidden="1">#REF!</definedName>
    <definedName name="_bdm.146FA3ED33F74F4AACD4C104BCDC8268.edm" localSheetId="21" hidden="1">#REF!</definedName>
    <definedName name="_bdm.149B67536C5F410EA49867AFDA77AB45.edm" localSheetId="20" hidden="1">#REF!</definedName>
    <definedName name="_bdm.149B67536C5F410EA49867AFDA77AB45.edm" localSheetId="21" hidden="1">#REF!</definedName>
    <definedName name="_bdm.14A2652EA25648A6AA8A0BCB3DA72109.edm" localSheetId="20" hidden="1">#REF!</definedName>
    <definedName name="_bdm.14A2652EA25648A6AA8A0BCB3DA72109.edm" localSheetId="21" hidden="1">#REF!</definedName>
    <definedName name="_bdm.15143B885B34423A90202145DA378011.edm" localSheetId="20" hidden="1">#REF!</definedName>
    <definedName name="_bdm.15143B885B34423A90202145DA378011.edm" localSheetId="21" hidden="1">#REF!</definedName>
    <definedName name="_bdm.15358D96D014487799C5EA1709F3D166.edm" localSheetId="20" hidden="1">#REF!</definedName>
    <definedName name="_bdm.15358D96D014487799C5EA1709F3D166.edm" localSheetId="21" hidden="1">#REF!</definedName>
    <definedName name="_bdm.156EC6D959BB46CB85B57FBF562FC8F6.edm" localSheetId="20" hidden="1">#REF!</definedName>
    <definedName name="_bdm.156EC6D959BB46CB85B57FBF562FC8F6.edm" localSheetId="21" hidden="1">#REF!</definedName>
    <definedName name="_bdm.159102ECDAE542EC88C0BD06967773B5.edm" localSheetId="20" hidden="1">#REF!</definedName>
    <definedName name="_bdm.159102ECDAE542EC88C0BD06967773B5.edm" localSheetId="21" hidden="1">#REF!</definedName>
    <definedName name="_bdm.160012FFD15E4396AE5694023724FBF9.edm" localSheetId="20" hidden="1">#REF!</definedName>
    <definedName name="_bdm.160012FFD15E4396AE5694023724FBF9.edm" localSheetId="21" hidden="1">#REF!</definedName>
    <definedName name="_bdm.1611DD19BDC4467DB68F70538A7E5F18.edm" localSheetId="20" hidden="1">#REF!</definedName>
    <definedName name="_bdm.1611DD19BDC4467DB68F70538A7E5F18.edm" localSheetId="21" hidden="1">#REF!</definedName>
    <definedName name="_bdm.16F0FCE8A950487DAE06F958DD11CEDB.edm" localSheetId="20" hidden="1">#REF!</definedName>
    <definedName name="_bdm.16F0FCE8A950487DAE06F958DD11CEDB.edm" localSheetId="21" hidden="1">#REF!</definedName>
    <definedName name="_bdm.16FBCDB4B98E4E36AE37E4A6D1944E6B.edm" localSheetId="20" hidden="1">#REF!</definedName>
    <definedName name="_bdm.16FBCDB4B98E4E36AE37E4A6D1944E6B.edm" localSheetId="21" hidden="1">#REF!</definedName>
    <definedName name="_bdm.172CB3F8410A47AEB0CC8E1F0A4DD4B3.edm" localSheetId="20" hidden="1">#REF!</definedName>
    <definedName name="_bdm.172CB3F8410A47AEB0CC8E1F0A4DD4B3.edm" localSheetId="21" hidden="1">#REF!</definedName>
    <definedName name="_bdm.17C6300097834D078911DE170A29BDB5.edm" localSheetId="20" hidden="1">#REF!</definedName>
    <definedName name="_bdm.17C6300097834D078911DE170A29BDB5.edm" localSheetId="21" hidden="1">#REF!</definedName>
    <definedName name="_bdm.180AB7F24F7744E78A52144289181BC3.edm" localSheetId="20" hidden="1">#REF!</definedName>
    <definedName name="_bdm.180AB7F24F7744E78A52144289181BC3.edm" localSheetId="21" hidden="1">#REF!</definedName>
    <definedName name="_bdm.18A8D99F01ED46E0ACA73C01FC2E48EC.edm" localSheetId="20" hidden="1">#REF!</definedName>
    <definedName name="_bdm.18A8D99F01ED46E0ACA73C01FC2E48EC.edm" localSheetId="21" hidden="1">#REF!</definedName>
    <definedName name="_bdm.18BBABD6D1B1447F8915C6D05828B070.edm" localSheetId="20" hidden="1">#REF!</definedName>
    <definedName name="_bdm.18BBABD6D1B1447F8915C6D05828B070.edm" localSheetId="21" hidden="1">#REF!</definedName>
    <definedName name="_bdm.1917CE7E3DC749B5B7493C1D5C78BA49.edm" localSheetId="20" hidden="1">#REF!</definedName>
    <definedName name="_bdm.1917CE7E3DC749B5B7493C1D5C78BA49.edm" localSheetId="21" hidden="1">#REF!</definedName>
    <definedName name="_bdm.194BC8A66C6B4CD78D3A1D6EB90F3813.edm" localSheetId="20" hidden="1">#REF!</definedName>
    <definedName name="_bdm.194BC8A66C6B4CD78D3A1D6EB90F3813.edm" localSheetId="21" hidden="1">#REF!</definedName>
    <definedName name="_bdm.19B2611C31A343CBAE090313BBA85235.edm" localSheetId="20" hidden="1">#REF!</definedName>
    <definedName name="_bdm.19B2611C31A343CBAE090313BBA85235.edm" localSheetId="21" hidden="1">#REF!</definedName>
    <definedName name="_bdm.19CA7599C9A2427386A96E79CBDEA57A.edm" localSheetId="20" hidden="1">#REF!</definedName>
    <definedName name="_bdm.19CA7599C9A2427386A96E79CBDEA57A.edm" localSheetId="21" hidden="1">#REF!</definedName>
    <definedName name="_bdm.1A2F4BDC18754CC89278C3DB9C02231B.edm" localSheetId="20" hidden="1">#REF!</definedName>
    <definedName name="_bdm.1A2F4BDC18754CC89278C3DB9C02231B.edm" localSheetId="21" hidden="1">#REF!</definedName>
    <definedName name="_bdm.1A329A56256D4397B6BAFC7D8BA1639E.edm" localSheetId="20" hidden="1">#REF!</definedName>
    <definedName name="_bdm.1A329A56256D4397B6BAFC7D8BA1639E.edm" localSheetId="21" hidden="1">#REF!</definedName>
    <definedName name="_bdm.1A7466D527C94C17BEA9D7B3E103325C.edm" localSheetId="20" hidden="1">#REF!</definedName>
    <definedName name="_bdm.1A7466D527C94C17BEA9D7B3E103325C.edm" localSheetId="21" hidden="1">#REF!</definedName>
    <definedName name="_bdm.1AD277AAB3C84568AADF60C84073A099.edm" localSheetId="20" hidden="1">#REF!</definedName>
    <definedName name="_bdm.1AD277AAB3C84568AADF60C84073A099.edm" localSheetId="21" hidden="1">#REF!</definedName>
    <definedName name="_bdm.1BC087DBA38D482E95C60055C4B048EB.edm" localSheetId="20" hidden="1">#REF!</definedName>
    <definedName name="_bdm.1BC087DBA38D482E95C60055C4B048EB.edm" localSheetId="21" hidden="1">#REF!</definedName>
    <definedName name="_bdm.1C00172FB95C48F3B49D0A978B4CFFA2.edm" localSheetId="20" hidden="1">#REF!</definedName>
    <definedName name="_bdm.1C00172FB95C48F3B49D0A978B4CFFA2.edm" localSheetId="21" hidden="1">#REF!</definedName>
    <definedName name="_bdm.1CA38E89B2E446499B417D4BF2A4A825.edm" localSheetId="20" hidden="1">#REF!</definedName>
    <definedName name="_bdm.1CA38E89B2E446499B417D4BF2A4A825.edm" localSheetId="21" hidden="1">#REF!</definedName>
    <definedName name="_bdm.1CA883E43B4B43FC8E51C74776CEB35E.edm" localSheetId="20" hidden="1">#REF!</definedName>
    <definedName name="_bdm.1CA883E43B4B43FC8E51C74776CEB35E.edm" localSheetId="21" hidden="1">#REF!</definedName>
    <definedName name="_bdm.1D178C13755E45199441001D6434BCC8.edm" localSheetId="20" hidden="1">#REF!</definedName>
    <definedName name="_bdm.1D178C13755E45199441001D6434BCC8.edm" localSheetId="21" hidden="1">#REF!</definedName>
    <definedName name="_bdm.1D1C526AED3611D69518000347933D20.edm" localSheetId="20" hidden="1">#REF!</definedName>
    <definedName name="_bdm.1D1C526AED3611D69518000347933D20.edm" localSheetId="21" hidden="1">#REF!</definedName>
    <definedName name="_bdm.1D1F39CCCCDE41A78E0206B99CFB3B6A.edm" localSheetId="20" hidden="1">#REF!</definedName>
    <definedName name="_bdm.1D1F39CCCCDE41A78E0206B99CFB3B6A.edm" localSheetId="21" hidden="1">#REF!</definedName>
    <definedName name="_bdm.1DB4C3ACFE2E4533A55054D8D9B2355D.edm" localSheetId="20" hidden="1">#REF!</definedName>
    <definedName name="_bdm.1DB4C3ACFE2E4533A55054D8D9B2355D.edm" localSheetId="21" hidden="1">#REF!</definedName>
    <definedName name="_bdm.1E473818937D4593883CB83A720A8A9D.edm" localSheetId="20" hidden="1">#REF!</definedName>
    <definedName name="_bdm.1E473818937D4593883CB83A720A8A9D.edm" localSheetId="21" hidden="1">#REF!</definedName>
    <definedName name="_bdm.1E64A0A1325F4D1A8A19EA37F1F26598.edm" localSheetId="20" hidden="1">#REF!</definedName>
    <definedName name="_bdm.1E64A0A1325F4D1A8A19EA37F1F26598.edm" localSheetId="21" hidden="1">#REF!</definedName>
    <definedName name="_bdm.1F251AC17B14442BABF91FFC815B69BB.edm" localSheetId="20" hidden="1">#REF!</definedName>
    <definedName name="_bdm.1F251AC17B14442BABF91FFC815B69BB.edm" localSheetId="21" hidden="1">#REF!</definedName>
    <definedName name="_bdm.1FB6183D8AD44865BA1468A53C1096F2.edm" localSheetId="20" hidden="1">#REF!</definedName>
    <definedName name="_bdm.1FB6183D8AD44865BA1468A53C1096F2.edm" localSheetId="21" hidden="1">#REF!</definedName>
    <definedName name="_bdm.208A1C79D87C4EDA9593B05355414B62.edm" localSheetId="20" hidden="1">#REF!</definedName>
    <definedName name="_bdm.208A1C79D87C4EDA9593B05355414B62.edm" localSheetId="21" hidden="1">#REF!</definedName>
    <definedName name="_bdm.20C72310ACC74CA782D9FF3140D1B7B6.edm" localSheetId="20" hidden="1">#REF!</definedName>
    <definedName name="_bdm.20C72310ACC74CA782D9FF3140D1B7B6.edm" localSheetId="21" hidden="1">#REF!</definedName>
    <definedName name="_bdm.21199B26F708425AAE95B99F54EA7ECE.edm" localSheetId="20" hidden="1">#REF!</definedName>
    <definedName name="_bdm.21199B26F708425AAE95B99F54EA7ECE.edm" localSheetId="21" hidden="1">#REF!</definedName>
    <definedName name="_bdm.215BFAEF41B045ECBDA41B0A8E09D10A.edm" localSheetId="20" hidden="1">#REF!</definedName>
    <definedName name="_bdm.215BFAEF41B045ECBDA41B0A8E09D10A.edm" localSheetId="21" hidden="1">#REF!</definedName>
    <definedName name="_bdm.219841450BF1410297CA1236F67C3FB5.edm" localSheetId="20" hidden="1">#REF!</definedName>
    <definedName name="_bdm.219841450BF1410297CA1236F67C3FB5.edm" localSheetId="21" hidden="1">#REF!</definedName>
    <definedName name="_bdm.219B303C69134A259AC4A0B0D4930A81.edm" localSheetId="20" hidden="1">#REF!</definedName>
    <definedName name="_bdm.219B303C69134A259AC4A0B0D4930A81.edm" localSheetId="21" hidden="1">#REF!</definedName>
    <definedName name="_bdm.222424B7519341B989BAA4E0C3D4A5B2.edm" localSheetId="20" hidden="1">#REF!</definedName>
    <definedName name="_bdm.222424B7519341B989BAA4E0C3D4A5B2.edm" localSheetId="21" hidden="1">#REF!</definedName>
    <definedName name="_bdm.225C66FE9188436CAABE6061B630613C.edm" localSheetId="20" hidden="1">#REF!</definedName>
    <definedName name="_bdm.225C66FE9188436CAABE6061B630613C.edm" localSheetId="21" hidden="1">#REF!</definedName>
    <definedName name="_bdm.23326F63929A4BA581F1E57AFB9E3000.edm" localSheetId="20" hidden="1">#REF!</definedName>
    <definedName name="_bdm.23326F63929A4BA581F1E57AFB9E3000.edm" localSheetId="21" hidden="1">#REF!</definedName>
    <definedName name="_bdm.23C43B80EF9C4DD1A2C2968CCB6B072A.edm" localSheetId="20" hidden="1">#REF!</definedName>
    <definedName name="_bdm.23C43B80EF9C4DD1A2C2968CCB6B072A.edm" localSheetId="21" hidden="1">#REF!</definedName>
    <definedName name="_bdm.23F9F06C9F2F4CD49374568E7598786C.edm" localSheetId="20" hidden="1">#REF!</definedName>
    <definedName name="_bdm.23F9F06C9F2F4CD49374568E7598786C.edm" localSheetId="21" hidden="1">#REF!</definedName>
    <definedName name="_bdm.24B4FAB4472D46608C9C88C0794A329A.edm" localSheetId="20" hidden="1">#REF!</definedName>
    <definedName name="_bdm.24B4FAB4472D46608C9C88C0794A329A.edm" localSheetId="21" hidden="1">#REF!</definedName>
    <definedName name="_bdm.252DCABD0467495195D365526E901B75.edm" localSheetId="20" hidden="1">#REF!</definedName>
    <definedName name="_bdm.252DCABD0467495195D365526E901B75.edm" localSheetId="21" hidden="1">#REF!</definedName>
    <definedName name="_bdm.25A2C50ADCF547278950AE2FF4573687.edm" localSheetId="20" hidden="1">#REF!</definedName>
    <definedName name="_bdm.25A2C50ADCF547278950AE2FF4573687.edm" localSheetId="21" hidden="1">#REF!</definedName>
    <definedName name="_bdm.25BF65335EAA47919BE78CEC7E3C8085.edm" localSheetId="20" hidden="1">#REF!</definedName>
    <definedName name="_bdm.25BF65335EAA47919BE78CEC7E3C8085.edm" localSheetId="21" hidden="1">#REF!</definedName>
    <definedName name="_bdm.25D1747D2492470799E2B5DA6CF80E12.edm" localSheetId="20" hidden="1">#REF!</definedName>
    <definedName name="_bdm.25D1747D2492470799E2B5DA6CF80E12.edm" localSheetId="21" hidden="1">#REF!</definedName>
    <definedName name="_bdm.25E2A6287C3C41F29E3D71D0431982A6.edm" localSheetId="20" hidden="1">#REF!</definedName>
    <definedName name="_bdm.25E2A6287C3C41F29E3D71D0431982A6.edm" localSheetId="21" hidden="1">#REF!</definedName>
    <definedName name="_bdm.2645390BC3CC4FAE8555D4239D92996F.edm" localSheetId="20" hidden="1">#REF!</definedName>
    <definedName name="_bdm.2645390BC3CC4FAE8555D4239D92996F.edm" localSheetId="21" hidden="1">#REF!</definedName>
    <definedName name="_bdm.26677444D8B64D8DB08FEBD2E8C62F37.edm" localSheetId="20" hidden="1">#REF!</definedName>
    <definedName name="_bdm.26677444D8B64D8DB08FEBD2E8C62F37.edm" localSheetId="21" hidden="1">#REF!</definedName>
    <definedName name="_bdm.26A69F730D8B404DAB084EB414079ADA.edm" localSheetId="20" hidden="1">#REF!</definedName>
    <definedName name="_bdm.26A69F730D8B404DAB084EB414079ADA.edm" localSheetId="21" hidden="1">#REF!</definedName>
    <definedName name="_bdm.26C9242361F54331BA6C1DA076413EFE.edm" localSheetId="20" hidden="1">#REF!</definedName>
    <definedName name="_bdm.26C9242361F54331BA6C1DA076413EFE.edm" localSheetId="21" hidden="1">#REF!</definedName>
    <definedName name="_bdm.26CAC359E4C84A1482407CBB06B37350.edm" localSheetId="20" hidden="1">#REF!</definedName>
    <definedName name="_bdm.26CAC359E4C84A1482407CBB06B37350.edm" localSheetId="21" hidden="1">#REF!</definedName>
    <definedName name="_bdm.2718CF5FD22F460780B5EFE485046064.edm" localSheetId="20" hidden="1">#REF!</definedName>
    <definedName name="_bdm.2718CF5FD22F460780B5EFE485046064.edm" localSheetId="21" hidden="1">#REF!</definedName>
    <definedName name="_bdm.274C3C54BBEE49D6B6412BBE1DA43762.edm" localSheetId="20" hidden="1">#REF!</definedName>
    <definedName name="_bdm.274C3C54BBEE49D6B6412BBE1DA43762.edm" localSheetId="21" hidden="1">#REF!</definedName>
    <definedName name="_bdm.275148C0F97C41DE9BBD182BFB754B37.edm" localSheetId="20" hidden="1">#REF!</definedName>
    <definedName name="_bdm.275148C0F97C41DE9BBD182BFB754B37.edm" localSheetId="21" hidden="1">#REF!</definedName>
    <definedName name="_bdm.27873F8CCD2E4F9A83BB7C49638DC98B.edm" localSheetId="20" hidden="1">#REF!</definedName>
    <definedName name="_bdm.27873F8CCD2E4F9A83BB7C49638DC98B.edm" localSheetId="21" hidden="1">#REF!</definedName>
    <definedName name="_bdm.28397264EB0C4A798B4AE0FD2ADD88AA.edm" localSheetId="20" hidden="1">#REF!</definedName>
    <definedName name="_bdm.28397264EB0C4A798B4AE0FD2ADD88AA.edm" localSheetId="21" hidden="1">#REF!</definedName>
    <definedName name="_bdm.28C241B87F164EC0BC8AAD9EF00E613B.edm" localSheetId="20" hidden="1">#REF!</definedName>
    <definedName name="_bdm.28C241B87F164EC0BC8AAD9EF00E613B.edm" localSheetId="21" hidden="1">#REF!</definedName>
    <definedName name="_bdm.28E060BBA1834370A4B89B0D0C1496CE.edm" localSheetId="20" hidden="1">#REF!</definedName>
    <definedName name="_bdm.28E060BBA1834370A4B89B0D0C1496CE.edm" localSheetId="21" hidden="1">#REF!</definedName>
    <definedName name="_bdm.28FC79A0C62A47F0826CCD2BFB4DA2B0.edm" localSheetId="20" hidden="1">#REF!</definedName>
    <definedName name="_bdm.28FC79A0C62A47F0826CCD2BFB4DA2B0.edm" localSheetId="21" hidden="1">#REF!</definedName>
    <definedName name="_bdm.297069677D044BD0AAA84E24781B2C67.edm" localSheetId="20" hidden="1">#REF!</definedName>
    <definedName name="_bdm.297069677D044BD0AAA84E24781B2C67.edm" localSheetId="21" hidden="1">#REF!</definedName>
    <definedName name="_bdm.29AC649EAEFF49FDABFCF47AD46978FC.edm" localSheetId="20" hidden="1">#REF!</definedName>
    <definedName name="_bdm.29AC649EAEFF49FDABFCF47AD46978FC.edm" localSheetId="21" hidden="1">#REF!</definedName>
    <definedName name="_bdm.2A3A2BA047594BC6BCDE95DB94B10FA3.edm" localSheetId="20" hidden="1">#REF!</definedName>
    <definedName name="_bdm.2A3A2BA047594BC6BCDE95DB94B10FA3.edm" localSheetId="21" hidden="1">#REF!</definedName>
    <definedName name="_bdm.2A8D7C200141405FA30E7D7F40F18ADA.edm" localSheetId="20" hidden="1">#REF!</definedName>
    <definedName name="_bdm.2A8D7C200141405FA30E7D7F40F18ADA.edm" localSheetId="21" hidden="1">#REF!</definedName>
    <definedName name="_bdm.2A953FE65FC447AD9C2834BE0DF73BA9.edm" localSheetId="20" hidden="1">#REF!</definedName>
    <definedName name="_bdm.2A953FE65FC447AD9C2834BE0DF73BA9.edm" localSheetId="21" hidden="1">#REF!</definedName>
    <definedName name="_bdm.2AA324D655394A089E68D040C2E0063C.edm" localSheetId="20" hidden="1">#REF!</definedName>
    <definedName name="_bdm.2AA324D655394A089E68D040C2E0063C.edm" localSheetId="21" hidden="1">#REF!</definedName>
    <definedName name="_bdm.2AAA13AF59E6470C90591CCD3B25EE91.edm" localSheetId="20" hidden="1">#REF!</definedName>
    <definedName name="_bdm.2AAA13AF59E6470C90591CCD3B25EE91.edm" localSheetId="21" hidden="1">#REF!</definedName>
    <definedName name="_bdm.2C2FB3146ECE48248FBA2AA479B65830.edm" localSheetId="20" hidden="1">#REF!</definedName>
    <definedName name="_bdm.2C2FB3146ECE48248FBA2AA479B65830.edm" localSheetId="21" hidden="1">#REF!</definedName>
    <definedName name="_bdm.2C5E3089012044BD9A82C88F1E0F342B.edm" localSheetId="20" hidden="1">#REF!</definedName>
    <definedName name="_bdm.2C5E3089012044BD9A82C88F1E0F342B.edm" localSheetId="21" hidden="1">#REF!</definedName>
    <definedName name="_bdm.2C7A25C8A96F4D53B45FD7DC38EEFEC2.edm" localSheetId="20" hidden="1">#REF!</definedName>
    <definedName name="_bdm.2C7A25C8A96F4D53B45FD7DC38EEFEC2.edm" localSheetId="21" hidden="1">#REF!</definedName>
    <definedName name="_bdm.2CA230607C1446ECB03BE9E730FF532F.edm" localSheetId="20" hidden="1">#REF!</definedName>
    <definedName name="_bdm.2CA230607C1446ECB03BE9E730FF532F.edm" localSheetId="21" hidden="1">#REF!</definedName>
    <definedName name="_bdm.2CD1CA7CC9684AB0AD24CA1B3CDEF6D1.edm" localSheetId="20" hidden="1">#REF!</definedName>
    <definedName name="_bdm.2CD1CA7CC9684AB0AD24CA1B3CDEF6D1.edm" localSheetId="21" hidden="1">#REF!</definedName>
    <definedName name="_bdm.2D29FE3BD2354AC6AAD6157D90D3D3B9.edm" localSheetId="20" hidden="1">#REF!</definedName>
    <definedName name="_bdm.2D29FE3BD2354AC6AAD6157D90D3D3B9.edm" localSheetId="21" hidden="1">#REF!</definedName>
    <definedName name="_bdm.2DA89D947F4249D9AB03ED0248DB700B.edm" localSheetId="20" hidden="1">#REF!</definedName>
    <definedName name="_bdm.2DA89D947F4249D9AB03ED0248DB700B.edm" localSheetId="21" hidden="1">#REF!</definedName>
    <definedName name="_bdm.2E261A2AF82F4C09843FE52C3BA155D5.edm" localSheetId="20" hidden="1">#REF!</definedName>
    <definedName name="_bdm.2E261A2AF82F4C09843FE52C3BA155D5.edm" localSheetId="21" hidden="1">#REF!</definedName>
    <definedName name="_bdm.2E429001DB0C4F819F297EE5AD3B1011.edm" localSheetId="20" hidden="1">#REF!</definedName>
    <definedName name="_bdm.2E429001DB0C4F819F297EE5AD3B1011.edm" localSheetId="21" hidden="1">#REF!</definedName>
    <definedName name="_bdm.2E4AB55B0E2A48F58F8F1CA264F84BF1.edm" localSheetId="20" hidden="1">#REF!</definedName>
    <definedName name="_bdm.2E4AB55B0E2A48F58F8F1CA264F84BF1.edm" localSheetId="21" hidden="1">#REF!</definedName>
    <definedName name="_bdm.2E89540F61464A158A95076463F5C54A.edm" localSheetId="20" hidden="1">#REF!</definedName>
    <definedName name="_bdm.2E89540F61464A158A95076463F5C54A.edm" localSheetId="21" hidden="1">#REF!</definedName>
    <definedName name="_bdm.2EB5EFA7AE6343BCA2A7C7102FB63D5A.edm" localSheetId="20" hidden="1">#REF!</definedName>
    <definedName name="_bdm.2EB5EFA7AE6343BCA2A7C7102FB63D5A.edm" localSheetId="21" hidden="1">#REF!</definedName>
    <definedName name="_bdm.2F93DA4B2C5B4F7C979AFC71AA52A50B.edm" localSheetId="20" hidden="1">#REF!</definedName>
    <definedName name="_bdm.2F93DA4B2C5B4F7C979AFC71AA52A50B.edm" localSheetId="21" hidden="1">#REF!</definedName>
    <definedName name="_bdm.2F98934FA2D54485B28D8EB110F40B09.edm" localSheetId="20" hidden="1">#REF!</definedName>
    <definedName name="_bdm.2F98934FA2D54485B28D8EB110F40B09.edm" localSheetId="21" hidden="1">#REF!</definedName>
    <definedName name="_bdm.2FEBEC2E00404D6BB025CE91E285E6D2.edm" localSheetId="20" hidden="1">#REF!</definedName>
    <definedName name="_bdm.2FEBEC2E00404D6BB025CE91E285E6D2.edm" localSheetId="21" hidden="1">#REF!</definedName>
    <definedName name="_bdm.30059547B0EC4B79B17A8E3272104BCA.edm" localSheetId="20" hidden="1">#REF!</definedName>
    <definedName name="_bdm.30059547B0EC4B79B17A8E3272104BCA.edm" localSheetId="21" hidden="1">#REF!</definedName>
    <definedName name="_bdm.30069F868EB5412CBD9D80F2B0F2C8A4.edm" localSheetId="20" hidden="1">#REF!</definedName>
    <definedName name="_bdm.30069F868EB5412CBD9D80F2B0F2C8A4.edm" localSheetId="21" hidden="1">#REF!</definedName>
    <definedName name="_bdm.304186AE46DD460A82BD1A1B7F6B6849.edm" localSheetId="20" hidden="1">#REF!</definedName>
    <definedName name="_bdm.304186AE46DD460A82BD1A1B7F6B6849.edm" localSheetId="21" hidden="1">#REF!</definedName>
    <definedName name="_bdm.30558AFBBFA5496E8098D80CE63E394B.edm" localSheetId="20" hidden="1">#REF!</definedName>
    <definedName name="_bdm.30558AFBBFA5496E8098D80CE63E394B.edm" localSheetId="21" hidden="1">#REF!</definedName>
    <definedName name="_bdm.306BF8AC5F344EEEBE5FBD936F427F3B.edm" localSheetId="20" hidden="1">#REF!</definedName>
    <definedName name="_bdm.306BF8AC5F344EEEBE5FBD936F427F3B.edm" localSheetId="21" hidden="1">#REF!</definedName>
    <definedName name="_bdm.3131E7006DCF4D76A045E8F7B8435741.edm" localSheetId="20" hidden="1">#REF!</definedName>
    <definedName name="_bdm.3131E7006DCF4D76A045E8F7B8435741.edm" localSheetId="21" hidden="1">#REF!</definedName>
    <definedName name="_bdm.31393D64AFB24008B2A179E1FBFB0FC7.edm" localSheetId="20" hidden="1">#REF!</definedName>
    <definedName name="_bdm.31393D64AFB24008B2A179E1FBFB0FC7.edm" localSheetId="21" hidden="1">#REF!</definedName>
    <definedName name="_bdm.31414455130E45108D662081EDF9336E.edm" localSheetId="20" hidden="1">#REF!</definedName>
    <definedName name="_bdm.31414455130E45108D662081EDF9336E.edm" localSheetId="21" hidden="1">#REF!</definedName>
    <definedName name="_bdm.320D9F28A7DE4CAB83997E512FF6E1DB.edm" localSheetId="20" hidden="1">#REF!</definedName>
    <definedName name="_bdm.320D9F28A7DE4CAB83997E512FF6E1DB.edm" localSheetId="21" hidden="1">#REF!</definedName>
    <definedName name="_bdm.321A01F4F61D4D4F80326FAC7429E2F3.edm" localSheetId="20" hidden="1">#REF!</definedName>
    <definedName name="_bdm.321A01F4F61D4D4F80326FAC7429E2F3.edm" localSheetId="21" hidden="1">#REF!</definedName>
    <definedName name="_bdm.3266E436BEDF47D18DB34FE070CBDEA6.edm" localSheetId="20" hidden="1">#REF!</definedName>
    <definedName name="_bdm.3266E436BEDF47D18DB34FE070CBDEA6.edm" localSheetId="21" hidden="1">#REF!</definedName>
    <definedName name="_bdm.326F9CCED7904B36B084AE74334B9760.edm" localSheetId="20" hidden="1">#REF!</definedName>
    <definedName name="_bdm.326F9CCED7904B36B084AE74334B9760.edm" localSheetId="21" hidden="1">#REF!</definedName>
    <definedName name="_bdm.326FEBE8D91646C5B377664135A2B7E5.edm" localSheetId="20" hidden="1">#REF!</definedName>
    <definedName name="_bdm.326FEBE8D91646C5B377664135A2B7E5.edm" localSheetId="21" hidden="1">#REF!</definedName>
    <definedName name="_bdm.32938d6951904280b248fa88b60fb9a0.edm" localSheetId="20" hidden="1">#REF!</definedName>
    <definedName name="_bdm.32938d6951904280b248fa88b60fb9a0.edm" localSheetId="21" hidden="1">#REF!</definedName>
    <definedName name="_bdm.32B87B6BC5C34483A565A904768966AC.edm" localSheetId="20" hidden="1">#REF!</definedName>
    <definedName name="_bdm.32B87B6BC5C34483A565A904768966AC.edm" localSheetId="21" hidden="1">#REF!</definedName>
    <definedName name="_bdm.3334E08008754022BB837BCC3547165B.edm" localSheetId="20" hidden="1">#REF!</definedName>
    <definedName name="_bdm.3334E08008754022BB837BCC3547165B.edm" localSheetId="21" hidden="1">#REF!</definedName>
    <definedName name="_bdm.334326599F0444C8B855609527C6887D.edm" localSheetId="20" hidden="1">#REF!</definedName>
    <definedName name="_bdm.334326599F0444C8B855609527C6887D.edm" localSheetId="21" hidden="1">#REF!</definedName>
    <definedName name="_bdm.336156A542A0421898AF05F5D9C5942F.edm" localSheetId="20" hidden="1">#REF!</definedName>
    <definedName name="_bdm.336156A542A0421898AF05F5D9C5942F.edm" localSheetId="21" hidden="1">#REF!</definedName>
    <definedName name="_bdm.33DF567CC3CB4997B376D98824E57442.edm" localSheetId="20" hidden="1">#REF!</definedName>
    <definedName name="_bdm.33DF567CC3CB4997B376D98824E57442.edm" localSheetId="21" hidden="1">#REF!</definedName>
    <definedName name="_bdm.344681746ACC47FD88FB0130EBE41AC9.edm" localSheetId="20" hidden="1">#REF!</definedName>
    <definedName name="_bdm.344681746ACC47FD88FB0130EBE41AC9.edm" localSheetId="21" hidden="1">#REF!</definedName>
    <definedName name="_bdm.34F8BD33BB284FE4983CEB51BCFE4751.edm" localSheetId="20" hidden="1">#REF!</definedName>
    <definedName name="_bdm.34F8BD33BB284FE4983CEB51BCFE4751.edm" localSheetId="21" hidden="1">#REF!</definedName>
    <definedName name="_bdm.35603E103ADD4EBBBB3841BCF7BEAE55.edm" localSheetId="20" hidden="1">#REF!</definedName>
    <definedName name="_bdm.35603E103ADD4EBBBB3841BCF7BEAE55.edm" localSheetId="21" hidden="1">#REF!</definedName>
    <definedName name="_bdm.359CA3F029804240A347125F9B39FF3E.edm" localSheetId="20" hidden="1">#REF!</definedName>
    <definedName name="_bdm.359CA3F029804240A347125F9B39FF3E.edm" localSheetId="21" hidden="1">#REF!</definedName>
    <definedName name="_bdm.35DDE3442C054C5C8E4B8E9CFEB8A6EA.edm" localSheetId="20" hidden="1">#REF!</definedName>
    <definedName name="_bdm.35DDE3442C054C5C8E4B8E9CFEB8A6EA.edm" localSheetId="21" hidden="1">#REF!</definedName>
    <definedName name="_bdm.35F5156E4B1C4C8E8AF93A15439E60CB.edm" localSheetId="20" hidden="1">#REF!</definedName>
    <definedName name="_bdm.35F5156E4B1C4C8E8AF93A15439E60CB.edm" localSheetId="21" hidden="1">#REF!</definedName>
    <definedName name="_bdm.36CA04BCFA9841F4AED4C43D0905542A.edm" localSheetId="20" hidden="1">#REF!</definedName>
    <definedName name="_bdm.36CA04BCFA9841F4AED4C43D0905542A.edm" localSheetId="21" hidden="1">#REF!</definedName>
    <definedName name="_bdm.3736CB47ABC24269AF8E6688E6DAE3F8.edm" localSheetId="20" hidden="1">#REF!</definedName>
    <definedName name="_bdm.3736CB47ABC24269AF8E6688E6DAE3F8.edm" localSheetId="21" hidden="1">#REF!</definedName>
    <definedName name="_bdm.3751E6711C5D417AA0FFB950381364E9.edm" localSheetId="20" hidden="1">#REF!</definedName>
    <definedName name="_bdm.3751E6711C5D417AA0FFB950381364E9.edm" localSheetId="21" hidden="1">#REF!</definedName>
    <definedName name="_bdm.37B5517E982F4E6B806F95BB2E5DC387.edm" localSheetId="20" hidden="1">#REF!</definedName>
    <definedName name="_bdm.37B5517E982F4E6B806F95BB2E5DC387.edm" localSheetId="21" hidden="1">#REF!</definedName>
    <definedName name="_bdm.37BB86E22CC44A6D9BC254C47ED06323.edm" localSheetId="20" hidden="1">#REF!</definedName>
    <definedName name="_bdm.37BB86E22CC44A6D9BC254C47ED06323.edm" localSheetId="21" hidden="1">#REF!</definedName>
    <definedName name="_bdm.37CC684AFAF04B2589665EDE28D8EB61.edm" localSheetId="20" hidden="1">#REF!</definedName>
    <definedName name="_bdm.37CC684AFAF04B2589665EDE28D8EB61.edm" localSheetId="21" hidden="1">#REF!</definedName>
    <definedName name="_bdm.38460BE1735D4E78BF8AC8F3B1118D77.edm" localSheetId="20" hidden="1">#REF!</definedName>
    <definedName name="_bdm.38460BE1735D4E78BF8AC8F3B1118D77.edm" localSheetId="21" hidden="1">#REF!</definedName>
    <definedName name="_bdm.392F99A269F64EE6A2B846601BBD2E82.edm" localSheetId="20" hidden="1">#REF!</definedName>
    <definedName name="_bdm.392F99A269F64EE6A2B846601BBD2E82.edm" localSheetId="21" hidden="1">#REF!</definedName>
    <definedName name="_bdm.399D1C70A34D40AEB308F5FB9E4B1708.edm" localSheetId="20" hidden="1">#REF!</definedName>
    <definedName name="_bdm.399D1C70A34D40AEB308F5FB9E4B1708.edm" localSheetId="21" hidden="1">#REF!</definedName>
    <definedName name="_bdm.39D345F06916462ABB69740975D64E61.edm" localSheetId="20" hidden="1">#REF!</definedName>
    <definedName name="_bdm.39D345F06916462ABB69740975D64E61.edm" localSheetId="21" hidden="1">#REF!</definedName>
    <definedName name="_bdm.39FC01C394354119B885FBE6F22C98CC.edm" localSheetId="20" hidden="1">#REF!</definedName>
    <definedName name="_bdm.39FC01C394354119B885FBE6F22C98CC.edm" localSheetId="21" hidden="1">#REF!</definedName>
    <definedName name="_bdm.3AE472BF6BA740C6AFF293F9044BAC08.edm" localSheetId="20" hidden="1">#REF!</definedName>
    <definedName name="_bdm.3AE472BF6BA740C6AFF293F9044BAC08.edm" localSheetId="21" hidden="1">#REF!</definedName>
    <definedName name="_bdm.3B72B65F3D2A42749A609ECEE568D39C.edm" localSheetId="20" hidden="1">#REF!</definedName>
    <definedName name="_bdm.3B72B65F3D2A42749A609ECEE568D39C.edm" localSheetId="21" hidden="1">#REF!</definedName>
    <definedName name="_bdm.3BA71FB1494D49DEA423BD8EF144954A.edm" localSheetId="20" hidden="1">#REF!</definedName>
    <definedName name="_bdm.3BA71FB1494D49DEA423BD8EF144954A.edm" localSheetId="21" hidden="1">#REF!</definedName>
    <definedName name="_bdm.3BC7DC127D2C447896EB2EF0270DE5B9.edm" localSheetId="20" hidden="1">#REF!</definedName>
    <definedName name="_bdm.3BC7DC127D2C447896EB2EF0270DE5B9.edm" localSheetId="21" hidden="1">#REF!</definedName>
    <definedName name="_bdm.3BCAE1795691464E9939CECFDE7F610A.edm" localSheetId="20" hidden="1">#REF!</definedName>
    <definedName name="_bdm.3BCAE1795691464E9939CECFDE7F610A.edm" localSheetId="21" hidden="1">#REF!</definedName>
    <definedName name="_bdm.3C5CE2CBB70A4FEAAA3B19BC18C72C3D.edm" localSheetId="20" hidden="1">#REF!</definedName>
    <definedName name="_bdm.3C5CE2CBB70A4FEAAA3B19BC18C72C3D.edm" localSheetId="21" hidden="1">#REF!</definedName>
    <definedName name="_bdm.3C69E85E55C14BFCA152E461AEEC4ECC.edm" localSheetId="20" hidden="1">#REF!</definedName>
    <definedName name="_bdm.3C69E85E55C14BFCA152E461AEEC4ECC.edm" localSheetId="21" hidden="1">#REF!</definedName>
    <definedName name="_bdm.3C9E148232154273947735321B54A395.edm" localSheetId="20" hidden="1">#REF!</definedName>
    <definedName name="_bdm.3C9E148232154273947735321B54A395.edm" localSheetId="21" hidden="1">#REF!</definedName>
    <definedName name="_bdm.3D055CE51DE643D4B8F1F394A283C2A4.edm" localSheetId="20" hidden="1">#REF!</definedName>
    <definedName name="_bdm.3D055CE51DE643D4B8F1F394A283C2A4.edm" localSheetId="21" hidden="1">#REF!</definedName>
    <definedName name="_bdm.3D17C68A60264004A035CBEC65D423BC.edm" localSheetId="20" hidden="1">#REF!</definedName>
    <definedName name="_bdm.3D17C68A60264004A035CBEC65D423BC.edm" localSheetId="21" hidden="1">#REF!</definedName>
    <definedName name="_bdm.3D3D65FA519B40008C25A39E902B40A9.edm" localSheetId="20" hidden="1">#REF!</definedName>
    <definedName name="_bdm.3D3D65FA519B40008C25A39E902B40A9.edm" localSheetId="21" hidden="1">#REF!</definedName>
    <definedName name="_bdm.3D6EC43437F54528B6C93B1061888C02.edm" localSheetId="20" hidden="1">#REF!</definedName>
    <definedName name="_bdm.3D6EC43437F54528B6C93B1061888C02.edm" localSheetId="21" hidden="1">#REF!</definedName>
    <definedName name="_bdm.3D91EDE82514454FACFEB67F7CF62BD3.edm" localSheetId="20" hidden="1">#REF!</definedName>
    <definedName name="_bdm.3D91EDE82514454FACFEB67F7CF62BD3.edm" localSheetId="21" hidden="1">#REF!</definedName>
    <definedName name="_bdm.3E3D0FF2DC4F4AC88D02AD381B38AEF2.edm" localSheetId="20" hidden="1">#REF!</definedName>
    <definedName name="_bdm.3E3D0FF2DC4F4AC88D02AD381B38AEF2.edm" localSheetId="21" hidden="1">#REF!</definedName>
    <definedName name="_bdm.3E602D54E65E4B3CAA8446DE88B952CF.edm" localSheetId="20" hidden="1">#REF!</definedName>
    <definedName name="_bdm.3E602D54E65E4B3CAA8446DE88B952CF.edm" localSheetId="21" hidden="1">#REF!</definedName>
    <definedName name="_bdm.3EDB8BE106244DDC89848CFDB9F31AE7.edm" localSheetId="20" hidden="1">#REF!</definedName>
    <definedName name="_bdm.3EDB8BE106244DDC89848CFDB9F31AE7.edm" localSheetId="21" hidden="1">#REF!</definedName>
    <definedName name="_bdm.3F12EED3155E49CAA168E14347615E44.edm" localSheetId="20" hidden="1">#REF!</definedName>
    <definedName name="_bdm.3F12EED3155E49CAA168E14347615E44.edm" localSheetId="21" hidden="1">#REF!</definedName>
    <definedName name="_bdm.3F48DCFD85784C22821393724FAFDFCF.edm" localSheetId="20" hidden="1">#REF!</definedName>
    <definedName name="_bdm.3F48DCFD85784C22821393724FAFDFCF.edm" localSheetId="21" hidden="1">#REF!</definedName>
    <definedName name="_bdm.3FDBE005CE3E40DA99BF3A1ABD3890BD.edm" localSheetId="20" hidden="1">#REF!</definedName>
    <definedName name="_bdm.3FDBE005CE3E40DA99BF3A1ABD3890BD.edm" localSheetId="21" hidden="1">#REF!</definedName>
    <definedName name="_bdm.400A4EF337084AD3B0F6C9CA85C383A4.edm" localSheetId="20" hidden="1">#REF!</definedName>
    <definedName name="_bdm.400A4EF337084AD3B0F6C9CA85C383A4.edm" localSheetId="21" hidden="1">#REF!</definedName>
    <definedName name="_bdm.402CFD5F0E5B4736A128B3318F50C660.edm" localSheetId="20" hidden="1">#REF!</definedName>
    <definedName name="_bdm.402CFD5F0E5B4736A128B3318F50C660.edm" localSheetId="21" hidden="1">#REF!</definedName>
    <definedName name="_bdm.4047D96637E24A3F97E85D510DFA62A9.edm" localSheetId="20" hidden="1">#REF!</definedName>
    <definedName name="_bdm.4047D96637E24A3F97E85D510DFA62A9.edm" localSheetId="21" hidden="1">#REF!</definedName>
    <definedName name="_bdm.404D677F20C64349B3787F5B98B60066.edm" localSheetId="20" hidden="1">#REF!</definedName>
    <definedName name="_bdm.404D677F20C64349B3787F5B98B60066.edm" localSheetId="21" hidden="1">#REF!</definedName>
    <definedName name="_bdm.408B1F9FD9B948709D206611E0126161.edm" localSheetId="20" hidden="1">#REF!</definedName>
    <definedName name="_bdm.408B1F9FD9B948709D206611E0126161.edm" localSheetId="21" hidden="1">#REF!</definedName>
    <definedName name="_bdm.40946B3E4F8B45AA86B1690108246C6A.edm" localSheetId="20" hidden="1">#REF!</definedName>
    <definedName name="_bdm.40946B3E4F8B45AA86B1690108246C6A.edm" localSheetId="21" hidden="1">#REF!</definedName>
    <definedName name="_bdm.409F6A64419843C3B9B9888F7015F06D.edm" localSheetId="20" hidden="1">#REF!</definedName>
    <definedName name="_bdm.409F6A64419843C3B9B9888F7015F06D.edm" localSheetId="21" hidden="1">#REF!</definedName>
    <definedName name="_bdm.40DA3599DABE4F0B9E6AEEC95B11FC2A.edm" localSheetId="20" hidden="1">#REF!</definedName>
    <definedName name="_bdm.40DA3599DABE4F0B9E6AEEC95B11FC2A.edm" localSheetId="21" hidden="1">#REF!</definedName>
    <definedName name="_bdm.40F9DF42BF68422D8EE192AE2AE99ED9.edm" localSheetId="20" hidden="1">#REF!</definedName>
    <definedName name="_bdm.40F9DF42BF68422D8EE192AE2AE99ED9.edm" localSheetId="21" hidden="1">#REF!</definedName>
    <definedName name="_bdm.4129851B33C948DE94F38838EDA9A703.edm" localSheetId="20" hidden="1">#REF!</definedName>
    <definedName name="_bdm.4129851B33C948DE94F38838EDA9A703.edm" localSheetId="21" hidden="1">#REF!</definedName>
    <definedName name="_bdm.4191858A55624CC0957748D5E4AB83B0.edm" localSheetId="20" hidden="1">#REF!</definedName>
    <definedName name="_bdm.4191858A55624CC0957748D5E4AB83B0.edm" localSheetId="21" hidden="1">#REF!</definedName>
    <definedName name="_bdm.41BEBC277DD34371A7F5020E3F3B2A78.edm" localSheetId="20" hidden="1">#REF!</definedName>
    <definedName name="_bdm.41BEBC277DD34371A7F5020E3F3B2A78.edm" localSheetId="21" hidden="1">#REF!</definedName>
    <definedName name="_bdm.41C0C21023A742118841D257D3154C2E.edm" localSheetId="20" hidden="1">#REF!</definedName>
    <definedName name="_bdm.41C0C21023A742118841D257D3154C2E.edm" localSheetId="21" hidden="1">#REF!</definedName>
    <definedName name="_bdm.430BEF2598BA48AB84CE5EE3B57938F8.edm" localSheetId="20" hidden="1">#REF!</definedName>
    <definedName name="_bdm.430BEF2598BA48AB84CE5EE3B57938F8.edm" localSheetId="21" hidden="1">#REF!</definedName>
    <definedName name="_bdm.439403AFB13340BBBA79E6F6AF5ED453.edm" localSheetId="20" hidden="1">#REF!</definedName>
    <definedName name="_bdm.439403AFB13340BBBA79E6F6AF5ED453.edm" localSheetId="21" hidden="1">#REF!</definedName>
    <definedName name="_bdm.43E579D6EB2D42A48BE82C472B673C2D.edm" localSheetId="20" hidden="1">#REF!</definedName>
    <definedName name="_bdm.43E579D6EB2D42A48BE82C472B673C2D.edm" localSheetId="21" hidden="1">#REF!</definedName>
    <definedName name="_bdm.43F1FBC296F54982BEFE41327677C9D6.edm" localSheetId="20" hidden="1">#REF!</definedName>
    <definedName name="_bdm.43F1FBC296F54982BEFE41327677C9D6.edm" localSheetId="21" hidden="1">#REF!</definedName>
    <definedName name="_bdm.4416B19B27EA4DBBA770582209B8CF39.edm" localSheetId="20" hidden="1">#REF!</definedName>
    <definedName name="_bdm.4416B19B27EA4DBBA770582209B8CF39.edm" localSheetId="21" hidden="1">#REF!</definedName>
    <definedName name="_bdm.4440C23A4D7641C1A88BD06E89DED578.edm" localSheetId="20" hidden="1">#REF!</definedName>
    <definedName name="_bdm.4440C23A4D7641C1A88BD06E89DED578.edm" localSheetId="21" hidden="1">#REF!</definedName>
    <definedName name="_bdm.444F670996AA4FC9BB03D2D4086BCCE5.edm" localSheetId="20" hidden="1">#REF!</definedName>
    <definedName name="_bdm.444F670996AA4FC9BB03D2D4086BCCE5.edm" localSheetId="21" hidden="1">#REF!</definedName>
    <definedName name="_bdm.445C879AFBFF43D399D9C26546C0B055.edm" localSheetId="20" hidden="1">#REF!</definedName>
    <definedName name="_bdm.445C879AFBFF43D399D9C26546C0B055.edm" localSheetId="21" hidden="1">#REF!</definedName>
    <definedName name="_bdm.44B9F95E624240B6A0F1B54847234107.edm" localSheetId="20" hidden="1">#REF!</definedName>
    <definedName name="_bdm.44B9F95E624240B6A0F1B54847234107.edm" localSheetId="21" hidden="1">#REF!</definedName>
    <definedName name="_bdm.4513CEA957284013AD0328D5B2977F19.edm" localSheetId="20" hidden="1">#REF!</definedName>
    <definedName name="_bdm.4513CEA957284013AD0328D5B2977F19.edm" localSheetId="21" hidden="1">#REF!</definedName>
    <definedName name="_bdm.456AECCF93FB4AC791A2D1C0F42DF7B1.edm" localSheetId="20" hidden="1">#REF!</definedName>
    <definedName name="_bdm.456AECCF93FB4AC791A2D1C0F42DF7B1.edm" localSheetId="21" hidden="1">#REF!</definedName>
    <definedName name="_bdm.45AC17837BA44C8BBD0A503CB02FD8EB.edm" localSheetId="20" hidden="1">#REF!</definedName>
    <definedName name="_bdm.45AC17837BA44C8BBD0A503CB02FD8EB.edm" localSheetId="21" hidden="1">#REF!</definedName>
    <definedName name="_bdm.45BD46758D554D1CA89E6332D0AE2FA2.edm" localSheetId="20" hidden="1">#REF!</definedName>
    <definedName name="_bdm.45BD46758D554D1CA89E6332D0AE2FA2.edm" localSheetId="21" hidden="1">#REF!</definedName>
    <definedName name="_bdm.45C6FC3EF807457D98ADE89711D1DFC6.edm" localSheetId="20" hidden="1">#REF!</definedName>
    <definedName name="_bdm.45C6FC3EF807457D98ADE89711D1DFC6.edm" localSheetId="21" hidden="1">#REF!</definedName>
    <definedName name="_bdm.4675748EF8E646A4BE388B37DF4E5DDD.edm" localSheetId="20" hidden="1">#REF!</definedName>
    <definedName name="_bdm.4675748EF8E646A4BE388B37DF4E5DDD.edm" localSheetId="21" hidden="1">#REF!</definedName>
    <definedName name="_bdm.46E064123C124B3FA804F58619A7DC9C.edm" localSheetId="20" hidden="1">#REF!</definedName>
    <definedName name="_bdm.46E064123C124B3FA804F58619A7DC9C.edm" localSheetId="21" hidden="1">#REF!</definedName>
    <definedName name="_bdm.482002CF4F2E406C9CD529BA91A3FFF5.edm" localSheetId="20" hidden="1">#REF!</definedName>
    <definedName name="_bdm.482002CF4F2E406C9CD529BA91A3FFF5.edm" localSheetId="21" hidden="1">#REF!</definedName>
    <definedName name="_bdm.4826FE82FB7549408A9D35918FBAF3D4.edm" hidden="1">#N/A</definedName>
    <definedName name="_bdm.48573A1F05AD4C45A860EC6601864F1F.edm" localSheetId="20" hidden="1">#REF!</definedName>
    <definedName name="_bdm.48573A1F05AD4C45A860EC6601864F1F.edm" localSheetId="21" hidden="1">#REF!</definedName>
    <definedName name="_bdm.48B1736060E24386B0EC305FAB97EEB9.edm" localSheetId="20" hidden="1">#REF!</definedName>
    <definedName name="_bdm.48B1736060E24386B0EC305FAB97EEB9.edm" localSheetId="21" hidden="1">#REF!</definedName>
    <definedName name="_bdm.48CA009391E9450D8DDAB38B2CB95704.edm" localSheetId="20" hidden="1">#REF!</definedName>
    <definedName name="_bdm.48CA009391E9450D8DDAB38B2CB95704.edm" localSheetId="21" hidden="1">#REF!</definedName>
    <definedName name="_bdm.48CBADB1EEA64B679E709916F38AA9D5.edm" localSheetId="20" hidden="1">#REF!</definedName>
    <definedName name="_bdm.48CBADB1EEA64B679E709916F38AA9D5.edm" localSheetId="21" hidden="1">#REF!</definedName>
    <definedName name="_bdm.48CE2029E1324F2596317BA7C0F35AD8.edm" localSheetId="20" hidden="1">#REF!</definedName>
    <definedName name="_bdm.48CE2029E1324F2596317BA7C0F35AD8.edm" localSheetId="21" hidden="1">#REF!</definedName>
    <definedName name="_bdm.49C6089191C04652B29CF690BD16A73D.edm" localSheetId="20" hidden="1">#REF!</definedName>
    <definedName name="_bdm.49C6089191C04652B29CF690BD16A73D.edm" localSheetId="21" hidden="1">#REF!</definedName>
    <definedName name="_bdm.4A04656A215647B68BDAD1707B031A2A.edm" localSheetId="20" hidden="1">#REF!</definedName>
    <definedName name="_bdm.4A04656A215647B68BDAD1707B031A2A.edm" localSheetId="21" hidden="1">#REF!</definedName>
    <definedName name="_bdm.4A33B9AD12AF455E8733C72B0DAA8FDF.edm" localSheetId="20" hidden="1">#REF!</definedName>
    <definedName name="_bdm.4A33B9AD12AF455E8733C72B0DAA8FDF.edm" localSheetId="21" hidden="1">#REF!</definedName>
    <definedName name="_bdm.4A45630D157340EDB12D06AFB51D70DE.edm" localSheetId="20" hidden="1">#REF!</definedName>
    <definedName name="_bdm.4A45630D157340EDB12D06AFB51D70DE.edm" localSheetId="21" hidden="1">#REF!</definedName>
    <definedName name="_bdm.4A4647585A2644189998426DC546E0AD.edm" localSheetId="20" hidden="1">#REF!</definedName>
    <definedName name="_bdm.4A4647585A2644189998426DC546E0AD.edm" localSheetId="21" hidden="1">#REF!</definedName>
    <definedName name="_bdm.4ACCA1ED7C1A4CCA941B50A49F490F34.edm" localSheetId="20" hidden="1">#REF!</definedName>
    <definedName name="_bdm.4ACCA1ED7C1A4CCA941B50A49F490F34.edm" localSheetId="21" hidden="1">#REF!</definedName>
    <definedName name="_bdm.4B40238EA37F4A16A341668A83FBE154.edm" localSheetId="20" hidden="1">#REF!</definedName>
    <definedName name="_bdm.4B40238EA37F4A16A341668A83FBE154.edm" localSheetId="21" hidden="1">#REF!</definedName>
    <definedName name="_bdm.4B48793507FD4F218DE5F30F39C4908B.edm" localSheetId="20" hidden="1">#REF!</definedName>
    <definedName name="_bdm.4B48793507FD4F218DE5F30F39C4908B.edm" localSheetId="21" hidden="1">#REF!</definedName>
    <definedName name="_bdm.4B49FAB89CF340ECB3172CF000B14416.edm" localSheetId="20" hidden="1">#REF!</definedName>
    <definedName name="_bdm.4B49FAB89CF340ECB3172CF000B14416.edm" localSheetId="21" hidden="1">#REF!</definedName>
    <definedName name="_bdm.4B4FB2783BC44E8082EBFB02BA34E936.edm" localSheetId="20" hidden="1">#REF!</definedName>
    <definedName name="_bdm.4B4FB2783BC44E8082EBFB02BA34E936.edm" localSheetId="21" hidden="1">#REF!</definedName>
    <definedName name="_bdm.4B77C271E0A34AA39783CC8280DC280C.edm" localSheetId="20" hidden="1">#REF!</definedName>
    <definedName name="_bdm.4B77C271E0A34AA39783CC8280DC280C.edm" localSheetId="21" hidden="1">#REF!</definedName>
    <definedName name="_bdm.4BA4BBC69E84491BA3AF6C705C77C883.edm" localSheetId="20" hidden="1">#REF!</definedName>
    <definedName name="_bdm.4BA4BBC69E84491BA3AF6C705C77C883.edm" localSheetId="21" hidden="1">#REF!</definedName>
    <definedName name="_bdm.4C9545ED02C44B83B7C151AEB0170441.edm" localSheetId="20" hidden="1">#REF!</definedName>
    <definedName name="_bdm.4C9545ED02C44B83B7C151AEB0170441.edm" localSheetId="21" hidden="1">#REF!</definedName>
    <definedName name="_bdm.4CEC331910F5409FB3DDB4AAD1F5414A.edm" localSheetId="20" hidden="1">#REF!</definedName>
    <definedName name="_bdm.4CEC331910F5409FB3DDB4AAD1F5414A.edm" localSheetId="21" hidden="1">#REF!</definedName>
    <definedName name="_bdm.4DBE648A02CD464F96033D39E13CC015.edm" localSheetId="20" hidden="1">#REF!</definedName>
    <definedName name="_bdm.4DBE648A02CD464F96033D39E13CC015.edm" localSheetId="21" hidden="1">#REF!</definedName>
    <definedName name="_bdm.4DBF3CD070E24609BFB07F2E755484CA.edm" localSheetId="20" hidden="1">#REF!</definedName>
    <definedName name="_bdm.4DBF3CD070E24609BFB07F2E755484CA.edm" localSheetId="21" hidden="1">#REF!</definedName>
    <definedName name="_bdm.4DF794E16E9B447A8A184E1F2580766B.edm" localSheetId="20" hidden="1">#REF!</definedName>
    <definedName name="_bdm.4DF794E16E9B447A8A184E1F2580766B.edm" localSheetId="21" hidden="1">#REF!</definedName>
    <definedName name="_bdm.4E3C8791333D4D9CA56B147125E8DA07.edm" localSheetId="20" hidden="1">#REF!</definedName>
    <definedName name="_bdm.4E3C8791333D4D9CA56B147125E8DA07.edm" localSheetId="21" hidden="1">#REF!</definedName>
    <definedName name="_bdm.4E47BC729D7843B2AB43ABBD335C7116.edm" localSheetId="20" hidden="1">#REF!</definedName>
    <definedName name="_bdm.4E47BC729D7843B2AB43ABBD335C7116.edm" localSheetId="21" hidden="1">#REF!</definedName>
    <definedName name="_bdm.4E545D7CAC55404B82130C289DCD311F.edm" localSheetId="20" hidden="1">#REF!</definedName>
    <definedName name="_bdm.4E545D7CAC55404B82130C289DCD311F.edm" localSheetId="21" hidden="1">#REF!</definedName>
    <definedName name="_bdm.4E9BD2EF31A4456182EE42DE76D00748.edm" localSheetId="20" hidden="1">#REF!</definedName>
    <definedName name="_bdm.4E9BD2EF31A4456182EE42DE76D00748.edm" localSheetId="21" hidden="1">#REF!</definedName>
    <definedName name="_bdm.4F134DEB25744015ACAE113DE2928039.edm" localSheetId="20" hidden="1">#REF!</definedName>
    <definedName name="_bdm.4F134DEB25744015ACAE113DE2928039.edm" localSheetId="21" hidden="1">#REF!</definedName>
    <definedName name="_bdm.4F23CBDDB2AB4EE6BE09E50BEB58600C.edm" localSheetId="20" hidden="1">#REF!</definedName>
    <definedName name="_bdm.4F23CBDDB2AB4EE6BE09E50BEB58600C.edm" localSheetId="21" hidden="1">#REF!</definedName>
    <definedName name="_bdm.4F9FC1E79ABC41B49F33093F84695035.edm" localSheetId="20" hidden="1">#REF!</definedName>
    <definedName name="_bdm.4F9FC1E79ABC41B49F33093F84695035.edm" localSheetId="21" hidden="1">#REF!</definedName>
    <definedName name="_bdm.4FF316B84CD34088B1791804E873C9F6.edm" hidden="1">#N/A</definedName>
    <definedName name="_bdm.4FF47A0749864BC887611847FFB4D9D4.edm" localSheetId="20" hidden="1">#REF!</definedName>
    <definedName name="_bdm.4FF47A0749864BC887611847FFB4D9D4.edm" localSheetId="21" hidden="1">#REF!</definedName>
    <definedName name="_bdm.5036F700BCFD4905A600A875F9696674.edm" localSheetId="20" hidden="1">#REF!</definedName>
    <definedName name="_bdm.5036F700BCFD4905A600A875F9696674.edm" localSheetId="21" hidden="1">#REF!</definedName>
    <definedName name="_bdm.5060C5D82CA44429A71A35BDC6FCEEF4.edm" localSheetId="20" hidden="1">#REF!</definedName>
    <definedName name="_bdm.5060C5D82CA44429A71A35BDC6FCEEF4.edm" localSheetId="21" hidden="1">#REF!</definedName>
    <definedName name="_bdm.5087477C2A304F05BB3C2766381369C1.edm" localSheetId="20" hidden="1">#REF!</definedName>
    <definedName name="_bdm.5087477C2A304F05BB3C2766381369C1.edm" localSheetId="21" hidden="1">#REF!</definedName>
    <definedName name="_bdm.50A548217C6542638BEB39DDFC194DCB.edm" localSheetId="20" hidden="1">#REF!</definedName>
    <definedName name="_bdm.50A548217C6542638BEB39DDFC194DCB.edm" localSheetId="21" hidden="1">#REF!</definedName>
    <definedName name="_bdm.50B2243090094F5799D6517202D8D1BD.edm" localSheetId="20" hidden="1">#REF!</definedName>
    <definedName name="_bdm.50B2243090094F5799D6517202D8D1BD.edm" localSheetId="21" hidden="1">#REF!</definedName>
    <definedName name="_bdm.50B6329483B7423EA42B6D9D63D0BBA2.edm" localSheetId="20" hidden="1">#REF!</definedName>
    <definedName name="_bdm.50B6329483B7423EA42B6D9D63D0BBA2.edm" localSheetId="21" hidden="1">#REF!</definedName>
    <definedName name="_bdm.50C643FE2A004F1188F453C954A7ED50.edm" localSheetId="20" hidden="1">#REF!</definedName>
    <definedName name="_bdm.50C643FE2A004F1188F453C954A7ED50.edm" localSheetId="21" hidden="1">#REF!</definedName>
    <definedName name="_bdm.5127CF92131949B6BC159A3E80A01D44.edm" localSheetId="20" hidden="1">#REF!</definedName>
    <definedName name="_bdm.5127CF92131949B6BC159A3E80A01D44.edm" localSheetId="21" hidden="1">#REF!</definedName>
    <definedName name="_bdm.512B115BC02548808EF0A756FE0765DD.edm" localSheetId="20" hidden="1">#REF!</definedName>
    <definedName name="_bdm.512B115BC02548808EF0A756FE0765DD.edm" localSheetId="21" hidden="1">#REF!</definedName>
    <definedName name="_bdm.5141103E535442A0BB243951607E5226.edm" localSheetId="20" hidden="1">#REF!</definedName>
    <definedName name="_bdm.5141103E535442A0BB243951607E5226.edm" localSheetId="21" hidden="1">#REF!</definedName>
    <definedName name="_bdm.51A344AEB27D4E848CEC914A2580DBCD.edm" hidden="1">#N/A</definedName>
    <definedName name="_bdm.51B88522CDA849209E99AA0F498985F7.edm" localSheetId="20" hidden="1">#REF!</definedName>
    <definedName name="_bdm.51B88522CDA849209E99AA0F498985F7.edm" localSheetId="21" hidden="1">#REF!</definedName>
    <definedName name="_bdm.51F2092B1CE34D24B30CEDD0659C92E3.edm" localSheetId="20" hidden="1">#REF!</definedName>
    <definedName name="_bdm.51F2092B1CE34D24B30CEDD0659C92E3.edm" localSheetId="21" hidden="1">#REF!</definedName>
    <definedName name="_bdm.520F574DCFFF11D6B661000347B6BAD9.edm" localSheetId="20" hidden="1">#REF!</definedName>
    <definedName name="_bdm.520F574DCFFF11D6B661000347B6BAD9.edm" localSheetId="21" hidden="1">#REF!</definedName>
    <definedName name="_bdm.5242301641DC4EEEA00C1808E85421F9.edm" localSheetId="20" hidden="1">#REF!</definedName>
    <definedName name="_bdm.5242301641DC4EEEA00C1808E85421F9.edm" localSheetId="21" hidden="1">#REF!</definedName>
    <definedName name="_bdm.52CE37642E0C4CD0A4A4C07C146C9B70.edm" localSheetId="20" hidden="1">#REF!</definedName>
    <definedName name="_bdm.52CE37642E0C4CD0A4A4C07C146C9B70.edm" localSheetId="21" hidden="1">#REF!</definedName>
    <definedName name="_bdm.532CFB45DAC74A7F8E3F0E3BA9744703.edm" localSheetId="20" hidden="1">#REF!</definedName>
    <definedName name="_bdm.532CFB45DAC74A7F8E3F0E3BA9744703.edm" localSheetId="21" hidden="1">#REF!</definedName>
    <definedName name="_bdm.544CDFFC17104BA88AACE01B00334AAA.edm" localSheetId="20" hidden="1">#REF!</definedName>
    <definedName name="_bdm.544CDFFC17104BA88AACE01B00334AAA.edm" localSheetId="21" hidden="1">#REF!</definedName>
    <definedName name="_bdm.54556814D1594285B2A3D74B223623CE.edm" localSheetId="20" hidden="1">#REF!</definedName>
    <definedName name="_bdm.54556814D1594285B2A3D74B223623CE.edm" localSheetId="21" hidden="1">#REF!</definedName>
    <definedName name="_bdm.549BA8F3BD57454EB93A617CCDFC2F2A.edm" localSheetId="20" hidden="1">#REF!</definedName>
    <definedName name="_bdm.549BA8F3BD57454EB93A617CCDFC2F2A.edm" localSheetId="21" hidden="1">#REF!</definedName>
    <definedName name="_bdm.554E8BBAA6D34E67947D88BFC48B02FD.edm" localSheetId="20" hidden="1">#REF!</definedName>
    <definedName name="_bdm.554E8BBAA6D34E67947D88BFC48B02FD.edm" localSheetId="21" hidden="1">#REF!</definedName>
    <definedName name="_bdm.55A9B35EC02242FA825A00BB191A5D07.edm" localSheetId="20" hidden="1">#REF!</definedName>
    <definedName name="_bdm.55A9B35EC02242FA825A00BB191A5D07.edm" localSheetId="21" hidden="1">#REF!</definedName>
    <definedName name="_bdm.55F55CD0BC1840F5B3F0A8DD1A149AB3.edm" localSheetId="20" hidden="1">#REF!</definedName>
    <definedName name="_bdm.55F55CD0BC1840F5B3F0A8DD1A149AB3.edm" localSheetId="21" hidden="1">#REF!</definedName>
    <definedName name="_bdm.563E0794913B4738935DC4169DFCEDFB.edm" localSheetId="20" hidden="1">#REF!</definedName>
    <definedName name="_bdm.563E0794913B4738935DC4169DFCEDFB.edm" localSheetId="21" hidden="1">#REF!</definedName>
    <definedName name="_bdm.56499E9F1C134C3E8F97D6A6BB0AAFB8.edm" localSheetId="20" hidden="1">#REF!</definedName>
    <definedName name="_bdm.56499E9F1C134C3E8F97D6A6BB0AAFB8.edm" localSheetId="21" hidden="1">#REF!</definedName>
    <definedName name="_bdm.5679979EBAB048F4935CA60321368EB4.edm" localSheetId="20" hidden="1">#REF!</definedName>
    <definedName name="_bdm.5679979EBAB048F4935CA60321368EB4.edm" localSheetId="21" hidden="1">#REF!</definedName>
    <definedName name="_bdm.56A4C161793A409AB6CF113223A1552C.edm" localSheetId="20" hidden="1">#REF!</definedName>
    <definedName name="_bdm.56A4C161793A409AB6CF113223A1552C.edm" localSheetId="21" hidden="1">#REF!</definedName>
    <definedName name="_bdm.578999AF4C48486F80CC1B9E823BECC1.edm" localSheetId="20" hidden="1">#REF!</definedName>
    <definedName name="_bdm.578999AF4C48486F80CC1B9E823BECC1.edm" localSheetId="21" hidden="1">#REF!</definedName>
    <definedName name="_bdm.5890963241484284B8951A0E1CBA46D3.edm" localSheetId="20" hidden="1">#REF!</definedName>
    <definedName name="_bdm.5890963241484284B8951A0E1CBA46D3.edm" localSheetId="21" hidden="1">#REF!</definedName>
    <definedName name="_bdm.58A17DDA32784948AB1FDC1895F8BEFF.edm" localSheetId="20" hidden="1">#REF!</definedName>
    <definedName name="_bdm.58A17DDA32784948AB1FDC1895F8BEFF.edm" localSheetId="21" hidden="1">#REF!</definedName>
    <definedName name="_bdm.58B47B476E8E43239B5D722EB9762F07.edm" localSheetId="20" hidden="1">#REF!</definedName>
    <definedName name="_bdm.58B47B476E8E43239B5D722EB9762F07.edm" localSheetId="21" hidden="1">#REF!</definedName>
    <definedName name="_bdm.58B71012676C4462B9A4B945EE5C2892.edm" localSheetId="20" hidden="1">#REF!</definedName>
    <definedName name="_bdm.58B71012676C4462B9A4B945EE5C2892.edm" localSheetId="21" hidden="1">#REF!</definedName>
    <definedName name="_bdm.58C4C67804294BCA8698EE0502EF331C.edm" localSheetId="20" hidden="1">#REF!</definedName>
    <definedName name="_bdm.58C4C67804294BCA8698EE0502EF331C.edm" localSheetId="21" hidden="1">#REF!</definedName>
    <definedName name="_bdm.58C4D3569802495C97FE1D69555CCA9F.edm" localSheetId="20" hidden="1">#REF!</definedName>
    <definedName name="_bdm.58C4D3569802495C97FE1D69555CCA9F.edm" localSheetId="21" hidden="1">#REF!</definedName>
    <definedName name="_bdm.58F32800F3AA4E7C8EA00BEE28C0CBDD.edm" localSheetId="20" hidden="1">#REF!</definedName>
    <definedName name="_bdm.58F32800F3AA4E7C8EA00BEE28C0CBDD.edm" localSheetId="21" hidden="1">#REF!</definedName>
    <definedName name="_bdm.5928977C3A1A4B8FA35A09CE3475C052.edm" localSheetId="20" hidden="1">#REF!</definedName>
    <definedName name="_bdm.5928977C3A1A4B8FA35A09CE3475C052.edm" localSheetId="21" hidden="1">#REF!</definedName>
    <definedName name="_bdm.598F3F97BB4D48C39C67ACD5EFDAD57B.edm" localSheetId="20" hidden="1">#REF!</definedName>
    <definedName name="_bdm.598F3F97BB4D48C39C67ACD5EFDAD57B.edm" localSheetId="21" hidden="1">#REF!</definedName>
    <definedName name="_bdm.5A4D772955DB4350973F31595E9B5AF7.edm" localSheetId="20" hidden="1">#REF!</definedName>
    <definedName name="_bdm.5A4D772955DB4350973F31595E9B5AF7.edm" localSheetId="21" hidden="1">#REF!</definedName>
    <definedName name="_bdm.5A7B1752C5B1466588E47E776BFB4641.edm" localSheetId="20" hidden="1">#REF!</definedName>
    <definedName name="_bdm.5A7B1752C5B1466588E47E776BFB4641.edm" localSheetId="21" hidden="1">#REF!</definedName>
    <definedName name="_bdm.5AD5D2ECC3F74E2EB32FF1F230F8F73F.edm" localSheetId="20" hidden="1">#REF!</definedName>
    <definedName name="_bdm.5AD5D2ECC3F74E2EB32FF1F230F8F73F.edm" localSheetId="21" hidden="1">#REF!</definedName>
    <definedName name="_bdm.5B039E9B4FE646958E5F44F2C7AD8220.edm" localSheetId="20" hidden="1">#REF!</definedName>
    <definedName name="_bdm.5B039E9B4FE646958E5F44F2C7AD8220.edm" localSheetId="21" hidden="1">#REF!</definedName>
    <definedName name="_bdm.5B8DA30D808C49D6A5D877868BB1B49C.edm" localSheetId="20" hidden="1">#REF!</definedName>
    <definedName name="_bdm.5B8DA30D808C49D6A5D877868BB1B49C.edm" localSheetId="21" hidden="1">#REF!</definedName>
    <definedName name="_bdm.5BA5340EA2974751BE5924CB46C035A4.edm" localSheetId="20" hidden="1">#REF!</definedName>
    <definedName name="_bdm.5BA5340EA2974751BE5924CB46C035A4.edm" localSheetId="21" hidden="1">#REF!</definedName>
    <definedName name="_bdm.5BD042AE8D5E4FC0BDF4319088901FD6.edm" localSheetId="20" hidden="1">#REF!</definedName>
    <definedName name="_bdm.5BD042AE8D5E4FC0BDF4319088901FD6.edm" localSheetId="21" hidden="1">#REF!</definedName>
    <definedName name="_bdm.5C0624D9EAAC41558F68BB4A4608B1CB.edm" localSheetId="20" hidden="1">#REF!</definedName>
    <definedName name="_bdm.5C0624D9EAAC41558F68BB4A4608B1CB.edm" localSheetId="21" hidden="1">#REF!</definedName>
    <definedName name="_bdm.5C335EA063AF4A948BE1966DC65214DC.edm" localSheetId="20" hidden="1">#REF!</definedName>
    <definedName name="_bdm.5C335EA063AF4A948BE1966DC65214DC.edm" localSheetId="21" hidden="1">#REF!</definedName>
    <definedName name="_bdm.5C43281B160644C9AA47A540349F3AFE.edm" localSheetId="20" hidden="1">#REF!</definedName>
    <definedName name="_bdm.5C43281B160644C9AA47A540349F3AFE.edm" localSheetId="21" hidden="1">#REF!</definedName>
    <definedName name="_bdm.5D199180742B4B5489B9F8BDD02A4CB3.edm" localSheetId="20" hidden="1">#REF!</definedName>
    <definedName name="_bdm.5D199180742B4B5489B9F8BDD02A4CB3.edm" localSheetId="21" hidden="1">#REF!</definedName>
    <definedName name="_bdm.5D568EEDB226470FB7782CA1D856F268.edm" localSheetId="20" hidden="1">#REF!</definedName>
    <definedName name="_bdm.5D568EEDB226470FB7782CA1D856F268.edm" localSheetId="21" hidden="1">#REF!</definedName>
    <definedName name="_bdm.5D5E08503CCC4B86B962AA11BE95B628.edm" localSheetId="20" hidden="1">#REF!</definedName>
    <definedName name="_bdm.5D5E08503CCC4B86B962AA11BE95B628.edm" localSheetId="21" hidden="1">#REF!</definedName>
    <definedName name="_bdm.5D66EBF1C7504D6BB8D80C21E6DE3FE0.edm" localSheetId="20" hidden="1">#REF!</definedName>
    <definedName name="_bdm.5D66EBF1C7504D6BB8D80C21E6DE3FE0.edm" localSheetId="21" hidden="1">#REF!</definedName>
    <definedName name="_bdm.5DBCFB0B4C3349ED882E88164CBC364A.edm" localSheetId="20" hidden="1">#REF!</definedName>
    <definedName name="_bdm.5DBCFB0B4C3349ED882E88164CBC364A.edm" localSheetId="21" hidden="1">#REF!</definedName>
    <definedName name="_bdm.5DD4ED137CBE4419B1E36A5F47201214.edm" localSheetId="20" hidden="1">#REF!</definedName>
    <definedName name="_bdm.5DD4ED137CBE4419B1E36A5F47201214.edm" localSheetId="21" hidden="1">#REF!</definedName>
    <definedName name="_bdm.5E0274BFB3504F9A911B5D6C4CE6301C.edm" localSheetId="20" hidden="1">#REF!</definedName>
    <definedName name="_bdm.5E0274BFB3504F9A911B5D6C4CE6301C.edm" localSheetId="21" hidden="1">#REF!</definedName>
    <definedName name="_bdm.5E3A7F65A26248A594EACD4D69B5D7DC.edm" localSheetId="20" hidden="1">#REF!</definedName>
    <definedName name="_bdm.5E3A7F65A26248A594EACD4D69B5D7DC.edm" localSheetId="21" hidden="1">#REF!</definedName>
    <definedName name="_bdm.5EFD5FA90D45477C91B21D63BD7C7037.edm" localSheetId="20" hidden="1">#REF!</definedName>
    <definedName name="_bdm.5EFD5FA90D45477C91B21D63BD7C7037.edm" localSheetId="21" hidden="1">#REF!</definedName>
    <definedName name="_bdm.5F17BBADCE284BA38B3C88360DF06F9C.edm" localSheetId="20" hidden="1">#REF!</definedName>
    <definedName name="_bdm.5F17BBADCE284BA38B3C88360DF06F9C.edm" localSheetId="21" hidden="1">#REF!</definedName>
    <definedName name="_bdm.5F217F1060844AD6BB4DE82428E85C2E.edm" localSheetId="20" hidden="1">#REF!</definedName>
    <definedName name="_bdm.5F217F1060844AD6BB4DE82428E85C2E.edm" localSheetId="21" hidden="1">#REF!</definedName>
    <definedName name="_bdm.5F79D092BE2E46C787A1EEFEEDA7544E.edm" localSheetId="20" hidden="1">#REF!</definedName>
    <definedName name="_bdm.5F79D092BE2E46C787A1EEFEEDA7544E.edm" localSheetId="21" hidden="1">#REF!</definedName>
    <definedName name="_bdm.5FE57318FA434675801C2AFF54CF6A30.edm" localSheetId="20" hidden="1">#REF!</definedName>
    <definedName name="_bdm.5FE57318FA434675801C2AFF54CF6A30.edm" localSheetId="21" hidden="1">#REF!</definedName>
    <definedName name="_bdm.5FEBC04E508A4A609C61A1948C1F200B.edm" localSheetId="20" hidden="1">#REF!</definedName>
    <definedName name="_bdm.5FEBC04E508A4A609C61A1948C1F200B.edm" localSheetId="21" hidden="1">#REF!</definedName>
    <definedName name="_bdm.60130A76DCF34A448DF8CAE9A2D9D0E2.edm" localSheetId="20" hidden="1">#REF!</definedName>
    <definedName name="_bdm.60130A76DCF34A448DF8CAE9A2D9D0E2.edm" localSheetId="21" hidden="1">#REF!</definedName>
    <definedName name="_bdm.60F6B36F5216451594A208B6A4B2C487.edm" localSheetId="20" hidden="1">#REF!</definedName>
    <definedName name="_bdm.60F6B36F5216451594A208B6A4B2C487.edm" localSheetId="21" hidden="1">#REF!</definedName>
    <definedName name="_bdm.612F7A808AB911D6A4210008021EFA83.edm" localSheetId="20" hidden="1">#REF!</definedName>
    <definedName name="_bdm.612F7A808AB911D6A4210008021EFA83.edm" localSheetId="21" hidden="1">#REF!</definedName>
    <definedName name="_bdm.615BD2C3219046DAA896058E4BE020AB.edm" localSheetId="20" hidden="1">#REF!</definedName>
    <definedName name="_bdm.615BD2C3219046DAA896058E4BE020AB.edm" localSheetId="21" hidden="1">#REF!</definedName>
    <definedName name="_bdm.621BF5D65A6740EBBF11FDAB1813D095.edm" localSheetId="20" hidden="1">#REF!</definedName>
    <definedName name="_bdm.621BF5D65A6740EBBF11FDAB1813D095.edm" localSheetId="21" hidden="1">#REF!</definedName>
    <definedName name="_bdm.62765F1F57094371A29BE96CDA5ED3BC.edm" localSheetId="20" hidden="1">#REF!</definedName>
    <definedName name="_bdm.62765F1F57094371A29BE96CDA5ED3BC.edm" localSheetId="21" hidden="1">#REF!</definedName>
    <definedName name="_bdm.62DD5068E3524B66AE5F5329BBBDD7BB.edm" localSheetId="20" hidden="1">#REF!</definedName>
    <definedName name="_bdm.62DD5068E3524B66AE5F5329BBBDD7BB.edm" localSheetId="21" hidden="1">#REF!</definedName>
    <definedName name="_bdm.6330471FA940427584EA7E546E1EE198.edm" localSheetId="20" hidden="1">#REF!</definedName>
    <definedName name="_bdm.6330471FA940427584EA7E546E1EE198.edm" localSheetId="21" hidden="1">#REF!</definedName>
    <definedName name="_bdm.63520D77080549BDB4FC7DFB1FC3ABE0.edm" localSheetId="20" hidden="1">#REF!</definedName>
    <definedName name="_bdm.63520D77080549BDB4FC7DFB1FC3ABE0.edm" localSheetId="21" hidden="1">#REF!</definedName>
    <definedName name="_bdm.63983E7382244B53877A480BC08E79A6.edm" localSheetId="20" hidden="1">#REF!</definedName>
    <definedName name="_bdm.63983E7382244B53877A480BC08E79A6.edm" localSheetId="21" hidden="1">#REF!</definedName>
    <definedName name="_bdm.6408E225FB5A4315AB14F04E492AF92B.edm" localSheetId="20" hidden="1">#REF!</definedName>
    <definedName name="_bdm.6408E225FB5A4315AB14F04E492AF92B.edm" localSheetId="21" hidden="1">#REF!</definedName>
    <definedName name="_bdm.640E84076EF84B60A336A41379ECD5F0.edm" localSheetId="20" hidden="1">#REF!</definedName>
    <definedName name="_bdm.640E84076EF84B60A336A41379ECD5F0.edm" localSheetId="21" hidden="1">#REF!</definedName>
    <definedName name="_bdm.6467DAC7513E43ECB5A07442C52AD6C0.edm" localSheetId="20" hidden="1">#REF!</definedName>
    <definedName name="_bdm.6467DAC7513E43ECB5A07442C52AD6C0.edm" localSheetId="21" hidden="1">#REF!</definedName>
    <definedName name="_bdm.64AD165254324A4F82E6C9D9F21AC590.edm" localSheetId="20" hidden="1">#REF!</definedName>
    <definedName name="_bdm.64AD165254324A4F82E6C9D9F21AC590.edm" localSheetId="21" hidden="1">#REF!</definedName>
    <definedName name="_bdm.64AFC7BCF57D4946933F3F9639B3A9FA.edm" localSheetId="20" hidden="1">#REF!</definedName>
    <definedName name="_bdm.64AFC7BCF57D4946933F3F9639B3A9FA.edm" localSheetId="21" hidden="1">#REF!</definedName>
    <definedName name="_bdm.65589D6C3C1C4EFB9633B0EEA11A20A1.edm" localSheetId="20" hidden="1">#REF!</definedName>
    <definedName name="_bdm.65589D6C3C1C4EFB9633B0EEA11A20A1.edm" localSheetId="21" hidden="1">#REF!</definedName>
    <definedName name="_bdm.65670882206241E281D2F52083D88CAE.edm" localSheetId="20" hidden="1">#REF!</definedName>
    <definedName name="_bdm.65670882206241E281D2F52083D88CAE.edm" localSheetId="21" hidden="1">#REF!</definedName>
    <definedName name="_bdm.6572BC05EC6C4A8AABF8570860FE1B2B.edm" localSheetId="20" hidden="1">#REF!</definedName>
    <definedName name="_bdm.6572BC05EC6C4A8AABF8570860FE1B2B.edm" localSheetId="21" hidden="1">#REF!</definedName>
    <definedName name="_bdm.6576C69832664526B6F38A69851C83FA.edm" localSheetId="20" hidden="1">#REF!</definedName>
    <definedName name="_bdm.6576C69832664526B6F38A69851C83FA.edm" localSheetId="21" hidden="1">#REF!</definedName>
    <definedName name="_bdm.65A5A17541764E129CF4CF10300378E6.edm" localSheetId="20" hidden="1">#REF!</definedName>
    <definedName name="_bdm.65A5A17541764E129CF4CF10300378E6.edm" localSheetId="21" hidden="1">#REF!</definedName>
    <definedName name="_bdm.65D701F10C2746BA90EAD046A695FB7C.edm" localSheetId="20" hidden="1">#REF!</definedName>
    <definedName name="_bdm.65D701F10C2746BA90EAD046A695FB7C.edm" localSheetId="21" hidden="1">#REF!</definedName>
    <definedName name="_bdm.65DC15F5025F4D70AF130226D18EC01B.edm" localSheetId="20" hidden="1">#REF!</definedName>
    <definedName name="_bdm.65DC15F5025F4D70AF130226D18EC01B.edm" localSheetId="21" hidden="1">#REF!</definedName>
    <definedName name="_bdm.6606D9DC551F4274921B32E890AD0755.edm" localSheetId="20" hidden="1">#REF!</definedName>
    <definedName name="_bdm.6606D9DC551F4274921B32E890AD0755.edm" localSheetId="21" hidden="1">#REF!</definedName>
    <definedName name="_bdm.66250806C5E3462A944F589E8FACEC05.edm" localSheetId="20" hidden="1">#REF!</definedName>
    <definedName name="_bdm.66250806C5E3462A944F589E8FACEC05.edm" localSheetId="21" hidden="1">#REF!</definedName>
    <definedName name="_bdm.66B6CA0E5A784259A3D70B6EE047B549.edm" localSheetId="20" hidden="1">#REF!</definedName>
    <definedName name="_bdm.66B6CA0E5A784259A3D70B6EE047B549.edm" localSheetId="21" hidden="1">#REF!</definedName>
    <definedName name="_bdm.66FA4FC0BFF74935BEBD5F07D520CF15.edm" localSheetId="20" hidden="1">#REF!</definedName>
    <definedName name="_bdm.66FA4FC0BFF74935BEBD5F07D520CF15.edm" localSheetId="21" hidden="1">#REF!</definedName>
    <definedName name="_bdm.6711F982A7A043358E8A2B1A51D19311.edm" localSheetId="20" hidden="1">#REF!</definedName>
    <definedName name="_bdm.6711F982A7A043358E8A2B1A51D19311.edm" localSheetId="21" hidden="1">#REF!</definedName>
    <definedName name="_bdm.672EBB21ECE040FF869FE38A13D50242.edm" localSheetId="20" hidden="1">#REF!</definedName>
    <definedName name="_bdm.672EBB21ECE040FF869FE38A13D50242.edm" localSheetId="21" hidden="1">#REF!</definedName>
    <definedName name="_bdm.67D3A972976647D48A93FA1540ACEDB0.edm" localSheetId="20" hidden="1">#REF!</definedName>
    <definedName name="_bdm.67D3A972976647D48A93FA1540ACEDB0.edm" localSheetId="21" hidden="1">#REF!</definedName>
    <definedName name="_bdm.6829F4D9B2114258864065E6D1BE6E41.edm" localSheetId="20" hidden="1">#REF!</definedName>
    <definedName name="_bdm.6829F4D9B2114258864065E6D1BE6E41.edm" localSheetId="21" hidden="1">#REF!</definedName>
    <definedName name="_bdm.68B379E94C9C41569F8FCCAB548D9A8C.edm" localSheetId="20" hidden="1">#REF!</definedName>
    <definedName name="_bdm.68B379E94C9C41569F8FCCAB548D9A8C.edm" localSheetId="21" hidden="1">#REF!</definedName>
    <definedName name="_bdm.68D5671CAEDD49F0A9824520A3962D06.edm" localSheetId="20" hidden="1">#REF!</definedName>
    <definedName name="_bdm.68D5671CAEDD49F0A9824520A3962D06.edm" localSheetId="21" hidden="1">#REF!</definedName>
    <definedName name="_bdm.68F39C0B8F5B40618362F85E9D7E029A.edm" localSheetId="20" hidden="1">#REF!</definedName>
    <definedName name="_bdm.68F39C0B8F5B40618362F85E9D7E029A.edm" localSheetId="21" hidden="1">#REF!</definedName>
    <definedName name="_bdm.68F614678CA84E538E65DA7AF574284B.edm" localSheetId="20" hidden="1">#REF!</definedName>
    <definedName name="_bdm.68F614678CA84E538E65DA7AF574284B.edm" localSheetId="21" hidden="1">#REF!</definedName>
    <definedName name="_bdm.69470B370E764E048ED5BF6E925F3C7B.edm" localSheetId="20" hidden="1">#REF!</definedName>
    <definedName name="_bdm.69470B370E764E048ED5BF6E925F3C7B.edm" localSheetId="21" hidden="1">#REF!</definedName>
    <definedName name="_bdm.697D420A70EC4A239052632B70C2D036.edm" localSheetId="20" hidden="1">#REF!</definedName>
    <definedName name="_bdm.697D420A70EC4A239052632B70C2D036.edm" localSheetId="21" hidden="1">#REF!</definedName>
    <definedName name="_bdm.69BAD646D5574C5C8BCB729DC3862026.edm" localSheetId="20" hidden="1">#REF!</definedName>
    <definedName name="_bdm.69BAD646D5574C5C8BCB729DC3862026.edm" localSheetId="21" hidden="1">#REF!</definedName>
    <definedName name="_bdm.6A45D5FA6D5A460C87542C35973895A0.edm" localSheetId="20" hidden="1">#REF!</definedName>
    <definedName name="_bdm.6A45D5FA6D5A460C87542C35973895A0.edm" localSheetId="21" hidden="1">#REF!</definedName>
    <definedName name="_bdm.6AAB369A569348378A023E21BAF3B5C8.edm" localSheetId="20" hidden="1">#REF!</definedName>
    <definedName name="_bdm.6AAB369A569348378A023E21BAF3B5C8.edm" localSheetId="21" hidden="1">#REF!</definedName>
    <definedName name="_bdm.6B9871C8B6754C2694A8D7B61345F46A.edm" localSheetId="20" hidden="1">#REF!</definedName>
    <definedName name="_bdm.6B9871C8B6754C2694A8D7B61345F46A.edm" localSheetId="21" hidden="1">#REF!</definedName>
    <definedName name="_bdm.6BACBCF78AA4423F978ED47C740F3A21.edm" localSheetId="20" hidden="1">#REF!</definedName>
    <definedName name="_bdm.6BACBCF78AA4423F978ED47C740F3A21.edm" localSheetId="21" hidden="1">#REF!</definedName>
    <definedName name="_bdm.6BDA90F78C3C4F88A1367BFA661DA807.edm" localSheetId="20" hidden="1">#REF!</definedName>
    <definedName name="_bdm.6BDA90F78C3C4F88A1367BFA661DA807.edm" localSheetId="21" hidden="1">#REF!</definedName>
    <definedName name="_bdm.6BF08030ED23416A9FDE0089D56C6717.edm" localSheetId="20" hidden="1">#REF!</definedName>
    <definedName name="_bdm.6BF08030ED23416A9FDE0089D56C6717.edm" localSheetId="21" hidden="1">#REF!</definedName>
    <definedName name="_bdm.6C049B2027CE402A922D1C0CFB3648C6.edm" localSheetId="20" hidden="1">#REF!</definedName>
    <definedName name="_bdm.6C049B2027CE402A922D1C0CFB3648C6.edm" localSheetId="21" hidden="1">#REF!</definedName>
    <definedName name="_bdm.6C283AF66BDC4BC0B5D29623F0501134.edm" localSheetId="20" hidden="1">#REF!</definedName>
    <definedName name="_bdm.6C283AF66BDC4BC0B5D29623F0501134.edm" localSheetId="21" hidden="1">#REF!</definedName>
    <definedName name="_bdm.6C357B93ACD24C9992DFDE131684AF75.edm" localSheetId="20" hidden="1">#REF!</definedName>
    <definedName name="_bdm.6C357B93ACD24C9992DFDE131684AF75.edm" localSheetId="21" hidden="1">#REF!</definedName>
    <definedName name="_bdm.6C44731F8C184B9FB12390A9C2403E2B.edm" localSheetId="20" hidden="1">#REF!</definedName>
    <definedName name="_bdm.6C44731F8C184B9FB12390A9C2403E2B.edm" localSheetId="21" hidden="1">#REF!</definedName>
    <definedName name="_bdm.6C742A776FA14CFC9B03516FDC6F00BF.edm" localSheetId="20" hidden="1">#REF!</definedName>
    <definedName name="_bdm.6C742A776FA14CFC9B03516FDC6F00BF.edm" localSheetId="21" hidden="1">#REF!</definedName>
    <definedName name="_bdm.6CB70DA9DFAF49639274DD558F54A532.edm" localSheetId="20" hidden="1">#REF!</definedName>
    <definedName name="_bdm.6CB70DA9DFAF49639274DD558F54A532.edm" localSheetId="21" hidden="1">#REF!</definedName>
    <definedName name="_bdm.6CC11BF4AB27455183FA5C12450B18DE.edm" localSheetId="20" hidden="1">#REF!</definedName>
    <definedName name="_bdm.6CC11BF4AB27455183FA5C12450B18DE.edm" localSheetId="21" hidden="1">#REF!</definedName>
    <definedName name="_bdm.6D34650BC2BA4EFE9B4D1FAEDAF15624.edm" localSheetId="20" hidden="1">#REF!</definedName>
    <definedName name="_bdm.6D34650BC2BA4EFE9B4D1FAEDAF15624.edm" localSheetId="21" hidden="1">#REF!</definedName>
    <definedName name="_bdm.6D8A74E1E0FA4DF298CE689183308E92.edm" localSheetId="20" hidden="1">#REF!</definedName>
    <definedName name="_bdm.6D8A74E1E0FA4DF298CE689183308E92.edm" localSheetId="21" hidden="1">#REF!</definedName>
    <definedName name="_bdm.6DACE8035B1A4404B0D6B2485EB70C8C.edm" localSheetId="20" hidden="1">#REF!</definedName>
    <definedName name="_bdm.6DACE8035B1A4404B0D6B2485EB70C8C.edm" localSheetId="21" hidden="1">#REF!</definedName>
    <definedName name="_bdm.6DDE057F4D954D7FA8C57DAAF2CAB9A1.edm" localSheetId="20" hidden="1">#REF!</definedName>
    <definedName name="_bdm.6DDE057F4D954D7FA8C57DAAF2CAB9A1.edm" localSheetId="21" hidden="1">#REF!</definedName>
    <definedName name="_bdm.6E3B9C881A124F1FA39D5EED67ACAF20.edm" localSheetId="20" hidden="1">#REF!</definedName>
    <definedName name="_bdm.6E3B9C881A124F1FA39D5EED67ACAF20.edm" localSheetId="21" hidden="1">#REF!</definedName>
    <definedName name="_bdm.6E7C31ED7A414A199BEE8F7F01C9831A.edm" localSheetId="20" hidden="1">#REF!</definedName>
    <definedName name="_bdm.6E7C31ED7A414A199BEE8F7F01C9831A.edm" localSheetId="21" hidden="1">#REF!</definedName>
    <definedName name="_bdm.6EA5E8B0F3E5447EA3DDD8A9637AAB45.edm" localSheetId="20" hidden="1">#REF!</definedName>
    <definedName name="_bdm.6EA5E8B0F3E5447EA3DDD8A9637AAB45.edm" localSheetId="21" hidden="1">#REF!</definedName>
    <definedName name="_bdm.6EEABC6033A54EA9A0317057BDB9DA1F.edm" localSheetId="20" hidden="1">#REF!</definedName>
    <definedName name="_bdm.6EEABC6033A54EA9A0317057BDB9DA1F.edm" localSheetId="21" hidden="1">#REF!</definedName>
    <definedName name="_bdm.6EFF157BF63441F78F711EB292B8362F.edm" localSheetId="20" hidden="1">#REF!</definedName>
    <definedName name="_bdm.6EFF157BF63441F78F711EB292B8362F.edm" localSheetId="21" hidden="1">#REF!</definedName>
    <definedName name="_bdm.6F10254D34294644ADAA9697708DE26F.edm" localSheetId="20" hidden="1">#REF!</definedName>
    <definedName name="_bdm.6F10254D34294644ADAA9697708DE26F.edm" localSheetId="21" hidden="1">#REF!</definedName>
    <definedName name="_bdm.6F62438F0A444AA9AF6AEF5591FAFDEF.edm" localSheetId="20" hidden="1">#REF!</definedName>
    <definedName name="_bdm.6F62438F0A444AA9AF6AEF5591FAFDEF.edm" localSheetId="21" hidden="1">#REF!</definedName>
    <definedName name="_bdm.7126DB434CD84597A8E7E9CA81C67859.edm" localSheetId="20" hidden="1">#REF!</definedName>
    <definedName name="_bdm.7126DB434CD84597A8E7E9CA81C67859.edm" localSheetId="21" hidden="1">#REF!</definedName>
    <definedName name="_bdm.713C934FFC2B4183A22160AF2B21F8E0.edm" localSheetId="20" hidden="1">#REF!</definedName>
    <definedName name="_bdm.713C934FFC2B4183A22160AF2B21F8E0.edm" localSheetId="21" hidden="1">#REF!</definedName>
    <definedName name="_bdm.715340173A504BDE8B851048281CEA4A.edm" localSheetId="20" hidden="1">#REF!</definedName>
    <definedName name="_bdm.715340173A504BDE8B851048281CEA4A.edm" localSheetId="21" hidden="1">#REF!</definedName>
    <definedName name="_bdm.717ACBB4A0CC41369C57000A1B1E4143.edm" localSheetId="20" hidden="1">#REF!</definedName>
    <definedName name="_bdm.717ACBB4A0CC41369C57000A1B1E4143.edm" localSheetId="21" hidden="1">#REF!</definedName>
    <definedName name="_bdm.71D3034A8C944D0D85C2DA5644371C70.edm" localSheetId="20" hidden="1">#REF!</definedName>
    <definedName name="_bdm.71D3034A8C944D0D85C2DA5644371C70.edm" localSheetId="21" hidden="1">#REF!</definedName>
    <definedName name="_bdm.7266175E44AC4DEABE3CF53BE86517E6.edm" localSheetId="20" hidden="1">#REF!</definedName>
    <definedName name="_bdm.7266175E44AC4DEABE3CF53BE86517E6.edm" localSheetId="21" hidden="1">#REF!</definedName>
    <definedName name="_bdm.727A2E295AF54F28BC095B84B92DB563.edm" localSheetId="20" hidden="1">#REF!</definedName>
    <definedName name="_bdm.727A2E295AF54F28BC095B84B92DB563.edm" localSheetId="21" hidden="1">#REF!</definedName>
    <definedName name="_bdm.72886AD7B8DE44849A0440E953AA3F32.edm" localSheetId="20" hidden="1">#REF!</definedName>
    <definedName name="_bdm.72886AD7B8DE44849A0440E953AA3F32.edm" localSheetId="21" hidden="1">#REF!</definedName>
    <definedName name="_bdm.729ECF2131CB45BF8507CBE35732255B.edm" localSheetId="20" hidden="1">#REF!</definedName>
    <definedName name="_bdm.729ECF2131CB45BF8507CBE35732255B.edm" localSheetId="21" hidden="1">#REF!</definedName>
    <definedName name="_bdm.72A9566DBB5D47178ABD044AFA31038B.edm" localSheetId="20" hidden="1">#REF!</definedName>
    <definedName name="_bdm.72A9566DBB5D47178ABD044AFA31038B.edm" localSheetId="21" hidden="1">#REF!</definedName>
    <definedName name="_bdm.731F4F9934E1401EBEC7A3BBA7C36072.edm" localSheetId="20" hidden="1">#REF!</definedName>
    <definedName name="_bdm.731F4F9934E1401EBEC7A3BBA7C36072.edm" localSheetId="21" hidden="1">#REF!</definedName>
    <definedName name="_bdm.73D3E6D4209D4DAABC9A62C2694F20F7.edm" localSheetId="20" hidden="1">#REF!</definedName>
    <definedName name="_bdm.73D3E6D4209D4DAABC9A62C2694F20F7.edm" localSheetId="21" hidden="1">#REF!</definedName>
    <definedName name="_bdm.74145ED66E5543C88FDA099EB4360FC9.edm" localSheetId="20" hidden="1">#REF!</definedName>
    <definedName name="_bdm.74145ED66E5543C88FDA099EB4360FC9.edm" localSheetId="21" hidden="1">#REF!</definedName>
    <definedName name="_bdm.74395AD8E1D94831BB5AE39F70CC4A1F.edm" localSheetId="20" hidden="1">#REF!</definedName>
    <definedName name="_bdm.74395AD8E1D94831BB5AE39F70CC4A1F.edm" localSheetId="21" hidden="1">#REF!</definedName>
    <definedName name="_bdm.74439AF35CFC4C2D89144D698E4826C0.edm" localSheetId="20" hidden="1">#REF!</definedName>
    <definedName name="_bdm.74439AF35CFC4C2D89144D698E4826C0.edm" localSheetId="21" hidden="1">#REF!</definedName>
    <definedName name="_bdm.748823FD5D2A4C76A2A27B059DA88969.edm" localSheetId="20" hidden="1">#REF!</definedName>
    <definedName name="_bdm.748823FD5D2A4C76A2A27B059DA88969.edm" localSheetId="21" hidden="1">#REF!</definedName>
    <definedName name="_bdm.74C12F56036B4815898BAF4DBBD9C333.edm" localSheetId="20" hidden="1">#REF!</definedName>
    <definedName name="_bdm.74C12F56036B4815898BAF4DBBD9C333.edm" localSheetId="21" hidden="1">#REF!</definedName>
    <definedName name="_bdm.74FE048120D543F1B09B93E36770170B.edm" localSheetId="20" hidden="1">#REF!</definedName>
    <definedName name="_bdm.74FE048120D543F1B09B93E36770170B.edm" localSheetId="21" hidden="1">#REF!</definedName>
    <definedName name="_bdm.7525777147104D40AB59469D4E2F1F7E.edm" localSheetId="20" hidden="1">#REF!</definedName>
    <definedName name="_bdm.7525777147104D40AB59469D4E2F1F7E.edm" localSheetId="21" hidden="1">#REF!</definedName>
    <definedName name="_bdm.75AD8DFF380D4895A6BEAB5FCAFAA6DB.edm" localSheetId="20" hidden="1">#REF!</definedName>
    <definedName name="_bdm.75AD8DFF380D4895A6BEAB5FCAFAA6DB.edm" localSheetId="21" hidden="1">#REF!</definedName>
    <definedName name="_bdm.75C5403A92D54E6491591BC5005B3E7F.edm" localSheetId="20" hidden="1">#REF!</definedName>
    <definedName name="_bdm.75C5403A92D54E6491591BC5005B3E7F.edm" localSheetId="21" hidden="1">#REF!</definedName>
    <definedName name="_bdm.75DA8B58D94E4DC2A29818C555D7511A.edm" localSheetId="20" hidden="1">#REF!</definedName>
    <definedName name="_bdm.75DA8B58D94E4DC2A29818C555D7511A.edm" localSheetId="21" hidden="1">#REF!</definedName>
    <definedName name="_bdm.7602DCFA18194D93BDC5FA0B7A22B1F8.edm" localSheetId="20" hidden="1">#REF!</definedName>
    <definedName name="_bdm.7602DCFA18194D93BDC5FA0B7A22B1F8.edm" localSheetId="21" hidden="1">#REF!</definedName>
    <definedName name="_bdm.7610A2AE51724B3580A4A4E3BBEAFDB3.edm" localSheetId="20" hidden="1">#REF!</definedName>
    <definedName name="_bdm.7610A2AE51724B3580A4A4E3BBEAFDB3.edm" localSheetId="21" hidden="1">#REF!</definedName>
    <definedName name="_bdm.761F2DB738F94757B970F83F4756BE39.edm" localSheetId="20" hidden="1">#REF!</definedName>
    <definedName name="_bdm.761F2DB738F94757B970F83F4756BE39.edm" localSheetId="21" hidden="1">#REF!</definedName>
    <definedName name="_bdm.763EEC100E1F4C6AA921ADA89EBBDE67.edm" localSheetId="20" hidden="1">#REF!</definedName>
    <definedName name="_bdm.763EEC100E1F4C6AA921ADA89EBBDE67.edm" localSheetId="21" hidden="1">#REF!</definedName>
    <definedName name="_bdm.769F75F326494506B03DB45AAAE2D7D5.edm" localSheetId="20" hidden="1">#REF!</definedName>
    <definedName name="_bdm.769F75F326494506B03DB45AAAE2D7D5.edm" localSheetId="21" hidden="1">#REF!</definedName>
    <definedName name="_bdm.76C27A152E7F4DD0A9C4B13E804F8DB9.edm" localSheetId="20" hidden="1">#REF!</definedName>
    <definedName name="_bdm.76C27A152E7F4DD0A9C4B13E804F8DB9.edm" localSheetId="21" hidden="1">#REF!</definedName>
    <definedName name="_bdm.76DC69BCD13849AEADD94EA18CE46DAC.edm" localSheetId="20" hidden="1">#REF!</definedName>
    <definedName name="_bdm.76DC69BCD13849AEADD94EA18CE46DAC.edm" localSheetId="21" hidden="1">#REF!</definedName>
    <definedName name="_bdm.777A0D8BCE914EFD9C0D39287042AC47.edm" localSheetId="20" hidden="1">#REF!</definedName>
    <definedName name="_bdm.777A0D8BCE914EFD9C0D39287042AC47.edm" localSheetId="21" hidden="1">#REF!</definedName>
    <definedName name="_bdm.777B736B9D7E4354B28A28E6C5A54A56.edm" localSheetId="20" hidden="1">#REF!</definedName>
    <definedName name="_bdm.777B736B9D7E4354B28A28E6C5A54A56.edm" localSheetId="21" hidden="1">#REF!</definedName>
    <definedName name="_bdm.77B8B516DA284E49B849D72D74FA161E.edm" localSheetId="20" hidden="1">#REF!</definedName>
    <definedName name="_bdm.77B8B516DA284E49B849D72D74FA161E.edm" localSheetId="21" hidden="1">#REF!</definedName>
    <definedName name="_bdm.78560A55FB46457B85AEB1F34EF05A15.edm" localSheetId="20" hidden="1">#REF!</definedName>
    <definedName name="_bdm.78560A55FB46457B85AEB1F34EF05A15.edm" localSheetId="21" hidden="1">#REF!</definedName>
    <definedName name="_bdm.7947B867DBBB47B9A1DF5C68A4D48493.edm" localSheetId="20" hidden="1">#REF!</definedName>
    <definedName name="_bdm.7947B867DBBB47B9A1DF5C68A4D48493.edm" localSheetId="21" hidden="1">#REF!</definedName>
    <definedName name="_bdm.7A088139B82645BD9D0258850916480F.edm" localSheetId="20" hidden="1">#REF!</definedName>
    <definedName name="_bdm.7A088139B82645BD9D0258850916480F.edm" localSheetId="21" hidden="1">#REF!</definedName>
    <definedName name="_bdm.7A53D4949BB54ED487F8993E9E3F89F4.edm" localSheetId="20" hidden="1">#REF!</definedName>
    <definedName name="_bdm.7A53D4949BB54ED487F8993E9E3F89F4.edm" localSheetId="21" hidden="1">#REF!</definedName>
    <definedName name="_bdm.7A85062AB008499E8D959A2D2FB378A9.edm" localSheetId="20" hidden="1">#REF!</definedName>
    <definedName name="_bdm.7A85062AB008499E8D959A2D2FB378A9.edm" localSheetId="21" hidden="1">#REF!</definedName>
    <definedName name="_bdm.7B1E105E06874B83B6B96F02421B003A.edm" localSheetId="20" hidden="1">#REF!</definedName>
    <definedName name="_bdm.7B1E105E06874B83B6B96F02421B003A.edm" localSheetId="21" hidden="1">#REF!</definedName>
    <definedName name="_bdm.7B2730C0F3B1408FB9899853EF504B03.edm" localSheetId="20" hidden="1">#REF!</definedName>
    <definedName name="_bdm.7B2730C0F3B1408FB9899853EF504B03.edm" localSheetId="21" hidden="1">#REF!</definedName>
    <definedName name="_bdm.7B8B8440ED9447AF87F4326D7F0320D0.edm" localSheetId="20" hidden="1">#REF!</definedName>
    <definedName name="_bdm.7B8B8440ED9447AF87F4326D7F0320D0.edm" localSheetId="21" hidden="1">#REF!</definedName>
    <definedName name="_bdm.7B9B0912B4FE41D39972789CD5A46496.edm" localSheetId="20" hidden="1">#REF!</definedName>
    <definedName name="_bdm.7B9B0912B4FE41D39972789CD5A46496.edm" localSheetId="21" hidden="1">#REF!</definedName>
    <definedName name="_bdm.7BEE48212F15472FBA95E11ED63318A8.edm" localSheetId="20" hidden="1">#REF!</definedName>
    <definedName name="_bdm.7BEE48212F15472FBA95E11ED63318A8.edm" localSheetId="21" hidden="1">#REF!</definedName>
    <definedName name="_bdm.7D845149A2D24F3E81D87688CB96FDC7.edm" localSheetId="20" hidden="1">#REF!</definedName>
    <definedName name="_bdm.7D845149A2D24F3E81D87688CB96FDC7.edm" localSheetId="21" hidden="1">#REF!</definedName>
    <definedName name="_bdm.7DCB267B51004E259A94A82254A9D175.edm" localSheetId="20" hidden="1">#REF!</definedName>
    <definedName name="_bdm.7DCB267B51004E259A94A82254A9D175.edm" localSheetId="21" hidden="1">#REF!</definedName>
    <definedName name="_bdm.7E12F65DB8704E14836B996634CAE702.edm" localSheetId="20" hidden="1">#REF!</definedName>
    <definedName name="_bdm.7E12F65DB8704E14836B996634CAE702.edm" localSheetId="21" hidden="1">#REF!</definedName>
    <definedName name="_bdm.7E9358F991EB4C83BE8FF8A3EC6C9C4F.edm" localSheetId="20" hidden="1">#REF!</definedName>
    <definedName name="_bdm.7E9358F991EB4C83BE8FF8A3EC6C9C4F.edm" localSheetId="21" hidden="1">#REF!</definedName>
    <definedName name="_bdm.7EB34893307546B7954A1B8AEB67FEE5.edm" localSheetId="20" hidden="1">#REF!</definedName>
    <definedName name="_bdm.7EB34893307546B7954A1B8AEB67FEE5.edm" localSheetId="21" hidden="1">#REF!</definedName>
    <definedName name="_bdm.7ECF658B33A9490EA31C0A3514EF266B.edm" localSheetId="20" hidden="1">#REF!</definedName>
    <definedName name="_bdm.7ECF658B33A9490EA31C0A3514EF266B.edm" localSheetId="21" hidden="1">#REF!</definedName>
    <definedName name="_bdm.7F591A3E9F714B8C89621A70DEACB547.edm" localSheetId="20" hidden="1">#REF!</definedName>
    <definedName name="_bdm.7F591A3E9F714B8C89621A70DEACB547.edm" localSheetId="21" hidden="1">#REF!</definedName>
    <definedName name="_bdm.7F891DEEBB324D2EA1BEF29C61D9B41A.edm" localSheetId="20" hidden="1">#REF!</definedName>
    <definedName name="_bdm.7F891DEEBB324D2EA1BEF29C61D9B41A.edm" localSheetId="21" hidden="1">#REF!</definedName>
    <definedName name="_bdm.7FE7BEC853174356813B4D4075A147EC.edm" localSheetId="20" hidden="1">#REF!</definedName>
    <definedName name="_bdm.7FE7BEC853174356813B4D4075A147EC.edm" localSheetId="21" hidden="1">#REF!</definedName>
    <definedName name="_bdm.8087C04E569440B692A46FB3505F2B8E.edm" localSheetId="20" hidden="1">#REF!</definedName>
    <definedName name="_bdm.8087C04E569440B692A46FB3505F2B8E.edm" localSheetId="21" hidden="1">#REF!</definedName>
    <definedName name="_bdm.80CB811B0BE7488E9AB974D6544D3738.edm" localSheetId="20" hidden="1">#REF!</definedName>
    <definedName name="_bdm.80CB811B0BE7488E9AB974D6544D3738.edm" localSheetId="21" hidden="1">#REF!</definedName>
    <definedName name="_bdm.81B6FE3988A64D84B7D9B5351A4E0AF5.edm" localSheetId="20" hidden="1">#REF!</definedName>
    <definedName name="_bdm.81B6FE3988A64D84B7D9B5351A4E0AF5.edm" localSheetId="21" hidden="1">#REF!</definedName>
    <definedName name="_bdm.81BF1E2595E0446BA1DD7A74A1AEE86F.edm" localSheetId="20" hidden="1">#REF!</definedName>
    <definedName name="_bdm.81BF1E2595E0446BA1DD7A74A1AEE86F.edm" localSheetId="21" hidden="1">#REF!</definedName>
    <definedName name="_bdm.81DB7B6335CA41639301F917C30D48DE.edm" localSheetId="20" hidden="1">#REF!</definedName>
    <definedName name="_bdm.81DB7B6335CA41639301F917C30D48DE.edm" localSheetId="21" hidden="1">#REF!</definedName>
    <definedName name="_bdm.8335C8F3FDFC4849B5D94D10685A88BF.edm" localSheetId="20" hidden="1">#REF!</definedName>
    <definedName name="_bdm.8335C8F3FDFC4849B5D94D10685A88BF.edm" localSheetId="21" hidden="1">#REF!</definedName>
    <definedName name="_bdm.83EA1AB9A1194A2088F6D9B94FB55FEE.edm" hidden="1">#N/A</definedName>
    <definedName name="_bdm.84528D0447004154AB403E9FCE8BA4A9.edm" localSheetId="20" hidden="1">#REF!</definedName>
    <definedName name="_bdm.84528D0447004154AB403E9FCE8BA4A9.edm" localSheetId="21" hidden="1">#REF!</definedName>
    <definedName name="_bdm.845B7DB4C04F48F185A365CB9BA38439.edm" localSheetId="20" hidden="1">#REF!</definedName>
    <definedName name="_bdm.845B7DB4C04F48F185A365CB9BA38439.edm" localSheetId="21" hidden="1">#REF!</definedName>
    <definedName name="_bdm.8471694225DF404695884AD4579691AD.edm" localSheetId="20" hidden="1">#REF!</definedName>
    <definedName name="_bdm.8471694225DF404695884AD4579691AD.edm" localSheetId="21" hidden="1">#REF!</definedName>
    <definedName name="_bdm.84BCF937B08A4E578866385D2E15F5A4.edm" localSheetId="20" hidden="1">#REF!</definedName>
    <definedName name="_bdm.84BCF937B08A4E578866385D2E15F5A4.edm" localSheetId="21" hidden="1">#REF!</definedName>
    <definedName name="_bdm.85081C8C300F4E0B8A91E6EC02EE40DD.edm" localSheetId="20" hidden="1">#REF!</definedName>
    <definedName name="_bdm.85081C8C300F4E0B8A91E6EC02EE40DD.edm" localSheetId="21" hidden="1">#REF!</definedName>
    <definedName name="_bdm.851D1A2FCF554D62BA2FE60ABCE89949.edm" localSheetId="20" hidden="1">#REF!</definedName>
    <definedName name="_bdm.851D1A2FCF554D62BA2FE60ABCE89949.edm" localSheetId="21" hidden="1">#REF!</definedName>
    <definedName name="_bdm.8525CDDA2A2140B080008381CF1DBE95.edm" localSheetId="20" hidden="1">#REF!</definedName>
    <definedName name="_bdm.8525CDDA2A2140B080008381CF1DBE95.edm" localSheetId="21" hidden="1">#REF!</definedName>
    <definedName name="_bdm.856916EB54B444A9B4F016E31B6BFE93.edm" localSheetId="20" hidden="1">#REF!</definedName>
    <definedName name="_bdm.856916EB54B444A9B4F016E31B6BFE93.edm" localSheetId="21" hidden="1">#REF!</definedName>
    <definedName name="_bdm.85A8F5E74CE74CEA96A47894B162B872.edm" localSheetId="20" hidden="1">#REF!</definedName>
    <definedName name="_bdm.85A8F5E74CE74CEA96A47894B162B872.edm" localSheetId="21" hidden="1">#REF!</definedName>
    <definedName name="_bdm.85F2EA7281C2447D9A2537B2DB491242.edm" localSheetId="20" hidden="1">#REF!</definedName>
    <definedName name="_bdm.85F2EA7281C2447D9A2537B2DB491242.edm" localSheetId="21" hidden="1">#REF!</definedName>
    <definedName name="_bdm.860AA0F6AC17474BBB5A88DA5A68CE0E.edm" localSheetId="20" hidden="1">#REF!</definedName>
    <definedName name="_bdm.860AA0F6AC17474BBB5A88DA5A68CE0E.edm" localSheetId="21" hidden="1">#REF!</definedName>
    <definedName name="_bdm.863DFF8EF3424C82856AD8A151423754.edm" localSheetId="20" hidden="1">#REF!</definedName>
    <definedName name="_bdm.863DFF8EF3424C82856AD8A151423754.edm" localSheetId="21" hidden="1">#REF!</definedName>
    <definedName name="_bdm.86543D947D5C48659EE1CD3A52D34334.edm" localSheetId="20" hidden="1">#REF!</definedName>
    <definedName name="_bdm.86543D947D5C48659EE1CD3A52D34334.edm" localSheetId="21" hidden="1">#REF!</definedName>
    <definedName name="_bdm.866CFC2B14DB4A3482C9F51802E0ACE1.edm" localSheetId="20" hidden="1">#REF!</definedName>
    <definedName name="_bdm.866CFC2B14DB4A3482C9F51802E0ACE1.edm" localSheetId="21" hidden="1">#REF!</definedName>
    <definedName name="_bdm.86DD7663E2D24CC0A063BD789C1498BF.edm" localSheetId="20" hidden="1">#REF!</definedName>
    <definedName name="_bdm.86DD7663E2D24CC0A063BD789C1498BF.edm" localSheetId="21" hidden="1">#REF!</definedName>
    <definedName name="_bdm.872E5E89327F40BA81015B257D6DDC5B.edm" localSheetId="20" hidden="1">#REF!</definedName>
    <definedName name="_bdm.872E5E89327F40BA81015B257D6DDC5B.edm" localSheetId="21" hidden="1">#REF!</definedName>
    <definedName name="_bdm.8814C25A54D7402E805FE9B055E4FCFC.edm" localSheetId="20" hidden="1">#REF!</definedName>
    <definedName name="_bdm.8814C25A54D7402E805FE9B055E4FCFC.edm" localSheetId="21" hidden="1">#REF!</definedName>
    <definedName name="_bdm.88B04F258CE24E38B4108964ED7ECF8F.edm" localSheetId="20" hidden="1">#REF!</definedName>
    <definedName name="_bdm.88B04F258CE24E38B4108964ED7ECF8F.edm" localSheetId="21" hidden="1">#REF!</definedName>
    <definedName name="_bdm.88EAA5B2C760464C87A106DDEFD8F207.edm" localSheetId="20" hidden="1">#REF!</definedName>
    <definedName name="_bdm.88EAA5B2C760464C87A106DDEFD8F207.edm" localSheetId="21" hidden="1">#REF!</definedName>
    <definedName name="_bdm.88ED894806B642D6B0AA078DD8160798.edm" localSheetId="20" hidden="1">#REF!</definedName>
    <definedName name="_bdm.88ED894806B642D6B0AA078DD8160798.edm" localSheetId="21" hidden="1">#REF!</definedName>
    <definedName name="_bdm.88EFC29838CA445896D9416A2F95BC2E.edm" localSheetId="20" hidden="1">#REF!</definedName>
    <definedName name="_bdm.88EFC29838CA445896D9416A2F95BC2E.edm" localSheetId="21" hidden="1">#REF!</definedName>
    <definedName name="_bdm.89D4162627AF4AB7B8A6F93F48445535.edm" localSheetId="20" hidden="1">#REF!</definedName>
    <definedName name="_bdm.89D4162627AF4AB7B8A6F93F48445535.edm" localSheetId="21" hidden="1">#REF!</definedName>
    <definedName name="_bdm.89E1B0D1642C4CF6B803CE26F584384F.edm" localSheetId="20" hidden="1">#REF!</definedName>
    <definedName name="_bdm.89E1B0D1642C4CF6B803CE26F584384F.edm" localSheetId="21" hidden="1">#REF!</definedName>
    <definedName name="_bdm.8A78F94324C24F72A1DF66CB507BC670.edm" localSheetId="20" hidden="1">#REF!</definedName>
    <definedName name="_bdm.8A78F94324C24F72A1DF66CB507BC670.edm" localSheetId="21" hidden="1">#REF!</definedName>
    <definedName name="_bdm.8B146B43CCAE49AD92B295AB8034A08C.edm" localSheetId="20" hidden="1">#REF!</definedName>
    <definedName name="_bdm.8B146B43CCAE49AD92B295AB8034A08C.edm" localSheetId="21" hidden="1">#REF!</definedName>
    <definedName name="_bdm.8B6F4482CDEF4CFBA0F457788E4DF320.edm" localSheetId="20" hidden="1">#REF!</definedName>
    <definedName name="_bdm.8B6F4482CDEF4CFBA0F457788E4DF320.edm" localSheetId="21" hidden="1">#REF!</definedName>
    <definedName name="_bdm.8BF266FAA43D4E119CB4E3130BFBFB64.edm" localSheetId="20" hidden="1">#REF!</definedName>
    <definedName name="_bdm.8BF266FAA43D4E119CB4E3130BFBFB64.edm" localSheetId="21" hidden="1">#REF!</definedName>
    <definedName name="_bdm.8C617BB96E4E43C7A461653B77A301BD.edm" localSheetId="20" hidden="1">#REF!</definedName>
    <definedName name="_bdm.8C617BB96E4E43C7A461653B77A301BD.edm" localSheetId="21" hidden="1">#REF!</definedName>
    <definedName name="_bdm.8CA6007BB8444CE5922FB5088FC9DA7A.edm" localSheetId="20" hidden="1">#REF!</definedName>
    <definedName name="_bdm.8CA6007BB8444CE5922FB5088FC9DA7A.edm" localSheetId="21" hidden="1">#REF!</definedName>
    <definedName name="_bdm.8CB81F18FD23416DBCAB4AD632DE77D5.edm" localSheetId="20" hidden="1">#REF!</definedName>
    <definedName name="_bdm.8CB81F18FD23416DBCAB4AD632DE77D5.edm" localSheetId="21" hidden="1">#REF!</definedName>
    <definedName name="_bdm.8CD269A8379847EC9C1D78F67BFBC6B1.edm" localSheetId="20" hidden="1">#REF!</definedName>
    <definedName name="_bdm.8CD269A8379847EC9C1D78F67BFBC6B1.edm" localSheetId="21" hidden="1">#REF!</definedName>
    <definedName name="_bdm.8CE0C0C82F7F43DBAA6DDED3FE4BDB07.edm" localSheetId="20" hidden="1">#REF!</definedName>
    <definedName name="_bdm.8CE0C0C82F7F43DBAA6DDED3FE4BDB07.edm" localSheetId="21" hidden="1">#REF!</definedName>
    <definedName name="_bdm.8D18E83211BE4A099F610790E91503D8.edm" localSheetId="20" hidden="1">#REF!</definedName>
    <definedName name="_bdm.8D18E83211BE4A099F610790E91503D8.edm" localSheetId="21" hidden="1">#REF!</definedName>
    <definedName name="_bdm.8D509EDD8232458891372ED87666B69C.edm" localSheetId="20" hidden="1">#REF!</definedName>
    <definedName name="_bdm.8D509EDD8232458891372ED87666B69C.edm" localSheetId="21" hidden="1">#REF!</definedName>
    <definedName name="_bdm.8DA3023C893F48268F93022973302FFD.edm" localSheetId="20" hidden="1">#REF!</definedName>
    <definedName name="_bdm.8DA3023C893F48268F93022973302FFD.edm" localSheetId="21" hidden="1">#REF!</definedName>
    <definedName name="_bdm.8DF53E19205C4757AA1C3CBC5A76E966.edm" localSheetId="20" hidden="1">#REF!</definedName>
    <definedName name="_bdm.8DF53E19205C4757AA1C3CBC5A76E966.edm" localSheetId="21" hidden="1">#REF!</definedName>
    <definedName name="_bdm.8EA967CADEB946ADB8DC77265C16D613.edm" localSheetId="20" hidden="1">#REF!</definedName>
    <definedName name="_bdm.8EA967CADEB946ADB8DC77265C16D613.edm" localSheetId="21" hidden="1">#REF!</definedName>
    <definedName name="_bdm.8EC2EE40A7E6401394BC4728EBE80E02.edm" localSheetId="20" hidden="1">#REF!</definedName>
    <definedName name="_bdm.8EC2EE40A7E6401394BC4728EBE80E02.edm" localSheetId="21" hidden="1">#REF!</definedName>
    <definedName name="_bdm.8ECEA214E0AF4018AC0E1C00C71337FC.edm" localSheetId="20" hidden="1">#REF!</definedName>
    <definedName name="_bdm.8ECEA214E0AF4018AC0E1C00C71337FC.edm" localSheetId="21" hidden="1">#REF!</definedName>
    <definedName name="_bdm.8F811966E9CD48FCA09AC40FA0609A6A.edm" localSheetId="20" hidden="1">#REF!</definedName>
    <definedName name="_bdm.8F811966E9CD48FCA09AC40FA0609A6A.edm" localSheetId="21" hidden="1">#REF!</definedName>
    <definedName name="_bdm.9081A52115B24FBCA273B9884C68EB73.edm" localSheetId="20" hidden="1">#REF!</definedName>
    <definedName name="_bdm.9081A52115B24FBCA273B9884C68EB73.edm" localSheetId="21" hidden="1">#REF!</definedName>
    <definedName name="_bdm.90EC99B956D74088903439A79C570FB5.edm" localSheetId="20" hidden="1">#REF!</definedName>
    <definedName name="_bdm.90EC99B956D74088903439A79C570FB5.edm" localSheetId="21" hidden="1">#REF!</definedName>
    <definedName name="_bdm.913856CB09DE4F1CAD0F2C81BE83029D.edm" localSheetId="20" hidden="1">#REF!</definedName>
    <definedName name="_bdm.913856CB09DE4F1CAD0F2C81BE83029D.edm" localSheetId="21" hidden="1">#REF!</definedName>
    <definedName name="_bdm.91977EFD388746B7992B639A7FB565EA.edm" localSheetId="20" hidden="1">#REF!</definedName>
    <definedName name="_bdm.91977EFD388746B7992B639A7FB565EA.edm" localSheetId="21" hidden="1">#REF!</definedName>
    <definedName name="_bdm.920A98D4E79344BFA3E6EA0599376DEA.edm" localSheetId="20" hidden="1">#REF!</definedName>
    <definedName name="_bdm.920A98D4E79344BFA3E6EA0599376DEA.edm" localSheetId="21" hidden="1">#REF!</definedName>
    <definedName name="_bdm.9262B2816DE04651AB17BFCCF4B1AE1D.edm" localSheetId="20" hidden="1">#REF!</definedName>
    <definedName name="_bdm.9262B2816DE04651AB17BFCCF4B1AE1D.edm" localSheetId="21" hidden="1">#REF!</definedName>
    <definedName name="_bdm.92A06BC8966841279524247F39417F73.edm" localSheetId="20" hidden="1">#REF!</definedName>
    <definedName name="_bdm.92A06BC8966841279524247F39417F73.edm" localSheetId="21" hidden="1">#REF!</definedName>
    <definedName name="_bdm.92A11B92652F46A79104BDB7AD6382F0.edm" localSheetId="20" hidden="1">#REF!</definedName>
    <definedName name="_bdm.92A11B92652F46A79104BDB7AD6382F0.edm" localSheetId="21" hidden="1">#REF!</definedName>
    <definedName name="_bdm.92CA1888745D4923A73A1539926E7578.edm" localSheetId="20" hidden="1">#REF!</definedName>
    <definedName name="_bdm.92CA1888745D4923A73A1539926E7578.edm" localSheetId="21" hidden="1">#REF!</definedName>
    <definedName name="_bdm.937AD6E8B6954BE8A45006A8E15820F9.edm" localSheetId="20" hidden="1">#REF!</definedName>
    <definedName name="_bdm.937AD6E8B6954BE8A45006A8E15820F9.edm" localSheetId="21" hidden="1">#REF!</definedName>
    <definedName name="_bdm.93EB14EA8520407BBFCD03A8B4E65721.edm" localSheetId="20" hidden="1">#REF!</definedName>
    <definedName name="_bdm.93EB14EA8520407BBFCD03A8B4E65721.edm" localSheetId="21" hidden="1">#REF!</definedName>
    <definedName name="_bdm.93EFB64D92BA48A493EA562D7D3EA9E9.edm" localSheetId="20" hidden="1">#REF!</definedName>
    <definedName name="_bdm.93EFB64D92BA48A493EA562D7D3EA9E9.edm" localSheetId="21" hidden="1">#REF!</definedName>
    <definedName name="_bdm.9404B9BDBEF349F9B6E04CBD98A3A571.edm" localSheetId="20" hidden="1">#REF!</definedName>
    <definedName name="_bdm.9404B9BDBEF349F9B6E04CBD98A3A571.edm" localSheetId="21" hidden="1">#REF!</definedName>
    <definedName name="_bdm.94051F4B5F644645AF6351409F76C054.edm" localSheetId="20" hidden="1">#REF!</definedName>
    <definedName name="_bdm.94051F4B5F644645AF6351409F76C054.edm" localSheetId="21" hidden="1">#REF!</definedName>
    <definedName name="_bdm.9407058C69404118929914A702DC1F83.edm" localSheetId="20" hidden="1">#REF!</definedName>
    <definedName name="_bdm.9407058C69404118929914A702DC1F83.edm" localSheetId="21" hidden="1">#REF!</definedName>
    <definedName name="_bdm.941F700425314FAF9B36D15437968DCE.edm" localSheetId="20" hidden="1">#REF!</definedName>
    <definedName name="_bdm.941F700425314FAF9B36D15437968DCE.edm" localSheetId="21" hidden="1">#REF!</definedName>
    <definedName name="_bdm.9504F2E1A7144B53BA032139639B61DB.edm" localSheetId="20" hidden="1">#REF!</definedName>
    <definedName name="_bdm.9504F2E1A7144B53BA032139639B61DB.edm" localSheetId="21" hidden="1">#REF!</definedName>
    <definedName name="_bdm.9515B4B86B6D4EC9A496B16979F6EA36.edm" localSheetId="20" hidden="1">#REF!</definedName>
    <definedName name="_bdm.9515B4B86B6D4EC9A496B16979F6EA36.edm" localSheetId="21" hidden="1">#REF!</definedName>
    <definedName name="_bdm.95FE1229D94246D8A54476B1475B9E96.edm" localSheetId="20" hidden="1">#REF!</definedName>
    <definedName name="_bdm.95FE1229D94246D8A54476B1475B9E96.edm" localSheetId="21" hidden="1">#REF!</definedName>
    <definedName name="_bdm.966E4E8931A2437C9C948E9C6D59A938.edm" localSheetId="20" hidden="1">#REF!</definedName>
    <definedName name="_bdm.966E4E8931A2437C9C948E9C6D59A938.edm" localSheetId="21" hidden="1">#REF!</definedName>
    <definedName name="_bdm.96AC9E87F59D4390BAD4A902054A1CCF.edm" hidden="1">#N/A</definedName>
    <definedName name="_bdm.96C8D002FFA444E9B9565AEA961A9DD1.edm" localSheetId="20" hidden="1">#REF!</definedName>
    <definedName name="_bdm.96C8D002FFA444E9B9565AEA961A9DD1.edm" localSheetId="21" hidden="1">#REF!</definedName>
    <definedName name="_bdm.96D4A4BF09A542C49F2D83D93DC65910.edm" localSheetId="20" hidden="1">#REF!</definedName>
    <definedName name="_bdm.96D4A4BF09A542C49F2D83D93DC65910.edm" localSheetId="21" hidden="1">#REF!</definedName>
    <definedName name="_bdm.9713A4BE9EB543749CD1AF525686A743.edm" localSheetId="20" hidden="1">#REF!</definedName>
    <definedName name="_bdm.9713A4BE9EB543749CD1AF525686A743.edm" localSheetId="21" hidden="1">#REF!</definedName>
    <definedName name="_bdm.975B7485AF8A46A7983E3DDC51F71A4A.edm" localSheetId="20" hidden="1">#REF!</definedName>
    <definedName name="_bdm.975B7485AF8A46A7983E3DDC51F71A4A.edm" localSheetId="21" hidden="1">#REF!</definedName>
    <definedName name="_bdm.97A1D0B254B04DF9910DE447C6A58402.edm" localSheetId="20" hidden="1">#REF!</definedName>
    <definedName name="_bdm.97A1D0B254B04DF9910DE447C6A58402.edm" localSheetId="21" hidden="1">#REF!</definedName>
    <definedName name="_bdm.97B4EF6148FD49D2A0B5737D0BFB1944.edm" localSheetId="20" hidden="1">#REF!</definedName>
    <definedName name="_bdm.97B4EF6148FD49D2A0B5737D0BFB1944.edm" localSheetId="21" hidden="1">#REF!</definedName>
    <definedName name="_bdm.97C98F9023354A09B1E32750E19E297F.edm" localSheetId="20" hidden="1">#REF!</definedName>
    <definedName name="_bdm.97C98F9023354A09B1E32750E19E297F.edm" localSheetId="21" hidden="1">#REF!</definedName>
    <definedName name="_bdm.97EFCB6492D84F5EB596400E4DA386DB.edm" localSheetId="20" hidden="1">#REF!</definedName>
    <definedName name="_bdm.97EFCB6492D84F5EB596400E4DA386DB.edm" localSheetId="21" hidden="1">#REF!</definedName>
    <definedName name="_bdm.97FF311B97954553ACBB9A61851B7B4D.edm" localSheetId="20" hidden="1">#REF!</definedName>
    <definedName name="_bdm.97FF311B97954553ACBB9A61851B7B4D.edm" localSheetId="21" hidden="1">#REF!</definedName>
    <definedName name="_bdm.9898CE534D034ED5964FC581C9C8336A.edm" localSheetId="20" hidden="1">#REF!</definedName>
    <definedName name="_bdm.9898CE534D034ED5964FC581C9C8336A.edm" localSheetId="21" hidden="1">#REF!</definedName>
    <definedName name="_bdm.997EFA4E8D1944BFB7663A9E7D4CEACE.edm" localSheetId="20" hidden="1">#REF!</definedName>
    <definedName name="_bdm.997EFA4E8D1944BFB7663A9E7D4CEACE.edm" localSheetId="21" hidden="1">#REF!</definedName>
    <definedName name="_bdm.998FAAE4C00048C3ACD618CACFF53F9B.edm" localSheetId="20" hidden="1">#REF!</definedName>
    <definedName name="_bdm.998FAAE4C00048C3ACD618CACFF53F9B.edm" localSheetId="21" hidden="1">#REF!</definedName>
    <definedName name="_bdm.999F3C856B3F4DAF8DCC9840501548EC.edm" localSheetId="20" hidden="1">#REF!</definedName>
    <definedName name="_bdm.999F3C856B3F4DAF8DCC9840501548EC.edm" localSheetId="21" hidden="1">#REF!</definedName>
    <definedName name="_bdm.99DFFCB79E1A4A94B3E7AC288A901BA6.edm" localSheetId="20" hidden="1">#REF!</definedName>
    <definedName name="_bdm.99DFFCB79E1A4A94B3E7AC288A901BA6.edm" localSheetId="21" hidden="1">#REF!</definedName>
    <definedName name="_bdm.99EA657500174444B4C51BC18A86607A.edm" localSheetId="20" hidden="1">#REF!</definedName>
    <definedName name="_bdm.99EA657500174444B4C51BC18A86607A.edm" localSheetId="21" hidden="1">#REF!</definedName>
    <definedName name="_bdm.9A0B3594AFC1426F8914289D66466920.edm" localSheetId="20" hidden="1">#REF!</definedName>
    <definedName name="_bdm.9A0B3594AFC1426F8914289D66466920.edm" localSheetId="21" hidden="1">#REF!</definedName>
    <definedName name="_bdm.9A7DF78BAC3C43FDAFE9A182ED93B7EA.edm" localSheetId="20" hidden="1">#REF!</definedName>
    <definedName name="_bdm.9A7DF78BAC3C43FDAFE9A182ED93B7EA.edm" localSheetId="21" hidden="1">#REF!</definedName>
    <definedName name="_bdm.9AAD46CCC6E14B6DB6A8105D74A08649.edm" localSheetId="20" hidden="1">#REF!</definedName>
    <definedName name="_bdm.9AAD46CCC6E14B6DB6A8105D74A08649.edm" localSheetId="21" hidden="1">#REF!</definedName>
    <definedName name="_bdm.9AB8C6C8B4074EBAB076E3E27BF0AEB0.edm" localSheetId="20" hidden="1">#REF!</definedName>
    <definedName name="_bdm.9AB8C6C8B4074EBAB076E3E27BF0AEB0.edm" localSheetId="21" hidden="1">#REF!</definedName>
    <definedName name="_bdm.9B5C1BC54C8B4EB0AD81B4C393652E80.edm" localSheetId="20" hidden="1">#REF!</definedName>
    <definedName name="_bdm.9B5C1BC54C8B4EB0AD81B4C393652E80.edm" localSheetId="21" hidden="1">#REF!</definedName>
    <definedName name="_bdm.9B6EC439FDA64DB9BB609027E59C8E31.edm" localSheetId="20" hidden="1">#REF!</definedName>
    <definedName name="_bdm.9B6EC439FDA64DB9BB609027E59C8E31.edm" localSheetId="21" hidden="1">#REF!</definedName>
    <definedName name="_bdm.9B8CF3664F6C4495803E33182111E8C4.edm" localSheetId="20" hidden="1">#REF!</definedName>
    <definedName name="_bdm.9B8CF3664F6C4495803E33182111E8C4.edm" localSheetId="21" hidden="1">#REF!</definedName>
    <definedName name="_bdm.9C6069F144254C74A719C2231972252C.edm" localSheetId="20" hidden="1">#REF!</definedName>
    <definedName name="_bdm.9C6069F144254C74A719C2231972252C.edm" localSheetId="21" hidden="1">#REF!</definedName>
    <definedName name="_bdm.9C6083791D4D444DBF0A17EF09CFA8A2.edm" localSheetId="20" hidden="1">#REF!</definedName>
    <definedName name="_bdm.9C6083791D4D444DBF0A17EF09CFA8A2.edm" localSheetId="21" hidden="1">#REF!</definedName>
    <definedName name="_bdm.9CDC8A4B1F354354AA22B2BCC1460D32.edm" localSheetId="20" hidden="1">#REF!</definedName>
    <definedName name="_bdm.9CDC8A4B1F354354AA22B2BCC1460D32.edm" localSheetId="21" hidden="1">#REF!</definedName>
    <definedName name="_bdm.9D5D359A3F484166918ACFDCCE976449.edm" localSheetId="20" hidden="1">#REF!</definedName>
    <definedName name="_bdm.9D5D359A3F484166918ACFDCCE976449.edm" localSheetId="21" hidden="1">#REF!</definedName>
    <definedName name="_bdm.9D784C144B874CBCA852A73688B38B08.edm" localSheetId="20" hidden="1">#REF!</definedName>
    <definedName name="_bdm.9D784C144B874CBCA852A73688B38B08.edm" localSheetId="21" hidden="1">#REF!</definedName>
    <definedName name="_bdm.9E60F81690C440EEB565CD475D1E38B9.edm" localSheetId="20" hidden="1">#REF!</definedName>
    <definedName name="_bdm.9E60F81690C440EEB565CD475D1E38B9.edm" localSheetId="21" hidden="1">#REF!</definedName>
    <definedName name="_bdm.9EA39FAFF24E41C791FFA7CFF2F72700.edm" localSheetId="20" hidden="1">#REF!</definedName>
    <definedName name="_bdm.9EA39FAFF24E41C791FFA7CFF2F72700.edm" localSheetId="21" hidden="1">#REF!</definedName>
    <definedName name="_bdm.9EB4553AE88A4CD382A790F6FD8A8D72.edm" localSheetId="20" hidden="1">#REF!</definedName>
    <definedName name="_bdm.9EB4553AE88A4CD382A790F6FD8A8D72.edm" localSheetId="21" hidden="1">#REF!</definedName>
    <definedName name="_bdm.9EF6A7360BB44DDB8B94810A1B2045D4.edm" localSheetId="20" hidden="1">#REF!</definedName>
    <definedName name="_bdm.9EF6A7360BB44DDB8B94810A1B2045D4.edm" localSheetId="21" hidden="1">#REF!</definedName>
    <definedName name="_bdm.9F23F43D771D417CB114174A4649974C.edm" localSheetId="20" hidden="1">#REF!</definedName>
    <definedName name="_bdm.9F23F43D771D417CB114174A4649974C.edm" localSheetId="21" hidden="1">#REF!</definedName>
    <definedName name="_bdm.9FB2FF1C6227433BA07FE8409ACE6360.edm" localSheetId="20" hidden="1">#REF!</definedName>
    <definedName name="_bdm.9FB2FF1C6227433BA07FE8409ACE6360.edm" localSheetId="21" hidden="1">#REF!</definedName>
    <definedName name="_bdm.9FBA37375A4E4F32909930FFECFCBAD7.edm" localSheetId="20" hidden="1">#REF!</definedName>
    <definedName name="_bdm.9FBA37375A4E4F32909930FFECFCBAD7.edm" localSheetId="21" hidden="1">#REF!</definedName>
    <definedName name="_bdm.9FE93B09E86641F4874D833DA9CD9905.edm" localSheetId="20" hidden="1">#REF!</definedName>
    <definedName name="_bdm.9FE93B09E86641F4874D833DA9CD9905.edm" localSheetId="21" hidden="1">#REF!</definedName>
    <definedName name="_bdm.A109DD5756FE477C80CF3AB43F879B8B.edm" localSheetId="20" hidden="1">#REF!</definedName>
    <definedName name="_bdm.A109DD5756FE477C80CF3AB43F879B8B.edm" localSheetId="21" hidden="1">#REF!</definedName>
    <definedName name="_bdm.A15B74896362476C92432ED7D2FC04E0.edm" localSheetId="20" hidden="1">#REF!</definedName>
    <definedName name="_bdm.A15B74896362476C92432ED7D2FC04E0.edm" localSheetId="21" hidden="1">#REF!</definedName>
    <definedName name="_bdm.A1A829E050FB455EB7D8EB363E20BCAF.edm" localSheetId="20" hidden="1">#REF!</definedName>
    <definedName name="_bdm.A1A829E050FB455EB7D8EB363E20BCAF.edm" localSheetId="21" hidden="1">#REF!</definedName>
    <definedName name="_bdm.A2C3E8907CCD48E085224AB75FD3FAE8.edm" localSheetId="20" hidden="1">#REF!</definedName>
    <definedName name="_bdm.A2C3E8907CCD48E085224AB75FD3FAE8.edm" localSheetId="21" hidden="1">#REF!</definedName>
    <definedName name="_bdm.A32F691A7C4843ADACF4C13ABB6B2075.edm" localSheetId="20" hidden="1">#REF!</definedName>
    <definedName name="_bdm.A32F691A7C4843ADACF4C13ABB6B2075.edm" localSheetId="21" hidden="1">#REF!</definedName>
    <definedName name="_bdm.A3B0F4E921E04EB692381B2966DDF35D.edm" localSheetId="20" hidden="1">#REF!</definedName>
    <definedName name="_bdm.A3B0F4E921E04EB692381B2966DDF35D.edm" localSheetId="21" hidden="1">#REF!</definedName>
    <definedName name="_bdm.A3D51C93F38A40589BF2402991B643B4.edm" localSheetId="20" hidden="1">#REF!</definedName>
    <definedName name="_bdm.A3D51C93F38A40589BF2402991B643B4.edm" localSheetId="21" hidden="1">#REF!</definedName>
    <definedName name="_bdm.A516186CEA8E407181B3095715AFC2AE.edm" localSheetId="20" hidden="1">#REF!</definedName>
    <definedName name="_bdm.A516186CEA8E407181B3095715AFC2AE.edm" localSheetId="21" hidden="1">#REF!</definedName>
    <definedName name="_bdm.A5BF22E22B0F46D8BCFECB2557B36629.edm" localSheetId="20" hidden="1">#REF!</definedName>
    <definedName name="_bdm.A5BF22E22B0F46D8BCFECB2557B36629.edm" localSheetId="21" hidden="1">#REF!</definedName>
    <definedName name="_bdm.A60A25C51A184104987FADD4AEA9A921.edm" localSheetId="20" hidden="1">#REF!</definedName>
    <definedName name="_bdm.A60A25C51A184104987FADD4AEA9A921.edm" localSheetId="21" hidden="1">#REF!</definedName>
    <definedName name="_bdm.A6185F69B8754FAF82645489184C8F5D.edm" localSheetId="20" hidden="1">#REF!</definedName>
    <definedName name="_bdm.A6185F69B8754FAF82645489184C8F5D.edm" localSheetId="21" hidden="1">#REF!</definedName>
    <definedName name="_bdm.A61C1D190FD742AF96A5879905C40A51.edm" localSheetId="20" hidden="1">#REF!</definedName>
    <definedName name="_bdm.A61C1D190FD742AF96A5879905C40A51.edm" localSheetId="21" hidden="1">#REF!</definedName>
    <definedName name="_bdm.A62C445167D2408591EB35A43A1B9C86.edm" localSheetId="20" hidden="1">#REF!</definedName>
    <definedName name="_bdm.A62C445167D2408591EB35A43A1B9C86.edm" localSheetId="21" hidden="1">#REF!</definedName>
    <definedName name="_bdm.A68FB14AC4F149368D710EB78DD0AD5A.edm" localSheetId="20" hidden="1">#REF!</definedName>
    <definedName name="_bdm.A68FB14AC4F149368D710EB78DD0AD5A.edm" localSheetId="21" hidden="1">#REF!</definedName>
    <definedName name="_bdm.A69A8048FDED4687BA4B2FC9D0AFC669.edm" localSheetId="20" hidden="1">#REF!</definedName>
    <definedName name="_bdm.A69A8048FDED4687BA4B2FC9D0AFC669.edm" localSheetId="21" hidden="1">#REF!</definedName>
    <definedName name="_bdm.A6ADA272B1484E02AE18E56B58B194D2.edm" localSheetId="20" hidden="1">#REF!</definedName>
    <definedName name="_bdm.A6ADA272B1484E02AE18E56B58B194D2.edm" localSheetId="21" hidden="1">#REF!</definedName>
    <definedName name="_bdm.A72CE150D754437A96A0E540416EDDAB.edm" localSheetId="20" hidden="1">#REF!</definedName>
    <definedName name="_bdm.A72CE150D754437A96A0E540416EDDAB.edm" localSheetId="21" hidden="1">#REF!</definedName>
    <definedName name="_bdm.A7316995778142638E41F6C93810DDAF.edm" localSheetId="20" hidden="1">#REF!</definedName>
    <definedName name="_bdm.A7316995778142638E41F6C93810DDAF.edm" localSheetId="21" hidden="1">#REF!</definedName>
    <definedName name="_bdm.A7624BAAFFF747FEA9361B1E658DB838.edm" localSheetId="20" hidden="1">#REF!</definedName>
    <definedName name="_bdm.A7624BAAFFF747FEA9361B1E658DB838.edm" localSheetId="21" hidden="1">#REF!</definedName>
    <definedName name="_bdm.A83925422A954963B5D566ECC76508A0.edm" localSheetId="20" hidden="1">#REF!</definedName>
    <definedName name="_bdm.A83925422A954963B5D566ECC76508A0.edm" localSheetId="21" hidden="1">#REF!</definedName>
    <definedName name="_bdm.A8419E435ADC44C39F09373786D31FF4.edm" localSheetId="20" hidden="1">#REF!</definedName>
    <definedName name="_bdm.A8419E435ADC44C39F09373786D31FF4.edm" localSheetId="21" hidden="1">#REF!</definedName>
    <definedName name="_bdm.A877ED0121AE489599CCE584198DC119.edm" localSheetId="20" hidden="1">#REF!</definedName>
    <definedName name="_bdm.A877ED0121AE489599CCE584198DC119.edm" localSheetId="21" hidden="1">#REF!</definedName>
    <definedName name="_bdm.A8B4826C69F248A6A1F25C9D1A845F6A.edm" localSheetId="20" hidden="1">#REF!</definedName>
    <definedName name="_bdm.A8B4826C69F248A6A1F25C9D1A845F6A.edm" localSheetId="21" hidden="1">#REF!</definedName>
    <definedName name="_bdm.A8B8402904B44F93ABFE6E43F019641C.edm" localSheetId="20" hidden="1">#REF!</definedName>
    <definedName name="_bdm.A8B8402904B44F93ABFE6E43F019641C.edm" localSheetId="21" hidden="1">#REF!</definedName>
    <definedName name="_bdm.A90A1ABEDFC241238120603D648015AB.edm" localSheetId="20" hidden="1">#REF!</definedName>
    <definedName name="_bdm.A90A1ABEDFC241238120603D648015AB.edm" localSheetId="21" hidden="1">#REF!</definedName>
    <definedName name="_bdm.A9668E15EEB442DEAA90971ABE20DADC.edm" localSheetId="20" hidden="1">#REF!</definedName>
    <definedName name="_bdm.A9668E15EEB442DEAA90971ABE20DADC.edm" localSheetId="21" hidden="1">#REF!</definedName>
    <definedName name="_bdm.A9D92FD5F2CE42ED8F79CFC902A82CE3.edm" localSheetId="20" hidden="1">#REF!</definedName>
    <definedName name="_bdm.A9D92FD5F2CE42ED8F79CFC902A82CE3.edm" localSheetId="21" hidden="1">#REF!</definedName>
    <definedName name="_bdm.AA247DB88E18430598D3BEA0823835A8.edm" localSheetId="20" hidden="1">#REF!</definedName>
    <definedName name="_bdm.AA247DB88E18430598D3BEA0823835A8.edm" localSheetId="21" hidden="1">#REF!</definedName>
    <definedName name="_bdm.AA2C071BE44C4EA4926EC2C49D63201F.edm" localSheetId="20" hidden="1">#REF!</definedName>
    <definedName name="_bdm.AA2C071BE44C4EA4926EC2C49D63201F.edm" localSheetId="21" hidden="1">#REF!</definedName>
    <definedName name="_bdm.AA2F05398F7947BE89E20A300011AC15.edm" localSheetId="20" hidden="1">#REF!</definedName>
    <definedName name="_bdm.AA2F05398F7947BE89E20A300011AC15.edm" localSheetId="21" hidden="1">#REF!</definedName>
    <definedName name="_bdm.AA8C513AE55F4529879898DFFCF6F462.edm" localSheetId="20" hidden="1">#REF!</definedName>
    <definedName name="_bdm.AA8C513AE55F4529879898DFFCF6F462.edm" localSheetId="21" hidden="1">#REF!</definedName>
    <definedName name="_bdm.AA90887524694A14BF92AD356BA0EADA.edm" localSheetId="20" hidden="1">#REF!</definedName>
    <definedName name="_bdm.AA90887524694A14BF92AD356BA0EADA.edm" localSheetId="21" hidden="1">#REF!</definedName>
    <definedName name="_bdm.AA93FFE1978F41C1B974E3DC6A869DDC.edm" localSheetId="20" hidden="1">#REF!</definedName>
    <definedName name="_bdm.AA93FFE1978F41C1B974E3DC6A869DDC.edm" localSheetId="21" hidden="1">#REF!</definedName>
    <definedName name="_bdm.AAEA1928E7EB44CD9EF0024763E554AF.edm" localSheetId="20" hidden="1">#REF!</definedName>
    <definedName name="_bdm.AAEA1928E7EB44CD9EF0024763E554AF.edm" localSheetId="21" hidden="1">#REF!</definedName>
    <definedName name="_bdm.AB219F1E45374FB3A33B1A39369BC95A.edm" localSheetId="20" hidden="1">#REF!</definedName>
    <definedName name="_bdm.AB219F1E45374FB3A33B1A39369BC95A.edm" localSheetId="21" hidden="1">#REF!</definedName>
    <definedName name="_bdm.AB5453AE1C264CE689AA2F6737159B01.edm" localSheetId="20" hidden="1">#REF!</definedName>
    <definedName name="_bdm.AB5453AE1C264CE689AA2F6737159B01.edm" localSheetId="21" hidden="1">#REF!</definedName>
    <definedName name="_bdm.AB6F306A893E46FDB5616264EE8DE9AD.edm" localSheetId="20" hidden="1">#REF!</definedName>
    <definedName name="_bdm.AB6F306A893E46FDB5616264EE8DE9AD.edm" localSheetId="21" hidden="1">#REF!</definedName>
    <definedName name="_bdm.ABA635C9D6544014874F51DFC4A4A915.edm" localSheetId="20" hidden="1">#REF!</definedName>
    <definedName name="_bdm.ABA635C9D6544014874F51DFC4A4A915.edm" localSheetId="21" hidden="1">#REF!</definedName>
    <definedName name="_bdm.AC7648D29E834EB184EF24429300BEFA.edm" localSheetId="20" hidden="1">#REF!</definedName>
    <definedName name="_bdm.AC7648D29E834EB184EF24429300BEFA.edm" localSheetId="21" hidden="1">#REF!</definedName>
    <definedName name="_bdm.ACB35EF5717C4F9189062D79F6857392.edm" localSheetId="20" hidden="1">#REF!</definedName>
    <definedName name="_bdm.ACB35EF5717C4F9189062D79F6857392.edm" localSheetId="21" hidden="1">#REF!</definedName>
    <definedName name="_bdm.AD9236E9C7AF473CA74110766A11081B.edm" localSheetId="20" hidden="1">#REF!</definedName>
    <definedName name="_bdm.AD9236E9C7AF473CA74110766A11081B.edm" localSheetId="21" hidden="1">#REF!</definedName>
    <definedName name="_bdm.ADB9694CC9C2474CA343766A93E95089.edm" localSheetId="20" hidden="1">#REF!</definedName>
    <definedName name="_bdm.ADB9694CC9C2474CA343766A93E95089.edm" localSheetId="21" hidden="1">#REF!</definedName>
    <definedName name="_bdm.AE44D4798ACB11D6A4210008021EFA83.edm" localSheetId="20" hidden="1">#REF!</definedName>
    <definedName name="_bdm.AE44D4798ACB11D6A4210008021EFA83.edm" localSheetId="21" hidden="1">#REF!</definedName>
    <definedName name="_bdm.AEE203B989C4407E92001B9AB12B0052.edm" localSheetId="20" hidden="1">#REF!</definedName>
    <definedName name="_bdm.AEE203B989C4407E92001B9AB12B0052.edm" localSheetId="21" hidden="1">#REF!</definedName>
    <definedName name="_bdm.AF9E7C79A08B48D282B6925D1F0ED1F3.edm" localSheetId="20" hidden="1">#REF!</definedName>
    <definedName name="_bdm.AF9E7C79A08B48D282B6925D1F0ED1F3.edm" localSheetId="21" hidden="1">#REF!</definedName>
    <definedName name="_bdm.AFB9FA4565F1445EA592347E5F102C10.edm" localSheetId="20" hidden="1">#REF!</definedName>
    <definedName name="_bdm.AFB9FA4565F1445EA592347E5F102C10.edm" localSheetId="21" hidden="1">#REF!</definedName>
    <definedName name="_bdm.AFC15E9492224B3C92A45945772C7A2A.edm" localSheetId="20" hidden="1">#REF!</definedName>
    <definedName name="_bdm.AFC15E9492224B3C92A45945772C7A2A.edm" localSheetId="21" hidden="1">#REF!</definedName>
    <definedName name="_bdm.B0290FBAB382497C93F636724BB83DAB.edm" localSheetId="20" hidden="1">#REF!</definedName>
    <definedName name="_bdm.B0290FBAB382497C93F636724BB83DAB.edm" localSheetId="21" hidden="1">#REF!</definedName>
    <definedName name="_bdm.B03C8C2FEC834687B5CB9569E61C6D0A.edm" localSheetId="20" hidden="1">#REF!</definedName>
    <definedName name="_bdm.B03C8C2FEC834687B5CB9569E61C6D0A.edm" localSheetId="21" hidden="1">#REF!</definedName>
    <definedName name="_bdm.B04221C0A02A413C968B5EA1825F38A8.edm" localSheetId="20" hidden="1">#REF!</definedName>
    <definedName name="_bdm.B04221C0A02A413C968B5EA1825F38A8.edm" localSheetId="21" hidden="1">#REF!</definedName>
    <definedName name="_bdm.B049817A06B74BDDB2570ED36AD7C39A.edm" localSheetId="20" hidden="1">#REF!</definedName>
    <definedName name="_bdm.B049817A06B74BDDB2570ED36AD7C39A.edm" localSheetId="21" hidden="1">#REF!</definedName>
    <definedName name="_bdm.B1E834157A134AC496DF9F536740AC22.edm" localSheetId="20" hidden="1">#REF!</definedName>
    <definedName name="_bdm.B1E834157A134AC496DF9F536740AC22.edm" localSheetId="21" hidden="1">#REF!</definedName>
    <definedName name="_bdm.B20EFFDD54054C44AE60AE2CD2114108.edm" localSheetId="20" hidden="1">#REF!</definedName>
    <definedName name="_bdm.B20EFFDD54054C44AE60AE2CD2114108.edm" localSheetId="21" hidden="1">#REF!</definedName>
    <definedName name="_bdm.B243DFD12BE24A4E83D4B07A87FD431B.edm" localSheetId="20" hidden="1">#REF!</definedName>
    <definedName name="_bdm.B243DFD12BE24A4E83D4B07A87FD431B.edm" localSheetId="21" hidden="1">#REF!</definedName>
    <definedName name="_bdm.B2B3FFA352C34A9CB7BEF96C74AE5CB8.edm" localSheetId="20" hidden="1">#REF!</definedName>
    <definedName name="_bdm.B2B3FFA352C34A9CB7BEF96C74AE5CB8.edm" localSheetId="21" hidden="1">#REF!</definedName>
    <definedName name="_bdm.B2E27840E23349838E0830865F3CD014.edm" localSheetId="20" hidden="1">#REF!</definedName>
    <definedName name="_bdm.B2E27840E23349838E0830865F3CD014.edm" localSheetId="21" hidden="1">#REF!</definedName>
    <definedName name="_bdm.B37106CD9FB74B2FA87E6B55495843B7.edm" localSheetId="20" hidden="1">#REF!</definedName>
    <definedName name="_bdm.B37106CD9FB74B2FA87E6B55495843B7.edm" localSheetId="21" hidden="1">#REF!</definedName>
    <definedName name="_bdm.B481DEA80EE141CA909710CB6A812D39.edm" localSheetId="20" hidden="1">#REF!</definedName>
    <definedName name="_bdm.B481DEA80EE141CA909710CB6A812D39.edm" localSheetId="21" hidden="1">#REF!</definedName>
    <definedName name="_bdm.B4AE6ECBC37A4DCA8F5CC19475064ADC.edm" localSheetId="20" hidden="1">#REF!</definedName>
    <definedName name="_bdm.B4AE6ECBC37A4DCA8F5CC19475064ADC.edm" localSheetId="21" hidden="1">#REF!</definedName>
    <definedName name="_bdm.B4BA2AA010354AF3A54B5F994E953DC9.edm" localSheetId="20" hidden="1">#REF!</definedName>
    <definedName name="_bdm.B4BA2AA010354AF3A54B5F994E953DC9.edm" localSheetId="21" hidden="1">#REF!</definedName>
    <definedName name="_bdm.B4EE595E955C47C484177E441EC449A8.edm" localSheetId="20" hidden="1">#REF!</definedName>
    <definedName name="_bdm.B4EE595E955C47C484177E441EC449A8.edm" localSheetId="21" hidden="1">#REF!</definedName>
    <definedName name="_bdm.B4EE92B08F48475A9706F5656E6CF8B6.edm" localSheetId="20" hidden="1">#REF!</definedName>
    <definedName name="_bdm.B4EE92B08F48475A9706F5656E6CF8B6.edm" localSheetId="21" hidden="1">#REF!</definedName>
    <definedName name="_bdm.B5465CA4D23445278992786E4E8E5FEA.edm" localSheetId="20" hidden="1">#REF!</definedName>
    <definedName name="_bdm.B5465CA4D23445278992786E4E8E5FEA.edm" localSheetId="21" hidden="1">#REF!</definedName>
    <definedName name="_bdm.B5BFD639F05F403A9177E362915D5CDD.edm" localSheetId="20" hidden="1">#REF!</definedName>
    <definedName name="_bdm.B5BFD639F05F403A9177E362915D5CDD.edm" localSheetId="21" hidden="1">#REF!</definedName>
    <definedName name="_bdm.B5C24177430643C3B3444F1C00E5E717.edm" localSheetId="20" hidden="1">#REF!</definedName>
    <definedName name="_bdm.B5C24177430643C3B3444F1C00E5E717.edm" localSheetId="21" hidden="1">#REF!</definedName>
    <definedName name="_bdm.B5FA894982F8401C93FB064D8F2D04AF.edm" localSheetId="20" hidden="1">#REF!</definedName>
    <definedName name="_bdm.B5FA894982F8401C93FB064D8F2D04AF.edm" localSheetId="21" hidden="1">#REF!</definedName>
    <definedName name="_bdm.B64A202B029847E4AC88F9538391725B.edm" localSheetId="20" hidden="1">#REF!</definedName>
    <definedName name="_bdm.B64A202B029847E4AC88F9538391725B.edm" localSheetId="21" hidden="1">#REF!</definedName>
    <definedName name="_bdm.B6EC440953ED4B52ADFE7D23169E8735.edm" localSheetId="20" hidden="1">#REF!</definedName>
    <definedName name="_bdm.B6EC440953ED4B52ADFE7D23169E8735.edm" localSheetId="21" hidden="1">#REF!</definedName>
    <definedName name="_bdm.B7038466825B40D1BC2A956F9D2B148A.edm" localSheetId="20" hidden="1">#REF!</definedName>
    <definedName name="_bdm.B7038466825B40D1BC2A956F9D2B148A.edm" localSheetId="21" hidden="1">#REF!</definedName>
    <definedName name="_bdm.B70620B552C44E598324A9B970C00B9A.edm" localSheetId="20" hidden="1">#REF!</definedName>
    <definedName name="_bdm.B70620B552C44E598324A9B970C00B9A.edm" localSheetId="21" hidden="1">#REF!</definedName>
    <definedName name="_bdm.B7328C0F283A42559AE39B818F0185C7.edm" localSheetId="20" hidden="1">#REF!</definedName>
    <definedName name="_bdm.B7328C0F283A42559AE39B818F0185C7.edm" localSheetId="21" hidden="1">#REF!</definedName>
    <definedName name="_bdm.B7D34CB204C5466987223532152D9371.edm" localSheetId="20" hidden="1">#REF!</definedName>
    <definedName name="_bdm.B7D34CB204C5466987223532152D9371.edm" localSheetId="21" hidden="1">#REF!</definedName>
    <definedName name="_bdm.B7F3D22272AC401CA58CA399B59DF644.edm" localSheetId="20" hidden="1">#REF!</definedName>
    <definedName name="_bdm.B7F3D22272AC401CA58CA399B59DF644.edm" localSheetId="21" hidden="1">#REF!</definedName>
    <definedName name="_bdm.B803E15CAEEF47DEB42469281F08E36D.edm" localSheetId="20" hidden="1">#REF!</definedName>
    <definedName name="_bdm.B803E15CAEEF47DEB42469281F08E36D.edm" localSheetId="21" hidden="1">#REF!</definedName>
    <definedName name="_bdm.B80FA60B8ABB4AD28FF48A8F58BB6CA2.edm" localSheetId="20" hidden="1">#REF!</definedName>
    <definedName name="_bdm.B80FA60B8ABB4AD28FF48A8F58BB6CA2.edm" localSheetId="21" hidden="1">#REF!</definedName>
    <definedName name="_bdm.B816A459539D42B9A0F90F497E157AB5.edm" localSheetId="20" hidden="1">#REF!</definedName>
    <definedName name="_bdm.B816A459539D42B9A0F90F497E157AB5.edm" localSheetId="21" hidden="1">#REF!</definedName>
    <definedName name="_bdm.B83E675963D040B2B51716492CF50AE8.edm" localSheetId="20" hidden="1">#REF!</definedName>
    <definedName name="_bdm.B83E675963D040B2B51716492CF50AE8.edm" localSheetId="21" hidden="1">#REF!</definedName>
    <definedName name="_bdm.b89f869b10b44417b99af36c5607c8f2.edm" localSheetId="20" hidden="1">#REF!</definedName>
    <definedName name="_bdm.b89f869b10b44417b99af36c5607c8f2.edm" localSheetId="21" hidden="1">#REF!</definedName>
    <definedName name="_bdm.B8E97A9CEF284AFD80D4A655B8CD65CA.edm" localSheetId="20" hidden="1">#REF!</definedName>
    <definedName name="_bdm.B8E97A9CEF284AFD80D4A655B8CD65CA.edm" localSheetId="21" hidden="1">#REF!</definedName>
    <definedName name="_bdm.B8EC5AE1DD8B4C2782ADC4F1D66E4A9F.edm" localSheetId="20" hidden="1">#REF!</definedName>
    <definedName name="_bdm.B8EC5AE1DD8B4C2782ADC4F1D66E4A9F.edm" localSheetId="21" hidden="1">#REF!</definedName>
    <definedName name="_bdm.B947CA6859A54031B0975219DAD429C8.edm" localSheetId="20" hidden="1">#REF!</definedName>
    <definedName name="_bdm.B947CA6859A54031B0975219DAD429C8.edm" localSheetId="21" hidden="1">#REF!</definedName>
    <definedName name="_bdm.B95B18A1A71C4155B5046D084763B2A8.edm" localSheetId="20" hidden="1">#REF!</definedName>
    <definedName name="_bdm.B95B18A1A71C4155B5046D084763B2A8.edm" localSheetId="21" hidden="1">#REF!</definedName>
    <definedName name="_bdm.B9A1FDF1B6674343BE1C2CE9B85912B1.edm" localSheetId="20" hidden="1">#REF!</definedName>
    <definedName name="_bdm.B9A1FDF1B6674343BE1C2CE9B85912B1.edm" localSheetId="21" hidden="1">#REF!</definedName>
    <definedName name="_bdm.B9FA0FBB7F3743C5A969D110A198032D.edm" localSheetId="20" hidden="1">#REF!</definedName>
    <definedName name="_bdm.B9FA0FBB7F3743C5A969D110A198032D.edm" localSheetId="21" hidden="1">#REF!</definedName>
    <definedName name="_bdm.BA06CAB6D673483DA7C0D62657720FA3.edm" localSheetId="20" hidden="1">#REF!</definedName>
    <definedName name="_bdm.BA06CAB6D673483DA7C0D62657720FA3.edm" localSheetId="21" hidden="1">#REF!</definedName>
    <definedName name="_bdm.BA22D1C010BD44E58D135C024426ECBE.edm" localSheetId="20" hidden="1">#REF!</definedName>
    <definedName name="_bdm.BA22D1C010BD44E58D135C024426ECBE.edm" localSheetId="21" hidden="1">#REF!</definedName>
    <definedName name="_bdm.BA8D4ABA219544FE9073DF25FC3EC32D.edm" localSheetId="20" hidden="1">#REF!</definedName>
    <definedName name="_bdm.BA8D4ABA219544FE9073DF25FC3EC32D.edm" localSheetId="21" hidden="1">#REF!</definedName>
    <definedName name="_bdm.BACD38FF44584895975F4D0A2F18481F.edm" localSheetId="20" hidden="1">#REF!</definedName>
    <definedName name="_bdm.BACD38FF44584895975F4D0A2F18481F.edm" localSheetId="21" hidden="1">#REF!</definedName>
    <definedName name="_bdm.BACE380D7D9D43939216E55CB768F2BD.edm" localSheetId="20" hidden="1">#REF!</definedName>
    <definedName name="_bdm.BACE380D7D9D43939216E55CB768F2BD.edm" localSheetId="21" hidden="1">#REF!</definedName>
    <definedName name="_bdm.BB130CEC515C4BA280799598779EB21C.edm" localSheetId="20" hidden="1">#REF!</definedName>
    <definedName name="_bdm.BB130CEC515C4BA280799598779EB21C.edm" localSheetId="21" hidden="1">#REF!</definedName>
    <definedName name="_bdm.BB18B736B0A94EF2896A81260D0EA43D.edm" localSheetId="20" hidden="1">#REF!</definedName>
    <definedName name="_bdm.BB18B736B0A94EF2896A81260D0EA43D.edm" localSheetId="21" hidden="1">#REF!</definedName>
    <definedName name="_bdm.BB5257384F354FB0A366E7A3DE83E499.edm" localSheetId="20" hidden="1">#REF!</definedName>
    <definedName name="_bdm.BB5257384F354FB0A366E7A3DE83E499.edm" localSheetId="21" hidden="1">#REF!</definedName>
    <definedName name="_bdm.BB9E6BCB1803416EB252B7218F5B4EB1.edm" localSheetId="20" hidden="1">#REF!</definedName>
    <definedName name="_bdm.BB9E6BCB1803416EB252B7218F5B4EB1.edm" localSheetId="21" hidden="1">#REF!</definedName>
    <definedName name="_bdm.BBCE4DA200FB4D99B684FA1BF1192C0E.edm" localSheetId="20" hidden="1">#REF!</definedName>
    <definedName name="_bdm.BBCE4DA200FB4D99B684FA1BF1192C0E.edm" localSheetId="21" hidden="1">#REF!</definedName>
    <definedName name="_bdm.BCCAD68423E54806AFEC15366D076EB4.edm" localSheetId="20" hidden="1">#REF!</definedName>
    <definedName name="_bdm.BCCAD68423E54806AFEC15366D076EB4.edm" localSheetId="21" hidden="1">#REF!</definedName>
    <definedName name="_bdm.BD6466E36CCF41EEAA7933950255DAB7.edm" hidden="1">#N/A</definedName>
    <definedName name="_bdm.BDF0448117774173BDE1F8380F9A70DD.edm" localSheetId="20" hidden="1">#REF!</definedName>
    <definedName name="_bdm.BDF0448117774173BDE1F8380F9A70DD.edm" localSheetId="21" hidden="1">#REF!</definedName>
    <definedName name="_bdm.BDF4317A20A2451A85B2760A8DF42F55.edm" localSheetId="20" hidden="1">#REF!</definedName>
    <definedName name="_bdm.BDF4317A20A2451A85B2760A8DF42F55.edm" localSheetId="21" hidden="1">#REF!</definedName>
    <definedName name="_bdm.BE0B5F5158CF40419521BD2E34493A58.edm" localSheetId="20" hidden="1">#REF!</definedName>
    <definedName name="_bdm.BE0B5F5158CF40419521BD2E34493A58.edm" localSheetId="21" hidden="1">#REF!</definedName>
    <definedName name="_bdm.BF1547AECAED4593B81E191F3391DF98.edm" localSheetId="20" hidden="1">#REF!</definedName>
    <definedName name="_bdm.BF1547AECAED4593B81E191F3391DF98.edm" localSheetId="21" hidden="1">#REF!</definedName>
    <definedName name="_bdm.BF47F62DCD0549EC9536D87DDFC1CD43.edm" localSheetId="20" hidden="1">#REF!</definedName>
    <definedName name="_bdm.BF47F62DCD0549EC9536D87DDFC1CD43.edm" localSheetId="21" hidden="1">#REF!</definedName>
    <definedName name="_bdm.BF8AA258FC1642AAB3C1D9961B7F0806.edm" localSheetId="20" hidden="1">#REF!</definedName>
    <definedName name="_bdm.BF8AA258FC1642AAB3C1D9961B7F0806.edm" localSheetId="21" hidden="1">#REF!</definedName>
    <definedName name="_bdm.BFC83A3149A34DA4BAC2E379CEBD1901.edm" localSheetId="20" hidden="1">#REF!</definedName>
    <definedName name="_bdm.BFC83A3149A34DA4BAC2E379CEBD1901.edm" localSheetId="21" hidden="1">#REF!</definedName>
    <definedName name="_bdm.BFDBD8430CDF40EBA6AE0B117A10B311.edm" localSheetId="20" hidden="1">#REF!</definedName>
    <definedName name="_bdm.BFDBD8430CDF40EBA6AE0B117A10B311.edm" localSheetId="21" hidden="1">#REF!</definedName>
    <definedName name="_bdm.C02AB8E4970D4681B304648555FF70C2.edm" localSheetId="20" hidden="1">#REF!</definedName>
    <definedName name="_bdm.C02AB8E4970D4681B304648555FF70C2.edm" localSheetId="21" hidden="1">#REF!</definedName>
    <definedName name="_bdm.C0454F2E4EE7428283FED5E9979526E2.edm" localSheetId="20" hidden="1">#REF!</definedName>
    <definedName name="_bdm.C0454F2E4EE7428283FED5E9979526E2.edm" localSheetId="21" hidden="1">#REF!</definedName>
    <definedName name="_bdm.C0E3AAB77E454846991553B305F271C7.edm" localSheetId="20" hidden="1">#REF!</definedName>
    <definedName name="_bdm.C0E3AAB77E454846991553B305F271C7.edm" localSheetId="21" hidden="1">#REF!</definedName>
    <definedName name="_bdm.C15DFFE6CE4E4849ABDDDDB67201F3BE.edm" localSheetId="20" hidden="1">#REF!</definedName>
    <definedName name="_bdm.C15DFFE6CE4E4849ABDDDDB67201F3BE.edm" localSheetId="21" hidden="1">#REF!</definedName>
    <definedName name="_bdm.C1C9F6F2C61A4DF890EB7AD0DE4B422D.edm" localSheetId="20" hidden="1">#REF!</definedName>
    <definedName name="_bdm.C1C9F6F2C61A4DF890EB7AD0DE4B422D.edm" localSheetId="21" hidden="1">#REF!</definedName>
    <definedName name="_bdm.C293DD5DACED46FB8EAE81918656DBFD.edm" localSheetId="20" hidden="1">#REF!</definedName>
    <definedName name="_bdm.C293DD5DACED46FB8EAE81918656DBFD.edm" localSheetId="21" hidden="1">#REF!</definedName>
    <definedName name="_bdm.c314c9dcd74347d7b634597781029ef0.edm" localSheetId="20" hidden="1">#REF!</definedName>
    <definedName name="_bdm.c314c9dcd74347d7b634597781029ef0.edm" localSheetId="21" hidden="1">#REF!</definedName>
    <definedName name="_bdm.C43B652A294D4342A4ED614ED3BC5B8D.edm" localSheetId="20" hidden="1">#REF!</definedName>
    <definedName name="_bdm.C43B652A294D4342A4ED614ED3BC5B8D.edm" localSheetId="21" hidden="1">#REF!</definedName>
    <definedName name="_bdm.C46BE79437D448F99C67696C87E0F7A6.edm" localSheetId="20" hidden="1">#REF!</definedName>
    <definedName name="_bdm.C46BE79437D448F99C67696C87E0F7A6.edm" localSheetId="21" hidden="1">#REF!</definedName>
    <definedName name="_bdm.C4FFDE13DFE24872981271C0E3E4D5D8.edm" localSheetId="20" hidden="1">#REF!</definedName>
    <definedName name="_bdm.C4FFDE13DFE24872981271C0E3E4D5D8.edm" localSheetId="21" hidden="1">#REF!</definedName>
    <definedName name="_bdm.C5319CF67AE846C58AFED238DA51D6B5.edm" localSheetId="20" hidden="1">#REF!</definedName>
    <definedName name="_bdm.C5319CF67AE846C58AFED238DA51D6B5.edm" localSheetId="21" hidden="1">#REF!</definedName>
    <definedName name="_bdm.C576AC976AA34178951C6DA609B427D6.edm" localSheetId="20" hidden="1">#REF!</definedName>
    <definedName name="_bdm.C576AC976AA34178951C6DA609B427D6.edm" localSheetId="21" hidden="1">#REF!</definedName>
    <definedName name="_bdm.C59460DAD59A47D78F3F7E7AC8203237.edm" localSheetId="20" hidden="1">#REF!</definedName>
    <definedName name="_bdm.C59460DAD59A47D78F3F7E7AC8203237.edm" localSheetId="21" hidden="1">#REF!</definedName>
    <definedName name="_bdm.C5EEAD50BB8846E58AEC86F7834B37CC.edm" localSheetId="20" hidden="1">#REF!</definedName>
    <definedName name="_bdm.C5EEAD50BB8846E58AEC86F7834B37CC.edm" localSheetId="21" hidden="1">#REF!</definedName>
    <definedName name="_bdm.C657BF33B77844958643D4F1AF727C14.edm" localSheetId="20" hidden="1">#REF!</definedName>
    <definedName name="_bdm.C657BF33B77844958643D4F1AF727C14.edm" localSheetId="21" hidden="1">#REF!</definedName>
    <definedName name="_bdm.C7B1E434B74142B4BA3149F315765D7C.edm" localSheetId="20" hidden="1">#REF!</definedName>
    <definedName name="_bdm.C7B1E434B74142B4BA3149F315765D7C.edm" localSheetId="21" hidden="1">#REF!</definedName>
    <definedName name="_bdm.C7BA33F833DE49369CD8A582C89AA570.edm" localSheetId="20" hidden="1">#REF!</definedName>
    <definedName name="_bdm.C7BA33F833DE49369CD8A582C89AA570.edm" localSheetId="21" hidden="1">#REF!</definedName>
    <definedName name="_bdm.C80C6C976FBD4A6595D00A947A743D5E.edm" localSheetId="20" hidden="1">#REF!</definedName>
    <definedName name="_bdm.C80C6C976FBD4A6595D00A947A743D5E.edm" localSheetId="21" hidden="1">#REF!</definedName>
    <definedName name="_bdm.C80F848C6E2841E7AF3A5A0CFC79F223.edm" localSheetId="20" hidden="1">#REF!</definedName>
    <definedName name="_bdm.C80F848C6E2841E7AF3A5A0CFC79F223.edm" localSheetId="21" hidden="1">#REF!</definedName>
    <definedName name="_bdm.C81698DC661948C5882C8E4FFF6CCC9B.edm" localSheetId="20" hidden="1">#REF!</definedName>
    <definedName name="_bdm.C81698DC661948C5882C8E4FFF6CCC9B.edm" localSheetId="21" hidden="1">#REF!</definedName>
    <definedName name="_bdm.C85158F2B76E4F40A18F35F13D422DE8.edm" localSheetId="20" hidden="1">#REF!</definedName>
    <definedName name="_bdm.C85158F2B76E4F40A18F35F13D422DE8.edm" localSheetId="21" hidden="1">#REF!</definedName>
    <definedName name="_bdm.C8687DE277BB470DAF3008349B052602.edm" localSheetId="20" hidden="1">#REF!</definedName>
    <definedName name="_bdm.C8687DE277BB470DAF3008349B052602.edm" localSheetId="21" hidden="1">#REF!</definedName>
    <definedName name="_bdm.C8D3FFBBDB1146DA8A62B596CCD39528.edm" localSheetId="20" hidden="1">#REF!</definedName>
    <definedName name="_bdm.C8D3FFBBDB1146DA8A62B596CCD39528.edm" localSheetId="21" hidden="1">#REF!</definedName>
    <definedName name="_bdm.C90017B553E44817AC41157E12435F88.edm" localSheetId="20" hidden="1">#REF!</definedName>
    <definedName name="_bdm.C90017B553E44817AC41157E12435F88.edm" localSheetId="21" hidden="1">#REF!</definedName>
    <definedName name="_bdm.C95E2ED8F28A4099BA87139141A6FB32.edm" localSheetId="20" hidden="1">#REF!</definedName>
    <definedName name="_bdm.C95E2ED8F28A4099BA87139141A6FB32.edm" localSheetId="21" hidden="1">#REF!</definedName>
    <definedName name="_bdm.C98D5FA7E16F4FF2A2D834E9754C1E3A.edm" localSheetId="20" hidden="1">#REF!</definedName>
    <definedName name="_bdm.C98D5FA7E16F4FF2A2D834E9754C1E3A.edm" localSheetId="21" hidden="1">#REF!</definedName>
    <definedName name="_bdm.C9B45E14164E48CBBF3297FDD861B5E2.edm" localSheetId="20" hidden="1">#REF!</definedName>
    <definedName name="_bdm.C9B45E14164E48CBBF3297FDD861B5E2.edm" localSheetId="21" hidden="1">#REF!</definedName>
    <definedName name="_bdm.C9FFE67D31BB4638B4E9F04D64745901.edm" localSheetId="20" hidden="1">#REF!</definedName>
    <definedName name="_bdm.C9FFE67D31BB4638B4E9F04D64745901.edm" localSheetId="21" hidden="1">#REF!</definedName>
    <definedName name="_bdm.CA195D20453241DB9FCBBDA9567F711F.edm" localSheetId="20" hidden="1">#REF!</definedName>
    <definedName name="_bdm.CA195D20453241DB9FCBBDA9567F711F.edm" localSheetId="21" hidden="1">#REF!</definedName>
    <definedName name="_bdm.CA4DDBEBCCCF4B408509A5170DF1A72A.edm" localSheetId="20" hidden="1">#REF!</definedName>
    <definedName name="_bdm.CA4DDBEBCCCF4B408509A5170DF1A72A.edm" localSheetId="21" hidden="1">#REF!</definedName>
    <definedName name="_bdm.CA6C7B72B8454E06A5545B5831DFD0EA.edm" localSheetId="20" hidden="1">#REF!</definedName>
    <definedName name="_bdm.CA6C7B72B8454E06A5545B5831DFD0EA.edm" localSheetId="21" hidden="1">#REF!</definedName>
    <definedName name="_bdm.CA7C2B1F641449DDA45AFF0F81033A91.edm" localSheetId="20" hidden="1">#REF!</definedName>
    <definedName name="_bdm.CA7C2B1F641449DDA45AFF0F81033A91.edm" localSheetId="21" hidden="1">#REF!</definedName>
    <definedName name="_bdm.CACB3807EC3E45939BCE0F1F9083CAD1.edm" localSheetId="20" hidden="1">#REF!</definedName>
    <definedName name="_bdm.CACB3807EC3E45939BCE0F1F9083CAD1.edm" localSheetId="21" hidden="1">#REF!</definedName>
    <definedName name="_bdm.CBD3B52329834472B2EDF1724B68D51E.edm" localSheetId="20" hidden="1">#REF!</definedName>
    <definedName name="_bdm.CBD3B52329834472B2EDF1724B68D51E.edm" localSheetId="21" hidden="1">#REF!</definedName>
    <definedName name="_bdm.CC47E109A9B94C9DA62BA199DCB7BD99.edm" localSheetId="20" hidden="1">#REF!</definedName>
    <definedName name="_bdm.CC47E109A9B94C9DA62BA199DCB7BD99.edm" localSheetId="21" hidden="1">#REF!</definedName>
    <definedName name="_bdm.CC7D0CCF79D3446780F34D923FBFF076.edm" localSheetId="20" hidden="1">#REF!</definedName>
    <definedName name="_bdm.CC7D0CCF79D3446780F34D923FBFF076.edm" localSheetId="21" hidden="1">#REF!</definedName>
    <definedName name="_bdm.CC8A1578046F4FB6A7859962C52D9043.edm" localSheetId="20" hidden="1">#REF!</definedName>
    <definedName name="_bdm.CC8A1578046F4FB6A7859962C52D9043.edm" localSheetId="21" hidden="1">#REF!</definedName>
    <definedName name="_bdm.CCA8A62D2F094231BE0D5D008C358672.edm" localSheetId="20" hidden="1">#REF!</definedName>
    <definedName name="_bdm.CCA8A62D2F094231BE0D5D008C358672.edm" localSheetId="21" hidden="1">#REF!</definedName>
    <definedName name="_bdm.CD643273DBF3437DB500BFCEF452EEC3.edm" localSheetId="20" hidden="1">#REF!</definedName>
    <definedName name="_bdm.CD643273DBF3437DB500BFCEF452EEC3.edm" localSheetId="21" hidden="1">#REF!</definedName>
    <definedName name="_bdm.CD856DF983C4456CBA38E989AE745F50.edm" localSheetId="20" hidden="1">#REF!</definedName>
    <definedName name="_bdm.CD856DF983C4456CBA38E989AE745F50.edm" localSheetId="21" hidden="1">#REF!</definedName>
    <definedName name="_bdm.CD8B840802F74D60A5B527A41A1C3B08.edm" localSheetId="20" hidden="1">#REF!</definedName>
    <definedName name="_bdm.CD8B840802F74D60A5B527A41A1C3B08.edm" localSheetId="21" hidden="1">#REF!</definedName>
    <definedName name="_bdm.CDB86D696C3D4C96879F1D6DE1775DBD.edm" localSheetId="20" hidden="1">#REF!</definedName>
    <definedName name="_bdm.CDB86D696C3D4C96879F1D6DE1775DBD.edm" localSheetId="21" hidden="1">#REF!</definedName>
    <definedName name="_bdm.CDDC950C8A4D47AD97298D9F4C374069.edm" localSheetId="20" hidden="1">#REF!</definedName>
    <definedName name="_bdm.CDDC950C8A4D47AD97298D9F4C374069.edm" localSheetId="21" hidden="1">#REF!</definedName>
    <definedName name="_bdm.CDDF49592CDB45E88F38CE936331CA6B.edm" localSheetId="20" hidden="1">#REF!</definedName>
    <definedName name="_bdm.CDDF49592CDB45E88F38CE936331CA6B.edm" localSheetId="21" hidden="1">#REF!</definedName>
    <definedName name="_bdm.CDE64BE9BC24450CB3CAA8B95A0BB822.edm" localSheetId="20" hidden="1">#REF!</definedName>
    <definedName name="_bdm.CDE64BE9BC24450CB3CAA8B95A0BB822.edm" localSheetId="21" hidden="1">#REF!</definedName>
    <definedName name="_bdm.CEAE2B100A474DA59273967B047FE2F8.edm" localSheetId="20" hidden="1">#REF!</definedName>
    <definedName name="_bdm.CEAE2B100A474DA59273967B047FE2F8.edm" localSheetId="21" hidden="1">#REF!</definedName>
    <definedName name="_bdm.CEDFE774BAA0457994D00566EA1F1AC9.edm" localSheetId="20" hidden="1">#REF!</definedName>
    <definedName name="_bdm.CEDFE774BAA0457994D00566EA1F1AC9.edm" localSheetId="21" hidden="1">#REF!</definedName>
    <definedName name="_bdm.CF29B55444984E89A73A66885D1A15AE.edm" localSheetId="20" hidden="1">#REF!</definedName>
    <definedName name="_bdm.CF29B55444984E89A73A66885D1A15AE.edm" localSheetId="21" hidden="1">#REF!</definedName>
    <definedName name="_bdm.CF504156952E4862A71E630CECD69742.edm" localSheetId="20" hidden="1">#REF!</definedName>
    <definedName name="_bdm.CF504156952E4862A71E630CECD69742.edm" localSheetId="21" hidden="1">#REF!</definedName>
    <definedName name="_bdm.CF5B08E0D9224AD6A6BDF4AB2D58054D.edm" localSheetId="20" hidden="1">#REF!</definedName>
    <definedName name="_bdm.CF5B08E0D9224AD6A6BDF4AB2D58054D.edm" localSheetId="21" hidden="1">#REF!</definedName>
    <definedName name="_bdm.CF7D542A01BA4C32B537ED7BF34EACCE.edm" localSheetId="20" hidden="1">#REF!</definedName>
    <definedName name="_bdm.CF7D542A01BA4C32B537ED7BF34EACCE.edm" localSheetId="21" hidden="1">#REF!</definedName>
    <definedName name="_bdm.CFC2FCC71E9349B7A8130E93ABE82E1F.edm" localSheetId="20" hidden="1">#REF!</definedName>
    <definedName name="_bdm.CFC2FCC71E9349B7A8130E93ABE82E1F.edm" localSheetId="21" hidden="1">#REF!</definedName>
    <definedName name="_bdm.CFD2354BFE624E0DB687DC8D160F993A.edm" localSheetId="20" hidden="1">#REF!</definedName>
    <definedName name="_bdm.CFD2354BFE624E0DB687DC8D160F993A.edm" localSheetId="21" hidden="1">#REF!</definedName>
    <definedName name="_bdm.D0257EAD269549A0B6033D7C75AA7BC8.edm" localSheetId="20" hidden="1">#REF!</definedName>
    <definedName name="_bdm.D0257EAD269549A0B6033D7C75AA7BC8.edm" localSheetId="21" hidden="1">#REF!</definedName>
    <definedName name="_bdm.D0E4BCBE90DE4E44B22428EA7939CC59.edm" localSheetId="20" hidden="1">#REF!</definedName>
    <definedName name="_bdm.D0E4BCBE90DE4E44B22428EA7939CC59.edm" localSheetId="21" hidden="1">#REF!</definedName>
    <definedName name="_bdm.D0EDC9C6F0A442AAA5E393E82C837935.edm" localSheetId="20" hidden="1">#REF!</definedName>
    <definedName name="_bdm.D0EDC9C6F0A442AAA5E393E82C837935.edm" localSheetId="21" hidden="1">#REF!</definedName>
    <definedName name="_bdm.D0EEFA606A7E406E82E6BA44A3ADD2D6.edm" localSheetId="20" hidden="1">#REF!</definedName>
    <definedName name="_bdm.D0EEFA606A7E406E82E6BA44A3ADD2D6.edm" localSheetId="21" hidden="1">#REF!</definedName>
    <definedName name="_bdm.D0FB589CD51E4E3FB78610AC044F2377.edm" localSheetId="20" hidden="1">#REF!</definedName>
    <definedName name="_bdm.D0FB589CD51E4E3FB78610AC044F2377.edm" localSheetId="21" hidden="1">#REF!</definedName>
    <definedName name="_bdm.D17E3AA6275040788B1243CDCEA74A13.edm" localSheetId="20" hidden="1">#REF!</definedName>
    <definedName name="_bdm.D17E3AA6275040788B1243CDCEA74A13.edm" localSheetId="21" hidden="1">#REF!</definedName>
    <definedName name="_bdm.D1BD2DB8849B4A339B2E0C56570BCB2F.edm" localSheetId="20" hidden="1">#REF!</definedName>
    <definedName name="_bdm.D1BD2DB8849B4A339B2E0C56570BCB2F.edm" localSheetId="21" hidden="1">#REF!</definedName>
    <definedName name="_bdm.D2974B5AD1F748A3A01A941F5925B32D.edm" localSheetId="20" hidden="1">#REF!</definedName>
    <definedName name="_bdm.D2974B5AD1F748A3A01A941F5925B32D.edm" localSheetId="21" hidden="1">#REF!</definedName>
    <definedName name="_bdm.D2AE36DFA1964CB082866E895D6F9131.edm" localSheetId="20" hidden="1">#REF!</definedName>
    <definedName name="_bdm.D2AE36DFA1964CB082866E895D6F9131.edm" localSheetId="21" hidden="1">#REF!</definedName>
    <definedName name="_bdm.D2AFE53AF3634325A1714C88CBA8E65A.edm" localSheetId="20" hidden="1">#REF!</definedName>
    <definedName name="_bdm.D2AFE53AF3634325A1714C88CBA8E65A.edm" localSheetId="21" hidden="1">#REF!</definedName>
    <definedName name="_bdm.D2D79A2C8890454F98B459F761253A46.edm" localSheetId="20" hidden="1">#REF!</definedName>
    <definedName name="_bdm.D2D79A2C8890454F98B459F761253A46.edm" localSheetId="21" hidden="1">#REF!</definedName>
    <definedName name="_bdm.D2E2823BB10742F88BA148545DE2145C.edm" localSheetId="20" hidden="1">#REF!</definedName>
    <definedName name="_bdm.D2E2823BB10742F88BA148545DE2145C.edm" localSheetId="21" hidden="1">#REF!</definedName>
    <definedName name="_bdm.D30771D05D6F4CC1A2C855837A24824A.edm" localSheetId="20" hidden="1">#REF!</definedName>
    <definedName name="_bdm.D30771D05D6F4CC1A2C855837A24824A.edm" localSheetId="21" hidden="1">#REF!</definedName>
    <definedName name="_bdm.D30AF58E449A44078E3149E30987E658.edm" localSheetId="20" hidden="1">#REF!</definedName>
    <definedName name="_bdm.D30AF58E449A44078E3149E30987E658.edm" localSheetId="21" hidden="1">#REF!</definedName>
    <definedName name="_bdm.D31D5185752C411788B21FEB8F2F84B8.edm" localSheetId="20" hidden="1">#REF!</definedName>
    <definedName name="_bdm.D31D5185752C411788B21FEB8F2F84B8.edm" localSheetId="21" hidden="1">#REF!</definedName>
    <definedName name="_bdm.D33B980931D84E79907762BB3042F571.edm" localSheetId="20" hidden="1">#REF!</definedName>
    <definedName name="_bdm.D33B980931D84E79907762BB3042F571.edm" localSheetId="21" hidden="1">#REF!</definedName>
    <definedName name="_bdm.D3563DDEA3C64CA1858A0D221969DE88.edm" localSheetId="20" hidden="1">#REF!</definedName>
    <definedName name="_bdm.D3563DDEA3C64CA1858A0D221969DE88.edm" localSheetId="21" hidden="1">#REF!</definedName>
    <definedName name="_bdm.D37E3A3C6ED649048688CC1F3EE86092.edm" localSheetId="20" hidden="1">#REF!</definedName>
    <definedName name="_bdm.D37E3A3C6ED649048688CC1F3EE86092.edm" localSheetId="21" hidden="1">#REF!</definedName>
    <definedName name="_bdm.D3DA8138C06F42FF9FF98427D674426A.edm" localSheetId="20" hidden="1">#REF!</definedName>
    <definedName name="_bdm.D3DA8138C06F42FF9FF98427D674426A.edm" localSheetId="21" hidden="1">#REF!</definedName>
    <definedName name="_bdm.D419DE1FBB7740D88A509E0F279AC5C3.edm" localSheetId="20" hidden="1">#REF!</definedName>
    <definedName name="_bdm.D419DE1FBB7740D88A509E0F279AC5C3.edm" localSheetId="21" hidden="1">#REF!</definedName>
    <definedName name="_bdm.D45BB095638242A59DBD9D5D44E48F08.edm" localSheetId="20" hidden="1">#REF!</definedName>
    <definedName name="_bdm.D45BB095638242A59DBD9D5D44E48F08.edm" localSheetId="21" hidden="1">#REF!</definedName>
    <definedName name="_bdm.D5B01A7CCA0340B086B9026DF4DD29F5.edm" localSheetId="20" hidden="1">#REF!</definedName>
    <definedName name="_bdm.D5B01A7CCA0340B086B9026DF4DD29F5.edm" localSheetId="21" hidden="1">#REF!</definedName>
    <definedName name="_bdm.D6BB7582C8C44114866D9AC737A6084A.edm" localSheetId="20" hidden="1">#REF!</definedName>
    <definedName name="_bdm.D6BB7582C8C44114866D9AC737A6084A.edm" localSheetId="21" hidden="1">#REF!</definedName>
    <definedName name="_bdm.D6E31A9500B34CA6ACD6F0AF4C8C3DFA.edm" localSheetId="20" hidden="1">#REF!</definedName>
    <definedName name="_bdm.D6E31A9500B34CA6ACD6F0AF4C8C3DFA.edm" localSheetId="21" hidden="1">#REF!</definedName>
    <definedName name="_bdm.D7031EBD800842FEA1FE87339C9B1D5B.edm" localSheetId="20" hidden="1">#REF!</definedName>
    <definedName name="_bdm.D7031EBD800842FEA1FE87339C9B1D5B.edm" localSheetId="21" hidden="1">#REF!</definedName>
    <definedName name="_bdm.D732961B91C04BFC9F206E646D462263.edm" localSheetId="20" hidden="1">#REF!</definedName>
    <definedName name="_bdm.D732961B91C04BFC9F206E646D462263.edm" localSheetId="21" hidden="1">#REF!</definedName>
    <definedName name="_bdm.D7C4F91492A54B94B893FD4CA4146E54.edm" localSheetId="20" hidden="1">#REF!</definedName>
    <definedName name="_bdm.D7C4F91492A54B94B893FD4CA4146E54.edm" localSheetId="21" hidden="1">#REF!</definedName>
    <definedName name="_bdm.D80847537B4B482A9309D64883B90953.edm" localSheetId="20" hidden="1">#REF!</definedName>
    <definedName name="_bdm.D80847537B4B482A9309D64883B90953.edm" localSheetId="21" hidden="1">#REF!</definedName>
    <definedName name="_bdm.D8C325328F6441AC88C455020E127B0A.edm" localSheetId="20" hidden="1">#REF!</definedName>
    <definedName name="_bdm.D8C325328F6441AC88C455020E127B0A.edm" localSheetId="21" hidden="1">#REF!</definedName>
    <definedName name="_bdm.DA0E573AF1D040A8B570871D53EF85B7.edm" localSheetId="20" hidden="1">#REF!</definedName>
    <definedName name="_bdm.DA0E573AF1D040A8B570871D53EF85B7.edm" localSheetId="21" hidden="1">#REF!</definedName>
    <definedName name="_bdm.DA3B9870A15F45409A335F45E47C5565.edm" localSheetId="20" hidden="1">#REF!</definedName>
    <definedName name="_bdm.DA3B9870A15F45409A335F45E47C5565.edm" localSheetId="21" hidden="1">#REF!</definedName>
    <definedName name="_bdm.DA5B69246AF74B7B9E6BA4BC681BD4C4.edm" localSheetId="20" hidden="1">#REF!</definedName>
    <definedName name="_bdm.DA5B69246AF74B7B9E6BA4BC681BD4C4.edm" localSheetId="21" hidden="1">#REF!</definedName>
    <definedName name="_bdm.DA6A311C53A1414981C8F96EB65F9E25.edm" localSheetId="20" hidden="1">#REF!</definedName>
    <definedName name="_bdm.DA6A311C53A1414981C8F96EB65F9E25.edm" localSheetId="21" hidden="1">#REF!</definedName>
    <definedName name="_bdm.DAC23AAA4F90447BBB97724BDA4A1251.edm" localSheetId="20" hidden="1">#REF!</definedName>
    <definedName name="_bdm.DAC23AAA4F90447BBB97724BDA4A1251.edm" localSheetId="21" hidden="1">#REF!</definedName>
    <definedName name="_bdm.DC0FDCCB14D543FB878A171E83978AB8.edm" localSheetId="20" hidden="1">#REF!</definedName>
    <definedName name="_bdm.DC0FDCCB14D543FB878A171E83978AB8.edm" localSheetId="21" hidden="1">#REF!</definedName>
    <definedName name="_bdm.DCA99C0FA0E14DF6ACB74D0F422EB394.edm" localSheetId="20" hidden="1">#REF!</definedName>
    <definedName name="_bdm.DCA99C0FA0E14DF6ACB74D0F422EB394.edm" localSheetId="21" hidden="1">#REF!</definedName>
    <definedName name="_bdm.DD0B27258AE848C19EEB95D8470DF01E.edm" localSheetId="20" hidden="1">#REF!</definedName>
    <definedName name="_bdm.DD0B27258AE848C19EEB95D8470DF01E.edm" localSheetId="21" hidden="1">#REF!</definedName>
    <definedName name="_bdm.DD61FCF624A848C7A457F4428ACC9E41.edm" localSheetId="20" hidden="1">#REF!</definedName>
    <definedName name="_bdm.DD61FCF624A848C7A457F4428ACC9E41.edm" localSheetId="21" hidden="1">#REF!</definedName>
    <definedName name="_bdm.DD974EC17067422EA9EEE7ED35063D6D.edm" localSheetId="20" hidden="1">#REF!</definedName>
    <definedName name="_bdm.DD974EC17067422EA9EEE7ED35063D6D.edm" localSheetId="21" hidden="1">#REF!</definedName>
    <definedName name="_bdm.DE001E9B9110463EA870097D6394C36C.edm" localSheetId="20" hidden="1">#REF!</definedName>
    <definedName name="_bdm.DE001E9B9110463EA870097D6394C36C.edm" localSheetId="21" hidden="1">#REF!</definedName>
    <definedName name="_bdm.DE3A287A640A49C5B8391C472059FA95.edm" localSheetId="20" hidden="1">#REF!</definedName>
    <definedName name="_bdm.DE3A287A640A49C5B8391C472059FA95.edm" localSheetId="21" hidden="1">#REF!</definedName>
    <definedName name="_bdm.DE4B18425B424B66963F3165677B97C7.edm" localSheetId="20" hidden="1">#REF!</definedName>
    <definedName name="_bdm.DE4B18425B424B66963F3165677B97C7.edm" localSheetId="21" hidden="1">#REF!</definedName>
    <definedName name="_bdm.DE701B9294F54A13B69CFF3D6751B69D.edm" localSheetId="20" hidden="1">#REF!</definedName>
    <definedName name="_bdm.DE701B9294F54A13B69CFF3D6751B69D.edm" localSheetId="21" hidden="1">#REF!</definedName>
    <definedName name="_bdm.DF682F4F25704E4E94101E38EB60FBFD.edm" localSheetId="20" hidden="1">#REF!</definedName>
    <definedName name="_bdm.DF682F4F25704E4E94101E38EB60FBFD.edm" localSheetId="21" hidden="1">#REF!</definedName>
    <definedName name="_bdm.DFF0D10B05584101B8295EE101E9A033.edm" localSheetId="20" hidden="1">#REF!</definedName>
    <definedName name="_bdm.DFF0D10B05584101B8295EE101E9A033.edm" localSheetId="21" hidden="1">#REF!</definedName>
    <definedName name="_bdm.E044E2C6A5DF431888ED72ACD171B90F.edm" localSheetId="20" hidden="1">#REF!</definedName>
    <definedName name="_bdm.E044E2C6A5DF431888ED72ACD171B90F.edm" localSheetId="21" hidden="1">#REF!</definedName>
    <definedName name="_bdm.E064E06618694F90AA5FF546BA009FE8.edm" localSheetId="20" hidden="1">#REF!</definedName>
    <definedName name="_bdm.E064E06618694F90AA5FF546BA009FE8.edm" localSheetId="21" hidden="1">#REF!</definedName>
    <definedName name="_bdm.E08F4D93196D461F880F055E130ABEF4.edm" localSheetId="20" hidden="1">#REF!</definedName>
    <definedName name="_bdm.E08F4D93196D461F880F055E130ABEF4.edm" localSheetId="21" hidden="1">#REF!</definedName>
    <definedName name="_bdm.E0E693B8361040B69D00C78D2D1F4685.edm" localSheetId="20" hidden="1">#REF!</definedName>
    <definedName name="_bdm.E0E693B8361040B69D00C78D2D1F4685.edm" localSheetId="21" hidden="1">#REF!</definedName>
    <definedName name="_bdm.E10C7B4A3E15457DBEEF545F5D7CA196.edm" localSheetId="20" hidden="1">#REF!</definedName>
    <definedName name="_bdm.E10C7B4A3E15457DBEEF545F5D7CA196.edm" localSheetId="21" hidden="1">#REF!</definedName>
    <definedName name="_bdm.E1679B7CC22949F5B5DCA8C3E69872E6.edm" localSheetId="20" hidden="1">#REF!</definedName>
    <definedName name="_bdm.E1679B7CC22949F5B5DCA8C3E69872E6.edm" localSheetId="21" hidden="1">#REF!</definedName>
    <definedName name="_bdm.E23A95A8EAC24CFF967441454AE76F10.edm" localSheetId="20" hidden="1">#REF!</definedName>
    <definedName name="_bdm.E23A95A8EAC24CFF967441454AE76F10.edm" localSheetId="21" hidden="1">#REF!</definedName>
    <definedName name="_bdm.E25E4C6607824DAAB49894F304023908.edm" localSheetId="20" hidden="1">#REF!</definedName>
    <definedName name="_bdm.E25E4C6607824DAAB49894F304023908.edm" localSheetId="21" hidden="1">#REF!</definedName>
    <definedName name="_bdm.E28E483E07B44B4DB71EAF1918DB25A1.edm" localSheetId="20" hidden="1">#REF!</definedName>
    <definedName name="_bdm.E28E483E07B44B4DB71EAF1918DB25A1.edm" localSheetId="21" hidden="1">#REF!</definedName>
    <definedName name="_bdm.E2B7A064C70545BDB46BDB87A58DB737.edm" localSheetId="20" hidden="1">#REF!</definedName>
    <definedName name="_bdm.E2B7A064C70545BDB46BDB87A58DB737.edm" localSheetId="21" hidden="1">#REF!</definedName>
    <definedName name="_bdm.E2E9FA4DAC6C4C969281D7EFDC470B77.edm" localSheetId="20" hidden="1">#REF!</definedName>
    <definedName name="_bdm.E2E9FA4DAC6C4C969281D7EFDC470B77.edm" localSheetId="21" hidden="1">#REF!</definedName>
    <definedName name="_bdm.E30FFD5F9C20447FB1F2113EE297229C.edm" localSheetId="20" hidden="1">#REF!</definedName>
    <definedName name="_bdm.E30FFD5F9C20447FB1F2113EE297229C.edm" localSheetId="21" hidden="1">#REF!</definedName>
    <definedName name="_bdm.E36F7F714067431584CFFE81235131BA.edm" localSheetId="20" hidden="1">#REF!</definedName>
    <definedName name="_bdm.E36F7F714067431584CFFE81235131BA.edm" localSheetId="21" hidden="1">#REF!</definedName>
    <definedName name="_bdm.E3862F73074944A2B4843BBF320EBED1.edm" localSheetId="20" hidden="1">#REF!</definedName>
    <definedName name="_bdm.E3862F73074944A2B4843BBF320EBED1.edm" localSheetId="21" hidden="1">#REF!</definedName>
    <definedName name="_bdm.E412E144B0CA4E5C84B4B09255F8E3C1.edm" localSheetId="20" hidden="1">#REF!</definedName>
    <definedName name="_bdm.E412E144B0CA4E5C84B4B09255F8E3C1.edm" localSheetId="21" hidden="1">#REF!</definedName>
    <definedName name="_bdm.E4332F3DFA47485881D0AEDCAEB9C5BC.edm" localSheetId="20" hidden="1">#REF!</definedName>
    <definedName name="_bdm.E4332F3DFA47485881D0AEDCAEB9C5BC.edm" localSheetId="21" hidden="1">#REF!</definedName>
    <definedName name="_bdm.E46F8FFF5D0C4002800C067074E9C40B.edm" localSheetId="20" hidden="1">#REF!</definedName>
    <definedName name="_bdm.E46F8FFF5D0C4002800C067074E9C40B.edm" localSheetId="21" hidden="1">#REF!</definedName>
    <definedName name="_bdm.E472D0A758E04892BA5091D9DB122946.edm" localSheetId="20" hidden="1">#REF!</definedName>
    <definedName name="_bdm.E472D0A758E04892BA5091D9DB122946.edm" localSheetId="21" hidden="1">#REF!</definedName>
    <definedName name="_bdm.E4AAB8E747EC4B59AFEF1778C4289B3F.edm" localSheetId="20" hidden="1">#REF!</definedName>
    <definedName name="_bdm.E4AAB8E747EC4B59AFEF1778C4289B3F.edm" localSheetId="21" hidden="1">#REF!</definedName>
    <definedName name="_bdm.E4AAF92008CC4532BA642D75EE82EED9.edm" localSheetId="20" hidden="1">#REF!</definedName>
    <definedName name="_bdm.E4AAF92008CC4532BA642D75EE82EED9.edm" localSheetId="21" hidden="1">#REF!</definedName>
    <definedName name="_bdm.E535D668ADB04520BF7C471EFE9621ED.edm" localSheetId="20" hidden="1">#REF!</definedName>
    <definedName name="_bdm.E535D668ADB04520BF7C471EFE9621ED.edm" localSheetId="21" hidden="1">#REF!</definedName>
    <definedName name="_bdm.E5D9027B39214B26BC1B1963F0810266.edm" localSheetId="20" hidden="1">#REF!</definedName>
    <definedName name="_bdm.E5D9027B39214B26BC1B1963F0810266.edm" localSheetId="21" hidden="1">#REF!</definedName>
    <definedName name="_bdm.E6BF8EBBD06A4A7EB48F1A190A771871.edm" localSheetId="20" hidden="1">#REF!</definedName>
    <definedName name="_bdm.E6BF8EBBD06A4A7EB48F1A190A771871.edm" localSheetId="21" hidden="1">#REF!</definedName>
    <definedName name="_bdm.E6D5853A623842F29854014C5A52CDEB.edm" localSheetId="20" hidden="1">#REF!</definedName>
    <definedName name="_bdm.E6D5853A623842F29854014C5A52CDEB.edm" localSheetId="21" hidden="1">#REF!</definedName>
    <definedName name="_bdm.E75A02A49DC1413DBFB4CE41454A9DD0.edm" localSheetId="20" hidden="1">#REF!</definedName>
    <definedName name="_bdm.E75A02A49DC1413DBFB4CE41454A9DD0.edm" localSheetId="21" hidden="1">#REF!</definedName>
    <definedName name="_bdm.E761E101274848AD852B280B58CBB368.edm" localSheetId="20" hidden="1">#REF!</definedName>
    <definedName name="_bdm.E761E101274848AD852B280B58CBB368.edm" localSheetId="21" hidden="1">#REF!</definedName>
    <definedName name="_bdm.E799246D86A64E73BD7A34B098365989.edm" localSheetId="20" hidden="1">#REF!</definedName>
    <definedName name="_bdm.E799246D86A64E73BD7A34B098365989.edm" localSheetId="21" hidden="1">#REF!</definedName>
    <definedName name="_bdm.E7A8BCC905864B3F905ED9C5FED7178D.edm" localSheetId="20" hidden="1">#REF!</definedName>
    <definedName name="_bdm.E7A8BCC905864B3F905ED9C5FED7178D.edm" localSheetId="21" hidden="1">#REF!</definedName>
    <definedName name="_bdm.E802B55DBEF747A69DBBC80535EAD505.edm" localSheetId="20" hidden="1">#REF!</definedName>
    <definedName name="_bdm.E802B55DBEF747A69DBBC80535EAD505.edm" localSheetId="21" hidden="1">#REF!</definedName>
    <definedName name="_bdm.E813B145127A4C1BA9C9AA1FAB669699.edm" localSheetId="20" hidden="1">#REF!</definedName>
    <definedName name="_bdm.E813B145127A4C1BA9C9AA1FAB669699.edm" localSheetId="21" hidden="1">#REF!</definedName>
    <definedName name="_bdm.E8B3ACE1990C4043992C5FE41ADA7E50.edm" localSheetId="20" hidden="1">#REF!</definedName>
    <definedName name="_bdm.E8B3ACE1990C4043992C5FE41ADA7E50.edm" localSheetId="21" hidden="1">#REF!</definedName>
    <definedName name="_bdm.E8F30B28917245CDBC8B5315B793EE9E.edm" localSheetId="20" hidden="1">#REF!</definedName>
    <definedName name="_bdm.E8F30B28917245CDBC8B5315B793EE9E.edm" localSheetId="21" hidden="1">#REF!</definedName>
    <definedName name="_bdm.E914D7055A2D4FAF8C207983187877A6.edm" localSheetId="20" hidden="1">#REF!</definedName>
    <definedName name="_bdm.E914D7055A2D4FAF8C207983187877A6.edm" localSheetId="21" hidden="1">#REF!</definedName>
    <definedName name="_bdm.E9A33F2258FF4DB0B07B84F2A39E159D.edm" localSheetId="20" hidden="1">#REF!</definedName>
    <definedName name="_bdm.E9A33F2258FF4DB0B07B84F2A39E159D.edm" localSheetId="21" hidden="1">#REF!</definedName>
    <definedName name="_bdm.EA54733E41604FCB825A5453ED88A574.edm" localSheetId="20" hidden="1">#REF!</definedName>
    <definedName name="_bdm.EA54733E41604FCB825A5453ED88A574.edm" localSheetId="21" hidden="1">#REF!</definedName>
    <definedName name="_bdm.EB7A6A006DDF423BAD56A854427C5784.edm" localSheetId="20" hidden="1">#REF!</definedName>
    <definedName name="_bdm.EB7A6A006DDF423BAD56A854427C5784.edm" localSheetId="21" hidden="1">#REF!</definedName>
    <definedName name="_bdm.EBD6799B2E80448FBA1CA1E9CE85DE23.edm" localSheetId="20" hidden="1">#REF!</definedName>
    <definedName name="_bdm.EBD6799B2E80448FBA1CA1E9CE85DE23.edm" localSheetId="21" hidden="1">#REF!</definedName>
    <definedName name="_bdm.EC87A399A8114EF6BC474D371EDC3CEB.edm" localSheetId="20" hidden="1">#REF!</definedName>
    <definedName name="_bdm.EC87A399A8114EF6BC474D371EDC3CEB.edm" localSheetId="21" hidden="1">#REF!</definedName>
    <definedName name="_bdm.ECA898F80C0C4296927CD94A1952D13E.edm" localSheetId="20" hidden="1">#REF!</definedName>
    <definedName name="_bdm.ECA898F80C0C4296927CD94A1952D13E.edm" localSheetId="21" hidden="1">#REF!</definedName>
    <definedName name="_bdm.ECAF8AC052994DC8A40FAB1722BDA870.edm" localSheetId="20" hidden="1">#REF!</definedName>
    <definedName name="_bdm.ECAF8AC052994DC8A40FAB1722BDA870.edm" localSheetId="21" hidden="1">#REF!</definedName>
    <definedName name="_bdm.ECC842E4FB034EAB82957A68B7A010E3.edm" localSheetId="20" hidden="1">#REF!</definedName>
    <definedName name="_bdm.ECC842E4FB034EAB82957A68B7A010E3.edm" localSheetId="21" hidden="1">#REF!</definedName>
    <definedName name="_bdm.ECE14A33D7AD4EA187302E198CA66957.edm" localSheetId="20" hidden="1">#REF!</definedName>
    <definedName name="_bdm.ECE14A33D7AD4EA187302E198CA66957.edm" localSheetId="21" hidden="1">#REF!</definedName>
    <definedName name="_bdm.ECF92132F9EC45E3901D47A650CFE5A1.edm" localSheetId="20" hidden="1">#REF!</definedName>
    <definedName name="_bdm.ECF92132F9EC45E3901D47A650CFE5A1.edm" localSheetId="21" hidden="1">#REF!</definedName>
    <definedName name="_bdm.ED6A892B080C4A97B3BABCE764910297.edm" hidden="1">#N/A</definedName>
    <definedName name="_bdm.EEC07206C756410AAECBDA2F45A1C322.edm" localSheetId="20" hidden="1">#REF!</definedName>
    <definedName name="_bdm.EEC07206C756410AAECBDA2F45A1C322.edm" localSheetId="21" hidden="1">#REF!</definedName>
    <definedName name="_bdm.EEFC4F990EA34D1D926CF5C462B7B7A8.edm" localSheetId="20" hidden="1">#REF!</definedName>
    <definedName name="_bdm.EEFC4F990EA34D1D926CF5C462B7B7A8.edm" localSheetId="21" hidden="1">#REF!</definedName>
    <definedName name="_bdm.EF1195B788484B8A9FEA81B26B4B20C5.edm" localSheetId="20" hidden="1">#REF!</definedName>
    <definedName name="_bdm.EF1195B788484B8A9FEA81B26B4B20C5.edm" localSheetId="21" hidden="1">#REF!</definedName>
    <definedName name="_bdm.EF86ABE89935466EA2244E2CB3280C0A.edm" localSheetId="20" hidden="1">#REF!</definedName>
    <definedName name="_bdm.EF86ABE89935466EA2244E2CB3280C0A.edm" localSheetId="21" hidden="1">#REF!</definedName>
    <definedName name="_bdm.EFF4D71AF5984899B8AB8EB4D6BB3B7A.edm" localSheetId="20" hidden="1">#REF!</definedName>
    <definedName name="_bdm.EFF4D71AF5984899B8AB8EB4D6BB3B7A.edm" localSheetId="21" hidden="1">#REF!</definedName>
    <definedName name="_bdm.F0279001AA6F4986AF7FF988159A9D76.edm" localSheetId="20" hidden="1">#REF!</definedName>
    <definedName name="_bdm.F0279001AA6F4986AF7FF988159A9D76.edm" localSheetId="21" hidden="1">#REF!</definedName>
    <definedName name="_bdm.F0536A369A8A4B0D9E2729DFBDFC3339.edm" localSheetId="20" hidden="1">#REF!</definedName>
    <definedName name="_bdm.F0536A369A8A4B0D9E2729DFBDFC3339.edm" localSheetId="21" hidden="1">#REF!</definedName>
    <definedName name="_bdm.F062C9783F9547379644A3D8E0E82839.edm" localSheetId="20" hidden="1">#REF!</definedName>
    <definedName name="_bdm.F062C9783F9547379644A3D8E0E82839.edm" localSheetId="21" hidden="1">#REF!</definedName>
    <definedName name="_bdm.F1A6E3E7E33646299AE42C539DF54C11.edm" localSheetId="20" hidden="1">#REF!</definedName>
    <definedName name="_bdm.F1A6E3E7E33646299AE42C539DF54C11.edm" localSheetId="21" hidden="1">#REF!</definedName>
    <definedName name="_bdm.F1C2B979983C40359E88903442101823.edm" localSheetId="20" hidden="1">#REF!</definedName>
    <definedName name="_bdm.F1C2B979983C40359E88903442101823.edm" localSheetId="21" hidden="1">#REF!</definedName>
    <definedName name="_bdm.F2326DD1C28E434EB8D2E7441DC41D07.edm" localSheetId="20" hidden="1">#REF!</definedName>
    <definedName name="_bdm.F2326DD1C28E434EB8D2E7441DC41D07.edm" localSheetId="21" hidden="1">#REF!</definedName>
    <definedName name="_bdm.F2C94A2BC8954AA389CB0BC2FD8D758B.edm" localSheetId="20" hidden="1">#REF!</definedName>
    <definedName name="_bdm.F2C94A2BC8954AA389CB0BC2FD8D758B.edm" localSheetId="21" hidden="1">#REF!</definedName>
    <definedName name="_bdm.F32B2741F8364C7BBE92ED2B82E11F5C.edm" localSheetId="20" hidden="1">#REF!</definedName>
    <definedName name="_bdm.F32B2741F8364C7BBE92ED2B82E11F5C.edm" localSheetId="21" hidden="1">#REF!</definedName>
    <definedName name="_bdm.F3584E8F28C64E908F9B9892F088A96B.edm" localSheetId="20" hidden="1">#REF!</definedName>
    <definedName name="_bdm.F3584E8F28C64E908F9B9892F088A96B.edm" localSheetId="21" hidden="1">#REF!</definedName>
    <definedName name="_bdm.F3695F0CF07B4FA3A6E812A573B6438A.edm" localSheetId="20" hidden="1">#REF!</definedName>
    <definedName name="_bdm.F3695F0CF07B4FA3A6E812A573B6438A.edm" localSheetId="21" hidden="1">#REF!</definedName>
    <definedName name="_bdm.F37F6340B785496BACDA155559DC74A8.edm" localSheetId="20" hidden="1">#REF!</definedName>
    <definedName name="_bdm.F37F6340B785496BACDA155559DC74A8.edm" localSheetId="21" hidden="1">#REF!</definedName>
    <definedName name="_bdm.F3E09CB60D10421387CA36B91F50D493.edm" localSheetId="20" hidden="1">#REF!</definedName>
    <definedName name="_bdm.F3E09CB60D10421387CA36B91F50D493.edm" localSheetId="21" hidden="1">#REF!</definedName>
    <definedName name="_bdm.F3F24723E8DB4C1DA03CDFA9AAB34547.edm" localSheetId="20" hidden="1">#REF!</definedName>
    <definedName name="_bdm.F3F24723E8DB4C1DA03CDFA9AAB34547.edm" localSheetId="21" hidden="1">#REF!</definedName>
    <definedName name="_bdm.F4320235F50C4CA7BF80EC1ACDD8E672.edm" localSheetId="20" hidden="1">#REF!</definedName>
    <definedName name="_bdm.F4320235F50C4CA7BF80EC1ACDD8E672.edm" localSheetId="21" hidden="1">#REF!</definedName>
    <definedName name="_bdm.F525C48CA5504FE8AB87D2E0061E176A.edm" localSheetId="20" hidden="1">#REF!</definedName>
    <definedName name="_bdm.F525C48CA5504FE8AB87D2E0061E176A.edm" localSheetId="21" hidden="1">#REF!</definedName>
    <definedName name="_bdm.F6CE809224B54C59AB473E97EF1EF7CF.edm" localSheetId="20" hidden="1">#REF!</definedName>
    <definedName name="_bdm.F6CE809224B54C59AB473E97EF1EF7CF.edm" localSheetId="21" hidden="1">#REF!</definedName>
    <definedName name="_bdm.F6F12FDF8CE84CC1A263DDC7A616D709.edm" localSheetId="20" hidden="1">#REF!</definedName>
    <definedName name="_bdm.F6F12FDF8CE84CC1A263DDC7A616D709.edm" localSheetId="21" hidden="1">#REF!</definedName>
    <definedName name="_bdm.F700DFA5F9F64902BEF2E0AEC0891B36.edm" localSheetId="20" hidden="1">#REF!</definedName>
    <definedName name="_bdm.F700DFA5F9F64902BEF2E0AEC0891B36.edm" localSheetId="21" hidden="1">#REF!</definedName>
    <definedName name="_bdm.F748386559774E65B024B72991087672.edm" localSheetId="20" hidden="1">#REF!</definedName>
    <definedName name="_bdm.F748386559774E65B024B72991087672.edm" localSheetId="21" hidden="1">#REF!</definedName>
    <definedName name="_bdm.F76AB6C4BA884FA1B2E22C391E8CACDB.edm" hidden="1">#N/A</definedName>
    <definedName name="_bdm.F7B9B547D8E34689BC5D0027CF6055E0.edm" localSheetId="20" hidden="1">#REF!</definedName>
    <definedName name="_bdm.F7B9B547D8E34689BC5D0027CF6055E0.edm" localSheetId="21" hidden="1">#REF!</definedName>
    <definedName name="_bdm.F7C1BBB7E9FC4431B9A33D6FB43ADB2F.edm" localSheetId="20" hidden="1">#REF!</definedName>
    <definedName name="_bdm.F7C1BBB7E9FC4431B9A33D6FB43ADB2F.edm" localSheetId="21" hidden="1">#REF!</definedName>
    <definedName name="_bdm.F83586C5467B4D8E86EF589056A3A0BE.edm" localSheetId="20" hidden="1">#REF!</definedName>
    <definedName name="_bdm.F83586C5467B4D8E86EF589056A3A0BE.edm" localSheetId="21" hidden="1">#REF!</definedName>
    <definedName name="_bdm.F915C1020A2148399C8E3D0EDF7C60E8.edm" localSheetId="20" hidden="1">#REF!</definedName>
    <definedName name="_bdm.F915C1020A2148399C8E3D0EDF7C60E8.edm" localSheetId="21" hidden="1">#REF!</definedName>
    <definedName name="_bdm.F977C5EE9DF14220BCD8F94496DB0CDD.edm" localSheetId="20" hidden="1">#REF!</definedName>
    <definedName name="_bdm.F977C5EE9DF14220BCD8F94496DB0CDD.edm" localSheetId="21" hidden="1">#REF!</definedName>
    <definedName name="_bdm.F9B6F0C596914C1BA7902F7F72EBA610.edm" localSheetId="20" hidden="1">#REF!</definedName>
    <definedName name="_bdm.F9B6F0C596914C1BA7902F7F72EBA610.edm" localSheetId="21" hidden="1">#REF!</definedName>
    <definedName name="_bdm.F9F7D871A43F42AD999AF7B67D6F5D95.edm" localSheetId="20" hidden="1">#REF!</definedName>
    <definedName name="_bdm.F9F7D871A43F42AD999AF7B67D6F5D95.edm" localSheetId="21" hidden="1">#REF!</definedName>
    <definedName name="_bdm.F9FC8F5E773840848567F3A68597B8A8.edm" localSheetId="20" hidden="1">#REF!</definedName>
    <definedName name="_bdm.F9FC8F5E773840848567F3A68597B8A8.edm" localSheetId="21" hidden="1">#REF!</definedName>
    <definedName name="_bdm.FAD4F818A64246DCA5A3CC1D72F444F8.edm" localSheetId="20" hidden="1">#REF!</definedName>
    <definedName name="_bdm.FAD4F818A64246DCA5A3CC1D72F444F8.edm" localSheetId="21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20" hidden="1">#REF!</definedName>
    <definedName name="_bdm.FB2CD2FAD96B4658934875C9A9D078AB.edm" localSheetId="21" hidden="1">#REF!</definedName>
    <definedName name="_bdm.FBD394CC11E34BE89840D56E9DF598AD.edm" localSheetId="20" hidden="1">#REF!</definedName>
    <definedName name="_bdm.FBD394CC11E34BE89840D56E9DF598AD.edm" localSheetId="21" hidden="1">#REF!</definedName>
    <definedName name="_bdm.FC38D76DE2424A268BA444C2C5E20136.edm" localSheetId="20" hidden="1">#REF!</definedName>
    <definedName name="_bdm.FC38D76DE2424A268BA444C2C5E20136.edm" localSheetId="21" hidden="1">#REF!</definedName>
    <definedName name="_bdm.FC4798D2B08F43DB93157C1410DAC8B8.edm" localSheetId="20" hidden="1">#REF!</definedName>
    <definedName name="_bdm.FC4798D2B08F43DB93157C1410DAC8B8.edm" localSheetId="21" hidden="1">#REF!</definedName>
    <definedName name="_bdm.FC4AF241222841578B5F4E26F6E900D0.edm" localSheetId="20" hidden="1">#REF!</definedName>
    <definedName name="_bdm.FC4AF241222841578B5F4E26F6E900D0.edm" localSheetId="21" hidden="1">#REF!</definedName>
    <definedName name="_bdm.FC5CFBB0802544CE9D161CCDDF650BC2.edm" localSheetId="20" hidden="1">#REF!</definedName>
    <definedName name="_bdm.FC5CFBB0802544CE9D161CCDDF650BC2.edm" localSheetId="21" hidden="1">#REF!</definedName>
    <definedName name="_bdm.FC652EE742E74F82A3F633E4BC9279E0.edm" localSheetId="20" hidden="1">#REF!</definedName>
    <definedName name="_bdm.FC652EE742E74F82A3F633E4BC9279E0.edm" localSheetId="21" hidden="1">#REF!</definedName>
    <definedName name="_bdm.FC738B9A446646CAB612A88237E3EC89.edm" localSheetId="20" hidden="1">#REF!</definedName>
    <definedName name="_bdm.FC738B9A446646CAB612A88237E3EC89.edm" localSheetId="21" hidden="1">#REF!</definedName>
    <definedName name="_bdm.FD6AC686CA9747D4A45A628006334563.edm" localSheetId="20" hidden="1">#REF!</definedName>
    <definedName name="_bdm.FD6AC686CA9747D4A45A628006334563.edm" localSheetId="21" hidden="1">#REF!</definedName>
    <definedName name="_bdm.FDBFB05C828547938E594BDA582BACF3.edm" localSheetId="20" hidden="1">#REF!</definedName>
    <definedName name="_bdm.FDBFB05C828547938E594BDA582BACF3.edm" localSheetId="21" hidden="1">#REF!</definedName>
    <definedName name="_bdm.FDE8A18FC6334ABFB8E1374F2ED65117.edm" localSheetId="20" hidden="1">#REF!</definedName>
    <definedName name="_bdm.FDE8A18FC6334ABFB8E1374F2ED65117.edm" localSheetId="21" hidden="1">#REF!</definedName>
    <definedName name="_bdm.FE12273A77A34D38BAFE9D129E9E0D55.edm" localSheetId="20" hidden="1">#REF!</definedName>
    <definedName name="_bdm.FE12273A77A34D38BAFE9D129E9E0D55.edm" localSheetId="21" hidden="1">#REF!</definedName>
    <definedName name="_bdm.FE3B034B732A4C07A7FF9209E1543134.edm" localSheetId="20" hidden="1">#REF!</definedName>
    <definedName name="_bdm.FE3B034B732A4C07A7FF9209E1543134.edm" localSheetId="21" hidden="1">#REF!</definedName>
    <definedName name="_bdm.FE414A8F9C40466F8189980278CAB3BF.edm" localSheetId="20" hidden="1">#REF!</definedName>
    <definedName name="_bdm.FE414A8F9C40466F8189980278CAB3BF.edm" localSheetId="21" hidden="1">#REF!</definedName>
    <definedName name="_bdm.FE62B68B537341919ACFBD0B12D19344.edm" localSheetId="20" hidden="1">#REF!</definedName>
    <definedName name="_bdm.FE62B68B537341919ACFBD0B12D19344.edm" localSheetId="21" hidden="1">#REF!</definedName>
    <definedName name="_bdm.FEB5AA68288C47EC8E1790820EBF18DD.edm" localSheetId="20" hidden="1">#REF!</definedName>
    <definedName name="_bdm.FEB5AA68288C47EC8E1790820EBF18DD.edm" localSheetId="21" hidden="1">#REF!</definedName>
    <definedName name="_bdm.FEB6526B98684F3289F7BC1616A71698.edm" localSheetId="20" hidden="1">#REF!</definedName>
    <definedName name="_bdm.FEB6526B98684F3289F7BC1616A71698.edm" localSheetId="21" hidden="1">#REF!</definedName>
    <definedName name="_bdm.FF9F747ADEF111D6B62C0010A4863BFD.edm" localSheetId="20" hidden="1">#REF!</definedName>
    <definedName name="_bdm.FF9F747ADEF111D6B62C0010A4863BFD.edm" localSheetId="21" hidden="1">#REF!</definedName>
    <definedName name="_bdm.FFAF1297FB48449CB586D7B56C06F94B.edm" localSheetId="20" hidden="1">#REF!</definedName>
    <definedName name="_bdm.FFAF1297FB48449CB586D7B56C06F94B.edm" localSheetId="21" hidden="1">#REF!</definedName>
    <definedName name="_bdm.FFE2ACCAA2DE4113827B15FEDD6F8836.edm" localSheetId="20" hidden="1">#REF!</definedName>
    <definedName name="_bdm.FFE2ACCAA2DE4113827B15FEDD6F8836.edm" localSheetId="21" hidden="1">#REF!</definedName>
    <definedName name="_bdm.FFF8C2AAE3584FC8BE721C9436700369.edm" localSheetId="20" hidden="1">#REF!</definedName>
    <definedName name="_bdm.FFF8C2AAE3584FC8BE721C9436700369.edm" localSheetId="21" hidden="1">#REF!</definedName>
    <definedName name="_C" hidden="1">{#N/A,#N/A,FALSE,"AESTR_K"}</definedName>
    <definedName name="_d2" hidden="1">{"Income Statement",#N/A,FALSE,"CFMODEL";"Balance Sheet",#N/A,FALSE,"CFMODEL"}</definedName>
    <definedName name="_ex1" localSheetId="14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20" hidden="1">#REF!</definedName>
    <definedName name="_Fill" localSheetId="21" hidden="1">#REF!</definedName>
    <definedName name="_Fill" localSheetId="14" hidden="1">#REF!</definedName>
    <definedName name="_Fill" hidden="1">#REF!</definedName>
    <definedName name="_xlnm._FilterDatabase" localSheetId="7" hidden="1">'Deferral Detail'!$A$3:$Y$3</definedName>
    <definedName name="_xlnm._FilterDatabase" localSheetId="14" hidden="1">'GTZ depn def plant 12-2018 '!$A$4:$C$47</definedName>
    <definedName name="_xlnm._FilterDatabase" localSheetId="11" hidden="1">'Monthly Deprec'!$A$4:$AS$4</definedName>
    <definedName name="_fy97" hidden="1">{#N/A,#N/A,FALSE,"FY97";#N/A,#N/A,FALSE,"FY98";#N/A,#N/A,FALSE,"FY99";#N/A,#N/A,FALSE,"FY00";#N/A,#N/A,FALSE,"FY01"}</definedName>
    <definedName name="_GSRATES_1">"CT300001Latest          "</definedName>
    <definedName name="_GSRATES_COUNT">1</definedName>
    <definedName name="_jjj2" hidden="1">{"summary1",#N/A,TRUE,"Comps";"summary2",#N/A,TRUE,"Comps";"summary3",#N/A,TRUE,"Comps"}</definedName>
    <definedName name="_Key1" localSheetId="20" hidden="1">#REF!</definedName>
    <definedName name="_Key1" localSheetId="21" hidden="1">#REF!</definedName>
    <definedName name="_Key2" localSheetId="20" hidden="1">#REF!</definedName>
    <definedName name="_Key2" localSheetId="21" hidden="1">#REF!</definedName>
    <definedName name="_new1" localSheetId="14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Int" hidden="1">1</definedName>
    <definedName name="_Regression_Out" localSheetId="20" hidden="1">[2]FIA!#REF!</definedName>
    <definedName name="_Regression_Out" localSheetId="21" hidden="1">[2]FIA!#REF!</definedName>
    <definedName name="_Regression_Out" hidden="1">[2]FIA!#REF!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localSheetId="14" hidden="1">{#N/A,#N/A,FALSE,"CRPT";#N/A,#N/A,FALSE,"TREND";#N/A,#N/A,FALSE,"%Curve"}</definedName>
    <definedName name="_six6" hidden="1">{#N/A,#N/A,FALSE,"CRPT";#N/A,#N/A,FALSE,"TREND";#N/A,#N/A,FALSE,"%Curve"}</definedName>
    <definedName name="_Sort" localSheetId="20" hidden="1">#REF!</definedName>
    <definedName name="_Sort" localSheetId="21" hidden="1">#REF!</definedName>
    <definedName name="_t3" hidden="1">#N/A</definedName>
    <definedName name="_table_out" hidden="1">#N/A</definedName>
    <definedName name="_Table2_In2" localSheetId="20" hidden="1">#REF!</definedName>
    <definedName name="_Table2_In2" localSheetId="21" hidden="1">#REF!</definedName>
    <definedName name="_Table2_Out" localSheetId="20" hidden="1">#REF!</definedName>
    <definedName name="_Table2_Out" localSheetId="21" hidden="1">#REF!</definedName>
    <definedName name="_Table3_In2" localSheetId="20" hidden="1">#REF!</definedName>
    <definedName name="_Table3_In2" localSheetId="21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14" hidden="1">{#N/A,#N/A,FALSE,"schA"}</definedName>
    <definedName name="_www1" localSheetId="1" hidden="1">{#N/A,#N/A,FALSE,"schA"}</definedName>
    <definedName name="_www1" hidden="1">{#N/A,#N/A,FALSE,"schA"}</definedName>
    <definedName name="a" localSheetId="14" hidden="1">{"Plat Summary",#N/A,FALSE,"PLAT DESIGN"}</definedName>
    <definedName name="a" hidden="1">{"Plat Summary",#N/A,FALSE,"PLAT DESIGN"}</definedName>
    <definedName name="aaa" hidden="1">{#N/A,#N/A,FALSE,"Model";#N/A,#N/A,FALSE,"Division"}</definedName>
    <definedName name="AAA_DOCTOPS">"AAA_SET"</definedName>
    <definedName name="AAA_duser">"OFF"</definedName>
    <definedName name="AAAAAAAAAAAAAA" localSheetId="14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>1</definedName>
    <definedName name="as" localSheetId="20" hidden="1">#REF!,#REF!,#REF!,#REF!,#REF!,#REF!,#REF!,#REF!,#REF!,#REF!,#REF!,#REF!,#REF!,#REF!</definedName>
    <definedName name="as" localSheetId="21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localSheetId="14" hidden="1">{"Plat Summary",#N/A,FALSE,"PLAT DESIGN"}</definedName>
    <definedName name="b" localSheetId="1" hidden="1">{"Plat Summary",#N/A,FALSE,"PLAT DESIGN"}</definedName>
    <definedName name="b" hidden="1">{"Plat Summary",#N/A,FALSE,"PLAT DESIGN"}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20" hidden="1">#REF!</definedName>
    <definedName name="BEm" localSheetId="21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20" hidden="1">#REF!</definedName>
    <definedName name="BEx0017DGUEDPCFJUPUZOOLJCS2B" localSheetId="21" hidden="1">#REF!</definedName>
    <definedName name="BEx0017DGUEDPCFJUPUZOOLJCS2B" localSheetId="14" hidden="1">#REF!</definedName>
    <definedName name="BEx0017DGUEDPCFJUPUZOOLJCS2B" hidden="1">#REF!</definedName>
    <definedName name="BEx001CNWHJ5RULCSFM36ZCGJ1UH" localSheetId="20" hidden="1">#REF!</definedName>
    <definedName name="BEx001CNWHJ5RULCSFM36ZCGJ1UH" localSheetId="21" hidden="1">#REF!</definedName>
    <definedName name="BEx001CNWHJ5RULCSFM36ZCGJ1UH" localSheetId="14" hidden="1">#REF!</definedName>
    <definedName name="BEx001CNWHJ5RULCSFM36ZCGJ1UH" hidden="1">#REF!</definedName>
    <definedName name="BEx004791UAJIJSN57OT7YBLNP82" localSheetId="20" hidden="1">#REF!</definedName>
    <definedName name="BEx004791UAJIJSN57OT7YBLNP82" localSheetId="21" hidden="1">#REF!</definedName>
    <definedName name="BEx004791UAJIJSN57OT7YBLNP82" localSheetId="14" hidden="1">#REF!</definedName>
    <definedName name="BEx004791UAJIJSN57OT7YBLNP82" hidden="1">#REF!</definedName>
    <definedName name="BEx008P2NVFDLBHL7IZ5WTMVOQ1F" localSheetId="20" hidden="1">#REF!</definedName>
    <definedName name="BEx008P2NVFDLBHL7IZ5WTMVOQ1F" localSheetId="21" hidden="1">#REF!</definedName>
    <definedName name="BEx008P2NVFDLBHL7IZ5WTMVOQ1F" localSheetId="14" hidden="1">#REF!</definedName>
    <definedName name="BEx008P2NVFDLBHL7IZ5WTMVOQ1F" hidden="1">#REF!</definedName>
    <definedName name="BEx009G00IN0JUIAQ4WE9NHTMQE2" localSheetId="20" hidden="1">#REF!</definedName>
    <definedName name="BEx009G00IN0JUIAQ4WE9NHTMQE2" localSheetId="21" hidden="1">#REF!</definedName>
    <definedName name="BEx009G00IN0JUIAQ4WE9NHTMQE2" localSheetId="14" hidden="1">#REF!</definedName>
    <definedName name="BEx009G00IN0JUIAQ4WE9NHTMQE2" hidden="1">#REF!</definedName>
    <definedName name="BEx00DXTY2JDVGWQKV8H7FG4SV30" localSheetId="20" hidden="1">#REF!</definedName>
    <definedName name="BEx00DXTY2JDVGWQKV8H7FG4SV30" localSheetId="21" hidden="1">#REF!</definedName>
    <definedName name="BEx00DXTY2JDVGWQKV8H7FG4SV30" localSheetId="14" hidden="1">#REF!</definedName>
    <definedName name="BEx00DXTY2JDVGWQKV8H7FG4SV30" hidden="1">#REF!</definedName>
    <definedName name="BEx00GHLTYRH5N2S6P78YW1CD30N" localSheetId="20" hidden="1">#REF!</definedName>
    <definedName name="BEx00GHLTYRH5N2S6P78YW1CD30N" localSheetId="21" hidden="1">#REF!</definedName>
    <definedName name="BEx00GHLTYRH5N2S6P78YW1CD30N" localSheetId="14" hidden="1">#REF!</definedName>
    <definedName name="BEx00GHLTYRH5N2S6P78YW1CD30N" hidden="1">#REF!</definedName>
    <definedName name="BEx00JC31DY11L45SEU4B10BIN6W" localSheetId="20" hidden="1">#REF!</definedName>
    <definedName name="BEx00JC31DY11L45SEU4B10BIN6W" localSheetId="21" hidden="1">#REF!</definedName>
    <definedName name="BEx00JC31DY11L45SEU4B10BIN6W" localSheetId="14" hidden="1">#REF!</definedName>
    <definedName name="BEx00JC31DY11L45SEU4B10BIN6W" hidden="1">#REF!</definedName>
    <definedName name="BEx00KZHZBHP3TDV1YMX4B19B95O" localSheetId="20" hidden="1">#REF!</definedName>
    <definedName name="BEx00KZHZBHP3TDV1YMX4B19B95O" localSheetId="21" hidden="1">#REF!</definedName>
    <definedName name="BEx00KZHZBHP3TDV1YMX4B19B95O" localSheetId="14" hidden="1">#REF!</definedName>
    <definedName name="BEx00KZHZBHP3TDV1YMX4B19B95O" hidden="1">#REF!</definedName>
    <definedName name="BEx00P11V7HA4MS6XYY3P4BPVXML" localSheetId="20" hidden="1">#REF!</definedName>
    <definedName name="BEx00P11V7HA4MS6XYY3P4BPVXML" localSheetId="21" hidden="1">#REF!</definedName>
    <definedName name="BEx00P11V7HA4MS6XYY3P4BPVXML" localSheetId="14" hidden="1">#REF!</definedName>
    <definedName name="BEx00P11V7HA4MS6XYY3P4BPVXML" hidden="1">#REF!</definedName>
    <definedName name="BEx00PBV7V99V7M3LDYUTF31MUFJ" localSheetId="20" hidden="1">#REF!</definedName>
    <definedName name="BEx00PBV7V99V7M3LDYUTF31MUFJ" localSheetId="21" hidden="1">#REF!</definedName>
    <definedName name="BEx00PBV7V99V7M3LDYUTF31MUFJ" localSheetId="14" hidden="1">#REF!</definedName>
    <definedName name="BEx00PBV7V99V7M3LDYUTF31MUFJ" hidden="1">#REF!</definedName>
    <definedName name="BEx00SMIQJ55EVB7T24CORX0JWQO" localSheetId="20" hidden="1">#REF!</definedName>
    <definedName name="BEx00SMIQJ55EVB7T24CORX0JWQO" localSheetId="21" hidden="1">#REF!</definedName>
    <definedName name="BEx00SMIQJ55EVB7T24CORX0JWQO" localSheetId="14" hidden="1">#REF!</definedName>
    <definedName name="BEx00SMIQJ55EVB7T24CORX0JWQO" hidden="1">#REF!</definedName>
    <definedName name="BEx010V7DB7O7Z9NHSX27HZK4H76" localSheetId="20" hidden="1">#REF!</definedName>
    <definedName name="BEx010V7DB7O7Z9NHSX27HZK4H76" localSheetId="21" hidden="1">#REF!</definedName>
    <definedName name="BEx010V7DB7O7Z9NHSX27HZK4H76" localSheetId="14" hidden="1">#REF!</definedName>
    <definedName name="BEx010V7DB7O7Z9NHSX27HZK4H76" hidden="1">#REF!</definedName>
    <definedName name="BEx012IKS6YVHG9KTG2FAKRSMYLU" localSheetId="20" hidden="1">#REF!</definedName>
    <definedName name="BEx012IKS6YVHG9KTG2FAKRSMYLU" localSheetId="21" hidden="1">#REF!</definedName>
    <definedName name="BEx012IKS6YVHG9KTG2FAKRSMYLU" localSheetId="14" hidden="1">#REF!</definedName>
    <definedName name="BEx012IKS6YVHG9KTG2FAKRSMYLU" hidden="1">#REF!</definedName>
    <definedName name="BEx01HY6E3GJ66ABU5ABN26V6Q13" localSheetId="20" hidden="1">#REF!</definedName>
    <definedName name="BEx01HY6E3GJ66ABU5ABN26V6Q13" localSheetId="21" hidden="1">#REF!</definedName>
    <definedName name="BEx01HY6E3GJ66ABU5ABN26V6Q13" localSheetId="14" hidden="1">#REF!</definedName>
    <definedName name="BEx01HY6E3GJ66ABU5ABN26V6Q13" hidden="1">#REF!</definedName>
    <definedName name="BEx01PW5YQKEGAR8JDDI5OARYXDF" localSheetId="20" hidden="1">#REF!</definedName>
    <definedName name="BEx01PW5YQKEGAR8JDDI5OARYXDF" localSheetId="21" hidden="1">#REF!</definedName>
    <definedName name="BEx01PW5YQKEGAR8JDDI5OARYXDF" localSheetId="14" hidden="1">#REF!</definedName>
    <definedName name="BEx01PW5YQKEGAR8JDDI5OARYXDF" hidden="1">#REF!</definedName>
    <definedName name="BEx01QCB2ERCAYYOFDP3OQRWUU60" localSheetId="20" hidden="1">#REF!</definedName>
    <definedName name="BEx01QCB2ERCAYYOFDP3OQRWUU60" localSheetId="21" hidden="1">#REF!</definedName>
    <definedName name="BEx01QCB2ERCAYYOFDP3OQRWUU60" localSheetId="14" hidden="1">#REF!</definedName>
    <definedName name="BEx01QCB2ERCAYYOFDP3OQRWUU60" hidden="1">#REF!</definedName>
    <definedName name="BEx01U37NQSMTGJRU8EGTJORBJ6H" localSheetId="20" hidden="1">#REF!</definedName>
    <definedName name="BEx01U37NQSMTGJRU8EGTJORBJ6H" localSheetId="21" hidden="1">#REF!</definedName>
    <definedName name="BEx01U37NQSMTGJRU8EGTJORBJ6H" localSheetId="14" hidden="1">#REF!</definedName>
    <definedName name="BEx01U37NQSMTGJRU8EGTJORBJ6H" hidden="1">#REF!</definedName>
    <definedName name="BEx01XJ94SHJ1YQ7ORPW0RQGKI2H" localSheetId="20" hidden="1">#REF!</definedName>
    <definedName name="BEx01XJ94SHJ1YQ7ORPW0RQGKI2H" localSheetId="21" hidden="1">#REF!</definedName>
    <definedName name="BEx01XJ94SHJ1YQ7ORPW0RQGKI2H" localSheetId="14" hidden="1">#REF!</definedName>
    <definedName name="BEx01XJ94SHJ1YQ7ORPW0RQGKI2H" hidden="1">#REF!</definedName>
    <definedName name="BEx028BOZCS2MQO9MODVS6F7NCA3" localSheetId="20" hidden="1">#REF!</definedName>
    <definedName name="BEx028BOZCS2MQO9MODVS6F7NCA3" localSheetId="21" hidden="1">#REF!</definedName>
    <definedName name="BEx028BOZCS2MQO9MODVS6F7NCA3" localSheetId="14" hidden="1">#REF!</definedName>
    <definedName name="BEx028BOZCS2MQO9MODVS6F7NCA3" hidden="1">#REF!</definedName>
    <definedName name="BEx02DPUYNH76938V8GVORY8LRY1" localSheetId="20" hidden="1">#REF!</definedName>
    <definedName name="BEx02DPUYNH76938V8GVORY8LRY1" localSheetId="21" hidden="1">#REF!</definedName>
    <definedName name="BEx02DPUYNH76938V8GVORY8LRY1" localSheetId="14" hidden="1">#REF!</definedName>
    <definedName name="BEx02DPUYNH76938V8GVORY8LRY1" hidden="1">#REF!</definedName>
    <definedName name="BEx02PEP6DY4K1JGB0HHS3B6QOGZ" localSheetId="20" hidden="1">#REF!</definedName>
    <definedName name="BEx02PEP6DY4K1JGB0HHS3B6QOGZ" localSheetId="21" hidden="1">#REF!</definedName>
    <definedName name="BEx02PEP6DY4K1JGB0HHS3B6QOGZ" localSheetId="14" hidden="1">#REF!</definedName>
    <definedName name="BEx02PEP6DY4K1JGB0HHS3B6QOGZ" hidden="1">#REF!</definedName>
    <definedName name="BEx02Q08R9G839Q4RFGG9026C7PX" localSheetId="20" hidden="1">#REF!</definedName>
    <definedName name="BEx02Q08R9G839Q4RFGG9026C7PX" localSheetId="21" hidden="1">#REF!</definedName>
    <definedName name="BEx02Q08R9G839Q4RFGG9026C7PX" localSheetId="14" hidden="1">#REF!</definedName>
    <definedName name="BEx02Q08R9G839Q4RFGG9026C7PX" hidden="1">#REF!</definedName>
    <definedName name="BEx02SEL3Z1QWGAHXDPUA9WLTTPS" localSheetId="20" hidden="1">#REF!</definedName>
    <definedName name="BEx02SEL3Z1QWGAHXDPUA9WLTTPS" localSheetId="21" hidden="1">#REF!</definedName>
    <definedName name="BEx02SEL3Z1QWGAHXDPUA9WLTTPS" localSheetId="14" hidden="1">#REF!</definedName>
    <definedName name="BEx02SEL3Z1QWGAHXDPUA9WLTTPS" hidden="1">#REF!</definedName>
    <definedName name="BEx02Y3KJZH5BGDM9QEZ1PVVI114" localSheetId="20" hidden="1">#REF!</definedName>
    <definedName name="BEx02Y3KJZH5BGDM9QEZ1PVVI114" localSheetId="21" hidden="1">#REF!</definedName>
    <definedName name="BEx02Y3KJZH5BGDM9QEZ1PVVI114" localSheetId="14" hidden="1">#REF!</definedName>
    <definedName name="BEx02Y3KJZH5BGDM9QEZ1PVVI114" hidden="1">#REF!</definedName>
    <definedName name="BEx0313GRLLASDTVPW5DHTXHE74M" localSheetId="20" hidden="1">#REF!</definedName>
    <definedName name="BEx0313GRLLASDTVPW5DHTXHE74M" localSheetId="21" hidden="1">#REF!</definedName>
    <definedName name="BEx0313GRLLASDTVPW5DHTXHE74M" localSheetId="14" hidden="1">#REF!</definedName>
    <definedName name="BEx0313GRLLASDTVPW5DHTXHE74M" hidden="1">#REF!</definedName>
    <definedName name="BEx1F0SOZ3H5XUHXD7O01TCR8T6J" localSheetId="20" hidden="1">#REF!</definedName>
    <definedName name="BEx1F0SOZ3H5XUHXD7O01TCR8T6J" localSheetId="21" hidden="1">#REF!</definedName>
    <definedName name="BEx1F0SOZ3H5XUHXD7O01TCR8T6J" localSheetId="14" hidden="1">#REF!</definedName>
    <definedName name="BEx1F0SOZ3H5XUHXD7O01TCR8T6J" hidden="1">#REF!</definedName>
    <definedName name="BEx1F9HL824UCNCVZ2U62J4KZCX8" localSheetId="20" hidden="1">#REF!</definedName>
    <definedName name="BEx1F9HL824UCNCVZ2U62J4KZCX8" localSheetId="21" hidden="1">#REF!</definedName>
    <definedName name="BEx1F9HL824UCNCVZ2U62J4KZCX8" localSheetId="14" hidden="1">#REF!</definedName>
    <definedName name="BEx1F9HL824UCNCVZ2U62J4KZCX8" hidden="1">#REF!</definedName>
    <definedName name="BEx1FEVSJKTI1Q1Z874QZVFSJSVA" localSheetId="20" hidden="1">#REF!</definedName>
    <definedName name="BEx1FEVSJKTI1Q1Z874QZVFSJSVA" localSheetId="21" hidden="1">#REF!</definedName>
    <definedName name="BEx1FEVSJKTI1Q1Z874QZVFSJSVA" localSheetId="14" hidden="1">#REF!</definedName>
    <definedName name="BEx1FEVSJKTI1Q1Z874QZVFSJSVA" hidden="1">#REF!</definedName>
    <definedName name="BEx1FGDRUHHLI1GBHELT4PK0LY4V" localSheetId="20" hidden="1">#REF!</definedName>
    <definedName name="BEx1FGDRUHHLI1GBHELT4PK0LY4V" localSheetId="21" hidden="1">#REF!</definedName>
    <definedName name="BEx1FGDRUHHLI1GBHELT4PK0LY4V" localSheetId="14" hidden="1">#REF!</definedName>
    <definedName name="BEx1FGDRUHHLI1GBHELT4PK0LY4V" hidden="1">#REF!</definedName>
    <definedName name="BEx1FJZ7GKO99IYTP6GGGF7EUL3Z" localSheetId="20" hidden="1">#REF!</definedName>
    <definedName name="BEx1FJZ7GKO99IYTP6GGGF7EUL3Z" localSheetId="21" hidden="1">#REF!</definedName>
    <definedName name="BEx1FJZ7GKO99IYTP6GGGF7EUL3Z" localSheetId="14" hidden="1">#REF!</definedName>
    <definedName name="BEx1FJZ7GKO99IYTP6GGGF7EUL3Z" hidden="1">#REF!</definedName>
    <definedName name="BEx1FPDH0YKYQXDHUTFIQLIF34J8" localSheetId="20" hidden="1">#REF!</definedName>
    <definedName name="BEx1FPDH0YKYQXDHUTFIQLIF34J8" localSheetId="21" hidden="1">#REF!</definedName>
    <definedName name="BEx1FPDH0YKYQXDHUTFIQLIF34J8" localSheetId="14" hidden="1">#REF!</definedName>
    <definedName name="BEx1FPDH0YKYQXDHUTFIQLIF34J8" hidden="1">#REF!</definedName>
    <definedName name="BEx1FQ9SZAGL2HEKRB046EOQDWOX" localSheetId="20" hidden="1">#REF!</definedName>
    <definedName name="BEx1FQ9SZAGL2HEKRB046EOQDWOX" localSheetId="21" hidden="1">#REF!</definedName>
    <definedName name="BEx1FQ9SZAGL2HEKRB046EOQDWOX" localSheetId="14" hidden="1">#REF!</definedName>
    <definedName name="BEx1FQ9SZAGL2HEKRB046EOQDWOX" hidden="1">#REF!</definedName>
    <definedName name="BEx1FZV2CM77TBH1R6YYV9P06KA2" localSheetId="20" hidden="1">#REF!</definedName>
    <definedName name="BEx1FZV2CM77TBH1R6YYV9P06KA2" localSheetId="21" hidden="1">#REF!</definedName>
    <definedName name="BEx1FZV2CM77TBH1R6YYV9P06KA2" localSheetId="14" hidden="1">#REF!</definedName>
    <definedName name="BEx1FZV2CM77TBH1R6YYV9P06KA2" hidden="1">#REF!</definedName>
    <definedName name="BEx1G59AY8195JTUM6P18VXUFJ3E" localSheetId="20" hidden="1">#REF!</definedName>
    <definedName name="BEx1G59AY8195JTUM6P18VXUFJ3E" localSheetId="21" hidden="1">#REF!</definedName>
    <definedName name="BEx1G59AY8195JTUM6P18VXUFJ3E" localSheetId="14" hidden="1">#REF!</definedName>
    <definedName name="BEx1G59AY8195JTUM6P18VXUFJ3E" hidden="1">#REF!</definedName>
    <definedName name="BEx1GKUDMCV60BOZT0SENCT0MD8L" localSheetId="20" hidden="1">#REF!</definedName>
    <definedName name="BEx1GKUDMCV60BOZT0SENCT0MD8L" localSheetId="21" hidden="1">#REF!</definedName>
    <definedName name="BEx1GKUDMCV60BOZT0SENCT0MD8L" localSheetId="14" hidden="1">#REF!</definedName>
    <definedName name="BEx1GKUDMCV60BOZT0SENCT0MD8L" hidden="1">#REF!</definedName>
    <definedName name="BEx1GUVQ5L0JCX3E4SROI4WBYVTO" localSheetId="20" hidden="1">#REF!</definedName>
    <definedName name="BEx1GUVQ5L0JCX3E4SROI4WBYVTO" localSheetId="21" hidden="1">#REF!</definedName>
    <definedName name="BEx1GUVQ5L0JCX3E4SROI4WBYVTO" localSheetId="14" hidden="1">#REF!</definedName>
    <definedName name="BEx1GUVQ5L0JCX3E4SROI4WBYVTO" hidden="1">#REF!</definedName>
    <definedName name="BEx1GVMRHFXUP6XYYY9NR12PV5TF" localSheetId="20" hidden="1">#REF!</definedName>
    <definedName name="BEx1GVMRHFXUP6XYYY9NR12PV5TF" localSheetId="21" hidden="1">#REF!</definedName>
    <definedName name="BEx1GVMRHFXUP6XYYY9NR12PV5TF" localSheetId="14" hidden="1">#REF!</definedName>
    <definedName name="BEx1GVMRHFXUP6XYYY9NR12PV5TF" hidden="1">#REF!</definedName>
    <definedName name="BEx1H6KIT7BHUH6MDDWC935V9N47" localSheetId="20" hidden="1">#REF!</definedName>
    <definedName name="BEx1H6KIT7BHUH6MDDWC935V9N47" localSheetId="21" hidden="1">#REF!</definedName>
    <definedName name="BEx1H6KIT7BHUH6MDDWC935V9N47" localSheetId="14" hidden="1">#REF!</definedName>
    <definedName name="BEx1H6KIT7BHUH6MDDWC935V9N47" hidden="1">#REF!</definedName>
    <definedName name="BEx1HA60AI3STEJQZAQ0RA3Q3AZV" localSheetId="20" hidden="1">#REF!</definedName>
    <definedName name="BEx1HA60AI3STEJQZAQ0RA3Q3AZV" localSheetId="21" hidden="1">#REF!</definedName>
    <definedName name="BEx1HA60AI3STEJQZAQ0RA3Q3AZV" localSheetId="14" hidden="1">#REF!</definedName>
    <definedName name="BEx1HA60AI3STEJQZAQ0RA3Q3AZV" hidden="1">#REF!</definedName>
    <definedName name="BEx1HB2DBVO5N6V2WX7BEHUFYTFU" localSheetId="20" hidden="1">#REF!</definedName>
    <definedName name="BEx1HB2DBVO5N6V2WX7BEHUFYTFU" localSheetId="21" hidden="1">#REF!</definedName>
    <definedName name="BEx1HB2DBVO5N6V2WX7BEHUFYTFU" localSheetId="14" hidden="1">#REF!</definedName>
    <definedName name="BEx1HB2DBVO5N6V2WX7BEHUFYTFU" hidden="1">#REF!</definedName>
    <definedName name="BEx1HDGOOJ3SKHYMWUZJ1P0RQZ9N" localSheetId="20" hidden="1">#REF!</definedName>
    <definedName name="BEx1HDGOOJ3SKHYMWUZJ1P0RQZ9N" localSheetId="21" hidden="1">#REF!</definedName>
    <definedName name="BEx1HDGOOJ3SKHYMWUZJ1P0RQZ9N" localSheetId="14" hidden="1">#REF!</definedName>
    <definedName name="BEx1HDGOOJ3SKHYMWUZJ1P0RQZ9N" hidden="1">#REF!</definedName>
    <definedName name="BEx1HDM5ZXSJG6JQEMSFV52PZ10V" localSheetId="20" hidden="1">#REF!</definedName>
    <definedName name="BEx1HDM5ZXSJG6JQEMSFV52PZ10V" localSheetId="21" hidden="1">#REF!</definedName>
    <definedName name="BEx1HDM5ZXSJG6JQEMSFV52PZ10V" localSheetId="14" hidden="1">#REF!</definedName>
    <definedName name="BEx1HDM5ZXSJG6JQEMSFV52PZ10V" hidden="1">#REF!</definedName>
    <definedName name="BEx1HETBBZVN5F43LKOFMC4QB0CR" localSheetId="20" hidden="1">#REF!</definedName>
    <definedName name="BEx1HETBBZVN5F43LKOFMC4QB0CR" localSheetId="21" hidden="1">#REF!</definedName>
    <definedName name="BEx1HETBBZVN5F43LKOFMC4QB0CR" localSheetId="14" hidden="1">#REF!</definedName>
    <definedName name="BEx1HETBBZVN5F43LKOFMC4QB0CR" hidden="1">#REF!</definedName>
    <definedName name="BEx1HGWNWPLNXICOTP90TKQVVE4E" localSheetId="20" hidden="1">#REF!</definedName>
    <definedName name="BEx1HGWNWPLNXICOTP90TKQVVE4E" localSheetId="21" hidden="1">#REF!</definedName>
    <definedName name="BEx1HGWNWPLNXICOTP90TKQVVE4E" localSheetId="14" hidden="1">#REF!</definedName>
    <definedName name="BEx1HGWNWPLNXICOTP90TKQVVE4E" hidden="1">#REF!</definedName>
    <definedName name="BEx1HIPLJZABY0EMUOTZN0EQMDPU" localSheetId="20" hidden="1">#REF!</definedName>
    <definedName name="BEx1HIPLJZABY0EMUOTZN0EQMDPU" localSheetId="21" hidden="1">#REF!</definedName>
    <definedName name="BEx1HIPLJZABY0EMUOTZN0EQMDPU" localSheetId="14" hidden="1">#REF!</definedName>
    <definedName name="BEx1HIPLJZABY0EMUOTZN0EQMDPU" hidden="1">#REF!</definedName>
    <definedName name="BEx1HO94JIRX219MPWMB5E5XZ04X" localSheetId="20" hidden="1">#REF!</definedName>
    <definedName name="BEx1HO94JIRX219MPWMB5E5XZ04X" localSheetId="21" hidden="1">#REF!</definedName>
    <definedName name="BEx1HO94JIRX219MPWMB5E5XZ04X" localSheetId="14" hidden="1">#REF!</definedName>
    <definedName name="BEx1HO94JIRX219MPWMB5E5XZ04X" hidden="1">#REF!</definedName>
    <definedName name="BEx1HQNF6KHM21E3XLW0NMSSEI9S" localSheetId="20" hidden="1">#REF!</definedName>
    <definedName name="BEx1HQNF6KHM21E3XLW0NMSSEI9S" localSheetId="21" hidden="1">#REF!</definedName>
    <definedName name="BEx1HQNF6KHM21E3XLW0NMSSEI9S" localSheetId="14" hidden="1">#REF!</definedName>
    <definedName name="BEx1HQNF6KHM21E3XLW0NMSSEI9S" hidden="1">#REF!</definedName>
    <definedName name="BEx1HSLNWIW4S97ZBYY7I7M5YVH4" localSheetId="20" hidden="1">#REF!</definedName>
    <definedName name="BEx1HSLNWIW4S97ZBYY7I7M5YVH4" localSheetId="21" hidden="1">#REF!</definedName>
    <definedName name="BEx1HSLNWIW4S97ZBYY7I7M5YVH4" localSheetId="14" hidden="1">#REF!</definedName>
    <definedName name="BEx1HSLNWIW4S97ZBYY7I7M5YVH4" hidden="1">#REF!</definedName>
    <definedName name="BEx1HZCBBWLB2BTNOXP319ZDEVOJ" localSheetId="20" hidden="1">#REF!</definedName>
    <definedName name="BEx1HZCBBWLB2BTNOXP319ZDEVOJ" localSheetId="21" hidden="1">#REF!</definedName>
    <definedName name="BEx1HZCBBWLB2BTNOXP319ZDEVOJ" localSheetId="14" hidden="1">#REF!</definedName>
    <definedName name="BEx1HZCBBWLB2BTNOXP319ZDEVOJ" hidden="1">#REF!</definedName>
    <definedName name="BEx1I4QKTILCKZUSOJCVZN7SNHL5" localSheetId="20" hidden="1">#REF!</definedName>
    <definedName name="BEx1I4QKTILCKZUSOJCVZN7SNHL5" localSheetId="21" hidden="1">#REF!</definedName>
    <definedName name="BEx1I4QKTILCKZUSOJCVZN7SNHL5" localSheetId="14" hidden="1">#REF!</definedName>
    <definedName name="BEx1I4QKTILCKZUSOJCVZN7SNHL5" hidden="1">#REF!</definedName>
    <definedName name="BEx1IE0ZP7RIFM9FI24S9I6AAJ14" localSheetId="20" hidden="1">#REF!</definedName>
    <definedName name="BEx1IE0ZP7RIFM9FI24S9I6AAJ14" localSheetId="21" hidden="1">#REF!</definedName>
    <definedName name="BEx1IE0ZP7RIFM9FI24S9I6AAJ14" localSheetId="14" hidden="1">#REF!</definedName>
    <definedName name="BEx1IE0ZP7RIFM9FI24S9I6AAJ14" hidden="1">#REF!</definedName>
    <definedName name="BEx1IGQ5B697MNDOE06MVSR0H58E" localSheetId="20" hidden="1">#REF!</definedName>
    <definedName name="BEx1IGQ5B697MNDOE06MVSR0H58E" localSheetId="21" hidden="1">#REF!</definedName>
    <definedName name="BEx1IGQ5B697MNDOE06MVSR0H58E" localSheetId="14" hidden="1">#REF!</definedName>
    <definedName name="BEx1IGQ5B697MNDOE06MVSR0H58E" hidden="1">#REF!</definedName>
    <definedName name="BEx1IKRPW8MLB9Y485M1TL2IT9SH" localSheetId="20" hidden="1">#REF!</definedName>
    <definedName name="BEx1IKRPW8MLB9Y485M1TL2IT9SH" localSheetId="21" hidden="1">#REF!</definedName>
    <definedName name="BEx1IKRPW8MLB9Y485M1TL2IT9SH" localSheetId="14" hidden="1">#REF!</definedName>
    <definedName name="BEx1IKRPW8MLB9Y485M1TL2IT9SH" hidden="1">#REF!</definedName>
    <definedName name="BEx1IPKCFCT3TL9MSO1LSYJ2VJ2X" localSheetId="20" hidden="1">#REF!</definedName>
    <definedName name="BEx1IPKCFCT3TL9MSO1LSYJ2VJ2X" localSheetId="21" hidden="1">#REF!</definedName>
    <definedName name="BEx1IPKCFCT3TL9MSO1LSYJ2VJ2X" localSheetId="14" hidden="1">#REF!</definedName>
    <definedName name="BEx1IPKCFCT3TL9MSO1LSYJ2VJ2X" hidden="1">#REF!</definedName>
    <definedName name="BEx1IW5PQTTMD62XZ287XF2O3FBQ" localSheetId="20" hidden="1">#REF!</definedName>
    <definedName name="BEx1IW5PQTTMD62XZ287XF2O3FBQ" localSheetId="21" hidden="1">#REF!</definedName>
    <definedName name="BEx1IW5PQTTMD62XZ287XF2O3FBQ" localSheetId="14" hidden="1">#REF!</definedName>
    <definedName name="BEx1IW5PQTTMD62XZ287XF2O3FBQ" hidden="1">#REF!</definedName>
    <definedName name="BEx1J0CSSHDJGBJUHVOEMCF2P4DL" localSheetId="20" hidden="1">#REF!</definedName>
    <definedName name="BEx1J0CSSHDJGBJUHVOEMCF2P4DL" localSheetId="21" hidden="1">#REF!</definedName>
    <definedName name="BEx1J0CSSHDJGBJUHVOEMCF2P4DL" localSheetId="14" hidden="1">#REF!</definedName>
    <definedName name="BEx1J0CSSHDJGBJUHVOEMCF2P4DL" hidden="1">#REF!</definedName>
    <definedName name="BEx1J0NL6D3ILC18B48AL0VNEN9A" localSheetId="20" hidden="1">#REF!</definedName>
    <definedName name="BEx1J0NL6D3ILC18B48AL0VNEN9A" localSheetId="21" hidden="1">#REF!</definedName>
    <definedName name="BEx1J0NL6D3ILC18B48AL0VNEN9A" localSheetId="14" hidden="1">#REF!</definedName>
    <definedName name="BEx1J0NL6D3ILC18B48AL0VNEN9A" hidden="1">#REF!</definedName>
    <definedName name="BEx1J7E8VCGLPYU82QXVUG5N3ZAI" localSheetId="20" hidden="1">#REF!</definedName>
    <definedName name="BEx1J7E8VCGLPYU82QXVUG5N3ZAI" localSheetId="21" hidden="1">#REF!</definedName>
    <definedName name="BEx1J7E8VCGLPYU82QXVUG5N3ZAI" localSheetId="14" hidden="1">#REF!</definedName>
    <definedName name="BEx1J7E8VCGLPYU82QXVUG5N3ZAI" hidden="1">#REF!</definedName>
    <definedName name="BEx1JGE2YQWH8S25USOY08XVGO0D" localSheetId="20" hidden="1">#REF!</definedName>
    <definedName name="BEx1JGE2YQWH8S25USOY08XVGO0D" localSheetId="21" hidden="1">#REF!</definedName>
    <definedName name="BEx1JGE2YQWH8S25USOY08XVGO0D" localSheetId="14" hidden="1">#REF!</definedName>
    <definedName name="BEx1JGE2YQWH8S25USOY08XVGO0D" hidden="1">#REF!</definedName>
    <definedName name="BEx1JJJC9T1W7HY4V7HP1S1W4JO1" localSheetId="20" hidden="1">#REF!</definedName>
    <definedName name="BEx1JJJC9T1W7HY4V7HP1S1W4JO1" localSheetId="21" hidden="1">#REF!</definedName>
    <definedName name="BEx1JJJC9T1W7HY4V7HP1S1W4JO1" localSheetId="14" hidden="1">#REF!</definedName>
    <definedName name="BEx1JJJC9T1W7HY4V7HP1S1W4JO1" hidden="1">#REF!</definedName>
    <definedName name="BEx1JKKZSJ7DI4PTFVI9VVFMB1X2" localSheetId="20" hidden="1">#REF!</definedName>
    <definedName name="BEx1JKKZSJ7DI4PTFVI9VVFMB1X2" localSheetId="21" hidden="1">#REF!</definedName>
    <definedName name="BEx1JKKZSJ7DI4PTFVI9VVFMB1X2" localSheetId="14" hidden="1">#REF!</definedName>
    <definedName name="BEx1JKKZSJ7DI4PTFVI9VVFMB1X2" hidden="1">#REF!</definedName>
    <definedName name="BEx1JUBQFRVMASSFK4B3V0AD7YP9" localSheetId="20" hidden="1">#REF!</definedName>
    <definedName name="BEx1JUBQFRVMASSFK4B3V0AD7YP9" localSheetId="21" hidden="1">#REF!</definedName>
    <definedName name="BEx1JUBQFRVMASSFK4B3V0AD7YP9" localSheetId="14" hidden="1">#REF!</definedName>
    <definedName name="BEx1JUBQFRVMASSFK4B3V0AD7YP9" hidden="1">#REF!</definedName>
    <definedName name="BEx1JVTOATZGRJFXGXPJJLC4DOBE" localSheetId="20" hidden="1">#REF!</definedName>
    <definedName name="BEx1JVTOATZGRJFXGXPJJLC4DOBE" localSheetId="21" hidden="1">#REF!</definedName>
    <definedName name="BEx1JVTOATZGRJFXGXPJJLC4DOBE" localSheetId="14" hidden="1">#REF!</definedName>
    <definedName name="BEx1JVTOATZGRJFXGXPJJLC4DOBE" hidden="1">#REF!</definedName>
    <definedName name="BEx1JXBM5W4YRWNQ0P95QQS6JWD6" localSheetId="20" hidden="1">#REF!</definedName>
    <definedName name="BEx1JXBM5W4YRWNQ0P95QQS6JWD6" localSheetId="21" hidden="1">#REF!</definedName>
    <definedName name="BEx1JXBM5W4YRWNQ0P95QQS6JWD6" localSheetId="14" hidden="1">#REF!</definedName>
    <definedName name="BEx1JXBM5W4YRWNQ0P95QQS6JWD6" hidden="1">#REF!</definedName>
    <definedName name="BEx1KGY9QEHZ9QSARMQUTQKRK4UX" localSheetId="20" hidden="1">#REF!</definedName>
    <definedName name="BEx1KGY9QEHZ9QSARMQUTQKRK4UX" localSheetId="21" hidden="1">#REF!</definedName>
    <definedName name="BEx1KGY9QEHZ9QSARMQUTQKRK4UX" localSheetId="14" hidden="1">#REF!</definedName>
    <definedName name="BEx1KGY9QEHZ9QSARMQUTQKRK4UX" hidden="1">#REF!</definedName>
    <definedName name="BEx1KIWH5MOLR00SBECT39NS3AJ1" localSheetId="20" hidden="1">#REF!</definedName>
    <definedName name="BEx1KIWH5MOLR00SBECT39NS3AJ1" localSheetId="21" hidden="1">#REF!</definedName>
    <definedName name="BEx1KIWH5MOLR00SBECT39NS3AJ1" localSheetId="14" hidden="1">#REF!</definedName>
    <definedName name="BEx1KIWH5MOLR00SBECT39NS3AJ1" hidden="1">#REF!</definedName>
    <definedName name="BEx1KKP1ELIF2UII2FWVGL7M1X7J" localSheetId="20" hidden="1">#REF!</definedName>
    <definedName name="BEx1KKP1ELIF2UII2FWVGL7M1X7J" localSheetId="21" hidden="1">#REF!</definedName>
    <definedName name="BEx1KKP1ELIF2UII2FWVGL7M1X7J" localSheetId="14" hidden="1">#REF!</definedName>
    <definedName name="BEx1KKP1ELIF2UII2FWVGL7M1X7J" hidden="1">#REF!</definedName>
    <definedName name="BEx1KQJKIAPZKE9YDYH5HKXX52FM" localSheetId="20" hidden="1">#REF!</definedName>
    <definedName name="BEx1KQJKIAPZKE9YDYH5HKXX52FM" localSheetId="21" hidden="1">#REF!</definedName>
    <definedName name="BEx1KQJKIAPZKE9YDYH5HKXX52FM" localSheetId="14" hidden="1">#REF!</definedName>
    <definedName name="BEx1KQJKIAPZKE9YDYH5HKXX52FM" hidden="1">#REF!</definedName>
    <definedName name="BEx1KUVWMB0QCWA3RBE4CADFVRIS" localSheetId="20" hidden="1">#REF!</definedName>
    <definedName name="BEx1KUVWMB0QCWA3RBE4CADFVRIS" localSheetId="21" hidden="1">#REF!</definedName>
    <definedName name="BEx1KUVWMB0QCWA3RBE4CADFVRIS" localSheetId="14" hidden="1">#REF!</definedName>
    <definedName name="BEx1KUVWMB0QCWA3RBE4CADFVRIS" hidden="1">#REF!</definedName>
    <definedName name="BEx1L0AAH7PV8PPQQDBP5AI4TLYP" localSheetId="20" hidden="1">#REF!</definedName>
    <definedName name="BEx1L0AAH7PV8PPQQDBP5AI4TLYP" localSheetId="21" hidden="1">#REF!</definedName>
    <definedName name="BEx1L0AAH7PV8PPQQDBP5AI4TLYP" localSheetId="14" hidden="1">#REF!</definedName>
    <definedName name="BEx1L0AAH7PV8PPQQDBP5AI4TLYP" hidden="1">#REF!</definedName>
    <definedName name="BEx1L2OG1SDFK2TPXELJ77YP4NI2" localSheetId="20" hidden="1">#REF!</definedName>
    <definedName name="BEx1L2OG1SDFK2TPXELJ77YP4NI2" localSheetId="21" hidden="1">#REF!</definedName>
    <definedName name="BEx1L2OG1SDFK2TPXELJ77YP4NI2" localSheetId="14" hidden="1">#REF!</definedName>
    <definedName name="BEx1L2OG1SDFK2TPXELJ77YP4NI2" hidden="1">#REF!</definedName>
    <definedName name="BEx1L6Q60MWRDJB4L20LK0XPA0Z2" localSheetId="20" hidden="1">#REF!</definedName>
    <definedName name="BEx1L6Q60MWRDJB4L20LK0XPA0Z2" localSheetId="21" hidden="1">#REF!</definedName>
    <definedName name="BEx1L6Q60MWRDJB4L20LK0XPA0Z2" localSheetId="14" hidden="1">#REF!</definedName>
    <definedName name="BEx1L6Q60MWRDJB4L20LK0XPA0Z2" hidden="1">#REF!</definedName>
    <definedName name="BEx1L7BSEFOLQDNZWMLUNBRO08T4" localSheetId="20" hidden="1">#REF!</definedName>
    <definedName name="BEx1L7BSEFOLQDNZWMLUNBRO08T4" localSheetId="21" hidden="1">#REF!</definedName>
    <definedName name="BEx1L7BSEFOLQDNZWMLUNBRO08T4" localSheetId="14" hidden="1">#REF!</definedName>
    <definedName name="BEx1L7BSEFOLQDNZWMLUNBRO08T4" hidden="1">#REF!</definedName>
    <definedName name="BEx1LD63FP2Z4BR9TKSHOZW9KKZ5" localSheetId="20" hidden="1">#REF!</definedName>
    <definedName name="BEx1LD63FP2Z4BR9TKSHOZW9KKZ5" localSheetId="21" hidden="1">#REF!</definedName>
    <definedName name="BEx1LD63FP2Z4BR9TKSHOZW9KKZ5" localSheetId="14" hidden="1">#REF!</definedName>
    <definedName name="BEx1LD63FP2Z4BR9TKSHOZW9KKZ5" hidden="1">#REF!</definedName>
    <definedName name="BEx1LDMB9RW982DUILM2WPT5VWQ3" localSheetId="20" hidden="1">#REF!</definedName>
    <definedName name="BEx1LDMB9RW982DUILM2WPT5VWQ3" localSheetId="21" hidden="1">#REF!</definedName>
    <definedName name="BEx1LDMB9RW982DUILM2WPT5VWQ3" localSheetId="14" hidden="1">#REF!</definedName>
    <definedName name="BEx1LDMB9RW982DUILM2WPT5VWQ3" hidden="1">#REF!</definedName>
    <definedName name="BEx1LFF2UQ13XL4X1I2WBD73NZ21" localSheetId="20" hidden="1">#REF!</definedName>
    <definedName name="BEx1LFF2UQ13XL4X1I2WBD73NZ21" localSheetId="21" hidden="1">#REF!</definedName>
    <definedName name="BEx1LFF2UQ13XL4X1I2WBD73NZ21" localSheetId="14" hidden="1">#REF!</definedName>
    <definedName name="BEx1LFF2UQ13XL4X1I2WBD73NZ21" hidden="1">#REF!</definedName>
    <definedName name="BEx1LKTB33LO23ACTADIVRY7ZNFC" localSheetId="20" hidden="1">#REF!</definedName>
    <definedName name="BEx1LKTB33LO23ACTADIVRY7ZNFC" localSheetId="21" hidden="1">#REF!</definedName>
    <definedName name="BEx1LKTB33LO23ACTADIVRY7ZNFC" localSheetId="14" hidden="1">#REF!</definedName>
    <definedName name="BEx1LKTB33LO23ACTADIVRY7ZNFC" hidden="1">#REF!</definedName>
    <definedName name="BEx1LQNKVZAXGSEPDAM8AWU2FHHJ" localSheetId="20" hidden="1">#REF!</definedName>
    <definedName name="BEx1LQNKVZAXGSEPDAM8AWU2FHHJ" localSheetId="21" hidden="1">#REF!</definedName>
    <definedName name="BEx1LQNKVZAXGSEPDAM8AWU2FHHJ" localSheetId="14" hidden="1">#REF!</definedName>
    <definedName name="BEx1LQNKVZAXGSEPDAM8AWU2FHHJ" hidden="1">#REF!</definedName>
    <definedName name="BEx1LRPGDQCOEMW8YT80J1XCDCIV" localSheetId="20" hidden="1">#REF!</definedName>
    <definedName name="BEx1LRPGDQCOEMW8YT80J1XCDCIV" localSheetId="21" hidden="1">#REF!</definedName>
    <definedName name="BEx1LRPGDQCOEMW8YT80J1XCDCIV" localSheetId="14" hidden="1">#REF!</definedName>
    <definedName name="BEx1LRPGDQCOEMW8YT80J1XCDCIV" hidden="1">#REF!</definedName>
    <definedName name="BEx1LRUSJW4JG54X07QWD9R27WV9" localSheetId="20" hidden="1">#REF!</definedName>
    <definedName name="BEx1LRUSJW4JG54X07QWD9R27WV9" localSheetId="21" hidden="1">#REF!</definedName>
    <definedName name="BEx1LRUSJW4JG54X07QWD9R27WV9" localSheetId="14" hidden="1">#REF!</definedName>
    <definedName name="BEx1LRUSJW4JG54X07QWD9R27WV9" hidden="1">#REF!</definedName>
    <definedName name="BEx1M1WBK5T0LP1AK2JYV6W87ID6" localSheetId="20" hidden="1">#REF!</definedName>
    <definedName name="BEx1M1WBK5T0LP1AK2JYV6W87ID6" localSheetId="21" hidden="1">#REF!</definedName>
    <definedName name="BEx1M1WBK5T0LP1AK2JYV6W87ID6" localSheetId="14" hidden="1">#REF!</definedName>
    <definedName name="BEx1M1WBK5T0LP1AK2JYV6W87ID6" hidden="1">#REF!</definedName>
    <definedName name="BEx1M51HHDYGIT8PON7U8ICL2S95" localSheetId="20" hidden="1">#REF!</definedName>
    <definedName name="BEx1M51HHDYGIT8PON7U8ICL2S95" localSheetId="21" hidden="1">#REF!</definedName>
    <definedName name="BEx1M51HHDYGIT8PON7U8ICL2S95" localSheetId="14" hidden="1">#REF!</definedName>
    <definedName name="BEx1M51HHDYGIT8PON7U8ICL2S95" hidden="1">#REF!</definedName>
    <definedName name="BEx1MP4FWKV0QYXE13PX9JSNA270" localSheetId="20" hidden="1">#REF!</definedName>
    <definedName name="BEx1MP4FWKV0QYXE13PX9JSNA270" localSheetId="21" hidden="1">#REF!</definedName>
    <definedName name="BEx1MP4FWKV0QYXE13PX9JSNA270" localSheetId="14" hidden="1">#REF!</definedName>
    <definedName name="BEx1MP4FWKV0QYXE13PX9JSNA270" hidden="1">#REF!</definedName>
    <definedName name="BEx1MSV791FSS4CZQKG04NHT3F79" localSheetId="20" hidden="1">#REF!</definedName>
    <definedName name="BEx1MSV791FSS4CZQKG04NHT3F79" localSheetId="21" hidden="1">#REF!</definedName>
    <definedName name="BEx1MSV791FSS4CZQKG04NHT3F79" localSheetId="14" hidden="1">#REF!</definedName>
    <definedName name="BEx1MSV791FSS4CZQKG04NHT3F79" hidden="1">#REF!</definedName>
    <definedName name="BEx1MTRKKVCHOZ0YGID6HZ49LJTO" localSheetId="20" hidden="1">#REF!</definedName>
    <definedName name="BEx1MTRKKVCHOZ0YGID6HZ49LJTO" localSheetId="21" hidden="1">#REF!</definedName>
    <definedName name="BEx1MTRKKVCHOZ0YGID6HZ49LJTO" localSheetId="14" hidden="1">#REF!</definedName>
    <definedName name="BEx1MTRKKVCHOZ0YGID6HZ49LJTO" hidden="1">#REF!</definedName>
    <definedName name="BEx1N3CUJ3UX61X38ZAJVPEN4KMC" localSheetId="20" hidden="1">#REF!</definedName>
    <definedName name="BEx1N3CUJ3UX61X38ZAJVPEN4KMC" localSheetId="21" hidden="1">#REF!</definedName>
    <definedName name="BEx1N3CUJ3UX61X38ZAJVPEN4KMC" localSheetId="14" hidden="1">#REF!</definedName>
    <definedName name="BEx1N3CUJ3UX61X38ZAJVPEN4KMC" hidden="1">#REF!</definedName>
    <definedName name="BEx1N5R5IJ3CG6CL344F5KWPINEO" localSheetId="20" hidden="1">#REF!</definedName>
    <definedName name="BEx1N5R5IJ3CG6CL344F5KWPINEO" localSheetId="21" hidden="1">#REF!</definedName>
    <definedName name="BEx1N5R5IJ3CG6CL344F5KWPINEO" localSheetId="14" hidden="1">#REF!</definedName>
    <definedName name="BEx1N5R5IJ3CG6CL344F5KWPINEO" hidden="1">#REF!</definedName>
    <definedName name="BEx1NFCFVPBS7XURQ8Y0BZEGPBVP" localSheetId="20" hidden="1">#REF!</definedName>
    <definedName name="BEx1NFCFVPBS7XURQ8Y0BZEGPBVP" localSheetId="21" hidden="1">#REF!</definedName>
    <definedName name="BEx1NFCFVPBS7XURQ8Y0BZEGPBVP" localSheetId="14" hidden="1">#REF!</definedName>
    <definedName name="BEx1NFCFVPBS7XURQ8Y0BZEGPBVP" hidden="1">#REF!</definedName>
    <definedName name="BEx1NM34KQTO1LDNSAFD1L82UZFG" localSheetId="20" hidden="1">#REF!</definedName>
    <definedName name="BEx1NM34KQTO1LDNSAFD1L82UZFG" localSheetId="21" hidden="1">#REF!</definedName>
    <definedName name="BEx1NM34KQTO1LDNSAFD1L82UZFG" localSheetId="14" hidden="1">#REF!</definedName>
    <definedName name="BEx1NM34KQTO1LDNSAFD1L82UZFG" hidden="1">#REF!</definedName>
    <definedName name="BEx1NO6TXZVOGCUWCCRTXRXWW0XL" localSheetId="20" hidden="1">#REF!</definedName>
    <definedName name="BEx1NO6TXZVOGCUWCCRTXRXWW0XL" localSheetId="21" hidden="1">#REF!</definedName>
    <definedName name="BEx1NO6TXZVOGCUWCCRTXRXWW0XL" localSheetId="14" hidden="1">#REF!</definedName>
    <definedName name="BEx1NO6TXZVOGCUWCCRTXRXWW0XL" hidden="1">#REF!</definedName>
    <definedName name="BEx1NS8EU5P9FQV3S0WRTXI5L361" localSheetId="20" hidden="1">#REF!</definedName>
    <definedName name="BEx1NS8EU5P9FQV3S0WRTXI5L361" localSheetId="21" hidden="1">#REF!</definedName>
    <definedName name="BEx1NS8EU5P9FQV3S0WRTXI5L361" localSheetId="14" hidden="1">#REF!</definedName>
    <definedName name="BEx1NS8EU5P9FQV3S0WRTXI5L361" hidden="1">#REF!</definedName>
    <definedName name="BEx1NUBX5VUYZFKQH69FN6BTLWCR" localSheetId="20" hidden="1">#REF!</definedName>
    <definedName name="BEx1NUBX5VUYZFKQH69FN6BTLWCR" localSheetId="21" hidden="1">#REF!</definedName>
    <definedName name="BEx1NUBX5VUYZFKQH69FN6BTLWCR" localSheetId="14" hidden="1">#REF!</definedName>
    <definedName name="BEx1NUBX5VUYZFKQH69FN6BTLWCR" hidden="1">#REF!</definedName>
    <definedName name="BEx1NZ4K1L8UON80Y2A4RASKWGNP" localSheetId="20" hidden="1">#REF!</definedName>
    <definedName name="BEx1NZ4K1L8UON80Y2A4RASKWGNP" localSheetId="21" hidden="1">#REF!</definedName>
    <definedName name="BEx1NZ4K1L8UON80Y2A4RASKWGNP" localSheetId="14" hidden="1">#REF!</definedName>
    <definedName name="BEx1NZ4K1L8UON80Y2A4RASKWGNP" hidden="1">#REF!</definedName>
    <definedName name="BEx1O24FB2CPATAGE3T7L1NBQQO1" localSheetId="20" hidden="1">#REF!</definedName>
    <definedName name="BEx1O24FB2CPATAGE3T7L1NBQQO1" localSheetId="21" hidden="1">#REF!</definedName>
    <definedName name="BEx1O24FB2CPATAGE3T7L1NBQQO1" localSheetId="14" hidden="1">#REF!</definedName>
    <definedName name="BEx1O24FB2CPATAGE3T7L1NBQQO1" hidden="1">#REF!</definedName>
    <definedName name="BEx1OLAZ915OGYWP0QP1QQWDLCRX" localSheetId="20" hidden="1">#REF!</definedName>
    <definedName name="BEx1OLAZ915OGYWP0QP1QQWDLCRX" localSheetId="21" hidden="1">#REF!</definedName>
    <definedName name="BEx1OLAZ915OGYWP0QP1QQWDLCRX" localSheetId="14" hidden="1">#REF!</definedName>
    <definedName name="BEx1OLAZ915OGYWP0QP1QQWDLCRX" hidden="1">#REF!</definedName>
    <definedName name="BEx1OO5ER042IS6IC4TLDI75JNVH" localSheetId="20" hidden="1">#REF!</definedName>
    <definedName name="BEx1OO5ER042IS6IC4TLDI75JNVH" localSheetId="21" hidden="1">#REF!</definedName>
    <definedName name="BEx1OO5ER042IS6IC4TLDI75JNVH" localSheetId="14" hidden="1">#REF!</definedName>
    <definedName name="BEx1OO5ER042IS6IC4TLDI75JNVH" hidden="1">#REF!</definedName>
    <definedName name="BEx1OTE54CBSUT8FWKRALEDCUWN4" localSheetId="20" hidden="1">#REF!</definedName>
    <definedName name="BEx1OTE54CBSUT8FWKRALEDCUWN4" localSheetId="21" hidden="1">#REF!</definedName>
    <definedName name="BEx1OTE54CBSUT8FWKRALEDCUWN4" localSheetId="14" hidden="1">#REF!</definedName>
    <definedName name="BEx1OTE54CBSUT8FWKRALEDCUWN4" hidden="1">#REF!</definedName>
    <definedName name="BEx1OVSMPADTX95QUOX34KZQ8EDY" localSheetId="20" hidden="1">#REF!</definedName>
    <definedName name="BEx1OVSMPADTX95QUOX34KZQ8EDY" localSheetId="21" hidden="1">#REF!</definedName>
    <definedName name="BEx1OVSMPADTX95QUOX34KZQ8EDY" localSheetId="14" hidden="1">#REF!</definedName>
    <definedName name="BEx1OVSMPADTX95QUOX34KZQ8EDY" hidden="1">#REF!</definedName>
    <definedName name="BEx1OWJJ0DP4628GCVVRQ9X0DRHQ" localSheetId="20" hidden="1">#REF!</definedName>
    <definedName name="BEx1OWJJ0DP4628GCVVRQ9X0DRHQ" localSheetId="21" hidden="1">#REF!</definedName>
    <definedName name="BEx1OWJJ0DP4628GCVVRQ9X0DRHQ" localSheetId="14" hidden="1">#REF!</definedName>
    <definedName name="BEx1OWJJ0DP4628GCVVRQ9X0DRHQ" hidden="1">#REF!</definedName>
    <definedName name="BEx1OX544IO9FQJI7YYQGZCEHB3O" localSheetId="20" hidden="1">#REF!</definedName>
    <definedName name="BEx1OX544IO9FQJI7YYQGZCEHB3O" localSheetId="21" hidden="1">#REF!</definedName>
    <definedName name="BEx1OX544IO9FQJI7YYQGZCEHB3O" localSheetId="14" hidden="1">#REF!</definedName>
    <definedName name="BEx1OX544IO9FQJI7YYQGZCEHB3O" hidden="1">#REF!</definedName>
    <definedName name="BEx1OY6SVEUT2EQ26P7EKEND342G" localSheetId="20" hidden="1">#REF!</definedName>
    <definedName name="BEx1OY6SVEUT2EQ26P7EKEND342G" localSheetId="21" hidden="1">#REF!</definedName>
    <definedName name="BEx1OY6SVEUT2EQ26P7EKEND342G" localSheetId="14" hidden="1">#REF!</definedName>
    <definedName name="BEx1OY6SVEUT2EQ26P7EKEND342G" hidden="1">#REF!</definedName>
    <definedName name="BEx1OYN1LPIPI12O9G6F7QAOS9T4" localSheetId="20" hidden="1">#REF!</definedName>
    <definedName name="BEx1OYN1LPIPI12O9G6F7QAOS9T4" localSheetId="21" hidden="1">#REF!</definedName>
    <definedName name="BEx1OYN1LPIPI12O9G6F7QAOS9T4" localSheetId="14" hidden="1">#REF!</definedName>
    <definedName name="BEx1OYN1LPIPI12O9G6F7QAOS9T4" hidden="1">#REF!</definedName>
    <definedName name="BEx1P1HHKJA799O3YZXQAX6KFH58" localSheetId="20" hidden="1">#REF!</definedName>
    <definedName name="BEx1P1HHKJA799O3YZXQAX6KFH58" localSheetId="21" hidden="1">#REF!</definedName>
    <definedName name="BEx1P1HHKJA799O3YZXQAX6KFH58" localSheetId="14" hidden="1">#REF!</definedName>
    <definedName name="BEx1P1HHKJA799O3YZXQAX6KFH58" hidden="1">#REF!</definedName>
    <definedName name="BEx1P34W467WGPOXPK292QFJIPHJ" localSheetId="20" hidden="1">#REF!</definedName>
    <definedName name="BEx1P34W467WGPOXPK292QFJIPHJ" localSheetId="21" hidden="1">#REF!</definedName>
    <definedName name="BEx1P34W467WGPOXPK292QFJIPHJ" localSheetId="14" hidden="1">#REF!</definedName>
    <definedName name="BEx1P34W467WGPOXPK292QFJIPHJ" hidden="1">#REF!</definedName>
    <definedName name="BEx1P76FRYAB1BWA5RJS4KOB3G9I" localSheetId="20" hidden="1">#REF!</definedName>
    <definedName name="BEx1P76FRYAB1BWA5RJS4KOB3G9I" localSheetId="21" hidden="1">#REF!</definedName>
    <definedName name="BEx1P76FRYAB1BWA5RJS4KOB3G9I" localSheetId="14" hidden="1">#REF!</definedName>
    <definedName name="BEx1P76FRYAB1BWA5RJS4KOB3G9I" hidden="1">#REF!</definedName>
    <definedName name="BEx1P7S1J4TKGVJ43C2Q2R3M9WRB" localSheetId="20" hidden="1">#REF!</definedName>
    <definedName name="BEx1P7S1J4TKGVJ43C2Q2R3M9WRB" localSheetId="21" hidden="1">#REF!</definedName>
    <definedName name="BEx1P7S1J4TKGVJ43C2Q2R3M9WRB" localSheetId="14" hidden="1">#REF!</definedName>
    <definedName name="BEx1P7S1J4TKGVJ43C2Q2R3M9WRB" hidden="1">#REF!</definedName>
    <definedName name="BEx1P8OF6WY3IH8SO71KQOU83V3Y" localSheetId="20" hidden="1">#REF!</definedName>
    <definedName name="BEx1P8OF6WY3IH8SO71KQOU83V3Y" localSheetId="21" hidden="1">#REF!</definedName>
    <definedName name="BEx1P8OF6WY3IH8SO71KQOU83V3Y" localSheetId="14" hidden="1">#REF!</definedName>
    <definedName name="BEx1P8OF6WY3IH8SO71KQOU83V3Y" hidden="1">#REF!</definedName>
    <definedName name="BEx1PA11BLPVZM8RC5BL46WX8YB5" localSheetId="20" hidden="1">#REF!</definedName>
    <definedName name="BEx1PA11BLPVZM8RC5BL46WX8YB5" localSheetId="21" hidden="1">#REF!</definedName>
    <definedName name="BEx1PA11BLPVZM8RC5BL46WX8YB5" localSheetId="14" hidden="1">#REF!</definedName>
    <definedName name="BEx1PA11BLPVZM8RC5BL46WX8YB5" hidden="1">#REF!</definedName>
    <definedName name="BEx1PAMMMZTO2BTR6YLZ9ASMPS4N" localSheetId="20" hidden="1">#REF!</definedName>
    <definedName name="BEx1PAMMMZTO2BTR6YLZ9ASMPS4N" localSheetId="21" hidden="1">#REF!</definedName>
    <definedName name="BEx1PAMMMZTO2BTR6YLZ9ASMPS4N" localSheetId="14" hidden="1">#REF!</definedName>
    <definedName name="BEx1PAMMMZTO2BTR6YLZ9ASMPS4N" hidden="1">#REF!</definedName>
    <definedName name="BEx1PBZ4BEFIPGMQXT9T8S4PZ2IM" localSheetId="20" hidden="1">#REF!</definedName>
    <definedName name="BEx1PBZ4BEFIPGMQXT9T8S4PZ2IM" localSheetId="21" hidden="1">#REF!</definedName>
    <definedName name="BEx1PBZ4BEFIPGMQXT9T8S4PZ2IM" localSheetId="14" hidden="1">#REF!</definedName>
    <definedName name="BEx1PBZ4BEFIPGMQXT9T8S4PZ2IM" hidden="1">#REF!</definedName>
    <definedName name="BEx1PJMAAUI73DAR3XUON2UMXTBS" localSheetId="20" hidden="1">#REF!</definedName>
    <definedName name="BEx1PJMAAUI73DAR3XUON2UMXTBS" localSheetId="21" hidden="1">#REF!</definedName>
    <definedName name="BEx1PJMAAUI73DAR3XUON2UMXTBS" localSheetId="14" hidden="1">#REF!</definedName>
    <definedName name="BEx1PJMAAUI73DAR3XUON2UMXTBS" hidden="1">#REF!</definedName>
    <definedName name="BEx1PLF2CFSXBZPVI6CJ534EIJDN" localSheetId="20" hidden="1">#REF!</definedName>
    <definedName name="BEx1PLF2CFSXBZPVI6CJ534EIJDN" localSheetId="21" hidden="1">#REF!</definedName>
    <definedName name="BEx1PLF2CFSXBZPVI6CJ534EIJDN" localSheetId="14" hidden="1">#REF!</definedName>
    <definedName name="BEx1PLF2CFSXBZPVI6CJ534EIJDN" hidden="1">#REF!</definedName>
    <definedName name="BEx1PMWZB2DO6EM9BKLUICZJ65HD" localSheetId="20" hidden="1">#REF!</definedName>
    <definedName name="BEx1PMWZB2DO6EM9BKLUICZJ65HD" localSheetId="21" hidden="1">#REF!</definedName>
    <definedName name="BEx1PMWZB2DO6EM9BKLUICZJ65HD" localSheetId="14" hidden="1">#REF!</definedName>
    <definedName name="BEx1PMWZB2DO6EM9BKLUICZJ65HD" hidden="1">#REF!</definedName>
    <definedName name="BEx1PU3X6U0EVLY9569KVBPAH7XU" localSheetId="20" hidden="1">#REF!</definedName>
    <definedName name="BEx1PU3X6U0EVLY9569KVBPAH7XU" localSheetId="21" hidden="1">#REF!</definedName>
    <definedName name="BEx1PU3X6U0EVLY9569KVBPAH7XU" localSheetId="14" hidden="1">#REF!</definedName>
    <definedName name="BEx1PU3X6U0EVLY9569KVBPAH7XU" hidden="1">#REF!</definedName>
    <definedName name="BEx1Q9OV5AOW28OUGRFCD3ZFVWC3" localSheetId="20" hidden="1">#REF!</definedName>
    <definedName name="BEx1Q9OV5AOW28OUGRFCD3ZFVWC3" localSheetId="21" hidden="1">#REF!</definedName>
    <definedName name="BEx1Q9OV5AOW28OUGRFCD3ZFVWC3" localSheetId="14" hidden="1">#REF!</definedName>
    <definedName name="BEx1Q9OV5AOW28OUGRFCD3ZFVWC3" hidden="1">#REF!</definedName>
    <definedName name="BEx1QA54J2A4I7IBQR19BTY28ZMR" localSheetId="20" hidden="1">#REF!</definedName>
    <definedName name="BEx1QA54J2A4I7IBQR19BTY28ZMR" localSheetId="21" hidden="1">#REF!</definedName>
    <definedName name="BEx1QA54J2A4I7IBQR19BTY28ZMR" localSheetId="14" hidden="1">#REF!</definedName>
    <definedName name="BEx1QA54J2A4I7IBQR19BTY28ZMR" hidden="1">#REF!</definedName>
    <definedName name="BEx1QD50TNYYZ6YO943BWHPB9UD9" localSheetId="20" hidden="1">#REF!</definedName>
    <definedName name="BEx1QD50TNYYZ6YO943BWHPB9UD9" localSheetId="21" hidden="1">#REF!</definedName>
    <definedName name="BEx1QD50TNYYZ6YO943BWHPB9UD9" localSheetId="14" hidden="1">#REF!</definedName>
    <definedName name="BEx1QD50TNYYZ6YO943BWHPB9UD9" hidden="1">#REF!</definedName>
    <definedName name="BEx1QMQAHG3KQUK59DVM68SWKZIZ" localSheetId="20" hidden="1">#REF!</definedName>
    <definedName name="BEx1QMQAHG3KQUK59DVM68SWKZIZ" localSheetId="21" hidden="1">#REF!</definedName>
    <definedName name="BEx1QMQAHG3KQUK59DVM68SWKZIZ" localSheetId="14" hidden="1">#REF!</definedName>
    <definedName name="BEx1QMQAHG3KQUK59DVM68SWKZIZ" hidden="1">#REF!</definedName>
    <definedName name="BEx1R9YFKJCMSEST8OVCAO5E47FO" localSheetId="20" hidden="1">#REF!</definedName>
    <definedName name="BEx1R9YFKJCMSEST8OVCAO5E47FO" localSheetId="21" hidden="1">#REF!</definedName>
    <definedName name="BEx1R9YFKJCMSEST8OVCAO5E47FO" localSheetId="14" hidden="1">#REF!</definedName>
    <definedName name="BEx1R9YFKJCMSEST8OVCAO5E47FO" hidden="1">#REF!</definedName>
    <definedName name="BEx1RBGC06B3T52OIC0EQ1KGVP1I" localSheetId="20" hidden="1">#REF!</definedName>
    <definedName name="BEx1RBGC06B3T52OIC0EQ1KGVP1I" localSheetId="21" hidden="1">#REF!</definedName>
    <definedName name="BEx1RBGC06B3T52OIC0EQ1KGVP1I" localSheetId="14" hidden="1">#REF!</definedName>
    <definedName name="BEx1RBGC06B3T52OIC0EQ1KGVP1I" hidden="1">#REF!</definedName>
    <definedName name="BEx1RRC7X4NI1CU4EO5XYE2GVARJ" localSheetId="20" hidden="1">#REF!</definedName>
    <definedName name="BEx1RRC7X4NI1CU4EO5XYE2GVARJ" localSheetId="21" hidden="1">#REF!</definedName>
    <definedName name="BEx1RRC7X4NI1CU4EO5XYE2GVARJ" localSheetId="14" hidden="1">#REF!</definedName>
    <definedName name="BEx1RRC7X4NI1CU4EO5XYE2GVARJ" hidden="1">#REF!</definedName>
    <definedName name="BEx1RZA1NCGT832L7EMR7GMF588W" localSheetId="20" hidden="1">#REF!</definedName>
    <definedName name="BEx1RZA1NCGT832L7EMR7GMF588W" localSheetId="21" hidden="1">#REF!</definedName>
    <definedName name="BEx1RZA1NCGT832L7EMR7GMF588W" localSheetId="14" hidden="1">#REF!</definedName>
    <definedName name="BEx1RZA1NCGT832L7EMR7GMF588W" hidden="1">#REF!</definedName>
    <definedName name="BEx1S0XGIPUSZQUCSGWSK10GKW7Y" localSheetId="20" hidden="1">#REF!</definedName>
    <definedName name="BEx1S0XGIPUSZQUCSGWSK10GKW7Y" localSheetId="21" hidden="1">#REF!</definedName>
    <definedName name="BEx1S0XGIPUSZQUCSGWSK10GKW7Y" localSheetId="14" hidden="1">#REF!</definedName>
    <definedName name="BEx1S0XGIPUSZQUCSGWSK10GKW7Y" hidden="1">#REF!</definedName>
    <definedName name="BEx1S5VFNKIXHTTCWSV60UC50EZ8" localSheetId="20" hidden="1">#REF!</definedName>
    <definedName name="BEx1S5VFNKIXHTTCWSV60UC50EZ8" localSheetId="21" hidden="1">#REF!</definedName>
    <definedName name="BEx1S5VFNKIXHTTCWSV60UC50EZ8" localSheetId="14" hidden="1">#REF!</definedName>
    <definedName name="BEx1S5VFNKIXHTTCWSV60UC50EZ8" hidden="1">#REF!</definedName>
    <definedName name="BEx1SK3U02H0RGKEYXW7ZMCEOF3V" localSheetId="20" hidden="1">#REF!</definedName>
    <definedName name="BEx1SK3U02H0RGKEYXW7ZMCEOF3V" localSheetId="21" hidden="1">#REF!</definedName>
    <definedName name="BEx1SK3U02H0RGKEYXW7ZMCEOF3V" localSheetId="14" hidden="1">#REF!</definedName>
    <definedName name="BEx1SK3U02H0RGKEYXW7ZMCEOF3V" hidden="1">#REF!</definedName>
    <definedName name="BEx1SSNEZINBJT29QVS62VS1THT4" localSheetId="20" hidden="1">#REF!</definedName>
    <definedName name="BEx1SSNEZINBJT29QVS62VS1THT4" localSheetId="21" hidden="1">#REF!</definedName>
    <definedName name="BEx1SSNEZINBJT29QVS62VS1THT4" localSheetId="14" hidden="1">#REF!</definedName>
    <definedName name="BEx1SSNEZINBJT29QVS62VS1THT4" hidden="1">#REF!</definedName>
    <definedName name="BEx1SVNCHNANBJIDIQVB8AFK4HAN" localSheetId="20" hidden="1">#REF!</definedName>
    <definedName name="BEx1SVNCHNANBJIDIQVB8AFK4HAN" localSheetId="21" hidden="1">#REF!</definedName>
    <definedName name="BEx1SVNCHNANBJIDIQVB8AFK4HAN" localSheetId="14" hidden="1">#REF!</definedName>
    <definedName name="BEx1SVNCHNANBJIDIQVB8AFK4HAN" hidden="1">#REF!</definedName>
    <definedName name="BEx1SY74DYVEPAQ9TGGGXKJA025O" localSheetId="20" hidden="1">#REF!</definedName>
    <definedName name="BEx1SY74DYVEPAQ9TGGGXKJA025O" localSheetId="21" hidden="1">#REF!</definedName>
    <definedName name="BEx1SY74DYVEPAQ9TGGGXKJA025O" localSheetId="14" hidden="1">#REF!</definedName>
    <definedName name="BEx1SY74DYVEPAQ9TGGGXKJA025O" hidden="1">#REF!</definedName>
    <definedName name="BEx1TJ0WLS9O7KNSGIPWTYHDYI1D" localSheetId="20" hidden="1">#REF!</definedName>
    <definedName name="BEx1TJ0WLS9O7KNSGIPWTYHDYI1D" localSheetId="21" hidden="1">#REF!</definedName>
    <definedName name="BEx1TJ0WLS9O7KNSGIPWTYHDYI1D" localSheetId="14" hidden="1">#REF!</definedName>
    <definedName name="BEx1TJ0WLS9O7KNSGIPWTYHDYI1D" hidden="1">#REF!</definedName>
    <definedName name="BEx1TUPQAYGAI13ZC7FU1FJXFAPM" localSheetId="20" hidden="1">#REF!</definedName>
    <definedName name="BEx1TUPQAYGAI13ZC7FU1FJXFAPM" localSheetId="21" hidden="1">#REF!</definedName>
    <definedName name="BEx1TUPQAYGAI13ZC7FU1FJXFAPM" localSheetId="14" hidden="1">#REF!</definedName>
    <definedName name="BEx1TUPQAYGAI13ZC7FU1FJXFAPM" hidden="1">#REF!</definedName>
    <definedName name="BEx1TY0F9W7EOF31FZXITWEYBSRT" localSheetId="20" hidden="1">#REF!</definedName>
    <definedName name="BEx1TY0F9W7EOF31FZXITWEYBSRT" localSheetId="21" hidden="1">#REF!</definedName>
    <definedName name="BEx1TY0F9W7EOF31FZXITWEYBSRT" localSheetId="14" hidden="1">#REF!</definedName>
    <definedName name="BEx1TY0F9W7EOF31FZXITWEYBSRT" hidden="1">#REF!</definedName>
    <definedName name="BEx1U7WFO8OZKB1EBF4H386JW91L" localSheetId="20" hidden="1">#REF!</definedName>
    <definedName name="BEx1U7WFO8OZKB1EBF4H386JW91L" localSheetId="21" hidden="1">#REF!</definedName>
    <definedName name="BEx1U7WFO8OZKB1EBF4H386JW91L" localSheetId="14" hidden="1">#REF!</definedName>
    <definedName name="BEx1U7WFO8OZKB1EBF4H386JW91L" hidden="1">#REF!</definedName>
    <definedName name="BEx1U87938YR9N6HYI24KVBKLOS3" localSheetId="20" hidden="1">#REF!</definedName>
    <definedName name="BEx1U87938YR9N6HYI24KVBKLOS3" localSheetId="21" hidden="1">#REF!</definedName>
    <definedName name="BEx1U87938YR9N6HYI24KVBKLOS3" localSheetId="14" hidden="1">#REF!</definedName>
    <definedName name="BEx1U87938YR9N6HYI24KVBKLOS3" hidden="1">#REF!</definedName>
    <definedName name="BEx1U9P6VQWSVRICLZR9DYRMN61U" localSheetId="20" hidden="1">#REF!</definedName>
    <definedName name="BEx1U9P6VQWSVRICLZR9DYRMN61U" localSheetId="21" hidden="1">#REF!</definedName>
    <definedName name="BEx1U9P6VQWSVRICLZR9DYRMN61U" localSheetId="14" hidden="1">#REF!</definedName>
    <definedName name="BEx1U9P6VQWSVRICLZR9DYRMN61U" hidden="1">#REF!</definedName>
    <definedName name="BEx1UESH4KDWHYESQU2IE55RS3LI" localSheetId="20" hidden="1">#REF!</definedName>
    <definedName name="BEx1UESH4KDWHYESQU2IE55RS3LI" localSheetId="21" hidden="1">#REF!</definedName>
    <definedName name="BEx1UESH4KDWHYESQU2IE55RS3LI" localSheetId="14" hidden="1">#REF!</definedName>
    <definedName name="BEx1UESH4KDWHYESQU2IE55RS3LI" hidden="1">#REF!</definedName>
    <definedName name="BEx1UI8N9KTCPSOJ7RDW0T8UEBNP" localSheetId="20" hidden="1">#REF!</definedName>
    <definedName name="BEx1UI8N9KTCPSOJ7RDW0T8UEBNP" localSheetId="21" hidden="1">#REF!</definedName>
    <definedName name="BEx1UI8N9KTCPSOJ7RDW0T8UEBNP" localSheetId="14" hidden="1">#REF!</definedName>
    <definedName name="BEx1UI8N9KTCPSOJ7RDW0T8UEBNP" hidden="1">#REF!</definedName>
    <definedName name="BEx1UML0HHJFHA5TBOYQ24I3RV1W" localSheetId="20" hidden="1">#REF!</definedName>
    <definedName name="BEx1UML0HHJFHA5TBOYQ24I3RV1W" localSheetId="21" hidden="1">#REF!</definedName>
    <definedName name="BEx1UML0HHJFHA5TBOYQ24I3RV1W" localSheetId="14" hidden="1">#REF!</definedName>
    <definedName name="BEx1UML0HHJFHA5TBOYQ24I3RV1W" hidden="1">#REF!</definedName>
    <definedName name="BEx1UO8ENOJNYCNX5Z95TBIJ3MKP" localSheetId="20" hidden="1">#REF!</definedName>
    <definedName name="BEx1UO8ENOJNYCNX5Z95TBIJ3MKP" localSheetId="21" hidden="1">#REF!</definedName>
    <definedName name="BEx1UO8ENOJNYCNX5Z95TBIJ3MKP" localSheetId="14" hidden="1">#REF!</definedName>
    <definedName name="BEx1UO8ENOJNYCNX5Z95TBIJ3MKP" hidden="1">#REF!</definedName>
    <definedName name="BEx1UUDIQPZ23XQ79GUL0RAWRSCK" localSheetId="20" hidden="1">#REF!</definedName>
    <definedName name="BEx1UUDIQPZ23XQ79GUL0RAWRSCK" localSheetId="21" hidden="1">#REF!</definedName>
    <definedName name="BEx1UUDIQPZ23XQ79GUL0RAWRSCK" localSheetId="14" hidden="1">#REF!</definedName>
    <definedName name="BEx1UUDIQPZ23XQ79GUL0RAWRSCK" hidden="1">#REF!</definedName>
    <definedName name="BEx1V67SEV778NVW68J8W5SND1J7" localSheetId="20" hidden="1">#REF!</definedName>
    <definedName name="BEx1V67SEV778NVW68J8W5SND1J7" localSheetId="21" hidden="1">#REF!</definedName>
    <definedName name="BEx1V67SEV778NVW68J8W5SND1J7" localSheetId="14" hidden="1">#REF!</definedName>
    <definedName name="BEx1V67SEV778NVW68J8W5SND1J7" hidden="1">#REF!</definedName>
    <definedName name="BEx1VIY9SQLRESD11CC4PHYT0XSG" localSheetId="20" hidden="1">#REF!</definedName>
    <definedName name="BEx1VIY9SQLRESD11CC4PHYT0XSG" localSheetId="21" hidden="1">#REF!</definedName>
    <definedName name="BEx1VIY9SQLRESD11CC4PHYT0XSG" localSheetId="14" hidden="1">#REF!</definedName>
    <definedName name="BEx1VIY9SQLRESD11CC4PHYT0XSG" hidden="1">#REF!</definedName>
    <definedName name="BEx1W3170EJU6QEJR4F8E2ULUU2U" localSheetId="20" hidden="1">#REF!</definedName>
    <definedName name="BEx1W3170EJU6QEJR4F8E2ULUU2U" localSheetId="21" hidden="1">#REF!</definedName>
    <definedName name="BEx1W3170EJU6QEJR4F8E2ULUU2U" localSheetId="14" hidden="1">#REF!</definedName>
    <definedName name="BEx1W3170EJU6QEJR4F8E2ULUU2U" hidden="1">#REF!</definedName>
    <definedName name="BEx1WC67EH10SC38QWX3WEA5KH3A" localSheetId="20" hidden="1">#REF!</definedName>
    <definedName name="BEx1WC67EH10SC38QWX3WEA5KH3A" localSheetId="21" hidden="1">#REF!</definedName>
    <definedName name="BEx1WC67EH10SC38QWX3WEA5KH3A" localSheetId="14" hidden="1">#REF!</definedName>
    <definedName name="BEx1WC67EH10SC38QWX3WEA5KH3A" hidden="1">#REF!</definedName>
    <definedName name="BEx1WDTMC6W73PJPTY0JYLKOA883" localSheetId="20" hidden="1">#REF!</definedName>
    <definedName name="BEx1WDTMC6W73PJPTY0JYLKOA883" localSheetId="21" hidden="1">#REF!</definedName>
    <definedName name="BEx1WDTMC6W73PJPTY0JYLKOA883" localSheetId="14" hidden="1">#REF!</definedName>
    <definedName name="BEx1WDTMC6W73PJPTY0JYLKOA883" hidden="1">#REF!</definedName>
    <definedName name="BEx1WGYTKZZIPM1577W5FEYKFH3V" localSheetId="20" hidden="1">#REF!</definedName>
    <definedName name="BEx1WGYTKZZIPM1577W5FEYKFH3V" localSheetId="21" hidden="1">#REF!</definedName>
    <definedName name="BEx1WGYTKZZIPM1577W5FEYKFH3V" localSheetId="14" hidden="1">#REF!</definedName>
    <definedName name="BEx1WGYTKZZIPM1577W5FEYKFH3V" hidden="1">#REF!</definedName>
    <definedName name="BEx1WHPURIV3D3PTJJ359H1OP7ZV" localSheetId="20" hidden="1">#REF!</definedName>
    <definedName name="BEx1WHPURIV3D3PTJJ359H1OP7ZV" localSheetId="21" hidden="1">#REF!</definedName>
    <definedName name="BEx1WHPURIV3D3PTJJ359H1OP7ZV" localSheetId="14" hidden="1">#REF!</definedName>
    <definedName name="BEx1WHPURIV3D3PTJJ359H1OP7ZV" hidden="1">#REF!</definedName>
    <definedName name="BEx1WLBBR45RLDQX9FCLJWUUQX5R" localSheetId="20" hidden="1">#REF!</definedName>
    <definedName name="BEx1WLBBR45RLDQX9FCLJWUUQX5R" localSheetId="21" hidden="1">#REF!</definedName>
    <definedName name="BEx1WLBBR45RLDQX9FCLJWUUQX5R" localSheetId="14" hidden="1">#REF!</definedName>
    <definedName name="BEx1WLBBR45RLDQX9FCLJWUUQX5R" hidden="1">#REF!</definedName>
    <definedName name="BEx1WLWY2CR1WRD694JJSWSDFAIR" localSheetId="20" hidden="1">#REF!</definedName>
    <definedName name="BEx1WLWY2CR1WRD694JJSWSDFAIR" localSheetId="21" hidden="1">#REF!</definedName>
    <definedName name="BEx1WLWY2CR1WRD694JJSWSDFAIR" localSheetId="14" hidden="1">#REF!</definedName>
    <definedName name="BEx1WLWY2CR1WRD694JJSWSDFAIR" hidden="1">#REF!</definedName>
    <definedName name="BEx1WMD1LWPWRIK6GGAJRJAHJM8I" localSheetId="20" hidden="1">#REF!</definedName>
    <definedName name="BEx1WMD1LWPWRIK6GGAJRJAHJM8I" localSheetId="21" hidden="1">#REF!</definedName>
    <definedName name="BEx1WMD1LWPWRIK6GGAJRJAHJM8I" localSheetId="14" hidden="1">#REF!</definedName>
    <definedName name="BEx1WMD1LWPWRIK6GGAJRJAHJM8I" hidden="1">#REF!</definedName>
    <definedName name="BEx1WR0D41MR174LBF3P9E3K0J51" localSheetId="20" hidden="1">#REF!</definedName>
    <definedName name="BEx1WR0D41MR174LBF3P9E3K0J51" localSheetId="21" hidden="1">#REF!</definedName>
    <definedName name="BEx1WR0D41MR174LBF3P9E3K0J51" localSheetId="14" hidden="1">#REF!</definedName>
    <definedName name="BEx1WR0D41MR174LBF3P9E3K0J51" hidden="1">#REF!</definedName>
    <definedName name="BEx1WT3VU2F7OSUQZHBIV4KTTFJ4" localSheetId="20" hidden="1">#REF!</definedName>
    <definedName name="BEx1WT3VU2F7OSUQZHBIV4KTTFJ4" localSheetId="21" hidden="1">#REF!</definedName>
    <definedName name="BEx1WT3VU2F7OSUQZHBIV4KTTFJ4" localSheetId="14" hidden="1">#REF!</definedName>
    <definedName name="BEx1WT3VU2F7OSUQZHBIV4KTTFJ4" hidden="1">#REF!</definedName>
    <definedName name="BEx1WUB1FAS5PHU33TJ60SUHR618" localSheetId="20" hidden="1">#REF!</definedName>
    <definedName name="BEx1WUB1FAS5PHU33TJ60SUHR618" localSheetId="21" hidden="1">#REF!</definedName>
    <definedName name="BEx1WUB1FAS5PHU33TJ60SUHR618" localSheetId="14" hidden="1">#REF!</definedName>
    <definedName name="BEx1WUB1FAS5PHU33TJ60SUHR618" hidden="1">#REF!</definedName>
    <definedName name="BEx1WX04G0INSPPG9NTNR3DYR6PZ" localSheetId="20" hidden="1">#REF!</definedName>
    <definedName name="BEx1WX04G0INSPPG9NTNR3DYR6PZ" localSheetId="21" hidden="1">#REF!</definedName>
    <definedName name="BEx1WX04G0INSPPG9NTNR3DYR6PZ" localSheetId="14" hidden="1">#REF!</definedName>
    <definedName name="BEx1WX04G0INSPPG9NTNR3DYR6PZ" hidden="1">#REF!</definedName>
    <definedName name="BEx1X3LHU9DPG01VWX2IF65TRATF" localSheetId="20" hidden="1">#REF!</definedName>
    <definedName name="BEx1X3LHU9DPG01VWX2IF65TRATF" localSheetId="21" hidden="1">#REF!</definedName>
    <definedName name="BEx1X3LHU9DPG01VWX2IF65TRATF" localSheetId="14" hidden="1">#REF!</definedName>
    <definedName name="BEx1X3LHU9DPG01VWX2IF65TRATF" hidden="1">#REF!</definedName>
    <definedName name="BEx1XFL3ISYW3FU1DQ3US0DYA8NQ" localSheetId="20" hidden="1">#REF!</definedName>
    <definedName name="BEx1XFL3ISYW3FU1DQ3US0DYA8NQ" localSheetId="21" hidden="1">#REF!</definedName>
    <definedName name="BEx1XFL3ISYW3FU1DQ3US0DYA8NQ" localSheetId="14" hidden="1">#REF!</definedName>
    <definedName name="BEx1XFL3ISYW3FU1DQ3US0DYA8NQ" hidden="1">#REF!</definedName>
    <definedName name="BEx1XK8AAMO0AH0Z1OUKW30CA7EQ" localSheetId="20" hidden="1">#REF!</definedName>
    <definedName name="BEx1XK8AAMO0AH0Z1OUKW30CA7EQ" localSheetId="21" hidden="1">#REF!</definedName>
    <definedName name="BEx1XK8AAMO0AH0Z1OUKW30CA7EQ" localSheetId="14" hidden="1">#REF!</definedName>
    <definedName name="BEx1XK8AAMO0AH0Z1OUKW30CA7EQ" hidden="1">#REF!</definedName>
    <definedName name="BEx1XL4MZ7C80495GHQRWOBS16PQ" localSheetId="20" hidden="1">#REF!</definedName>
    <definedName name="BEx1XL4MZ7C80495GHQRWOBS16PQ" localSheetId="21" hidden="1">#REF!</definedName>
    <definedName name="BEx1XL4MZ7C80495GHQRWOBS16PQ" localSheetId="14" hidden="1">#REF!</definedName>
    <definedName name="BEx1XL4MZ7C80495GHQRWOBS16PQ" hidden="1">#REF!</definedName>
    <definedName name="BEx1Y2IGS2K95E1M51PEF9KJZ0KB" localSheetId="20" hidden="1">#REF!</definedName>
    <definedName name="BEx1Y2IGS2K95E1M51PEF9KJZ0KB" localSheetId="21" hidden="1">#REF!</definedName>
    <definedName name="BEx1Y2IGS2K95E1M51PEF9KJZ0KB" localSheetId="14" hidden="1">#REF!</definedName>
    <definedName name="BEx1Y2IGS2K95E1M51PEF9KJZ0KB" hidden="1">#REF!</definedName>
    <definedName name="BEx1Y3PKK83X2FN9SAALFHOWKMRQ" localSheetId="20" hidden="1">#REF!</definedName>
    <definedName name="BEx1Y3PKK83X2FN9SAALFHOWKMRQ" localSheetId="21" hidden="1">#REF!</definedName>
    <definedName name="BEx1Y3PKK83X2FN9SAALFHOWKMRQ" localSheetId="14" hidden="1">#REF!</definedName>
    <definedName name="BEx1Y3PKK83X2FN9SAALFHOWKMRQ" hidden="1">#REF!</definedName>
    <definedName name="BEx1YL3DJ7Y4AZ01ERCOGW0FJ26T" localSheetId="20" hidden="1">#REF!</definedName>
    <definedName name="BEx1YL3DJ7Y4AZ01ERCOGW0FJ26T" localSheetId="21" hidden="1">#REF!</definedName>
    <definedName name="BEx1YL3DJ7Y4AZ01ERCOGW0FJ26T" localSheetId="14" hidden="1">#REF!</definedName>
    <definedName name="BEx1YL3DJ7Y4AZ01ERCOGW0FJ26T" hidden="1">#REF!</definedName>
    <definedName name="BEx1Z2RYHSVD1H37817SN93VMURZ" localSheetId="20" hidden="1">#REF!</definedName>
    <definedName name="BEx1Z2RYHSVD1H37817SN93VMURZ" localSheetId="21" hidden="1">#REF!</definedName>
    <definedName name="BEx1Z2RYHSVD1H37817SN93VMURZ" localSheetId="14" hidden="1">#REF!</definedName>
    <definedName name="BEx1Z2RYHSVD1H37817SN93VMURZ" hidden="1">#REF!</definedName>
    <definedName name="BEx3AMAKWI6458B67VKZO56MCNJW" localSheetId="20" hidden="1">#REF!</definedName>
    <definedName name="BEx3AMAKWI6458B67VKZO56MCNJW" localSheetId="21" hidden="1">#REF!</definedName>
    <definedName name="BEx3AMAKWI6458B67VKZO56MCNJW" localSheetId="14" hidden="1">#REF!</definedName>
    <definedName name="BEx3AMAKWI6458B67VKZO56MCNJW" hidden="1">#REF!</definedName>
    <definedName name="BEx3AOOVM42G82TNF53W0EKXLUSI" localSheetId="20" hidden="1">#REF!</definedName>
    <definedName name="BEx3AOOVM42G82TNF53W0EKXLUSI" localSheetId="21" hidden="1">#REF!</definedName>
    <definedName name="BEx3AOOVM42G82TNF53W0EKXLUSI" localSheetId="14" hidden="1">#REF!</definedName>
    <definedName name="BEx3AOOVM42G82TNF53W0EKXLUSI" hidden="1">#REF!</definedName>
    <definedName name="BEx3AZH9W4SUFCAHNDOQ728R9V4L" localSheetId="20" hidden="1">#REF!</definedName>
    <definedName name="BEx3AZH9W4SUFCAHNDOQ728R9V4L" localSheetId="21" hidden="1">#REF!</definedName>
    <definedName name="BEx3AZH9W4SUFCAHNDOQ728R9V4L" localSheetId="14" hidden="1">#REF!</definedName>
    <definedName name="BEx3AZH9W4SUFCAHNDOQ728R9V4L" hidden="1">#REF!</definedName>
    <definedName name="BEx3BNR9ES4KY7Q1DK83KC5NDGL8" localSheetId="20" hidden="1">#REF!</definedName>
    <definedName name="BEx3BNR9ES4KY7Q1DK83KC5NDGL8" localSheetId="21" hidden="1">#REF!</definedName>
    <definedName name="BEx3BNR9ES4KY7Q1DK83KC5NDGL8" localSheetId="14" hidden="1">#REF!</definedName>
    <definedName name="BEx3BNR9ES4KY7Q1DK83KC5NDGL8" hidden="1">#REF!</definedName>
    <definedName name="BEx3BQR5VZXNQ4H949ORM8ESU3B3" localSheetId="20" hidden="1">#REF!</definedName>
    <definedName name="BEx3BQR5VZXNQ4H949ORM8ESU3B3" localSheetId="21" hidden="1">#REF!</definedName>
    <definedName name="BEx3BQR5VZXNQ4H949ORM8ESU3B3" localSheetId="14" hidden="1">#REF!</definedName>
    <definedName name="BEx3BQR5VZXNQ4H949ORM8ESU3B3" hidden="1">#REF!</definedName>
    <definedName name="BEx3BTLL3ASJN134DLEQTQM70VZM" localSheetId="20" hidden="1">#REF!</definedName>
    <definedName name="BEx3BTLL3ASJN134DLEQTQM70VZM" localSheetId="21" hidden="1">#REF!</definedName>
    <definedName name="BEx3BTLL3ASJN134DLEQTQM70VZM" localSheetId="14" hidden="1">#REF!</definedName>
    <definedName name="BEx3BTLL3ASJN134DLEQTQM70VZM" hidden="1">#REF!</definedName>
    <definedName name="BEx3BW5CTV0DJU5AQS3ZQFK2VLF3" localSheetId="20" hidden="1">#REF!</definedName>
    <definedName name="BEx3BW5CTV0DJU5AQS3ZQFK2VLF3" localSheetId="21" hidden="1">#REF!</definedName>
    <definedName name="BEx3BW5CTV0DJU5AQS3ZQFK2VLF3" localSheetId="14" hidden="1">#REF!</definedName>
    <definedName name="BEx3BW5CTV0DJU5AQS3ZQFK2VLF3" hidden="1">#REF!</definedName>
    <definedName name="BEx3BYP0FG369M7G3JEFLMMXAKTS" localSheetId="20" hidden="1">#REF!</definedName>
    <definedName name="BEx3BYP0FG369M7G3JEFLMMXAKTS" localSheetId="21" hidden="1">#REF!</definedName>
    <definedName name="BEx3BYP0FG369M7G3JEFLMMXAKTS" localSheetId="14" hidden="1">#REF!</definedName>
    <definedName name="BEx3BYP0FG369M7G3JEFLMMXAKTS" hidden="1">#REF!</definedName>
    <definedName name="BEx3C2QR0WUD19QSVO8EMIPNQJKH" localSheetId="20" hidden="1">#REF!</definedName>
    <definedName name="BEx3C2QR0WUD19QSVO8EMIPNQJKH" localSheetId="21" hidden="1">#REF!</definedName>
    <definedName name="BEx3C2QR0WUD19QSVO8EMIPNQJKH" localSheetId="14" hidden="1">#REF!</definedName>
    <definedName name="BEx3C2QR0WUD19QSVO8EMIPNQJKH" hidden="1">#REF!</definedName>
    <definedName name="BEx3CKFCCPZZ6ROLAT5C1DZNIC1U" localSheetId="20" hidden="1">#REF!</definedName>
    <definedName name="BEx3CKFCCPZZ6ROLAT5C1DZNIC1U" localSheetId="21" hidden="1">#REF!</definedName>
    <definedName name="BEx3CKFCCPZZ6ROLAT5C1DZNIC1U" localSheetId="14" hidden="1">#REF!</definedName>
    <definedName name="BEx3CKFCCPZZ6ROLAT5C1DZNIC1U" hidden="1">#REF!</definedName>
    <definedName name="BEx3CO0SVO4WLH0DO43DCHYDTH1P" localSheetId="20" hidden="1">#REF!</definedName>
    <definedName name="BEx3CO0SVO4WLH0DO43DCHYDTH1P" localSheetId="21" hidden="1">#REF!</definedName>
    <definedName name="BEx3CO0SVO4WLH0DO43DCHYDTH1P" localSheetId="14" hidden="1">#REF!</definedName>
    <definedName name="BEx3CO0SVO4WLH0DO43DCHYDTH1P" hidden="1">#REF!</definedName>
    <definedName name="BEx3CPDAEBC12450MVHX6S78ILBS" localSheetId="20" hidden="1">#REF!</definedName>
    <definedName name="BEx3CPDAEBC12450MVHX6S78ILBS" localSheetId="21" hidden="1">#REF!</definedName>
    <definedName name="BEx3CPDAEBC12450MVHX6S78ILBS" localSheetId="14" hidden="1">#REF!</definedName>
    <definedName name="BEx3CPDAEBC12450MVHX6S78ILBS" hidden="1">#REF!</definedName>
    <definedName name="BEx3CQ9OQ7E1YH93NADGWWEH0HD5" localSheetId="20" hidden="1">#REF!</definedName>
    <definedName name="BEx3CQ9OQ7E1YH93NADGWWEH0HD5" localSheetId="21" hidden="1">#REF!</definedName>
    <definedName name="BEx3CQ9OQ7E1YH93NADGWWEH0HD5" localSheetId="14" hidden="1">#REF!</definedName>
    <definedName name="BEx3CQ9OQ7E1YH93NADGWWEH0HD5" hidden="1">#REF!</definedName>
    <definedName name="BEx3D9G6QTSPF9UYI4X0XY0VE896" localSheetId="20" hidden="1">#REF!</definedName>
    <definedName name="BEx3D9G6QTSPF9UYI4X0XY0VE896" localSheetId="21" hidden="1">#REF!</definedName>
    <definedName name="BEx3D9G6QTSPF9UYI4X0XY0VE896" localSheetId="14" hidden="1">#REF!</definedName>
    <definedName name="BEx3D9G6QTSPF9UYI4X0XY0VE896" hidden="1">#REF!</definedName>
    <definedName name="BEx3DCQU9PBRXIMLO62KS5RLH447" localSheetId="20" hidden="1">#REF!</definedName>
    <definedName name="BEx3DCQU9PBRXIMLO62KS5RLH447" localSheetId="21" hidden="1">#REF!</definedName>
    <definedName name="BEx3DCQU9PBRXIMLO62KS5RLH447" localSheetId="14" hidden="1">#REF!</definedName>
    <definedName name="BEx3DCQU9PBRXIMLO62KS5RLH447" hidden="1">#REF!</definedName>
    <definedName name="BEx3DQ8EH7C7L4XQAOL3NRRVRRT3" localSheetId="20" hidden="1">#REF!</definedName>
    <definedName name="BEx3DQ8EH7C7L4XQAOL3NRRVRRT3" localSheetId="21" hidden="1">#REF!</definedName>
    <definedName name="BEx3DQ8EH7C7L4XQAOL3NRRVRRT3" localSheetId="14" hidden="1">#REF!</definedName>
    <definedName name="BEx3DQ8EH7C7L4XQAOL3NRRVRRT3" hidden="1">#REF!</definedName>
    <definedName name="BEx3EF99FD6QNNCNOKDEE67JHTUJ" localSheetId="20" hidden="1">#REF!</definedName>
    <definedName name="BEx3EF99FD6QNNCNOKDEE67JHTUJ" localSheetId="21" hidden="1">#REF!</definedName>
    <definedName name="BEx3EF99FD6QNNCNOKDEE67JHTUJ" localSheetId="14" hidden="1">#REF!</definedName>
    <definedName name="BEx3EF99FD6QNNCNOKDEE67JHTUJ" hidden="1">#REF!</definedName>
    <definedName name="BEx3EGLXG4AU8GXIFP26DZ61E6EP" localSheetId="20" hidden="1">#REF!</definedName>
    <definedName name="BEx3EGLXG4AU8GXIFP26DZ61E6EP" localSheetId="21" hidden="1">#REF!</definedName>
    <definedName name="BEx3EGLXG4AU8GXIFP26DZ61E6EP" localSheetId="14" hidden="1">#REF!</definedName>
    <definedName name="BEx3EGLXG4AU8GXIFP26DZ61E6EP" hidden="1">#REF!</definedName>
    <definedName name="BEx3EHCSERZ2O2OAG8Y95UPG2IY9" localSheetId="20" hidden="1">#REF!</definedName>
    <definedName name="BEx3EHCSERZ2O2OAG8Y95UPG2IY9" localSheetId="21" hidden="1">#REF!</definedName>
    <definedName name="BEx3EHCSERZ2O2OAG8Y95UPG2IY9" localSheetId="14" hidden="1">#REF!</definedName>
    <definedName name="BEx3EHCSERZ2O2OAG8Y95UPG2IY9" hidden="1">#REF!</definedName>
    <definedName name="BEx3EJR3TCJDYS7ZXNDS5N9KTGIK" localSheetId="20" hidden="1">#REF!</definedName>
    <definedName name="BEx3EJR3TCJDYS7ZXNDS5N9KTGIK" localSheetId="21" hidden="1">#REF!</definedName>
    <definedName name="BEx3EJR3TCJDYS7ZXNDS5N9KTGIK" localSheetId="14" hidden="1">#REF!</definedName>
    <definedName name="BEx3EJR3TCJDYS7ZXNDS5N9KTGIK" hidden="1">#REF!</definedName>
    <definedName name="BEx3ELJTTBS6P05CNISMGOJOA60V" localSheetId="20" hidden="1">#REF!</definedName>
    <definedName name="BEx3ELJTTBS6P05CNISMGOJOA60V" localSheetId="21" hidden="1">#REF!</definedName>
    <definedName name="BEx3ELJTTBS6P05CNISMGOJOA60V" localSheetId="14" hidden="1">#REF!</definedName>
    <definedName name="BEx3ELJTTBS6P05CNISMGOJOA60V" hidden="1">#REF!</definedName>
    <definedName name="BEx3EQSLJBDDJRHNX19PBFCKNY2I" localSheetId="20" hidden="1">#REF!</definedName>
    <definedName name="BEx3EQSLJBDDJRHNX19PBFCKNY2I" localSheetId="21" hidden="1">#REF!</definedName>
    <definedName name="BEx3EQSLJBDDJRHNX19PBFCKNY2I" localSheetId="14" hidden="1">#REF!</definedName>
    <definedName name="BEx3EQSLJBDDJRHNX19PBFCKNY2I" hidden="1">#REF!</definedName>
    <definedName name="BEx3EUUAX947Q5N6MY6W0KSNY78Y" localSheetId="20" hidden="1">#REF!</definedName>
    <definedName name="BEx3EUUAX947Q5N6MY6W0KSNY78Y" localSheetId="21" hidden="1">#REF!</definedName>
    <definedName name="BEx3EUUAX947Q5N6MY6W0KSNY78Y" localSheetId="14" hidden="1">#REF!</definedName>
    <definedName name="BEx3EUUAX947Q5N6MY6W0KSNY78Y" hidden="1">#REF!</definedName>
    <definedName name="BEx3F3OJYKFH63TY4TBS69H5CI8M" localSheetId="20" hidden="1">#REF!</definedName>
    <definedName name="BEx3F3OJYKFH63TY4TBS69H5CI8M" localSheetId="21" hidden="1">#REF!</definedName>
    <definedName name="BEx3F3OJYKFH63TY4TBS69H5CI8M" localSheetId="14" hidden="1">#REF!</definedName>
    <definedName name="BEx3F3OJYKFH63TY4TBS69H5CI8M" hidden="1">#REF!</definedName>
    <definedName name="BEx3FHMD1P5XBCH23ZKIFO6ZTCNB" localSheetId="20" hidden="1">#REF!</definedName>
    <definedName name="BEx3FHMD1P5XBCH23ZKIFO6ZTCNB" localSheetId="21" hidden="1">#REF!</definedName>
    <definedName name="BEx3FHMD1P5XBCH23ZKIFO6ZTCNB" localSheetId="14" hidden="1">#REF!</definedName>
    <definedName name="BEx3FHMD1P5XBCH23ZKIFO6ZTCNB" hidden="1">#REF!</definedName>
    <definedName name="BEx3FI2G3YYIACQHXNXEA15M8ZK5" localSheetId="20" hidden="1">#REF!</definedName>
    <definedName name="BEx3FI2G3YYIACQHXNXEA15M8ZK5" localSheetId="21" hidden="1">#REF!</definedName>
    <definedName name="BEx3FI2G3YYIACQHXNXEA15M8ZK5" localSheetId="14" hidden="1">#REF!</definedName>
    <definedName name="BEx3FI2G3YYIACQHXNXEA15M8ZK5" hidden="1">#REF!</definedName>
    <definedName name="BEx3FJ9MHSLDK8W91GO85FX1GX57" localSheetId="20" hidden="1">#REF!</definedName>
    <definedName name="BEx3FJ9MHSLDK8W91GO85FX1GX57" localSheetId="21" hidden="1">#REF!</definedName>
    <definedName name="BEx3FJ9MHSLDK8W91GO85FX1GX57" localSheetId="14" hidden="1">#REF!</definedName>
    <definedName name="BEx3FJ9MHSLDK8W91GO85FX1GX57" hidden="1">#REF!</definedName>
    <definedName name="BEx3FR251HFU7A33PU01SJUENL2B" localSheetId="20" hidden="1">#REF!</definedName>
    <definedName name="BEx3FR251HFU7A33PU01SJUENL2B" localSheetId="21" hidden="1">#REF!</definedName>
    <definedName name="BEx3FR251HFU7A33PU01SJUENL2B" localSheetId="14" hidden="1">#REF!</definedName>
    <definedName name="BEx3FR251HFU7A33PU01SJUENL2B" hidden="1">#REF!</definedName>
    <definedName name="BEx3FX7EJL47JSLSWP3EOC265WAE" localSheetId="20" hidden="1">#REF!</definedName>
    <definedName name="BEx3FX7EJL47JSLSWP3EOC265WAE" localSheetId="21" hidden="1">#REF!</definedName>
    <definedName name="BEx3FX7EJL47JSLSWP3EOC265WAE" localSheetId="14" hidden="1">#REF!</definedName>
    <definedName name="BEx3FX7EJL47JSLSWP3EOC265WAE" hidden="1">#REF!</definedName>
    <definedName name="BEx3G201R8NLJ6FIHO2QS0SW9QVV" localSheetId="20" hidden="1">#REF!</definedName>
    <definedName name="BEx3G201R8NLJ6FIHO2QS0SW9QVV" localSheetId="21" hidden="1">#REF!</definedName>
    <definedName name="BEx3G201R8NLJ6FIHO2QS0SW9QVV" localSheetId="14" hidden="1">#REF!</definedName>
    <definedName name="BEx3G201R8NLJ6FIHO2QS0SW9QVV" hidden="1">#REF!</definedName>
    <definedName name="BEx3G2LL2II66XY5YCDPG4JE13A3" localSheetId="20" hidden="1">#REF!</definedName>
    <definedName name="BEx3G2LL2II66XY5YCDPG4JE13A3" localSheetId="21" hidden="1">#REF!</definedName>
    <definedName name="BEx3G2LL2II66XY5YCDPG4JE13A3" localSheetId="14" hidden="1">#REF!</definedName>
    <definedName name="BEx3G2LL2II66XY5YCDPG4JE13A3" hidden="1">#REF!</definedName>
    <definedName name="BEx3G2WA0DTYY9D8AGHHOBTPE2B2" localSheetId="20" hidden="1">#REF!</definedName>
    <definedName name="BEx3G2WA0DTYY9D8AGHHOBTPE2B2" localSheetId="21" hidden="1">#REF!</definedName>
    <definedName name="BEx3G2WA0DTYY9D8AGHHOBTPE2B2" localSheetId="14" hidden="1">#REF!</definedName>
    <definedName name="BEx3G2WA0DTYY9D8AGHHOBTPE2B2" hidden="1">#REF!</definedName>
    <definedName name="BEx3GCXR6IAS0B6WJ03GJVH7CO52" localSheetId="20" hidden="1">#REF!</definedName>
    <definedName name="BEx3GCXR6IAS0B6WJ03GJVH7CO52" localSheetId="21" hidden="1">#REF!</definedName>
    <definedName name="BEx3GCXR6IAS0B6WJ03GJVH7CO52" localSheetId="14" hidden="1">#REF!</definedName>
    <definedName name="BEx3GCXR6IAS0B6WJ03GJVH7CO52" hidden="1">#REF!</definedName>
    <definedName name="BEx3GEVV18SEQDI1JGY7EN6D1GT1" localSheetId="20" hidden="1">#REF!</definedName>
    <definedName name="BEx3GEVV18SEQDI1JGY7EN6D1GT1" localSheetId="21" hidden="1">#REF!</definedName>
    <definedName name="BEx3GEVV18SEQDI1JGY7EN6D1GT1" localSheetId="14" hidden="1">#REF!</definedName>
    <definedName name="BEx3GEVV18SEQDI1JGY7EN6D1GT1" hidden="1">#REF!</definedName>
    <definedName name="BEx3GKFH64MKQX61S7DYTZ15JCPY" localSheetId="20" hidden="1">#REF!</definedName>
    <definedName name="BEx3GKFH64MKQX61S7DYTZ15JCPY" localSheetId="21" hidden="1">#REF!</definedName>
    <definedName name="BEx3GKFH64MKQX61S7DYTZ15JCPY" localSheetId="14" hidden="1">#REF!</definedName>
    <definedName name="BEx3GKFH64MKQX61S7DYTZ15JCPY" hidden="1">#REF!</definedName>
    <definedName name="BEx3GMJ1Y6UU02DLRL0QXCEKDA6C" localSheetId="20" hidden="1">#REF!</definedName>
    <definedName name="BEx3GMJ1Y6UU02DLRL0QXCEKDA6C" localSheetId="21" hidden="1">#REF!</definedName>
    <definedName name="BEx3GMJ1Y6UU02DLRL0QXCEKDA6C" localSheetId="14" hidden="1">#REF!</definedName>
    <definedName name="BEx3GMJ1Y6UU02DLRL0QXCEKDA6C" hidden="1">#REF!</definedName>
    <definedName name="BEx3GN4LY0135CBDIN1TU2UEODGF" localSheetId="20" hidden="1">#REF!</definedName>
    <definedName name="BEx3GN4LY0135CBDIN1TU2UEODGF" localSheetId="21" hidden="1">#REF!</definedName>
    <definedName name="BEx3GN4LY0135CBDIN1TU2UEODGF" localSheetId="14" hidden="1">#REF!</definedName>
    <definedName name="BEx3GN4LY0135CBDIN1TU2UEODGF" hidden="1">#REF!</definedName>
    <definedName name="BEx3GPDH2AH4QKT4OOSN563XUHBD" localSheetId="20" hidden="1">#REF!</definedName>
    <definedName name="BEx3GPDH2AH4QKT4OOSN563XUHBD" localSheetId="21" hidden="1">#REF!</definedName>
    <definedName name="BEx3GPDH2AH4QKT4OOSN563XUHBD" localSheetId="14" hidden="1">#REF!</definedName>
    <definedName name="BEx3GPDH2AH4QKT4OOSN563XUHBD" hidden="1">#REF!</definedName>
    <definedName name="BEx3GRGZOH1A62SHC133FKNN9K23" localSheetId="20" hidden="1">#REF!</definedName>
    <definedName name="BEx3GRGZOH1A62SHC133FKNN9K23" localSheetId="21" hidden="1">#REF!</definedName>
    <definedName name="BEx3GRGZOH1A62SHC133FKNN9K23" localSheetId="14" hidden="1">#REF!</definedName>
    <definedName name="BEx3GRGZOH1A62SHC133FKNN9K23" hidden="1">#REF!</definedName>
    <definedName name="BEx3GS2LABKJSRV8GPZLJZVX7NMJ" localSheetId="20" hidden="1">#REF!</definedName>
    <definedName name="BEx3GS2LABKJSRV8GPZLJZVX7NMJ" localSheetId="21" hidden="1">#REF!</definedName>
    <definedName name="BEx3GS2LABKJSRV8GPZLJZVX7NMJ" localSheetId="14" hidden="1">#REF!</definedName>
    <definedName name="BEx3GS2LABKJSRV8GPZLJZVX7NMJ" hidden="1">#REF!</definedName>
    <definedName name="BEx3H05W7OEBR6W6YJKGD6W5M3I1" localSheetId="20" hidden="1">#REF!</definedName>
    <definedName name="BEx3H05W7OEBR6W6YJKGD6W5M3I1" localSheetId="21" hidden="1">#REF!</definedName>
    <definedName name="BEx3H05W7OEBR6W6YJKGD6W5M3I1" localSheetId="14" hidden="1">#REF!</definedName>
    <definedName name="BEx3H05W7OEBR6W6YJKGD6W5M3I1" hidden="1">#REF!</definedName>
    <definedName name="BEx3H244GCME7ZDNAXG6ZSJ64ZRE" localSheetId="20" hidden="1">#REF!</definedName>
    <definedName name="BEx3H244GCME7ZDNAXG6ZSJ64ZRE" localSheetId="21" hidden="1">#REF!</definedName>
    <definedName name="BEx3H244GCME7ZDNAXG6ZSJ64ZRE" localSheetId="14" hidden="1">#REF!</definedName>
    <definedName name="BEx3H244GCME7ZDNAXG6ZSJ64ZRE" hidden="1">#REF!</definedName>
    <definedName name="BEx3H5UX2GZFZZT657YR76RHW5I6" localSheetId="20" hidden="1">#REF!</definedName>
    <definedName name="BEx3H5UX2GZFZZT657YR76RHW5I6" localSheetId="21" hidden="1">#REF!</definedName>
    <definedName name="BEx3H5UX2GZFZZT657YR76RHW5I6" localSheetId="14" hidden="1">#REF!</definedName>
    <definedName name="BEx3H5UX2GZFZZT657YR76RHW5I6" hidden="1">#REF!</definedName>
    <definedName name="BEx3HACPKDZVUOS9WBDCCFJB46DK" localSheetId="20" hidden="1">#REF!</definedName>
    <definedName name="BEx3HACPKDZVUOS9WBDCCFJB46DK" localSheetId="21" hidden="1">#REF!</definedName>
    <definedName name="BEx3HACPKDZVUOS9WBDCCFJB46DK" localSheetId="14" hidden="1">#REF!</definedName>
    <definedName name="BEx3HACPKDZVUOS9WBDCCFJB46DK" hidden="1">#REF!</definedName>
    <definedName name="BEx3HMSEFOP6DBM4R97XA6B7NFG6" localSheetId="20" hidden="1">#REF!</definedName>
    <definedName name="BEx3HMSEFOP6DBM4R97XA6B7NFG6" localSheetId="21" hidden="1">#REF!</definedName>
    <definedName name="BEx3HMSEFOP6DBM4R97XA6B7NFG6" localSheetId="14" hidden="1">#REF!</definedName>
    <definedName name="BEx3HMSEFOP6DBM4R97XA6B7NFG6" hidden="1">#REF!</definedName>
    <definedName name="BEx3HWJ5SQSD2CVCQNR183X44FR8" localSheetId="20" hidden="1">#REF!</definedName>
    <definedName name="BEx3HWJ5SQSD2CVCQNR183X44FR8" localSheetId="21" hidden="1">#REF!</definedName>
    <definedName name="BEx3HWJ5SQSD2CVCQNR183X44FR8" localSheetId="14" hidden="1">#REF!</definedName>
    <definedName name="BEx3HWJ5SQSD2CVCQNR183X44FR8" hidden="1">#REF!</definedName>
    <definedName name="BEx3I09YVXO0G4X7KGSA4WGORM35" localSheetId="20" hidden="1">#REF!</definedName>
    <definedName name="BEx3I09YVXO0G4X7KGSA4WGORM35" localSheetId="21" hidden="1">#REF!</definedName>
    <definedName name="BEx3I09YVXO0G4X7KGSA4WGORM35" localSheetId="14" hidden="1">#REF!</definedName>
    <definedName name="BEx3I09YVXO0G4X7KGSA4WGORM35" hidden="1">#REF!</definedName>
    <definedName name="BEx3I3KN8WAL54AYYACGCUM43J9W" localSheetId="20" hidden="1">#REF!</definedName>
    <definedName name="BEx3I3KN8WAL54AYYACGCUM43J9W" localSheetId="21" hidden="1">#REF!</definedName>
    <definedName name="BEx3I3KN8WAL54AYYACGCUM43J9W" localSheetId="14" hidden="1">#REF!</definedName>
    <definedName name="BEx3I3KN8WAL54AYYACGCUM43J9W" hidden="1">#REF!</definedName>
    <definedName name="BEx3ICF1GY8HQEBIU9S43PDJ90BX" localSheetId="20" hidden="1">#REF!</definedName>
    <definedName name="BEx3ICF1GY8HQEBIU9S43PDJ90BX" localSheetId="21" hidden="1">#REF!</definedName>
    <definedName name="BEx3ICF1GY8HQEBIU9S43PDJ90BX" localSheetId="14" hidden="1">#REF!</definedName>
    <definedName name="BEx3ICF1GY8HQEBIU9S43PDJ90BX" hidden="1">#REF!</definedName>
    <definedName name="BEx3IYAH2DEBFWO8F94H4MXE3RLY" localSheetId="20" hidden="1">#REF!</definedName>
    <definedName name="BEx3IYAH2DEBFWO8F94H4MXE3RLY" localSheetId="21" hidden="1">#REF!</definedName>
    <definedName name="BEx3IYAH2DEBFWO8F94H4MXE3RLY" localSheetId="14" hidden="1">#REF!</definedName>
    <definedName name="BEx3IYAH2DEBFWO8F94H4MXE3RLY" hidden="1">#REF!</definedName>
    <definedName name="BEx3IZSG3932LSWHR5YV78IVRPCK" localSheetId="20" hidden="1">#REF!</definedName>
    <definedName name="BEx3IZSG3932LSWHR5YV78IVRPCK" localSheetId="21" hidden="1">#REF!</definedName>
    <definedName name="BEx3IZSG3932LSWHR5YV78IVRPCK" localSheetId="14" hidden="1">#REF!</definedName>
    <definedName name="BEx3IZSG3932LSWHR5YV78IVRPCK" hidden="1">#REF!</definedName>
    <definedName name="BEx3IZXXSYEW50379N2EAFWO8DZV" localSheetId="20" hidden="1">#REF!</definedName>
    <definedName name="BEx3IZXXSYEW50379N2EAFWO8DZV" localSheetId="21" hidden="1">#REF!</definedName>
    <definedName name="BEx3IZXXSYEW50379N2EAFWO8DZV" localSheetId="14" hidden="1">#REF!</definedName>
    <definedName name="BEx3IZXXSYEW50379N2EAFWO8DZV" hidden="1">#REF!</definedName>
    <definedName name="BEx3J1VZVGTKT4ATPO9O5JCSFTTR" localSheetId="20" hidden="1">#REF!</definedName>
    <definedName name="BEx3J1VZVGTKT4ATPO9O5JCSFTTR" localSheetId="21" hidden="1">#REF!</definedName>
    <definedName name="BEx3J1VZVGTKT4ATPO9O5JCSFTTR" localSheetId="14" hidden="1">#REF!</definedName>
    <definedName name="BEx3J1VZVGTKT4ATPO9O5JCSFTTR" hidden="1">#REF!</definedName>
    <definedName name="BEx3JC2TY7JNAAC3L7QHVPQXLGQ8" localSheetId="20" hidden="1">#REF!</definedName>
    <definedName name="BEx3JC2TY7JNAAC3L7QHVPQXLGQ8" localSheetId="21" hidden="1">#REF!</definedName>
    <definedName name="BEx3JC2TY7JNAAC3L7QHVPQXLGQ8" localSheetId="14" hidden="1">#REF!</definedName>
    <definedName name="BEx3JC2TY7JNAAC3L7QHVPQXLGQ8" hidden="1">#REF!</definedName>
    <definedName name="BEx3JMF5D7ODCJ7THAJTC1GFSG95" localSheetId="20" hidden="1">#REF!</definedName>
    <definedName name="BEx3JMF5D7ODCJ7THAJTC1GFSG95" localSheetId="21" hidden="1">#REF!</definedName>
    <definedName name="BEx3JMF5D7ODCJ7THAJTC1GFSG95" localSheetId="14" hidden="1">#REF!</definedName>
    <definedName name="BEx3JMF5D7ODCJ7THAJTC1GFSG95" hidden="1">#REF!</definedName>
    <definedName name="BEx3JX23SYDIGOGM4Y0CQFBW8ZBV" localSheetId="20" hidden="1">#REF!</definedName>
    <definedName name="BEx3JX23SYDIGOGM4Y0CQFBW8ZBV" localSheetId="21" hidden="1">#REF!</definedName>
    <definedName name="BEx3JX23SYDIGOGM4Y0CQFBW8ZBV" localSheetId="14" hidden="1">#REF!</definedName>
    <definedName name="BEx3JX23SYDIGOGM4Y0CQFBW8ZBV" hidden="1">#REF!</definedName>
    <definedName name="BEx3JXCXCVBZJGV5VEG9MJEI01AL" localSheetId="20" hidden="1">#REF!</definedName>
    <definedName name="BEx3JXCXCVBZJGV5VEG9MJEI01AL" localSheetId="21" hidden="1">#REF!</definedName>
    <definedName name="BEx3JXCXCVBZJGV5VEG9MJEI01AL" localSheetId="14" hidden="1">#REF!</definedName>
    <definedName name="BEx3JXCXCVBZJGV5VEG9MJEI01AL" hidden="1">#REF!</definedName>
    <definedName name="BEx3JYK2N7X59TPJSKYZ77ENY8SS" localSheetId="20" hidden="1">#REF!</definedName>
    <definedName name="BEx3JYK2N7X59TPJSKYZ77ENY8SS" localSheetId="21" hidden="1">#REF!</definedName>
    <definedName name="BEx3JYK2N7X59TPJSKYZ77ENY8SS" localSheetId="14" hidden="1">#REF!</definedName>
    <definedName name="BEx3JYK2N7X59TPJSKYZ77ENY8SS" hidden="1">#REF!</definedName>
    <definedName name="BEx3K13PSDK50JLCLD0GX8L4TWAH" localSheetId="20" hidden="1">#REF!</definedName>
    <definedName name="BEx3K13PSDK50JLCLD0GX8L4TWAH" localSheetId="21" hidden="1">#REF!</definedName>
    <definedName name="BEx3K13PSDK50JLCLD0GX8L4TWAH" localSheetId="14" hidden="1">#REF!</definedName>
    <definedName name="BEx3K13PSDK50JLCLD0GX8L4TWAH" hidden="1">#REF!</definedName>
    <definedName name="BEx3K4EII7GU1CG0BN7UL15M6J8Z" localSheetId="20" hidden="1">#REF!</definedName>
    <definedName name="BEx3K4EII7GU1CG0BN7UL15M6J8Z" localSheetId="21" hidden="1">#REF!</definedName>
    <definedName name="BEx3K4EII7GU1CG0BN7UL15M6J8Z" localSheetId="14" hidden="1">#REF!</definedName>
    <definedName name="BEx3K4EII7GU1CG0BN7UL15M6J8Z" hidden="1">#REF!</definedName>
    <definedName name="BEx3K4ZXQUQ2KYZF74B84SO48XMW" localSheetId="20" hidden="1">#REF!</definedName>
    <definedName name="BEx3K4ZXQUQ2KYZF74B84SO48XMW" localSheetId="21" hidden="1">#REF!</definedName>
    <definedName name="BEx3K4ZXQUQ2KYZF74B84SO48XMW" localSheetId="14" hidden="1">#REF!</definedName>
    <definedName name="BEx3K4ZXQUQ2KYZF74B84SO48XMW" hidden="1">#REF!</definedName>
    <definedName name="BEx3KEFXUCVNVPH7KSEGAZYX13B5" localSheetId="20" hidden="1">#REF!</definedName>
    <definedName name="BEx3KEFXUCVNVPH7KSEGAZYX13B5" localSheetId="21" hidden="1">#REF!</definedName>
    <definedName name="BEx3KEFXUCVNVPH7KSEGAZYX13B5" localSheetId="14" hidden="1">#REF!</definedName>
    <definedName name="BEx3KEFXUCVNVPH7KSEGAZYX13B5" hidden="1">#REF!</definedName>
    <definedName name="BEx3KFXUAF6YXAA47B7Q6X9B3VGB" localSheetId="20" hidden="1">#REF!</definedName>
    <definedName name="BEx3KFXUAF6YXAA47B7Q6X9B3VGB" localSheetId="21" hidden="1">#REF!</definedName>
    <definedName name="BEx3KFXUAF6YXAA47B7Q6X9B3VGB" localSheetId="14" hidden="1">#REF!</definedName>
    <definedName name="BEx3KFXUAF6YXAA47B7Q6X9B3VGB" hidden="1">#REF!</definedName>
    <definedName name="BEx3KIXQYOGMPK4WJJAVBRX4NR28" localSheetId="20" hidden="1">#REF!</definedName>
    <definedName name="BEx3KIXQYOGMPK4WJJAVBRX4NR28" localSheetId="21" hidden="1">#REF!</definedName>
    <definedName name="BEx3KIXQYOGMPK4WJJAVBRX4NR28" localSheetId="14" hidden="1">#REF!</definedName>
    <definedName name="BEx3KIXQYOGMPK4WJJAVBRX4NR28" hidden="1">#REF!</definedName>
    <definedName name="BEx3KJOMVOSFZVJUL3GKCNP6DQDS" localSheetId="20" hidden="1">#REF!</definedName>
    <definedName name="BEx3KJOMVOSFZVJUL3GKCNP6DQDS" localSheetId="21" hidden="1">#REF!</definedName>
    <definedName name="BEx3KJOMVOSFZVJUL3GKCNP6DQDS" localSheetId="14" hidden="1">#REF!</definedName>
    <definedName name="BEx3KJOMVOSFZVJUL3GKCNP6DQDS" hidden="1">#REF!</definedName>
    <definedName name="BEx3KP2VRBMORK0QEAZUYCXL3DHJ" localSheetId="20" hidden="1">#REF!</definedName>
    <definedName name="BEx3KP2VRBMORK0QEAZUYCXL3DHJ" localSheetId="21" hidden="1">#REF!</definedName>
    <definedName name="BEx3KP2VRBMORK0QEAZUYCXL3DHJ" localSheetId="14" hidden="1">#REF!</definedName>
    <definedName name="BEx3KP2VRBMORK0QEAZUYCXL3DHJ" hidden="1">#REF!</definedName>
    <definedName name="BEx3L4IN3LI4C26SITKTGAH27CDU" localSheetId="20" hidden="1">#REF!</definedName>
    <definedName name="BEx3L4IN3LI4C26SITKTGAH27CDU" localSheetId="21" hidden="1">#REF!</definedName>
    <definedName name="BEx3L4IN3LI4C26SITKTGAH27CDU" localSheetId="14" hidden="1">#REF!</definedName>
    <definedName name="BEx3L4IN3LI4C26SITKTGAH27CDU" hidden="1">#REF!</definedName>
    <definedName name="BEx3L4YQ0J7ZU0M5QM6YIPCEYC9K" localSheetId="20" hidden="1">#REF!</definedName>
    <definedName name="BEx3L4YQ0J7ZU0M5QM6YIPCEYC9K" localSheetId="21" hidden="1">#REF!</definedName>
    <definedName name="BEx3L4YQ0J7ZU0M5QM6YIPCEYC9K" localSheetId="14" hidden="1">#REF!</definedName>
    <definedName name="BEx3L4YQ0J7ZU0M5QM6YIPCEYC9K" hidden="1">#REF!</definedName>
    <definedName name="BEx3L60DJOR7NQN42G7YSAODP1EX" localSheetId="20" hidden="1">#REF!</definedName>
    <definedName name="BEx3L60DJOR7NQN42G7YSAODP1EX" localSheetId="21" hidden="1">#REF!</definedName>
    <definedName name="BEx3L60DJOR7NQN42G7YSAODP1EX" localSheetId="14" hidden="1">#REF!</definedName>
    <definedName name="BEx3L60DJOR7NQN42G7YSAODP1EX" hidden="1">#REF!</definedName>
    <definedName name="BEx3L7D0PI38HWZ7VADU16C9E33D" localSheetId="20" hidden="1">#REF!</definedName>
    <definedName name="BEx3L7D0PI38HWZ7VADU16C9E33D" localSheetId="21" hidden="1">#REF!</definedName>
    <definedName name="BEx3L7D0PI38HWZ7VADU16C9E33D" localSheetId="14" hidden="1">#REF!</definedName>
    <definedName name="BEx3L7D0PI38HWZ7VADU16C9E33D" hidden="1">#REF!</definedName>
    <definedName name="BEx3LM1PR4Y7KINKMTMKR984GX8Q" localSheetId="20" hidden="1">#REF!</definedName>
    <definedName name="BEx3LM1PR4Y7KINKMTMKR984GX8Q" localSheetId="21" hidden="1">#REF!</definedName>
    <definedName name="BEx3LM1PR4Y7KINKMTMKR984GX8Q" localSheetId="14" hidden="1">#REF!</definedName>
    <definedName name="BEx3LM1PR4Y7KINKMTMKR984GX8Q" hidden="1">#REF!</definedName>
    <definedName name="BEx3LM1PWWC9WH0R5TX5K06V559U" localSheetId="20" hidden="1">#REF!</definedName>
    <definedName name="BEx3LM1PWWC9WH0R5TX5K06V559U" localSheetId="21" hidden="1">#REF!</definedName>
    <definedName name="BEx3LM1PWWC9WH0R5TX5K06V559U" localSheetId="14" hidden="1">#REF!</definedName>
    <definedName name="BEx3LM1PWWC9WH0R5TX5K06V559U" hidden="1">#REF!</definedName>
    <definedName name="BEx3LPCEZ1C0XEKNCM3YT09JWCUO" localSheetId="20" hidden="1">#REF!</definedName>
    <definedName name="BEx3LPCEZ1C0XEKNCM3YT09JWCUO" localSheetId="21" hidden="1">#REF!</definedName>
    <definedName name="BEx3LPCEZ1C0XEKNCM3YT09JWCUO" localSheetId="14" hidden="1">#REF!</definedName>
    <definedName name="BEx3LPCEZ1C0XEKNCM3YT09JWCUO" hidden="1">#REF!</definedName>
    <definedName name="BEx3LSXW33WR1ECIMRYUPFBJXGGH" localSheetId="20" hidden="1">#REF!</definedName>
    <definedName name="BEx3LSXW33WR1ECIMRYUPFBJXGGH" localSheetId="21" hidden="1">#REF!</definedName>
    <definedName name="BEx3LSXW33WR1ECIMRYUPFBJXGGH" localSheetId="14" hidden="1">#REF!</definedName>
    <definedName name="BEx3LSXW33WR1ECIMRYUPFBJXGGH" hidden="1">#REF!</definedName>
    <definedName name="BEx3M1MR1K1NQD03H74BFWOK4MWQ" localSheetId="20" hidden="1">#REF!</definedName>
    <definedName name="BEx3M1MR1K1NQD03H74BFWOK4MWQ" localSheetId="21" hidden="1">#REF!</definedName>
    <definedName name="BEx3M1MR1K1NQD03H74BFWOK4MWQ" localSheetId="14" hidden="1">#REF!</definedName>
    <definedName name="BEx3M1MR1K1NQD03H74BFWOK4MWQ" hidden="1">#REF!</definedName>
    <definedName name="BEx3M4H77MYUKOOD31H9F80NMVK8" localSheetId="20" hidden="1">#REF!</definedName>
    <definedName name="BEx3M4H77MYUKOOD31H9F80NMVK8" localSheetId="21" hidden="1">#REF!</definedName>
    <definedName name="BEx3M4H77MYUKOOD31H9F80NMVK8" localSheetId="14" hidden="1">#REF!</definedName>
    <definedName name="BEx3M4H77MYUKOOD31H9F80NMVK8" hidden="1">#REF!</definedName>
    <definedName name="BEx3M9VFX329PZWYC4DMZ6P3W9R2" localSheetId="20" hidden="1">#REF!</definedName>
    <definedName name="BEx3M9VFX329PZWYC4DMZ6P3W9R2" localSheetId="21" hidden="1">#REF!</definedName>
    <definedName name="BEx3M9VFX329PZWYC4DMZ6P3W9R2" localSheetId="14" hidden="1">#REF!</definedName>
    <definedName name="BEx3M9VFX329PZWYC4DMZ6P3W9R2" hidden="1">#REF!</definedName>
    <definedName name="BEx3MCQ0VEBV0CZXDS505L38EQ8N" localSheetId="20" hidden="1">#REF!</definedName>
    <definedName name="BEx3MCQ0VEBV0CZXDS505L38EQ8N" localSheetId="21" hidden="1">#REF!</definedName>
    <definedName name="BEx3MCQ0VEBV0CZXDS505L38EQ8N" localSheetId="14" hidden="1">#REF!</definedName>
    <definedName name="BEx3MCQ0VEBV0CZXDS505L38EQ8N" hidden="1">#REF!</definedName>
    <definedName name="BEx3MEYV5LQY0BAL7V3CFAFVOM3T" localSheetId="20" hidden="1">#REF!</definedName>
    <definedName name="BEx3MEYV5LQY0BAL7V3CFAFVOM3T" localSheetId="21" hidden="1">#REF!</definedName>
    <definedName name="BEx3MEYV5LQY0BAL7V3CFAFVOM3T" localSheetId="14" hidden="1">#REF!</definedName>
    <definedName name="BEx3MEYV5LQY0BAL7V3CFAFVOM3T" hidden="1">#REF!</definedName>
    <definedName name="BEx3MF9LX8G8DXGARRYNTDH542WG" localSheetId="20" hidden="1">#REF!</definedName>
    <definedName name="BEx3MF9LX8G8DXGARRYNTDH542WG" localSheetId="21" hidden="1">#REF!</definedName>
    <definedName name="BEx3MF9LX8G8DXGARRYNTDH542WG" localSheetId="14" hidden="1">#REF!</definedName>
    <definedName name="BEx3MF9LX8G8DXGARRYNTDH542WG" hidden="1">#REF!</definedName>
    <definedName name="BEx3MREOFWJQEYMCMBL7ZE06NBN6" localSheetId="20" hidden="1">#REF!</definedName>
    <definedName name="BEx3MREOFWJQEYMCMBL7ZE06NBN6" localSheetId="21" hidden="1">#REF!</definedName>
    <definedName name="BEx3MREOFWJQEYMCMBL7ZE06NBN6" localSheetId="14" hidden="1">#REF!</definedName>
    <definedName name="BEx3MREOFWJQEYMCMBL7ZE06NBN6" hidden="1">#REF!</definedName>
    <definedName name="BEx3MSGD8I6KBFD4XFWYGH3DKUK3" localSheetId="20" hidden="1">#REF!</definedName>
    <definedName name="BEx3MSGD8I6KBFD4XFWYGH3DKUK3" localSheetId="21" hidden="1">#REF!</definedName>
    <definedName name="BEx3MSGD8I6KBFD4XFWYGH3DKUK3" localSheetId="14" hidden="1">#REF!</definedName>
    <definedName name="BEx3MSGD8I6KBFD4XFWYGH3DKUK3" hidden="1">#REF!</definedName>
    <definedName name="BEx3NDQFYEWZAUGWFMGT2R7E7RBT" localSheetId="20" hidden="1">#REF!</definedName>
    <definedName name="BEx3NDQFYEWZAUGWFMGT2R7E7RBT" localSheetId="21" hidden="1">#REF!</definedName>
    <definedName name="BEx3NDQFYEWZAUGWFMGT2R7E7RBT" localSheetId="14" hidden="1">#REF!</definedName>
    <definedName name="BEx3NDQFYEWZAUGWFMGT2R7E7RBT" hidden="1">#REF!</definedName>
    <definedName name="BEx3NGQBX2HEDKOCDX0TX1TGBB3P" localSheetId="20" hidden="1">#REF!</definedName>
    <definedName name="BEx3NGQBX2HEDKOCDX0TX1TGBB3P" localSheetId="21" hidden="1">#REF!</definedName>
    <definedName name="BEx3NGQBX2HEDKOCDX0TX1TGBB3P" localSheetId="14" hidden="1">#REF!</definedName>
    <definedName name="BEx3NGQBX2HEDKOCDX0TX1TGBB3P" hidden="1">#REF!</definedName>
    <definedName name="BEx3NLIZ7PHF2XE59ECZ3MD04ZG1" localSheetId="20" hidden="1">#REF!</definedName>
    <definedName name="BEx3NLIZ7PHF2XE59ECZ3MD04ZG1" localSheetId="21" hidden="1">#REF!</definedName>
    <definedName name="BEx3NLIZ7PHF2XE59ECZ3MD04ZG1" localSheetId="14" hidden="1">#REF!</definedName>
    <definedName name="BEx3NLIZ7PHF2XE59ECZ3MD04ZG1" hidden="1">#REF!</definedName>
    <definedName name="BEx3NMQ4BVC94728AUM7CCX7UHTU" localSheetId="20" hidden="1">#REF!</definedName>
    <definedName name="BEx3NMQ4BVC94728AUM7CCX7UHTU" localSheetId="21" hidden="1">#REF!</definedName>
    <definedName name="BEx3NMQ4BVC94728AUM7CCX7UHTU" localSheetId="14" hidden="1">#REF!</definedName>
    <definedName name="BEx3NMQ4BVC94728AUM7CCX7UHTU" hidden="1">#REF!</definedName>
    <definedName name="BEx3NR2I4OUFP3Z2QZEDU2PIFIDI" localSheetId="20" hidden="1">#REF!</definedName>
    <definedName name="BEx3NR2I4OUFP3Z2QZEDU2PIFIDI" localSheetId="21" hidden="1">#REF!</definedName>
    <definedName name="BEx3NR2I4OUFP3Z2QZEDU2PIFIDI" localSheetId="14" hidden="1">#REF!</definedName>
    <definedName name="BEx3NR2I4OUFP3Z2QZEDU2PIFIDI" hidden="1">#REF!</definedName>
    <definedName name="BEx3O19B8FTTAPVT5DZXQGQXWFR8" localSheetId="20" hidden="1">#REF!</definedName>
    <definedName name="BEx3O19B8FTTAPVT5DZXQGQXWFR8" localSheetId="21" hidden="1">#REF!</definedName>
    <definedName name="BEx3O19B8FTTAPVT5DZXQGQXWFR8" localSheetId="14" hidden="1">#REF!</definedName>
    <definedName name="BEx3O19B8FTTAPVT5DZXQGQXWFR8" hidden="1">#REF!</definedName>
    <definedName name="BEx3O85IKWARA6NCJOLRBRJFMEWW" localSheetId="20" hidden="1">#REF!</definedName>
    <definedName name="BEx3O85IKWARA6NCJOLRBRJFMEWW" localSheetId="21" hidden="1">#REF!</definedName>
    <definedName name="BEx3O85IKWARA6NCJOLRBRJFMEWW" localSheetId="14" hidden="1">#REF!</definedName>
    <definedName name="BEx3O85IKWARA6NCJOLRBRJFMEWW" hidden="1">#REF!</definedName>
    <definedName name="BEx3OJZSCGFRW7SVGBFI0X9DNVMM" localSheetId="20" hidden="1">#REF!</definedName>
    <definedName name="BEx3OJZSCGFRW7SVGBFI0X9DNVMM" localSheetId="21" hidden="1">#REF!</definedName>
    <definedName name="BEx3OJZSCGFRW7SVGBFI0X9DNVMM" localSheetId="14" hidden="1">#REF!</definedName>
    <definedName name="BEx3OJZSCGFRW7SVGBFI0X9DNVMM" hidden="1">#REF!</definedName>
    <definedName name="BEx3ORSBUXAF21MKEY90YJV9AY9A" localSheetId="20" hidden="1">#REF!</definedName>
    <definedName name="BEx3ORSBUXAF21MKEY90YJV9AY9A" localSheetId="21" hidden="1">#REF!</definedName>
    <definedName name="BEx3ORSBUXAF21MKEY90YJV9AY9A" localSheetId="14" hidden="1">#REF!</definedName>
    <definedName name="BEx3ORSBUXAF21MKEY90YJV9AY9A" hidden="1">#REF!</definedName>
    <definedName name="BEx3OUS0N576NJN078Y1BWUWQK6B" localSheetId="20" hidden="1">#REF!</definedName>
    <definedName name="BEx3OUS0N576NJN078Y1BWUWQK6B" localSheetId="21" hidden="1">#REF!</definedName>
    <definedName name="BEx3OUS0N576NJN078Y1BWUWQK6B" localSheetId="14" hidden="1">#REF!</definedName>
    <definedName name="BEx3OUS0N576NJN078Y1BWUWQK6B" hidden="1">#REF!</definedName>
    <definedName name="BEx3OV8BH6PYNZT7C246LOAU9SVX" localSheetId="20" hidden="1">#REF!</definedName>
    <definedName name="BEx3OV8BH6PYNZT7C246LOAU9SVX" localSheetId="21" hidden="1">#REF!</definedName>
    <definedName name="BEx3OV8BH6PYNZT7C246LOAU9SVX" localSheetId="14" hidden="1">#REF!</definedName>
    <definedName name="BEx3OV8BH6PYNZT7C246LOAU9SVX" hidden="1">#REF!</definedName>
    <definedName name="BEx3OXRYJZUEY6E72UJU0PHLMYAR" localSheetId="20" hidden="1">#REF!</definedName>
    <definedName name="BEx3OXRYJZUEY6E72UJU0PHLMYAR" localSheetId="21" hidden="1">#REF!</definedName>
    <definedName name="BEx3OXRYJZUEY6E72UJU0PHLMYAR" localSheetId="14" hidden="1">#REF!</definedName>
    <definedName name="BEx3OXRYJZUEY6E72UJU0PHLMYAR" hidden="1">#REF!</definedName>
    <definedName name="BEx3P3RP5PYI4BJVYGNU1V7KT5EH" localSheetId="20" hidden="1">#REF!</definedName>
    <definedName name="BEx3P3RP5PYI4BJVYGNU1V7KT5EH" localSheetId="21" hidden="1">#REF!</definedName>
    <definedName name="BEx3P3RP5PYI4BJVYGNU1V7KT5EH" localSheetId="14" hidden="1">#REF!</definedName>
    <definedName name="BEx3P3RP5PYI4BJVYGNU1V7KT5EH" hidden="1">#REF!</definedName>
    <definedName name="BEx3P59TTRSGQY888P5C1O7M2PQT" localSheetId="20" hidden="1">#REF!</definedName>
    <definedName name="BEx3P59TTRSGQY888P5C1O7M2PQT" localSheetId="21" hidden="1">#REF!</definedName>
    <definedName name="BEx3P59TTRSGQY888P5C1O7M2PQT" localSheetId="14" hidden="1">#REF!</definedName>
    <definedName name="BEx3P59TTRSGQY888P5C1O7M2PQT" hidden="1">#REF!</definedName>
    <definedName name="BEx3PDNRRNKD5GOUBUQFXAHIXLD9" localSheetId="20" hidden="1">#REF!</definedName>
    <definedName name="BEx3PDNRRNKD5GOUBUQFXAHIXLD9" localSheetId="21" hidden="1">#REF!</definedName>
    <definedName name="BEx3PDNRRNKD5GOUBUQFXAHIXLD9" localSheetId="14" hidden="1">#REF!</definedName>
    <definedName name="BEx3PDNRRNKD5GOUBUQFXAHIXLD9" hidden="1">#REF!</definedName>
    <definedName name="BEx3PDT8GNPWLLN02IH1XPV90XYK" localSheetId="20" hidden="1">#REF!</definedName>
    <definedName name="BEx3PDT8GNPWLLN02IH1XPV90XYK" localSheetId="21" hidden="1">#REF!</definedName>
    <definedName name="BEx3PDT8GNPWLLN02IH1XPV90XYK" localSheetId="14" hidden="1">#REF!</definedName>
    <definedName name="BEx3PDT8GNPWLLN02IH1XPV90XYK" hidden="1">#REF!</definedName>
    <definedName name="BEx3PKEMDW8KZEP11IL927C5O7I2" localSheetId="20" hidden="1">#REF!</definedName>
    <definedName name="BEx3PKEMDW8KZEP11IL927C5O7I2" localSheetId="21" hidden="1">#REF!</definedName>
    <definedName name="BEx3PKEMDW8KZEP11IL927C5O7I2" localSheetId="14" hidden="1">#REF!</definedName>
    <definedName name="BEx3PKEMDW8KZEP11IL927C5O7I2" hidden="1">#REF!</definedName>
    <definedName name="BEx3PKJZ1Z7L9S6KV8KXVS6B2FX4" localSheetId="20" hidden="1">#REF!</definedName>
    <definedName name="BEx3PKJZ1Z7L9S6KV8KXVS6B2FX4" localSheetId="21" hidden="1">#REF!</definedName>
    <definedName name="BEx3PKJZ1Z7L9S6KV8KXVS6B2FX4" localSheetId="14" hidden="1">#REF!</definedName>
    <definedName name="BEx3PKJZ1Z7L9S6KV8KXVS6B2FX4" hidden="1">#REF!</definedName>
    <definedName name="BEx3PMNG53Z5HY138H99QOMTX8W3" localSheetId="20" hidden="1">#REF!</definedName>
    <definedName name="BEx3PMNG53Z5HY138H99QOMTX8W3" localSheetId="21" hidden="1">#REF!</definedName>
    <definedName name="BEx3PMNG53Z5HY138H99QOMTX8W3" localSheetId="14" hidden="1">#REF!</definedName>
    <definedName name="BEx3PMNG53Z5HY138H99QOMTX8W3" hidden="1">#REF!</definedName>
    <definedName name="BEx3PP1RRSFZ8UC0JC9R91W6LNKW" localSheetId="20" hidden="1">#REF!</definedName>
    <definedName name="BEx3PP1RRSFZ8UC0JC9R91W6LNKW" localSheetId="21" hidden="1">#REF!</definedName>
    <definedName name="BEx3PP1RRSFZ8UC0JC9R91W6LNKW" localSheetId="14" hidden="1">#REF!</definedName>
    <definedName name="BEx3PP1RRSFZ8UC0JC9R91W6LNKW" hidden="1">#REF!</definedName>
    <definedName name="BEx3PRQW017D7T1X732WDV7L1KP8" localSheetId="20" hidden="1">#REF!</definedName>
    <definedName name="BEx3PRQW017D7T1X732WDV7L1KP8" localSheetId="21" hidden="1">#REF!</definedName>
    <definedName name="BEx3PRQW017D7T1X732WDV7L1KP8" localSheetId="14" hidden="1">#REF!</definedName>
    <definedName name="BEx3PRQW017D7T1X732WDV7L1KP8" hidden="1">#REF!</definedName>
    <definedName name="BEx3PVXYZC8WB9ZJE7OCKUXZ46EA" localSheetId="20" hidden="1">#REF!</definedName>
    <definedName name="BEx3PVXYZC8WB9ZJE7OCKUXZ46EA" localSheetId="21" hidden="1">#REF!</definedName>
    <definedName name="BEx3PVXYZC8WB9ZJE7OCKUXZ46EA" localSheetId="14" hidden="1">#REF!</definedName>
    <definedName name="BEx3PVXYZC8WB9ZJE7OCKUXZ46EA" hidden="1">#REF!</definedName>
    <definedName name="BEx3Q0VWPU5EQECK7MQ47TYJ3SWW" localSheetId="20" hidden="1">#REF!</definedName>
    <definedName name="BEx3Q0VWPU5EQECK7MQ47TYJ3SWW" localSheetId="21" hidden="1">#REF!</definedName>
    <definedName name="BEx3Q0VWPU5EQECK7MQ47TYJ3SWW" localSheetId="14" hidden="1">#REF!</definedName>
    <definedName name="BEx3Q0VWPU5EQECK7MQ47TYJ3SWW" hidden="1">#REF!</definedName>
    <definedName name="BEx3Q7BZ9PUXK2RLIOFSIS9AHU1B" localSheetId="20" hidden="1">#REF!</definedName>
    <definedName name="BEx3Q7BZ9PUXK2RLIOFSIS9AHU1B" localSheetId="21" hidden="1">#REF!</definedName>
    <definedName name="BEx3Q7BZ9PUXK2RLIOFSIS9AHU1B" localSheetId="14" hidden="1">#REF!</definedName>
    <definedName name="BEx3Q7BZ9PUXK2RLIOFSIS9AHU1B" hidden="1">#REF!</definedName>
    <definedName name="BEx3Q8J42S9VU6EAN2Y28MR6DF88" localSheetId="20" hidden="1">#REF!</definedName>
    <definedName name="BEx3Q8J42S9VU6EAN2Y28MR6DF88" localSheetId="21" hidden="1">#REF!</definedName>
    <definedName name="BEx3Q8J42S9VU6EAN2Y28MR6DF88" localSheetId="14" hidden="1">#REF!</definedName>
    <definedName name="BEx3Q8J42S9VU6EAN2Y28MR6DF88" hidden="1">#REF!</definedName>
    <definedName name="BEx3QCFD2TBUF95ZN83Q7JPV97FK" localSheetId="20" hidden="1">#REF!</definedName>
    <definedName name="BEx3QCFD2TBUF95ZN83Q7JPV97FK" localSheetId="21" hidden="1">#REF!</definedName>
    <definedName name="BEx3QCFD2TBUF95ZN83Q7JPV97FK" localSheetId="14" hidden="1">#REF!</definedName>
    <definedName name="BEx3QCFD2TBUF95ZN83Q7JPV97FK" hidden="1">#REF!</definedName>
    <definedName name="BEx3QEDFOYFY5NBTININ5W4RLD4Q" localSheetId="20" hidden="1">#REF!</definedName>
    <definedName name="BEx3QEDFOYFY5NBTININ5W4RLD4Q" localSheetId="21" hidden="1">#REF!</definedName>
    <definedName name="BEx3QEDFOYFY5NBTININ5W4RLD4Q" localSheetId="14" hidden="1">#REF!</definedName>
    <definedName name="BEx3QEDFOYFY5NBTININ5W4RLD4Q" hidden="1">#REF!</definedName>
    <definedName name="BEx3QIKJ3U962US1Q564NZDLU8LD" localSheetId="20" hidden="1">#REF!</definedName>
    <definedName name="BEx3QIKJ3U962US1Q564NZDLU8LD" localSheetId="21" hidden="1">#REF!</definedName>
    <definedName name="BEx3QIKJ3U962US1Q564NZDLU8LD" localSheetId="14" hidden="1">#REF!</definedName>
    <definedName name="BEx3QIKJ3U962US1Q564NZDLU8LD" hidden="1">#REF!</definedName>
    <definedName name="BEx3QLF3RHHBNUFLUWEROBZDF1U4" localSheetId="20" hidden="1">#REF!</definedName>
    <definedName name="BEx3QLF3RHHBNUFLUWEROBZDF1U4" localSheetId="21" hidden="1">#REF!</definedName>
    <definedName name="BEx3QLF3RHHBNUFLUWEROBZDF1U4" localSheetId="14" hidden="1">#REF!</definedName>
    <definedName name="BEx3QLF3RHHBNUFLUWEROBZDF1U4" hidden="1">#REF!</definedName>
    <definedName name="BEx3QR9D45DHW50VQ7Y3Q1AXPOB9" localSheetId="20" hidden="1">#REF!</definedName>
    <definedName name="BEx3QR9D45DHW50VQ7Y3Q1AXPOB9" localSheetId="21" hidden="1">#REF!</definedName>
    <definedName name="BEx3QR9D45DHW50VQ7Y3Q1AXPOB9" localSheetId="14" hidden="1">#REF!</definedName>
    <definedName name="BEx3QR9D45DHW50VQ7Y3Q1AXPOB9" hidden="1">#REF!</definedName>
    <definedName name="BEx3QSWT2S5KWG6U2V9711IYDQBM" localSheetId="20" hidden="1">#REF!</definedName>
    <definedName name="BEx3QSWT2S5KWG6U2V9711IYDQBM" localSheetId="21" hidden="1">#REF!</definedName>
    <definedName name="BEx3QSWT2S5KWG6U2V9711IYDQBM" localSheetId="14" hidden="1">#REF!</definedName>
    <definedName name="BEx3QSWT2S5KWG6U2V9711IYDQBM" hidden="1">#REF!</definedName>
    <definedName name="BEx3QVGG7Q2X4HZHJAM35A8T3VR7" localSheetId="20" hidden="1">#REF!</definedName>
    <definedName name="BEx3QVGG7Q2X4HZHJAM35A8T3VR7" localSheetId="21" hidden="1">#REF!</definedName>
    <definedName name="BEx3QVGG7Q2X4HZHJAM35A8T3VR7" localSheetId="14" hidden="1">#REF!</definedName>
    <definedName name="BEx3QVGG7Q2X4HZHJAM35A8T3VR7" hidden="1">#REF!</definedName>
    <definedName name="BEx3R0JUB9YN8PHPPQTAMIT1IHWK" localSheetId="20" hidden="1">#REF!</definedName>
    <definedName name="BEx3R0JUB9YN8PHPPQTAMIT1IHWK" localSheetId="21" hidden="1">#REF!</definedName>
    <definedName name="BEx3R0JUB9YN8PHPPQTAMIT1IHWK" localSheetId="14" hidden="1">#REF!</definedName>
    <definedName name="BEx3R0JUB9YN8PHPPQTAMIT1IHWK" hidden="1">#REF!</definedName>
    <definedName name="BEx3R81NFRO7M81VHVKOBFT0QBIL" localSheetId="20" hidden="1">#REF!</definedName>
    <definedName name="BEx3R81NFRO7M81VHVKOBFT0QBIL" localSheetId="21" hidden="1">#REF!</definedName>
    <definedName name="BEx3R81NFRO7M81VHVKOBFT0QBIL" localSheetId="14" hidden="1">#REF!</definedName>
    <definedName name="BEx3R81NFRO7M81VHVKOBFT0QBIL" hidden="1">#REF!</definedName>
    <definedName name="BEx3RHC2ZD5UFS6QD4OPFCNNMWH1" localSheetId="20" hidden="1">#REF!</definedName>
    <definedName name="BEx3RHC2ZD5UFS6QD4OPFCNNMWH1" localSheetId="21" hidden="1">#REF!</definedName>
    <definedName name="BEx3RHC2ZD5UFS6QD4OPFCNNMWH1" localSheetId="14" hidden="1">#REF!</definedName>
    <definedName name="BEx3RHC2ZD5UFS6QD4OPFCNNMWH1" hidden="1">#REF!</definedName>
    <definedName name="BEx3RQ10QIWBAPHALAA91BUUCM2X" localSheetId="20" hidden="1">#REF!</definedName>
    <definedName name="BEx3RQ10QIWBAPHALAA91BUUCM2X" localSheetId="21" hidden="1">#REF!</definedName>
    <definedName name="BEx3RQ10QIWBAPHALAA91BUUCM2X" localSheetId="14" hidden="1">#REF!</definedName>
    <definedName name="BEx3RQ10QIWBAPHALAA91BUUCM2X" hidden="1">#REF!</definedName>
    <definedName name="BEx3RV4E1WT43SZBUN09RTB8EK1O" localSheetId="20" hidden="1">#REF!</definedName>
    <definedName name="BEx3RV4E1WT43SZBUN09RTB8EK1O" localSheetId="21" hidden="1">#REF!</definedName>
    <definedName name="BEx3RV4E1WT43SZBUN09RTB8EK1O" localSheetId="14" hidden="1">#REF!</definedName>
    <definedName name="BEx3RV4E1WT43SZBUN09RTB8EK1O" hidden="1">#REF!</definedName>
    <definedName name="BEx3RXYU0QLFXSFTM5EB20GD03W5" localSheetId="20" hidden="1">#REF!</definedName>
    <definedName name="BEx3RXYU0QLFXSFTM5EB20GD03W5" localSheetId="21" hidden="1">#REF!</definedName>
    <definedName name="BEx3RXYU0QLFXSFTM5EB20GD03W5" localSheetId="14" hidden="1">#REF!</definedName>
    <definedName name="BEx3RXYU0QLFXSFTM5EB20GD03W5" hidden="1">#REF!</definedName>
    <definedName name="BEx3RYKLC3QQO3XTUN7BEW2AQL98" localSheetId="20" hidden="1">#REF!</definedName>
    <definedName name="BEx3RYKLC3QQO3XTUN7BEW2AQL98" localSheetId="21" hidden="1">#REF!</definedName>
    <definedName name="BEx3RYKLC3QQO3XTUN7BEW2AQL98" localSheetId="14" hidden="1">#REF!</definedName>
    <definedName name="BEx3RYKLC3QQO3XTUN7BEW2AQL98" hidden="1">#REF!</definedName>
    <definedName name="BEx3S37QNFSKW3DGRH5YVVEZLJI7" localSheetId="20" hidden="1">#REF!</definedName>
    <definedName name="BEx3S37QNFSKW3DGRH5YVVEZLJI7" localSheetId="21" hidden="1">#REF!</definedName>
    <definedName name="BEx3S37QNFSKW3DGRH5YVVEZLJI7" localSheetId="14" hidden="1">#REF!</definedName>
    <definedName name="BEx3S37QNFSKW3DGRH5YVVEZLJI7" hidden="1">#REF!</definedName>
    <definedName name="BEx3SICJ45BYT6FHBER86PJT25FC" localSheetId="20" hidden="1">#REF!</definedName>
    <definedName name="BEx3SICJ45BYT6FHBER86PJT25FC" localSheetId="21" hidden="1">#REF!</definedName>
    <definedName name="BEx3SICJ45BYT6FHBER86PJT25FC" localSheetId="14" hidden="1">#REF!</definedName>
    <definedName name="BEx3SICJ45BYT6FHBER86PJT25FC" hidden="1">#REF!</definedName>
    <definedName name="BEx3SMUCMJVGQ2H4EHQI5ZFHEF0P" localSheetId="20" hidden="1">#REF!</definedName>
    <definedName name="BEx3SMUCMJVGQ2H4EHQI5ZFHEF0P" localSheetId="21" hidden="1">#REF!</definedName>
    <definedName name="BEx3SMUCMJVGQ2H4EHQI5ZFHEF0P" localSheetId="14" hidden="1">#REF!</definedName>
    <definedName name="BEx3SMUCMJVGQ2H4EHQI5ZFHEF0P" hidden="1">#REF!</definedName>
    <definedName name="BEx3SN56F03CPDRDA7LZ763V0N4I" localSheetId="20" hidden="1">#REF!</definedName>
    <definedName name="BEx3SN56F03CPDRDA7LZ763V0N4I" localSheetId="21" hidden="1">#REF!</definedName>
    <definedName name="BEx3SN56F03CPDRDA7LZ763V0N4I" localSheetId="14" hidden="1">#REF!</definedName>
    <definedName name="BEx3SN56F03CPDRDA7LZ763V0N4I" hidden="1">#REF!</definedName>
    <definedName name="BEx3SPE6N1ORXPRCDL3JPZD73Z9F" localSheetId="20" hidden="1">#REF!</definedName>
    <definedName name="BEx3SPE6N1ORXPRCDL3JPZD73Z9F" localSheetId="21" hidden="1">#REF!</definedName>
    <definedName name="BEx3SPE6N1ORXPRCDL3JPZD73Z9F" localSheetId="14" hidden="1">#REF!</definedName>
    <definedName name="BEx3SPE6N1ORXPRCDL3JPZD73Z9F" hidden="1">#REF!</definedName>
    <definedName name="BEx3T29ZTULQE0OMSMWUMZDU9ZZ0" localSheetId="20" hidden="1">#REF!</definedName>
    <definedName name="BEx3T29ZTULQE0OMSMWUMZDU9ZZ0" localSheetId="21" hidden="1">#REF!</definedName>
    <definedName name="BEx3T29ZTULQE0OMSMWUMZDU9ZZ0" localSheetId="14" hidden="1">#REF!</definedName>
    <definedName name="BEx3T29ZTULQE0OMSMWUMZDU9ZZ0" hidden="1">#REF!</definedName>
    <definedName name="BEx3T6MJ1QDJ929WMUDVZ0O3UW0Y" localSheetId="20" hidden="1">#REF!</definedName>
    <definedName name="BEx3T6MJ1QDJ929WMUDVZ0O3UW0Y" localSheetId="21" hidden="1">#REF!</definedName>
    <definedName name="BEx3T6MJ1QDJ929WMUDVZ0O3UW0Y" localSheetId="14" hidden="1">#REF!</definedName>
    <definedName name="BEx3T6MJ1QDJ929WMUDVZ0O3UW0Y" hidden="1">#REF!</definedName>
    <definedName name="BEx3TD7WH1NN1OH0MRS4T8ENRU32" localSheetId="20" hidden="1">#REF!</definedName>
    <definedName name="BEx3TD7WH1NN1OH0MRS4T8ENRU32" localSheetId="21" hidden="1">#REF!</definedName>
    <definedName name="BEx3TD7WH1NN1OH0MRS4T8ENRU32" localSheetId="14" hidden="1">#REF!</definedName>
    <definedName name="BEx3TD7WH1NN1OH0MRS4T8ENRU32" hidden="1">#REF!</definedName>
    <definedName name="BEx3TPCSI16OAB2L9M9IULQMQ9J9" localSheetId="20" hidden="1">#REF!</definedName>
    <definedName name="BEx3TPCSI16OAB2L9M9IULQMQ9J9" localSheetId="21" hidden="1">#REF!</definedName>
    <definedName name="BEx3TPCSI16OAB2L9M9IULQMQ9J9" localSheetId="14" hidden="1">#REF!</definedName>
    <definedName name="BEx3TPCSI16OAB2L9M9IULQMQ9J9" hidden="1">#REF!</definedName>
    <definedName name="BEx3TQ3SFJB2WTCV0OXDE56FB46K" localSheetId="20" hidden="1">#REF!</definedName>
    <definedName name="BEx3TQ3SFJB2WTCV0OXDE56FB46K" localSheetId="21" hidden="1">#REF!</definedName>
    <definedName name="BEx3TQ3SFJB2WTCV0OXDE56FB46K" localSheetId="14" hidden="1">#REF!</definedName>
    <definedName name="BEx3TQ3SFJB2WTCV0OXDE56FB46K" hidden="1">#REF!</definedName>
    <definedName name="BEx3TX59M3456DDBXWFJ8X2TU37A" localSheetId="20" hidden="1">#REF!</definedName>
    <definedName name="BEx3TX59M3456DDBXWFJ8X2TU37A" localSheetId="21" hidden="1">#REF!</definedName>
    <definedName name="BEx3TX59M3456DDBXWFJ8X2TU37A" localSheetId="14" hidden="1">#REF!</definedName>
    <definedName name="BEx3TX59M3456DDBXWFJ8X2TU37A" hidden="1">#REF!</definedName>
    <definedName name="BEx3U2UBY80GPGSTYFGI6F8TPKCV" localSheetId="20" hidden="1">#REF!</definedName>
    <definedName name="BEx3U2UBY80GPGSTYFGI6F8TPKCV" localSheetId="21" hidden="1">#REF!</definedName>
    <definedName name="BEx3U2UBY80GPGSTYFGI6F8TPKCV" localSheetId="14" hidden="1">#REF!</definedName>
    <definedName name="BEx3U2UBY80GPGSTYFGI6F8TPKCV" hidden="1">#REF!</definedName>
    <definedName name="BEx3U64YUOZ419BAJS2W78UMATAW" localSheetId="20" hidden="1">#REF!</definedName>
    <definedName name="BEx3U64YUOZ419BAJS2W78UMATAW" localSheetId="21" hidden="1">#REF!</definedName>
    <definedName name="BEx3U64YUOZ419BAJS2W78UMATAW" localSheetId="14" hidden="1">#REF!</definedName>
    <definedName name="BEx3U64YUOZ419BAJS2W78UMATAW" hidden="1">#REF!</definedName>
    <definedName name="BEx3U94WCEA5DKMWBEX1GU0LKYG2" localSheetId="20" hidden="1">#REF!</definedName>
    <definedName name="BEx3U94WCEA5DKMWBEX1GU0LKYG2" localSheetId="21" hidden="1">#REF!</definedName>
    <definedName name="BEx3U94WCEA5DKMWBEX1GU0LKYG2" localSheetId="14" hidden="1">#REF!</definedName>
    <definedName name="BEx3U94WCEA5DKMWBEX1GU0LKYG2" hidden="1">#REF!</definedName>
    <definedName name="BEx3U9VZ8SQVYS6ZA038J7AP7ZGW" localSheetId="20" hidden="1">#REF!</definedName>
    <definedName name="BEx3U9VZ8SQVYS6ZA038J7AP7ZGW" localSheetId="21" hidden="1">#REF!</definedName>
    <definedName name="BEx3U9VZ8SQVYS6ZA038J7AP7ZGW" localSheetId="14" hidden="1">#REF!</definedName>
    <definedName name="BEx3U9VZ8SQVYS6ZA038J7AP7ZGW" hidden="1">#REF!</definedName>
    <definedName name="BEx3UIQ5WRJBGNTFCCLOR4N7B1OQ" localSheetId="20" hidden="1">#REF!</definedName>
    <definedName name="BEx3UIQ5WRJBGNTFCCLOR4N7B1OQ" localSheetId="21" hidden="1">#REF!</definedName>
    <definedName name="BEx3UIQ5WRJBGNTFCCLOR4N7B1OQ" localSheetId="14" hidden="1">#REF!</definedName>
    <definedName name="BEx3UIQ5WRJBGNTFCCLOR4N7B1OQ" hidden="1">#REF!</definedName>
    <definedName name="BEx3UJMIX2NUSSWGMSI25A5DM4CH" localSheetId="20" hidden="1">#REF!</definedName>
    <definedName name="BEx3UJMIX2NUSSWGMSI25A5DM4CH" localSheetId="21" hidden="1">#REF!</definedName>
    <definedName name="BEx3UJMIX2NUSSWGMSI25A5DM4CH" localSheetId="14" hidden="1">#REF!</definedName>
    <definedName name="BEx3UJMIX2NUSSWGMSI25A5DM4CH" hidden="1">#REF!</definedName>
    <definedName name="BEx3UKIX0UULWP3BZA8VT2SQ8WI7" localSheetId="20" hidden="1">#REF!</definedName>
    <definedName name="BEx3UKIX0UULWP3BZA8VT2SQ8WI7" localSheetId="21" hidden="1">#REF!</definedName>
    <definedName name="BEx3UKIX0UULWP3BZA8VT2SQ8WI7" localSheetId="14" hidden="1">#REF!</definedName>
    <definedName name="BEx3UKIX0UULWP3BZA8VT2SQ8WI7" hidden="1">#REF!</definedName>
    <definedName name="BEx3UKOCOQG7S1YQ436S997K1KWV" localSheetId="20" hidden="1">#REF!</definedName>
    <definedName name="BEx3UKOCOQG7S1YQ436S997K1KWV" localSheetId="21" hidden="1">#REF!</definedName>
    <definedName name="BEx3UKOCOQG7S1YQ436S997K1KWV" localSheetId="14" hidden="1">#REF!</definedName>
    <definedName name="BEx3UKOCOQG7S1YQ436S997K1KWV" hidden="1">#REF!</definedName>
    <definedName name="BEx3UYM19VIXLA0EU7LB9NHA77PB" localSheetId="20" hidden="1">#REF!</definedName>
    <definedName name="BEx3UYM19VIXLA0EU7LB9NHA77PB" localSheetId="21" hidden="1">#REF!</definedName>
    <definedName name="BEx3UYM19VIXLA0EU7LB9NHA77PB" localSheetId="14" hidden="1">#REF!</definedName>
    <definedName name="BEx3UYM19VIXLA0EU7LB9NHA77PB" hidden="1">#REF!</definedName>
    <definedName name="BEx3VML7CG70HPISMVYIUEN3711Q" localSheetId="20" hidden="1">#REF!</definedName>
    <definedName name="BEx3VML7CG70HPISMVYIUEN3711Q" localSheetId="21" hidden="1">#REF!</definedName>
    <definedName name="BEx3VML7CG70HPISMVYIUEN3711Q" localSheetId="14" hidden="1">#REF!</definedName>
    <definedName name="BEx3VML7CG70HPISMVYIUEN3711Q" hidden="1">#REF!</definedName>
    <definedName name="BEx56ZID5H04P9AIYLP1OASFGV56" localSheetId="20" hidden="1">#REF!</definedName>
    <definedName name="BEx56ZID5H04P9AIYLP1OASFGV56" localSheetId="21" hidden="1">#REF!</definedName>
    <definedName name="BEx56ZID5H04P9AIYLP1OASFGV56" localSheetId="14" hidden="1">#REF!</definedName>
    <definedName name="BEx56ZID5H04P9AIYLP1OASFGV56" hidden="1">#REF!</definedName>
    <definedName name="BEx57ROM8UIFKV5C1BOZWSQQLESO" localSheetId="20" hidden="1">#REF!</definedName>
    <definedName name="BEx57ROM8UIFKV5C1BOZWSQQLESO" localSheetId="21" hidden="1">#REF!</definedName>
    <definedName name="BEx57ROM8UIFKV5C1BOZWSQQLESO" localSheetId="14" hidden="1">#REF!</definedName>
    <definedName name="BEx57ROM8UIFKV5C1BOZWSQQLESO" hidden="1">#REF!</definedName>
    <definedName name="BEx587EYSS57E3PI8DT973HLJM9E" localSheetId="20" hidden="1">#REF!</definedName>
    <definedName name="BEx587EYSS57E3PI8DT973HLJM9E" localSheetId="21" hidden="1">#REF!</definedName>
    <definedName name="BEx587EYSS57E3PI8DT973HLJM9E" localSheetId="14" hidden="1">#REF!</definedName>
    <definedName name="BEx587EYSS57E3PI8DT973HLJM9E" hidden="1">#REF!</definedName>
    <definedName name="BEx587KFQ3VKCOCY1SA5F24PQGUI" localSheetId="20" hidden="1">#REF!</definedName>
    <definedName name="BEx587KFQ3VKCOCY1SA5F24PQGUI" localSheetId="21" hidden="1">#REF!</definedName>
    <definedName name="BEx587KFQ3VKCOCY1SA5F24PQGUI" localSheetId="14" hidden="1">#REF!</definedName>
    <definedName name="BEx587KFQ3VKCOCY1SA5F24PQGUI" hidden="1">#REF!</definedName>
    <definedName name="BEx58O780PQ05NF0Z1SKKRB3N099" localSheetId="20" hidden="1">#REF!</definedName>
    <definedName name="BEx58O780PQ05NF0Z1SKKRB3N099" localSheetId="21" hidden="1">#REF!</definedName>
    <definedName name="BEx58O780PQ05NF0Z1SKKRB3N099" localSheetId="14" hidden="1">#REF!</definedName>
    <definedName name="BEx58O780PQ05NF0Z1SKKRB3N099" hidden="1">#REF!</definedName>
    <definedName name="BEx58W57CTL8HFK3U7ZRFYZR6MXE" localSheetId="20" hidden="1">#REF!</definedName>
    <definedName name="BEx58W57CTL8HFK3U7ZRFYZR6MXE" localSheetId="21" hidden="1">#REF!</definedName>
    <definedName name="BEx58W57CTL8HFK3U7ZRFYZR6MXE" localSheetId="14" hidden="1">#REF!</definedName>
    <definedName name="BEx58W57CTL8HFK3U7ZRFYZR6MXE" hidden="1">#REF!</definedName>
    <definedName name="BEx58XHO7ZULLF2EUD7YIS0MGQJ5" localSheetId="20" hidden="1">#REF!</definedName>
    <definedName name="BEx58XHO7ZULLF2EUD7YIS0MGQJ5" localSheetId="21" hidden="1">#REF!</definedName>
    <definedName name="BEx58XHO7ZULLF2EUD7YIS0MGQJ5" localSheetId="14" hidden="1">#REF!</definedName>
    <definedName name="BEx58XHO7ZULLF2EUD7YIS0MGQJ5" hidden="1">#REF!</definedName>
    <definedName name="BEx58ZAFNTMGBNDH52VUYXLRJO7P" localSheetId="20" hidden="1">#REF!</definedName>
    <definedName name="BEx58ZAFNTMGBNDH52VUYXLRJO7P" localSheetId="21" hidden="1">#REF!</definedName>
    <definedName name="BEx58ZAFNTMGBNDH52VUYXLRJO7P" localSheetId="14" hidden="1">#REF!</definedName>
    <definedName name="BEx58ZAFNTMGBNDH52VUYXLRJO7P" hidden="1">#REF!</definedName>
    <definedName name="BEx58ZW0HAIGIPEX9CVA1PQQTR6X" localSheetId="20" hidden="1">#REF!</definedName>
    <definedName name="BEx58ZW0HAIGIPEX9CVA1PQQTR6X" localSheetId="21" hidden="1">#REF!</definedName>
    <definedName name="BEx58ZW0HAIGIPEX9CVA1PQQTR6X" localSheetId="14" hidden="1">#REF!</definedName>
    <definedName name="BEx58ZW0HAIGIPEX9CVA1PQQTR6X" hidden="1">#REF!</definedName>
    <definedName name="BEx593SAFVYKW7V61D9COEZJXDA7" localSheetId="20" hidden="1">#REF!</definedName>
    <definedName name="BEx593SAFVYKW7V61D9COEZJXDA7" localSheetId="21" hidden="1">#REF!</definedName>
    <definedName name="BEx593SAFVYKW7V61D9COEZJXDA7" localSheetId="14" hidden="1">#REF!</definedName>
    <definedName name="BEx593SAFVYKW7V61D9COEZJXDA7" hidden="1">#REF!</definedName>
    <definedName name="BEx59BA1KH3RG6K1LHL7YS2VB79N" localSheetId="20" hidden="1">#REF!</definedName>
    <definedName name="BEx59BA1KH3RG6K1LHL7YS2VB79N" localSheetId="21" hidden="1">#REF!</definedName>
    <definedName name="BEx59BA1KH3RG6K1LHL7YS2VB79N" localSheetId="14" hidden="1">#REF!</definedName>
    <definedName name="BEx59BA1KH3RG6K1LHL7YS2VB79N" hidden="1">#REF!</definedName>
    <definedName name="BEx59DDIU0AMFOY94NSP1ULST8JD" localSheetId="20" hidden="1">#REF!</definedName>
    <definedName name="BEx59DDIU0AMFOY94NSP1ULST8JD" localSheetId="21" hidden="1">#REF!</definedName>
    <definedName name="BEx59DDIU0AMFOY94NSP1ULST8JD" localSheetId="14" hidden="1">#REF!</definedName>
    <definedName name="BEx59DDIU0AMFOY94NSP1ULST8JD" hidden="1">#REF!</definedName>
    <definedName name="BEx59E9WABJP2TN71QAIKK79HPK9" localSheetId="20" hidden="1">#REF!</definedName>
    <definedName name="BEx59E9WABJP2TN71QAIKK79HPK9" localSheetId="21" hidden="1">#REF!</definedName>
    <definedName name="BEx59E9WABJP2TN71QAIKK79HPK9" localSheetId="14" hidden="1">#REF!</definedName>
    <definedName name="BEx59E9WABJP2TN71QAIKK79HPK9" hidden="1">#REF!</definedName>
    <definedName name="BEx59F0T17A80RNLNSZNFX8NAO8Y" localSheetId="20" hidden="1">#REF!</definedName>
    <definedName name="BEx59F0T17A80RNLNSZNFX8NAO8Y" localSheetId="21" hidden="1">#REF!</definedName>
    <definedName name="BEx59F0T17A80RNLNSZNFX8NAO8Y" localSheetId="14" hidden="1">#REF!</definedName>
    <definedName name="BEx59F0T17A80RNLNSZNFX8NAO8Y" hidden="1">#REF!</definedName>
    <definedName name="BEx59P7MAPNU129ZTC5H3EH892G1" localSheetId="20" hidden="1">#REF!</definedName>
    <definedName name="BEx59P7MAPNU129ZTC5H3EH892G1" localSheetId="21" hidden="1">#REF!</definedName>
    <definedName name="BEx59P7MAPNU129ZTC5H3EH892G1" localSheetId="14" hidden="1">#REF!</definedName>
    <definedName name="BEx59P7MAPNU129ZTC5H3EH892G1" hidden="1">#REF!</definedName>
    <definedName name="BEx5A11WZRQSIE089QE119AOX9ZG" localSheetId="20" hidden="1">#REF!</definedName>
    <definedName name="BEx5A11WZRQSIE089QE119AOX9ZG" localSheetId="21" hidden="1">#REF!</definedName>
    <definedName name="BEx5A11WZRQSIE089QE119AOX9ZG" localSheetId="14" hidden="1">#REF!</definedName>
    <definedName name="BEx5A11WZRQSIE089QE119AOX9ZG" hidden="1">#REF!</definedName>
    <definedName name="BEx5A7CIGCOTHJKHGUBDZG91JGPZ" localSheetId="20" hidden="1">#REF!</definedName>
    <definedName name="BEx5A7CIGCOTHJKHGUBDZG91JGPZ" localSheetId="21" hidden="1">#REF!</definedName>
    <definedName name="BEx5A7CIGCOTHJKHGUBDZG91JGPZ" localSheetId="14" hidden="1">#REF!</definedName>
    <definedName name="BEx5A7CIGCOTHJKHGUBDZG91JGPZ" hidden="1">#REF!</definedName>
    <definedName name="BEx5A8UFLT2SWVSG5COFA9B8P376" localSheetId="20" hidden="1">#REF!</definedName>
    <definedName name="BEx5A8UFLT2SWVSG5COFA9B8P376" localSheetId="21" hidden="1">#REF!</definedName>
    <definedName name="BEx5A8UFLT2SWVSG5COFA9B8P376" localSheetId="14" hidden="1">#REF!</definedName>
    <definedName name="BEx5A8UFLT2SWVSG5COFA9B8P376" hidden="1">#REF!</definedName>
    <definedName name="BEx5ABUBK8WJV1WILGYU9A7CO0KI" localSheetId="20" hidden="1">#REF!</definedName>
    <definedName name="BEx5ABUBK8WJV1WILGYU9A7CO0KI" localSheetId="21" hidden="1">#REF!</definedName>
    <definedName name="BEx5ABUBK8WJV1WILGYU9A7CO0KI" localSheetId="14" hidden="1">#REF!</definedName>
    <definedName name="BEx5ABUBK8WJV1WILGYU9A7CO0KI" hidden="1">#REF!</definedName>
    <definedName name="BEx5AFFTN3IXIBHDKM0FYC4OFL1S" localSheetId="20" hidden="1">#REF!</definedName>
    <definedName name="BEx5AFFTN3IXIBHDKM0FYC4OFL1S" localSheetId="21" hidden="1">#REF!</definedName>
    <definedName name="BEx5AFFTN3IXIBHDKM0FYC4OFL1S" localSheetId="14" hidden="1">#REF!</definedName>
    <definedName name="BEx5AFFTN3IXIBHDKM0FYC4OFL1S" hidden="1">#REF!</definedName>
    <definedName name="BEx5AOFIO8KVRHIZ1RII337AA8ML" localSheetId="20" hidden="1">#REF!</definedName>
    <definedName name="BEx5AOFIO8KVRHIZ1RII337AA8ML" localSheetId="21" hidden="1">#REF!</definedName>
    <definedName name="BEx5AOFIO8KVRHIZ1RII337AA8ML" localSheetId="14" hidden="1">#REF!</definedName>
    <definedName name="BEx5AOFIO8KVRHIZ1RII337AA8ML" hidden="1">#REF!</definedName>
    <definedName name="BEx5APRZ66L5BWHFE8E4YYNEDTI4" localSheetId="20" hidden="1">#REF!</definedName>
    <definedName name="BEx5APRZ66L5BWHFE8E4YYNEDTI4" localSheetId="21" hidden="1">#REF!</definedName>
    <definedName name="BEx5APRZ66L5BWHFE8E4YYNEDTI4" localSheetId="14" hidden="1">#REF!</definedName>
    <definedName name="BEx5APRZ66L5BWHFE8E4YYNEDTI4" hidden="1">#REF!</definedName>
    <definedName name="BEx5AQJ1Z64KY10P8ZF1JKJUFEGN" localSheetId="20" hidden="1">#REF!</definedName>
    <definedName name="BEx5AQJ1Z64KY10P8ZF1JKJUFEGN" localSheetId="21" hidden="1">#REF!</definedName>
    <definedName name="BEx5AQJ1Z64KY10P8ZF1JKJUFEGN" localSheetId="14" hidden="1">#REF!</definedName>
    <definedName name="BEx5AQJ1Z64KY10P8ZF1JKJUFEGN" hidden="1">#REF!</definedName>
    <definedName name="BEx5AY62R0TL82VHXE37SCZCINQC" localSheetId="20" hidden="1">#REF!</definedName>
    <definedName name="BEx5AY62R0TL82VHXE37SCZCINQC" localSheetId="21" hidden="1">#REF!</definedName>
    <definedName name="BEx5AY62R0TL82VHXE37SCZCINQC" localSheetId="14" hidden="1">#REF!</definedName>
    <definedName name="BEx5AY62R0TL82VHXE37SCZCINQC" hidden="1">#REF!</definedName>
    <definedName name="BEx5B0PV1FCOUSHWQTY94AO0B8P0" localSheetId="20" hidden="1">#REF!</definedName>
    <definedName name="BEx5B0PV1FCOUSHWQTY94AO0B8P0" localSheetId="21" hidden="1">#REF!</definedName>
    <definedName name="BEx5B0PV1FCOUSHWQTY94AO0B8P0" localSheetId="14" hidden="1">#REF!</definedName>
    <definedName name="BEx5B0PV1FCOUSHWQTY94AO0B8P0" hidden="1">#REF!</definedName>
    <definedName name="BEx5B4RHHX0J1BF2FZKEA0SPP29O" localSheetId="20" hidden="1">#REF!</definedName>
    <definedName name="BEx5B4RHHX0J1BF2FZKEA0SPP29O" localSheetId="21" hidden="1">#REF!</definedName>
    <definedName name="BEx5B4RHHX0J1BF2FZKEA0SPP29O" localSheetId="14" hidden="1">#REF!</definedName>
    <definedName name="BEx5B4RHHX0J1BF2FZKEA0SPP29O" hidden="1">#REF!</definedName>
    <definedName name="BEx5B5YMSWP0OVI5CIQRP5V18D0C" localSheetId="20" hidden="1">#REF!</definedName>
    <definedName name="BEx5B5YMSWP0OVI5CIQRP5V18D0C" localSheetId="21" hidden="1">#REF!</definedName>
    <definedName name="BEx5B5YMSWP0OVI5CIQRP5V18D0C" localSheetId="14" hidden="1">#REF!</definedName>
    <definedName name="BEx5B5YMSWP0OVI5CIQRP5V18D0C" hidden="1">#REF!</definedName>
    <definedName name="BEx5B825RW35M5H0UB2IZGGRS4ER" localSheetId="20" hidden="1">#REF!</definedName>
    <definedName name="BEx5B825RW35M5H0UB2IZGGRS4ER" localSheetId="21" hidden="1">#REF!</definedName>
    <definedName name="BEx5B825RW35M5H0UB2IZGGRS4ER" localSheetId="14" hidden="1">#REF!</definedName>
    <definedName name="BEx5B825RW35M5H0UB2IZGGRS4ER" hidden="1">#REF!</definedName>
    <definedName name="BEx5BAWPMY0TL684WDXX6KKJLRCN" localSheetId="20" hidden="1">#REF!</definedName>
    <definedName name="BEx5BAWPMY0TL684WDXX6KKJLRCN" localSheetId="21" hidden="1">#REF!</definedName>
    <definedName name="BEx5BAWPMY0TL684WDXX6KKJLRCN" localSheetId="14" hidden="1">#REF!</definedName>
    <definedName name="BEx5BAWPMY0TL684WDXX6KKJLRCN" hidden="1">#REF!</definedName>
    <definedName name="BEx5BBCUOWR6J9MZS2ML5XB0X7MW" localSheetId="20" hidden="1">#REF!</definedName>
    <definedName name="BEx5BBCUOWR6J9MZS2ML5XB0X7MW" localSheetId="21" hidden="1">#REF!</definedName>
    <definedName name="BEx5BBCUOWR6J9MZS2ML5XB0X7MW" localSheetId="14" hidden="1">#REF!</definedName>
    <definedName name="BEx5BBCUOWR6J9MZS2ML5XB0X7MW" hidden="1">#REF!</definedName>
    <definedName name="BEx5BBI61U4Y65GD0ARMTALPP7SJ" localSheetId="20" hidden="1">#REF!</definedName>
    <definedName name="BEx5BBI61U4Y65GD0ARMTALPP7SJ" localSheetId="21" hidden="1">#REF!</definedName>
    <definedName name="BEx5BBI61U4Y65GD0ARMTALPP7SJ" localSheetId="14" hidden="1">#REF!</definedName>
    <definedName name="BEx5BBI61U4Y65GD0ARMTALPP7SJ" hidden="1">#REF!</definedName>
    <definedName name="BEx5BDR56MEV4IHY6CIH2SVNG1UB" localSheetId="20" hidden="1">#REF!</definedName>
    <definedName name="BEx5BDR56MEV4IHY6CIH2SVNG1UB" localSheetId="21" hidden="1">#REF!</definedName>
    <definedName name="BEx5BDR56MEV4IHY6CIH2SVNG1UB" localSheetId="14" hidden="1">#REF!</definedName>
    <definedName name="BEx5BDR56MEV4IHY6CIH2SVNG1UB" hidden="1">#REF!</definedName>
    <definedName name="BEx5BESZC5H329SKHGJOHZFILYJJ" localSheetId="20" hidden="1">#REF!</definedName>
    <definedName name="BEx5BESZC5H329SKHGJOHZFILYJJ" localSheetId="21" hidden="1">#REF!</definedName>
    <definedName name="BEx5BESZC5H329SKHGJOHZFILYJJ" localSheetId="14" hidden="1">#REF!</definedName>
    <definedName name="BEx5BESZC5H329SKHGJOHZFILYJJ" hidden="1">#REF!</definedName>
    <definedName name="BEx5BHSQ42B50IU1TEQFUXFX9XQD" localSheetId="20" hidden="1">#REF!</definedName>
    <definedName name="BEx5BHSQ42B50IU1TEQFUXFX9XQD" localSheetId="21" hidden="1">#REF!</definedName>
    <definedName name="BEx5BHSQ42B50IU1TEQFUXFX9XQD" localSheetId="14" hidden="1">#REF!</definedName>
    <definedName name="BEx5BHSQ42B50IU1TEQFUXFX9XQD" hidden="1">#REF!</definedName>
    <definedName name="BEx5BKSM4UN4C1DM3EYKM79MRC5K" localSheetId="20" hidden="1">#REF!</definedName>
    <definedName name="BEx5BKSM4UN4C1DM3EYKM79MRC5K" localSheetId="21" hidden="1">#REF!</definedName>
    <definedName name="BEx5BKSM4UN4C1DM3EYKM79MRC5K" localSheetId="14" hidden="1">#REF!</definedName>
    <definedName name="BEx5BKSM4UN4C1DM3EYKM79MRC5K" hidden="1">#REF!</definedName>
    <definedName name="BEx5BNN8NPH9KVOBARB9CDD9WLB6" localSheetId="20" hidden="1">#REF!</definedName>
    <definedName name="BEx5BNN8NPH9KVOBARB9CDD9WLB6" localSheetId="21" hidden="1">#REF!</definedName>
    <definedName name="BEx5BNN8NPH9KVOBARB9CDD9WLB6" localSheetId="14" hidden="1">#REF!</definedName>
    <definedName name="BEx5BNN8NPH9KVOBARB9CDD9WLB6" hidden="1">#REF!</definedName>
    <definedName name="BEx5BPLEZ8XY6S89R7AZQSKLT4HK" localSheetId="20" hidden="1">#REF!</definedName>
    <definedName name="BEx5BPLEZ8XY6S89R7AZQSKLT4HK" localSheetId="21" hidden="1">#REF!</definedName>
    <definedName name="BEx5BPLEZ8XY6S89R7AZQSKLT4HK" localSheetId="14" hidden="1">#REF!</definedName>
    <definedName name="BEx5BPLEZ8XY6S89R7AZQSKLT4HK" hidden="1">#REF!</definedName>
    <definedName name="BEx5BYFMZ80TDDN2EZO8CF39AIAC" localSheetId="20" hidden="1">#REF!</definedName>
    <definedName name="BEx5BYFMZ80TDDN2EZO8CF39AIAC" localSheetId="21" hidden="1">#REF!</definedName>
    <definedName name="BEx5BYFMZ80TDDN2EZO8CF39AIAC" localSheetId="14" hidden="1">#REF!</definedName>
    <definedName name="BEx5BYFMZ80TDDN2EZO8CF39AIAC" hidden="1">#REF!</definedName>
    <definedName name="BEx5C2BWFW6SHZBFDEISKGXHZCQW" localSheetId="20" hidden="1">#REF!</definedName>
    <definedName name="BEx5C2BWFW6SHZBFDEISKGXHZCQW" localSheetId="21" hidden="1">#REF!</definedName>
    <definedName name="BEx5C2BWFW6SHZBFDEISKGXHZCQW" localSheetId="14" hidden="1">#REF!</definedName>
    <definedName name="BEx5C2BWFW6SHZBFDEISKGXHZCQW" hidden="1">#REF!</definedName>
    <definedName name="BEx5C44NK782B81CBGQUDS6Z8MV9" localSheetId="20" hidden="1">#REF!</definedName>
    <definedName name="BEx5C44NK782B81CBGQUDS6Z8MV9" localSheetId="21" hidden="1">#REF!</definedName>
    <definedName name="BEx5C44NK782B81CBGQUDS6Z8MV9" localSheetId="14" hidden="1">#REF!</definedName>
    <definedName name="BEx5C44NK782B81CBGQUDS6Z8MV9" hidden="1">#REF!</definedName>
    <definedName name="BEx5C49ZFH8TO9ZU55729C3F7XG7" localSheetId="20" hidden="1">#REF!</definedName>
    <definedName name="BEx5C49ZFH8TO9ZU55729C3F7XG7" localSheetId="21" hidden="1">#REF!</definedName>
    <definedName name="BEx5C49ZFH8TO9ZU55729C3F7XG7" localSheetId="14" hidden="1">#REF!</definedName>
    <definedName name="BEx5C49ZFH8TO9ZU55729C3F7XG7" hidden="1">#REF!</definedName>
    <definedName name="BEx5C8GZQK13G60ZM70P63I5OS0L" localSheetId="20" hidden="1">#REF!</definedName>
    <definedName name="BEx5C8GZQK13G60ZM70P63I5OS0L" localSheetId="21" hidden="1">#REF!</definedName>
    <definedName name="BEx5C8GZQK13G60ZM70P63I5OS0L" localSheetId="14" hidden="1">#REF!</definedName>
    <definedName name="BEx5C8GZQK13G60ZM70P63I5OS0L" hidden="1">#REF!</definedName>
    <definedName name="BEx5CAPTVN2NBT3UOMA1UFAL1C2R" localSheetId="20" hidden="1">#REF!</definedName>
    <definedName name="BEx5CAPTVN2NBT3UOMA1UFAL1C2R" localSheetId="21" hidden="1">#REF!</definedName>
    <definedName name="BEx5CAPTVN2NBT3UOMA1UFAL1C2R" localSheetId="14" hidden="1">#REF!</definedName>
    <definedName name="BEx5CAPTVN2NBT3UOMA1UFAL1C2R" hidden="1">#REF!</definedName>
    <definedName name="BEx5CEM3SYF9XP0ZZVE0GEPCLV3F" localSheetId="20" hidden="1">#REF!</definedName>
    <definedName name="BEx5CEM3SYF9XP0ZZVE0GEPCLV3F" localSheetId="21" hidden="1">#REF!</definedName>
    <definedName name="BEx5CEM3SYF9XP0ZZVE0GEPCLV3F" localSheetId="14" hidden="1">#REF!</definedName>
    <definedName name="BEx5CEM3SYF9XP0ZZVE0GEPCLV3F" hidden="1">#REF!</definedName>
    <definedName name="BEx5CFYQ0F1Z6P8SCVJ0I3UPVFE4" localSheetId="20" hidden="1">#REF!</definedName>
    <definedName name="BEx5CFYQ0F1Z6P8SCVJ0I3UPVFE4" localSheetId="21" hidden="1">#REF!</definedName>
    <definedName name="BEx5CFYQ0F1Z6P8SCVJ0I3UPVFE4" localSheetId="14" hidden="1">#REF!</definedName>
    <definedName name="BEx5CFYQ0F1Z6P8SCVJ0I3UPVFE4" hidden="1">#REF!</definedName>
    <definedName name="BEx5CPEKNSJORIPFQC2E1LTRYY8L" localSheetId="20" hidden="1">#REF!</definedName>
    <definedName name="BEx5CPEKNSJORIPFQC2E1LTRYY8L" localSheetId="21" hidden="1">#REF!</definedName>
    <definedName name="BEx5CPEKNSJORIPFQC2E1LTRYY8L" localSheetId="14" hidden="1">#REF!</definedName>
    <definedName name="BEx5CPEKNSJORIPFQC2E1LTRYY8L" hidden="1">#REF!</definedName>
    <definedName name="BEx5CSUOL05D8PAM2TRDA9VRJT1O" localSheetId="20" hidden="1">#REF!</definedName>
    <definedName name="BEx5CSUOL05D8PAM2TRDA9VRJT1O" localSheetId="21" hidden="1">#REF!</definedName>
    <definedName name="BEx5CSUOL05D8PAM2TRDA9VRJT1O" localSheetId="14" hidden="1">#REF!</definedName>
    <definedName name="BEx5CSUOL05D8PAM2TRDA9VRJT1O" hidden="1">#REF!</definedName>
    <definedName name="BEx5CUNFOO4YDFJ22HCMI2QKIGKM" localSheetId="20" hidden="1">#REF!</definedName>
    <definedName name="BEx5CUNFOO4YDFJ22HCMI2QKIGKM" localSheetId="21" hidden="1">#REF!</definedName>
    <definedName name="BEx5CUNFOO4YDFJ22HCMI2QKIGKM" localSheetId="14" hidden="1">#REF!</definedName>
    <definedName name="BEx5CUNFOO4YDFJ22HCMI2QKIGKM" hidden="1">#REF!</definedName>
    <definedName name="BEx5D01O3G6BXWXT7MZEVS1F4TE9" localSheetId="20" hidden="1">#REF!</definedName>
    <definedName name="BEx5D01O3G6BXWXT7MZEVS1F4TE9" localSheetId="21" hidden="1">#REF!</definedName>
    <definedName name="BEx5D01O3G6BXWXT7MZEVS1F4TE9" localSheetId="14" hidden="1">#REF!</definedName>
    <definedName name="BEx5D01O3G6BXWXT7MZEVS1F4TE9" hidden="1">#REF!</definedName>
    <definedName name="BEx5D3HO5XE85AN0NGALZ4K4GE8J" localSheetId="20" hidden="1">#REF!</definedName>
    <definedName name="BEx5D3HO5XE85AN0NGALZ4K4GE8J" localSheetId="21" hidden="1">#REF!</definedName>
    <definedName name="BEx5D3HO5XE85AN0NGALZ4K4GE8J" localSheetId="14" hidden="1">#REF!</definedName>
    <definedName name="BEx5D3HO5XE85AN0NGALZ4K4GE8J" hidden="1">#REF!</definedName>
    <definedName name="BEx5D8L47OF0WHBPFWXGZINZWUBZ" localSheetId="20" hidden="1">#REF!</definedName>
    <definedName name="BEx5D8L47OF0WHBPFWXGZINZWUBZ" localSheetId="21" hidden="1">#REF!</definedName>
    <definedName name="BEx5D8L47OF0WHBPFWXGZINZWUBZ" localSheetId="14" hidden="1">#REF!</definedName>
    <definedName name="BEx5D8L47OF0WHBPFWXGZINZWUBZ" hidden="1">#REF!</definedName>
    <definedName name="BEx5DAJAHQ2SKUPCKSCR3PYML67L" localSheetId="20" hidden="1">#REF!</definedName>
    <definedName name="BEx5DAJAHQ2SKUPCKSCR3PYML67L" localSheetId="21" hidden="1">#REF!</definedName>
    <definedName name="BEx5DAJAHQ2SKUPCKSCR3PYML67L" localSheetId="14" hidden="1">#REF!</definedName>
    <definedName name="BEx5DAJAHQ2SKUPCKSCR3PYML67L" hidden="1">#REF!</definedName>
    <definedName name="BEx5DC18JM1KJCV44PF18E0LNRKA" localSheetId="20" hidden="1">#REF!</definedName>
    <definedName name="BEx5DC18JM1KJCV44PF18E0LNRKA" localSheetId="21" hidden="1">#REF!</definedName>
    <definedName name="BEx5DC18JM1KJCV44PF18E0LNRKA" localSheetId="14" hidden="1">#REF!</definedName>
    <definedName name="BEx5DC18JM1KJCV44PF18E0LNRKA" hidden="1">#REF!</definedName>
    <definedName name="BEx5DFH8EU3RCPUOTFY8S9G8SBCG" localSheetId="20" hidden="1">#REF!</definedName>
    <definedName name="BEx5DFH8EU3RCPUOTFY8S9G8SBCG" localSheetId="21" hidden="1">#REF!</definedName>
    <definedName name="BEx5DFH8EU3RCPUOTFY8S9G8SBCG" localSheetId="14" hidden="1">#REF!</definedName>
    <definedName name="BEx5DFH8EU3RCPUOTFY8S9G8SBCG" hidden="1">#REF!</definedName>
    <definedName name="BEx5DJIZBTNS011R9IIG2OQ2L6ZX" localSheetId="20" hidden="1">#REF!</definedName>
    <definedName name="BEx5DJIZBTNS011R9IIG2OQ2L6ZX" localSheetId="21" hidden="1">#REF!</definedName>
    <definedName name="BEx5DJIZBTNS011R9IIG2OQ2L6ZX" localSheetId="14" hidden="1">#REF!</definedName>
    <definedName name="BEx5DJIZBTNS011R9IIG2OQ2L6ZX" hidden="1">#REF!</definedName>
    <definedName name="BEx5DS2EKWFPC2UWI1W1QESX9QP5" localSheetId="20" hidden="1">#REF!</definedName>
    <definedName name="BEx5DS2EKWFPC2UWI1W1QESX9QP5" localSheetId="21" hidden="1">#REF!</definedName>
    <definedName name="BEx5DS2EKWFPC2UWI1W1QESX9QP5" localSheetId="14" hidden="1">#REF!</definedName>
    <definedName name="BEx5DS2EKWFPC2UWI1W1QESX9QP5" hidden="1">#REF!</definedName>
    <definedName name="BEx5E123OLO9WQUOIRIDJ967KAGK" localSheetId="20" hidden="1">#REF!</definedName>
    <definedName name="BEx5E123OLO9WQUOIRIDJ967KAGK" localSheetId="21" hidden="1">#REF!</definedName>
    <definedName name="BEx5E123OLO9WQUOIRIDJ967KAGK" localSheetId="14" hidden="1">#REF!</definedName>
    <definedName name="BEx5E123OLO9WQUOIRIDJ967KAGK" hidden="1">#REF!</definedName>
    <definedName name="BEx5E2UU5NES6W779W2OZTZOB4O7" localSheetId="20" hidden="1">#REF!</definedName>
    <definedName name="BEx5E2UU5NES6W779W2OZTZOB4O7" localSheetId="21" hidden="1">#REF!</definedName>
    <definedName name="BEx5E2UU5NES6W779W2OZTZOB4O7" localSheetId="14" hidden="1">#REF!</definedName>
    <definedName name="BEx5E2UU5NES6W779W2OZTZOB4O7" hidden="1">#REF!</definedName>
    <definedName name="BEx5ELFT92WAQN3NW8COIMQHUL91" localSheetId="20" hidden="1">#REF!</definedName>
    <definedName name="BEx5ELFT92WAQN3NW8COIMQHUL91" localSheetId="21" hidden="1">#REF!</definedName>
    <definedName name="BEx5ELFT92WAQN3NW8COIMQHUL91" localSheetId="14" hidden="1">#REF!</definedName>
    <definedName name="BEx5ELFT92WAQN3NW8COIMQHUL91" hidden="1">#REF!</definedName>
    <definedName name="BEx5ELQL9B0VR6UT18KP11DHOTFX" localSheetId="20" hidden="1">#REF!</definedName>
    <definedName name="BEx5ELQL9B0VR6UT18KP11DHOTFX" localSheetId="21" hidden="1">#REF!</definedName>
    <definedName name="BEx5ELQL9B0VR6UT18KP11DHOTFX" localSheetId="14" hidden="1">#REF!</definedName>
    <definedName name="BEx5ELQL9B0VR6UT18KP11DHOTFX" hidden="1">#REF!</definedName>
    <definedName name="BEx5ER4TJTFPN7IB1MNEB1ZFR5M6" localSheetId="20" hidden="1">#REF!</definedName>
    <definedName name="BEx5ER4TJTFPN7IB1MNEB1ZFR5M6" localSheetId="21" hidden="1">#REF!</definedName>
    <definedName name="BEx5ER4TJTFPN7IB1MNEB1ZFR5M6" localSheetId="14" hidden="1">#REF!</definedName>
    <definedName name="BEx5ER4TJTFPN7IB1MNEB1ZFR5M6" hidden="1">#REF!</definedName>
    <definedName name="BEx5EYXB2LDMI4FLC3QFAOXC0FZ3" localSheetId="20" hidden="1">#REF!</definedName>
    <definedName name="BEx5EYXB2LDMI4FLC3QFAOXC0FZ3" localSheetId="21" hidden="1">#REF!</definedName>
    <definedName name="BEx5EYXB2LDMI4FLC3QFAOXC0FZ3" localSheetId="14" hidden="1">#REF!</definedName>
    <definedName name="BEx5EYXB2LDMI4FLC3QFAOXC0FZ3" hidden="1">#REF!</definedName>
    <definedName name="BEx5F6V72QTCK7O39Y59R0EVM6CW" localSheetId="20" hidden="1">#REF!</definedName>
    <definedName name="BEx5F6V72QTCK7O39Y59R0EVM6CW" localSheetId="21" hidden="1">#REF!</definedName>
    <definedName name="BEx5F6V72QTCK7O39Y59R0EVM6CW" localSheetId="14" hidden="1">#REF!</definedName>
    <definedName name="BEx5F6V72QTCK7O39Y59R0EVM6CW" hidden="1">#REF!</definedName>
    <definedName name="BEx5FGLQVACD5F5YZG4DGSCHCGO2" localSheetId="20" hidden="1">#REF!</definedName>
    <definedName name="BEx5FGLQVACD5F5YZG4DGSCHCGO2" localSheetId="21" hidden="1">#REF!</definedName>
    <definedName name="BEx5FGLQVACD5F5YZG4DGSCHCGO2" localSheetId="14" hidden="1">#REF!</definedName>
    <definedName name="BEx5FGLQVACD5F5YZG4DGSCHCGO2" hidden="1">#REF!</definedName>
    <definedName name="BEx5FHCTE8VTJEF7IK189AVLNYSY" localSheetId="20" hidden="1">#REF!</definedName>
    <definedName name="BEx5FHCTE8VTJEF7IK189AVLNYSY" localSheetId="21" hidden="1">#REF!</definedName>
    <definedName name="BEx5FHCTE8VTJEF7IK189AVLNYSY" localSheetId="14" hidden="1">#REF!</definedName>
    <definedName name="BEx5FHCTE8VTJEF7IK189AVLNYSY" hidden="1">#REF!</definedName>
    <definedName name="BEx5FLJWHLW3BTZILDPN5NMA449V" localSheetId="20" hidden="1">#REF!</definedName>
    <definedName name="BEx5FLJWHLW3BTZILDPN5NMA449V" localSheetId="21" hidden="1">#REF!</definedName>
    <definedName name="BEx5FLJWHLW3BTZILDPN5NMA449V" localSheetId="14" hidden="1">#REF!</definedName>
    <definedName name="BEx5FLJWHLW3BTZILDPN5NMA449V" hidden="1">#REF!</definedName>
    <definedName name="BEx5FNI2O10YN2SI1NO4X5GP3GTF" localSheetId="20" hidden="1">#REF!</definedName>
    <definedName name="BEx5FNI2O10YN2SI1NO4X5GP3GTF" localSheetId="21" hidden="1">#REF!</definedName>
    <definedName name="BEx5FNI2O10YN2SI1NO4X5GP3GTF" localSheetId="14" hidden="1">#REF!</definedName>
    <definedName name="BEx5FNI2O10YN2SI1NO4X5GP3GTF" hidden="1">#REF!</definedName>
    <definedName name="BEx5FO8YRFSZCG3L608EHIHIHFY4" localSheetId="20" hidden="1">#REF!</definedName>
    <definedName name="BEx5FO8YRFSZCG3L608EHIHIHFY4" localSheetId="21" hidden="1">#REF!</definedName>
    <definedName name="BEx5FO8YRFSZCG3L608EHIHIHFY4" localSheetId="14" hidden="1">#REF!</definedName>
    <definedName name="BEx5FO8YRFSZCG3L608EHIHIHFY4" hidden="1">#REF!</definedName>
    <definedName name="BEx5FQNA6V4CNYSH013K45RI4BCV" localSheetId="20" hidden="1">#REF!</definedName>
    <definedName name="BEx5FQNA6V4CNYSH013K45RI4BCV" localSheetId="21" hidden="1">#REF!</definedName>
    <definedName name="BEx5FQNA6V4CNYSH013K45RI4BCV" localSheetId="14" hidden="1">#REF!</definedName>
    <definedName name="BEx5FQNA6V4CNYSH013K45RI4BCV" hidden="1">#REF!</definedName>
    <definedName name="BEx5FVQPPEU32CPNV9RRQ9MNLLVE" localSheetId="20" hidden="1">#REF!</definedName>
    <definedName name="BEx5FVQPPEU32CPNV9RRQ9MNLLVE" localSheetId="21" hidden="1">#REF!</definedName>
    <definedName name="BEx5FVQPPEU32CPNV9RRQ9MNLLVE" localSheetId="14" hidden="1">#REF!</definedName>
    <definedName name="BEx5FVQPPEU32CPNV9RRQ9MNLLVE" hidden="1">#REF!</definedName>
    <definedName name="BEx5G08KGMG5X2AQKDGPFYG5GH94" localSheetId="20" hidden="1">#REF!</definedName>
    <definedName name="BEx5G08KGMG5X2AQKDGPFYG5GH94" localSheetId="21" hidden="1">#REF!</definedName>
    <definedName name="BEx5G08KGMG5X2AQKDGPFYG5GH94" localSheetId="14" hidden="1">#REF!</definedName>
    <definedName name="BEx5G08KGMG5X2AQKDGPFYG5GH94" hidden="1">#REF!</definedName>
    <definedName name="BEx5G1A8TFN4C4QII35U9DKYNIS8" localSheetId="20" hidden="1">#REF!</definedName>
    <definedName name="BEx5G1A8TFN4C4QII35U9DKYNIS8" localSheetId="21" hidden="1">#REF!</definedName>
    <definedName name="BEx5G1A8TFN4C4QII35U9DKYNIS8" localSheetId="14" hidden="1">#REF!</definedName>
    <definedName name="BEx5G1A8TFN4C4QII35U9DKYNIS8" hidden="1">#REF!</definedName>
    <definedName name="BEx5G1L0QO91KEPDMV1D8OT4BT73" localSheetId="20" hidden="1">#REF!</definedName>
    <definedName name="BEx5G1L0QO91KEPDMV1D8OT4BT73" localSheetId="21" hidden="1">#REF!</definedName>
    <definedName name="BEx5G1L0QO91KEPDMV1D8OT4BT73" localSheetId="14" hidden="1">#REF!</definedName>
    <definedName name="BEx5G1L0QO91KEPDMV1D8OT4BT73" hidden="1">#REF!</definedName>
    <definedName name="BEx5G1QHX69GFUYHUZA5X74MTDMR" localSheetId="20" hidden="1">#REF!</definedName>
    <definedName name="BEx5G1QHX69GFUYHUZA5X74MTDMR" localSheetId="21" hidden="1">#REF!</definedName>
    <definedName name="BEx5G1QHX69GFUYHUZA5X74MTDMR" localSheetId="14" hidden="1">#REF!</definedName>
    <definedName name="BEx5G1QHX69GFUYHUZA5X74MTDMR" hidden="1">#REF!</definedName>
    <definedName name="BEx5G5S2C9JRD28ZQMMQLCBHWOHB" localSheetId="20" hidden="1">#REF!</definedName>
    <definedName name="BEx5G5S2C9JRD28ZQMMQLCBHWOHB" localSheetId="21" hidden="1">#REF!</definedName>
    <definedName name="BEx5G5S2C9JRD28ZQMMQLCBHWOHB" localSheetId="14" hidden="1">#REF!</definedName>
    <definedName name="BEx5G5S2C9JRD28ZQMMQLCBHWOHB" hidden="1">#REF!</definedName>
    <definedName name="BEx5G7KU3EGZQSYN2YNML8EW8NDC" localSheetId="20" hidden="1">#REF!</definedName>
    <definedName name="BEx5G7KU3EGZQSYN2YNML8EW8NDC" localSheetId="21" hidden="1">#REF!</definedName>
    <definedName name="BEx5G7KU3EGZQSYN2YNML8EW8NDC" localSheetId="14" hidden="1">#REF!</definedName>
    <definedName name="BEx5G7KU3EGZQSYN2YNML8EW8NDC" hidden="1">#REF!</definedName>
    <definedName name="BEx5G86DZL1VYUX6KWODAP3WFAWP" localSheetId="20" hidden="1">#REF!</definedName>
    <definedName name="BEx5G86DZL1VYUX6KWODAP3WFAWP" localSheetId="21" hidden="1">#REF!</definedName>
    <definedName name="BEx5G86DZL1VYUX6KWODAP3WFAWP" localSheetId="14" hidden="1">#REF!</definedName>
    <definedName name="BEx5G86DZL1VYUX6KWODAP3WFAWP" hidden="1">#REF!</definedName>
    <definedName name="BEx5G8BV2GIOCM3C7IUFK8L04A6M" localSheetId="20" hidden="1">#REF!</definedName>
    <definedName name="BEx5G8BV2GIOCM3C7IUFK8L04A6M" localSheetId="21" hidden="1">#REF!</definedName>
    <definedName name="BEx5G8BV2GIOCM3C7IUFK8L04A6M" localSheetId="14" hidden="1">#REF!</definedName>
    <definedName name="BEx5G8BV2GIOCM3C7IUFK8L04A6M" hidden="1">#REF!</definedName>
    <definedName name="BEx5GID9MVBUPFFT9M8K8B5MO9NV" localSheetId="20" hidden="1">#REF!</definedName>
    <definedName name="BEx5GID9MVBUPFFT9M8K8B5MO9NV" localSheetId="21" hidden="1">#REF!</definedName>
    <definedName name="BEx5GID9MVBUPFFT9M8K8B5MO9NV" localSheetId="14" hidden="1">#REF!</definedName>
    <definedName name="BEx5GID9MVBUPFFT9M8K8B5MO9NV" hidden="1">#REF!</definedName>
    <definedName name="BEx5GN0EWA9SCQDPQ7NTUQH82QVK" localSheetId="20" hidden="1">#REF!</definedName>
    <definedName name="BEx5GN0EWA9SCQDPQ7NTUQH82QVK" localSheetId="21" hidden="1">#REF!</definedName>
    <definedName name="BEx5GN0EWA9SCQDPQ7NTUQH82QVK" localSheetId="14" hidden="1">#REF!</definedName>
    <definedName name="BEx5GN0EWA9SCQDPQ7NTUQH82QVK" hidden="1">#REF!</definedName>
    <definedName name="BEx5GNBCU4WZ74I0UXFL9ZG2XSGJ" localSheetId="20" hidden="1">#REF!</definedName>
    <definedName name="BEx5GNBCU4WZ74I0UXFL9ZG2XSGJ" localSheetId="21" hidden="1">#REF!</definedName>
    <definedName name="BEx5GNBCU4WZ74I0UXFL9ZG2XSGJ" localSheetId="14" hidden="1">#REF!</definedName>
    <definedName name="BEx5GNBCU4WZ74I0UXFL9ZG2XSGJ" hidden="1">#REF!</definedName>
    <definedName name="BEx5GUCTYC7QCWGWU5BTO7Y7HDZX" localSheetId="20" hidden="1">#REF!</definedName>
    <definedName name="BEx5GUCTYC7QCWGWU5BTO7Y7HDZX" localSheetId="21" hidden="1">#REF!</definedName>
    <definedName name="BEx5GUCTYC7QCWGWU5BTO7Y7HDZX" localSheetId="14" hidden="1">#REF!</definedName>
    <definedName name="BEx5GUCTYC7QCWGWU5BTO7Y7HDZX" hidden="1">#REF!</definedName>
    <definedName name="BEx5GYUPJULJQ624TEESYFG1NFOH" localSheetId="20" hidden="1">#REF!</definedName>
    <definedName name="BEx5GYUPJULJQ624TEESYFG1NFOH" localSheetId="21" hidden="1">#REF!</definedName>
    <definedName name="BEx5GYUPJULJQ624TEESYFG1NFOH" localSheetId="14" hidden="1">#REF!</definedName>
    <definedName name="BEx5GYUPJULJQ624TEESYFG1NFOH" hidden="1">#REF!</definedName>
    <definedName name="BEx5H0NEE0AIN5E2UHJ9J9ISU9N1" localSheetId="20" hidden="1">#REF!</definedName>
    <definedName name="BEx5H0NEE0AIN5E2UHJ9J9ISU9N1" localSheetId="21" hidden="1">#REF!</definedName>
    <definedName name="BEx5H0NEE0AIN5E2UHJ9J9ISU9N1" localSheetId="14" hidden="1">#REF!</definedName>
    <definedName name="BEx5H0NEE0AIN5E2UHJ9J9ISU9N1" hidden="1">#REF!</definedName>
    <definedName name="BEx5H1UJSEUQM2K8QHQXO5THVHSO" localSheetId="20" hidden="1">#REF!</definedName>
    <definedName name="BEx5H1UJSEUQM2K8QHQXO5THVHSO" localSheetId="21" hidden="1">#REF!</definedName>
    <definedName name="BEx5H1UJSEUQM2K8QHQXO5THVHSO" localSheetId="14" hidden="1">#REF!</definedName>
    <definedName name="BEx5H1UJSEUQM2K8QHQXO5THVHSO" hidden="1">#REF!</definedName>
    <definedName name="BEx5HAOT9XWUF7XIFRZZS8B9F5TZ" localSheetId="20" hidden="1">#REF!</definedName>
    <definedName name="BEx5HAOT9XWUF7XIFRZZS8B9F5TZ" localSheetId="21" hidden="1">#REF!</definedName>
    <definedName name="BEx5HAOT9XWUF7XIFRZZS8B9F5TZ" localSheetId="14" hidden="1">#REF!</definedName>
    <definedName name="BEx5HAOT9XWUF7XIFRZZS8B9F5TZ" hidden="1">#REF!</definedName>
    <definedName name="BEx5HB534CO7TBSALKMD27WHMAQJ" localSheetId="20" hidden="1">#REF!</definedName>
    <definedName name="BEx5HB534CO7TBSALKMD27WHMAQJ" localSheetId="21" hidden="1">#REF!</definedName>
    <definedName name="BEx5HB534CO7TBSALKMD27WHMAQJ" localSheetId="14" hidden="1">#REF!</definedName>
    <definedName name="BEx5HB534CO7TBSALKMD27WHMAQJ" hidden="1">#REF!</definedName>
    <definedName name="BEx5HE4XRF9BUY04MENWY9CHHN5H" localSheetId="20" hidden="1">#REF!</definedName>
    <definedName name="BEx5HE4XRF9BUY04MENWY9CHHN5H" localSheetId="21" hidden="1">#REF!</definedName>
    <definedName name="BEx5HE4XRF9BUY04MENWY9CHHN5H" localSheetId="14" hidden="1">#REF!</definedName>
    <definedName name="BEx5HE4XRF9BUY04MENWY9CHHN5H" hidden="1">#REF!</definedName>
    <definedName name="BEx5HFHMABAT0H9KKS754X4T304E" localSheetId="20" hidden="1">#REF!</definedName>
    <definedName name="BEx5HFHMABAT0H9KKS754X4T304E" localSheetId="21" hidden="1">#REF!</definedName>
    <definedName name="BEx5HFHMABAT0H9KKS754X4T304E" localSheetId="14" hidden="1">#REF!</definedName>
    <definedName name="BEx5HFHMABAT0H9KKS754X4T304E" hidden="1">#REF!</definedName>
    <definedName name="BEx5HGDZ7MX1S3KNXLRL9WU565V4" localSheetId="20" hidden="1">#REF!</definedName>
    <definedName name="BEx5HGDZ7MX1S3KNXLRL9WU565V4" localSheetId="21" hidden="1">#REF!</definedName>
    <definedName name="BEx5HGDZ7MX1S3KNXLRL9WU565V4" localSheetId="14" hidden="1">#REF!</definedName>
    <definedName name="BEx5HGDZ7MX1S3KNXLRL9WU565V4" hidden="1">#REF!</definedName>
    <definedName name="BEx5HJZ9FAVNZSSBTAYRPZDYM9NU" localSheetId="20" hidden="1">#REF!</definedName>
    <definedName name="BEx5HJZ9FAVNZSSBTAYRPZDYM9NU" localSheetId="21" hidden="1">#REF!</definedName>
    <definedName name="BEx5HJZ9FAVNZSSBTAYRPZDYM9NU" localSheetId="14" hidden="1">#REF!</definedName>
    <definedName name="BEx5HJZ9FAVNZSSBTAYRPZDYM9NU" hidden="1">#REF!</definedName>
    <definedName name="BEx5HZ9JMKHNLFWLVUB1WP5B39BL" localSheetId="20" hidden="1">#REF!</definedName>
    <definedName name="BEx5HZ9JMKHNLFWLVUB1WP5B39BL" localSheetId="21" hidden="1">#REF!</definedName>
    <definedName name="BEx5HZ9JMKHNLFWLVUB1WP5B39BL" localSheetId="14" hidden="1">#REF!</definedName>
    <definedName name="BEx5HZ9JMKHNLFWLVUB1WP5B39BL" hidden="1">#REF!</definedName>
    <definedName name="BEx5I17QJ0PQ1OG1IMH69HMQWNEA" localSheetId="20" hidden="1">#REF!</definedName>
    <definedName name="BEx5I17QJ0PQ1OG1IMH69HMQWNEA" localSheetId="21" hidden="1">#REF!</definedName>
    <definedName name="BEx5I17QJ0PQ1OG1IMH69HMQWNEA" localSheetId="14" hidden="1">#REF!</definedName>
    <definedName name="BEx5I17QJ0PQ1OG1IMH69HMQWNEA" hidden="1">#REF!</definedName>
    <definedName name="BEx5I244LQHZTF3XI66J8705R9XX" localSheetId="20" hidden="1">#REF!</definedName>
    <definedName name="BEx5I244LQHZTF3XI66J8705R9XX" localSheetId="21" hidden="1">#REF!</definedName>
    <definedName name="BEx5I244LQHZTF3XI66J8705R9XX" localSheetId="14" hidden="1">#REF!</definedName>
    <definedName name="BEx5I244LQHZTF3XI66J8705R9XX" hidden="1">#REF!</definedName>
    <definedName name="BEx5I8PBP4LIXDGID5BP0THLO0AQ" localSheetId="20" hidden="1">#REF!</definedName>
    <definedName name="BEx5I8PBP4LIXDGID5BP0THLO0AQ" localSheetId="21" hidden="1">#REF!</definedName>
    <definedName name="BEx5I8PBP4LIXDGID5BP0THLO0AQ" localSheetId="14" hidden="1">#REF!</definedName>
    <definedName name="BEx5I8PBP4LIXDGID5BP0THLO0AQ" hidden="1">#REF!</definedName>
    <definedName name="BEx5I8USVUB3JP4S9OXGMZVMOQXR" localSheetId="20" hidden="1">#REF!</definedName>
    <definedName name="BEx5I8USVUB3JP4S9OXGMZVMOQXR" localSheetId="21" hidden="1">#REF!</definedName>
    <definedName name="BEx5I8USVUB3JP4S9OXGMZVMOQXR" localSheetId="14" hidden="1">#REF!</definedName>
    <definedName name="BEx5I8USVUB3JP4S9OXGMZVMOQXR" hidden="1">#REF!</definedName>
    <definedName name="BEx5I9GDQSYIAL65UQNDMNFQCS9Y" localSheetId="20" hidden="1">#REF!</definedName>
    <definedName name="BEx5I9GDQSYIAL65UQNDMNFQCS9Y" localSheetId="21" hidden="1">#REF!</definedName>
    <definedName name="BEx5I9GDQSYIAL65UQNDMNFQCS9Y" localSheetId="14" hidden="1">#REF!</definedName>
    <definedName name="BEx5I9GDQSYIAL65UQNDMNFQCS9Y" hidden="1">#REF!</definedName>
    <definedName name="BEx5IBUPG9AWNW5PK7JGRGEJ4OLM" localSheetId="20" hidden="1">#REF!</definedName>
    <definedName name="BEx5IBUPG9AWNW5PK7JGRGEJ4OLM" localSheetId="21" hidden="1">#REF!</definedName>
    <definedName name="BEx5IBUPG9AWNW5PK7JGRGEJ4OLM" localSheetId="14" hidden="1">#REF!</definedName>
    <definedName name="BEx5IBUPG9AWNW5PK7JGRGEJ4OLM" hidden="1">#REF!</definedName>
    <definedName name="BEx5IC06RVN8BSAEPREVKHKLCJ2L" localSheetId="20" hidden="1">#REF!</definedName>
    <definedName name="BEx5IC06RVN8BSAEPREVKHKLCJ2L" localSheetId="21" hidden="1">#REF!</definedName>
    <definedName name="BEx5IC06RVN8BSAEPREVKHKLCJ2L" localSheetId="14" hidden="1">#REF!</definedName>
    <definedName name="BEx5IC06RVN8BSAEPREVKHKLCJ2L" hidden="1">#REF!</definedName>
    <definedName name="BEx5IGY4M04BPXSQF2J4GQYXF85O" localSheetId="20" hidden="1">#REF!</definedName>
    <definedName name="BEx5IGY4M04BPXSQF2J4GQYXF85O" localSheetId="21" hidden="1">#REF!</definedName>
    <definedName name="BEx5IGY4M04BPXSQF2J4GQYXF85O" localSheetId="14" hidden="1">#REF!</definedName>
    <definedName name="BEx5IGY4M04BPXSQF2J4GQYXF85O" hidden="1">#REF!</definedName>
    <definedName name="BEx5IWTZDCLZ5CCDG108STY04SAJ" localSheetId="20" hidden="1">#REF!</definedName>
    <definedName name="BEx5IWTZDCLZ5CCDG108STY04SAJ" localSheetId="21" hidden="1">#REF!</definedName>
    <definedName name="BEx5IWTZDCLZ5CCDG108STY04SAJ" localSheetId="14" hidden="1">#REF!</definedName>
    <definedName name="BEx5IWTZDCLZ5CCDG108STY04SAJ" hidden="1">#REF!</definedName>
    <definedName name="BEx5J0FFP1KS4NGY20AEJI8VREEA" localSheetId="20" hidden="1">#REF!</definedName>
    <definedName name="BEx5J0FFP1KS4NGY20AEJI8VREEA" localSheetId="21" hidden="1">#REF!</definedName>
    <definedName name="BEx5J0FFP1KS4NGY20AEJI8VREEA" localSheetId="14" hidden="1">#REF!</definedName>
    <definedName name="BEx5J0FFP1KS4NGY20AEJI8VREEA" hidden="1">#REF!</definedName>
    <definedName name="BEx5J1XE5FVWL6IJV6CWKPN24UBK" localSheetId="20" hidden="1">#REF!</definedName>
    <definedName name="BEx5J1XE5FVWL6IJV6CWKPN24UBK" localSheetId="21" hidden="1">#REF!</definedName>
    <definedName name="BEx5J1XE5FVWL6IJV6CWKPN24UBK" localSheetId="14" hidden="1">#REF!</definedName>
    <definedName name="BEx5J1XE5FVWL6IJV6CWKPN24UBK" hidden="1">#REF!</definedName>
    <definedName name="BEx5JF3ZXLDIS8VNKDCY7ZI7H1CI" localSheetId="20" hidden="1">#REF!</definedName>
    <definedName name="BEx5JF3ZXLDIS8VNKDCY7ZI7H1CI" localSheetId="21" hidden="1">#REF!</definedName>
    <definedName name="BEx5JF3ZXLDIS8VNKDCY7ZI7H1CI" localSheetId="14" hidden="1">#REF!</definedName>
    <definedName name="BEx5JF3ZXLDIS8VNKDCY7ZI7H1CI" hidden="1">#REF!</definedName>
    <definedName name="BEx5JHCZJ8G6OOOW6EF3GABXKH6F" localSheetId="20" hidden="1">#REF!</definedName>
    <definedName name="BEx5JHCZJ8G6OOOW6EF3GABXKH6F" localSheetId="21" hidden="1">#REF!</definedName>
    <definedName name="BEx5JHCZJ8G6OOOW6EF3GABXKH6F" localSheetId="14" hidden="1">#REF!</definedName>
    <definedName name="BEx5JHCZJ8G6OOOW6EF3GABXKH6F" hidden="1">#REF!</definedName>
    <definedName name="BEx5JJB6W446THXQCRUKD3I7RKLP" localSheetId="20" hidden="1">#REF!</definedName>
    <definedName name="BEx5JJB6W446THXQCRUKD3I7RKLP" localSheetId="21" hidden="1">#REF!</definedName>
    <definedName name="BEx5JJB6W446THXQCRUKD3I7RKLP" localSheetId="14" hidden="1">#REF!</definedName>
    <definedName name="BEx5JJB6W446THXQCRUKD3I7RKLP" hidden="1">#REF!</definedName>
    <definedName name="BEx5JNCT8Z7XSSPD5EMNAJELCU2V" localSheetId="20" hidden="1">#REF!</definedName>
    <definedName name="BEx5JNCT8Z7XSSPD5EMNAJELCU2V" localSheetId="21" hidden="1">#REF!</definedName>
    <definedName name="BEx5JNCT8Z7XSSPD5EMNAJELCU2V" localSheetId="14" hidden="1">#REF!</definedName>
    <definedName name="BEx5JNCT8Z7XSSPD5EMNAJELCU2V" hidden="1">#REF!</definedName>
    <definedName name="BEx5JQCNT9Y4RM306CHC8IPY3HBZ" localSheetId="20" hidden="1">#REF!</definedName>
    <definedName name="BEx5JQCNT9Y4RM306CHC8IPY3HBZ" localSheetId="21" hidden="1">#REF!</definedName>
    <definedName name="BEx5JQCNT9Y4RM306CHC8IPY3HBZ" localSheetId="14" hidden="1">#REF!</definedName>
    <definedName name="BEx5JQCNT9Y4RM306CHC8IPY3HBZ" hidden="1">#REF!</definedName>
    <definedName name="BEx5K08PYKE6JOKBYIB006TX619P" localSheetId="20" hidden="1">#REF!</definedName>
    <definedName name="BEx5K08PYKE6JOKBYIB006TX619P" localSheetId="21" hidden="1">#REF!</definedName>
    <definedName name="BEx5K08PYKE6JOKBYIB006TX619P" localSheetId="14" hidden="1">#REF!</definedName>
    <definedName name="BEx5K08PYKE6JOKBYIB006TX619P" hidden="1">#REF!</definedName>
    <definedName name="BEx5K4W2S2K7M9V2M304KW93LK8Q" localSheetId="20" hidden="1">#REF!</definedName>
    <definedName name="BEx5K4W2S2K7M9V2M304KW93LK8Q" localSheetId="21" hidden="1">#REF!</definedName>
    <definedName name="BEx5K4W2S2K7M9V2M304KW93LK8Q" localSheetId="14" hidden="1">#REF!</definedName>
    <definedName name="BEx5K4W2S2K7M9V2M304KW93LK8Q" hidden="1">#REF!</definedName>
    <definedName name="BEx5K51DSERT1TR7B4A29R41W4NX" localSheetId="20" hidden="1">#REF!</definedName>
    <definedName name="BEx5K51DSERT1TR7B4A29R41W4NX" localSheetId="21" hidden="1">#REF!</definedName>
    <definedName name="BEx5K51DSERT1TR7B4A29R41W4NX" localSheetId="14" hidden="1">#REF!</definedName>
    <definedName name="BEx5K51DSERT1TR7B4A29R41W4NX" hidden="1">#REF!</definedName>
    <definedName name="BEx5KBBZ8KCEQK36ARG4ERYOFD4G" localSheetId="20" hidden="1">#REF!</definedName>
    <definedName name="BEx5KBBZ8KCEQK36ARG4ERYOFD4G" localSheetId="21" hidden="1">#REF!</definedName>
    <definedName name="BEx5KBBZ8KCEQK36ARG4ERYOFD4G" localSheetId="14" hidden="1">#REF!</definedName>
    <definedName name="BEx5KBBZ8KCEQK36ARG4ERYOFD4G" hidden="1">#REF!</definedName>
    <definedName name="BEx5KCOET0DYMY4VILOLGVBX7E3C" localSheetId="20" hidden="1">#REF!</definedName>
    <definedName name="BEx5KCOET0DYMY4VILOLGVBX7E3C" localSheetId="21" hidden="1">#REF!</definedName>
    <definedName name="BEx5KCOET0DYMY4VILOLGVBX7E3C" localSheetId="14" hidden="1">#REF!</definedName>
    <definedName name="BEx5KCOET0DYMY4VILOLGVBX7E3C" hidden="1">#REF!</definedName>
    <definedName name="BEx5KYER580I4T7WTLMUN7NLNP5K" localSheetId="20" hidden="1">#REF!</definedName>
    <definedName name="BEx5KYER580I4T7WTLMUN7NLNP5K" localSheetId="21" hidden="1">#REF!</definedName>
    <definedName name="BEx5KYER580I4T7WTLMUN7NLNP5K" localSheetId="14" hidden="1">#REF!</definedName>
    <definedName name="BEx5KYER580I4T7WTLMUN7NLNP5K" hidden="1">#REF!</definedName>
    <definedName name="BEx5LHLB3M6K4ZKY2F42QBZT30ZH" localSheetId="20" hidden="1">#REF!</definedName>
    <definedName name="BEx5LHLB3M6K4ZKY2F42QBZT30ZH" localSheetId="21" hidden="1">#REF!</definedName>
    <definedName name="BEx5LHLB3M6K4ZKY2F42QBZT30ZH" localSheetId="14" hidden="1">#REF!</definedName>
    <definedName name="BEx5LHLB3M6K4ZKY2F42QBZT30ZH" hidden="1">#REF!</definedName>
    <definedName name="BEx5LKQJG40DO2JR1ZF6KD3PON9K" localSheetId="20" hidden="1">#REF!</definedName>
    <definedName name="BEx5LKQJG40DO2JR1ZF6KD3PON9K" localSheetId="21" hidden="1">#REF!</definedName>
    <definedName name="BEx5LKQJG40DO2JR1ZF6KD3PON9K" localSheetId="14" hidden="1">#REF!</definedName>
    <definedName name="BEx5LKQJG40DO2JR1ZF6KD3PON9K" hidden="1">#REF!</definedName>
    <definedName name="BEx5LQA84QRPGAR4FLC7MCT3H9EN" localSheetId="20" hidden="1">#REF!</definedName>
    <definedName name="BEx5LQA84QRPGAR4FLC7MCT3H9EN" localSheetId="21" hidden="1">#REF!</definedName>
    <definedName name="BEx5LQA84QRPGAR4FLC7MCT3H9EN" localSheetId="14" hidden="1">#REF!</definedName>
    <definedName name="BEx5LQA84QRPGAR4FLC7MCT3H9EN" hidden="1">#REF!</definedName>
    <definedName name="BEx5LRMNU3HXIE1BUMDHRU31F7JJ" localSheetId="20" hidden="1">#REF!</definedName>
    <definedName name="BEx5LRMNU3HXIE1BUMDHRU31F7JJ" localSheetId="21" hidden="1">#REF!</definedName>
    <definedName name="BEx5LRMNU3HXIE1BUMDHRU31F7JJ" localSheetId="14" hidden="1">#REF!</definedName>
    <definedName name="BEx5LRMNU3HXIE1BUMDHRU31F7JJ" hidden="1">#REF!</definedName>
    <definedName name="BEx5LSJ1LPUAX3ENSPECWPG4J7D1" localSheetId="20" hidden="1">#REF!</definedName>
    <definedName name="BEx5LSJ1LPUAX3ENSPECWPG4J7D1" localSheetId="21" hidden="1">#REF!</definedName>
    <definedName name="BEx5LSJ1LPUAX3ENSPECWPG4J7D1" localSheetId="14" hidden="1">#REF!</definedName>
    <definedName name="BEx5LSJ1LPUAX3ENSPECWPG4J7D1" hidden="1">#REF!</definedName>
    <definedName name="BEx5LTKQ8RQWJE4BC88OP928893U" localSheetId="20" hidden="1">#REF!</definedName>
    <definedName name="BEx5LTKQ8RQWJE4BC88OP928893U" localSheetId="21" hidden="1">#REF!</definedName>
    <definedName name="BEx5LTKQ8RQWJE4BC88OP928893U" localSheetId="14" hidden="1">#REF!</definedName>
    <definedName name="BEx5LTKQ8RQWJE4BC88OP928893U" hidden="1">#REF!</definedName>
    <definedName name="BEx5M4D4KHXU4JXKDEHZZNRG7NRA" localSheetId="20" hidden="1">#REF!</definedName>
    <definedName name="BEx5M4D4KHXU4JXKDEHZZNRG7NRA" localSheetId="21" hidden="1">#REF!</definedName>
    <definedName name="BEx5M4D4KHXU4JXKDEHZZNRG7NRA" localSheetId="14" hidden="1">#REF!</definedName>
    <definedName name="BEx5M4D4KHXU4JXKDEHZZNRG7NRA" hidden="1">#REF!</definedName>
    <definedName name="BEx5MB9BR71LZDG7XXQ2EO58JC5F" localSheetId="20" hidden="1">#REF!</definedName>
    <definedName name="BEx5MB9BR71LZDG7XXQ2EO58JC5F" localSheetId="21" hidden="1">#REF!</definedName>
    <definedName name="BEx5MB9BR71LZDG7XXQ2EO58JC5F" localSheetId="14" hidden="1">#REF!</definedName>
    <definedName name="BEx5MB9BR71LZDG7XXQ2EO58JC5F" hidden="1">#REF!</definedName>
    <definedName name="BEx5MHEF05EVRV5DPTG4KMPWZSUS" localSheetId="20" hidden="1">#REF!</definedName>
    <definedName name="BEx5MHEF05EVRV5DPTG4KMPWZSUS" localSheetId="21" hidden="1">#REF!</definedName>
    <definedName name="BEx5MHEF05EVRV5DPTG4KMPWZSUS" localSheetId="14" hidden="1">#REF!</definedName>
    <definedName name="BEx5MHEF05EVRV5DPTG4KMPWZSUS" hidden="1">#REF!</definedName>
    <definedName name="BEx5MLQZM68YQSKARVWTTPINFQ2C" localSheetId="20" hidden="1">#REF!</definedName>
    <definedName name="BEx5MLQZM68YQSKARVWTTPINFQ2C" localSheetId="21" hidden="1">#REF!</definedName>
    <definedName name="BEx5MLQZM68YQSKARVWTTPINFQ2C" localSheetId="14" hidden="1">#REF!</definedName>
    <definedName name="BEx5MLQZM68YQSKARVWTTPINFQ2C" hidden="1">#REF!</definedName>
    <definedName name="BEx5MMCJMU7FOOWUCW9EA13B7V5F" localSheetId="20" hidden="1">#REF!</definedName>
    <definedName name="BEx5MMCJMU7FOOWUCW9EA13B7V5F" localSheetId="21" hidden="1">#REF!</definedName>
    <definedName name="BEx5MMCJMU7FOOWUCW9EA13B7V5F" localSheetId="14" hidden="1">#REF!</definedName>
    <definedName name="BEx5MMCJMU7FOOWUCW9EA13B7V5F" hidden="1">#REF!</definedName>
    <definedName name="BEx5MVXTKNBXHNWTL43C670E4KXC" localSheetId="20" hidden="1">#REF!</definedName>
    <definedName name="BEx5MVXTKNBXHNWTL43C670E4KXC" localSheetId="21" hidden="1">#REF!</definedName>
    <definedName name="BEx5MVXTKNBXHNWTL43C670E4KXC" localSheetId="14" hidden="1">#REF!</definedName>
    <definedName name="BEx5MVXTKNBXHNWTL43C670E4KXC" hidden="1">#REF!</definedName>
    <definedName name="BEx5MWZGZ3VRB5418C2RNF9H17BQ" localSheetId="20" hidden="1">#REF!</definedName>
    <definedName name="BEx5MWZGZ3VRB5418C2RNF9H17BQ" localSheetId="21" hidden="1">#REF!</definedName>
    <definedName name="BEx5MWZGZ3VRB5418C2RNF9H17BQ" localSheetId="14" hidden="1">#REF!</definedName>
    <definedName name="BEx5MWZGZ3VRB5418C2RNF9H17BQ" hidden="1">#REF!</definedName>
    <definedName name="BEx5MX4YD2QV39W04QH9C6AOA0FB" localSheetId="20" hidden="1">#REF!</definedName>
    <definedName name="BEx5MX4YD2QV39W04QH9C6AOA0FB" localSheetId="21" hidden="1">#REF!</definedName>
    <definedName name="BEx5MX4YD2QV39W04QH9C6AOA0FB" localSheetId="14" hidden="1">#REF!</definedName>
    <definedName name="BEx5MX4YD2QV39W04QH9C6AOA0FB" hidden="1">#REF!</definedName>
    <definedName name="BEx5N3A8LULD7YBJH5J83X27PZSW" localSheetId="20" hidden="1">#REF!</definedName>
    <definedName name="BEx5N3A8LULD7YBJH5J83X27PZSW" localSheetId="21" hidden="1">#REF!</definedName>
    <definedName name="BEx5N3A8LULD7YBJH5J83X27PZSW" localSheetId="14" hidden="1">#REF!</definedName>
    <definedName name="BEx5N3A8LULD7YBJH5J83X27PZSW" hidden="1">#REF!</definedName>
    <definedName name="BEx5N4XI4PWB1W9PMZ4O5R0HWTYD" localSheetId="20" hidden="1">#REF!</definedName>
    <definedName name="BEx5N4XI4PWB1W9PMZ4O5R0HWTYD" localSheetId="21" hidden="1">#REF!</definedName>
    <definedName name="BEx5N4XI4PWB1W9PMZ4O5R0HWTYD" localSheetId="14" hidden="1">#REF!</definedName>
    <definedName name="BEx5N4XI4PWB1W9PMZ4O5R0HWTYD" hidden="1">#REF!</definedName>
    <definedName name="BEx5N8DH1SY888WI2GZ2D6E9XCXB" localSheetId="20" hidden="1">#REF!</definedName>
    <definedName name="BEx5N8DH1SY888WI2GZ2D6E9XCXB" localSheetId="21" hidden="1">#REF!</definedName>
    <definedName name="BEx5N8DH1SY888WI2GZ2D6E9XCXB" localSheetId="14" hidden="1">#REF!</definedName>
    <definedName name="BEx5N8DH1SY888WI2GZ2D6E9XCXB" hidden="1">#REF!</definedName>
    <definedName name="BEx5NA68N6FJFX9UJXK4M14U487F" localSheetId="20" hidden="1">#REF!</definedName>
    <definedName name="BEx5NA68N6FJFX9UJXK4M14U487F" localSheetId="21" hidden="1">#REF!</definedName>
    <definedName name="BEx5NA68N6FJFX9UJXK4M14U487F" localSheetId="14" hidden="1">#REF!</definedName>
    <definedName name="BEx5NA68N6FJFX9UJXK4M14U487F" hidden="1">#REF!</definedName>
    <definedName name="BEx5NIKBG2GDJOYGE3WCXKU7YY51" localSheetId="20" hidden="1">#REF!</definedName>
    <definedName name="BEx5NIKBG2GDJOYGE3WCXKU7YY51" localSheetId="21" hidden="1">#REF!</definedName>
    <definedName name="BEx5NIKBG2GDJOYGE3WCXKU7YY51" localSheetId="14" hidden="1">#REF!</definedName>
    <definedName name="BEx5NIKBG2GDJOYGE3WCXKU7YY51" hidden="1">#REF!</definedName>
    <definedName name="BEx5NV06L5J5IMKGOMGKGJ4PBZCD" localSheetId="20" hidden="1">#REF!</definedName>
    <definedName name="BEx5NV06L5J5IMKGOMGKGJ4PBZCD" localSheetId="21" hidden="1">#REF!</definedName>
    <definedName name="BEx5NV06L5J5IMKGOMGKGJ4PBZCD" localSheetId="14" hidden="1">#REF!</definedName>
    <definedName name="BEx5NV06L5J5IMKGOMGKGJ4PBZCD" hidden="1">#REF!</definedName>
    <definedName name="BEx5NW1V6AB25NEEX9VPHRXWJDSS" localSheetId="20" hidden="1">#REF!</definedName>
    <definedName name="BEx5NW1V6AB25NEEX9VPHRXWJDSS" localSheetId="21" hidden="1">#REF!</definedName>
    <definedName name="BEx5NW1V6AB25NEEX9VPHRXWJDSS" localSheetId="14" hidden="1">#REF!</definedName>
    <definedName name="BEx5NW1V6AB25NEEX9VPHRXWJDSS" hidden="1">#REF!</definedName>
    <definedName name="BEx5NWSXWACAUHWVZAI57DGZ8OCQ" localSheetId="20" hidden="1">#REF!</definedName>
    <definedName name="BEx5NWSXWACAUHWVZAI57DGZ8OCQ" localSheetId="21" hidden="1">#REF!</definedName>
    <definedName name="BEx5NWSXWACAUHWVZAI57DGZ8OCQ" localSheetId="14" hidden="1">#REF!</definedName>
    <definedName name="BEx5NWSXWACAUHWVZAI57DGZ8OCQ" hidden="1">#REF!</definedName>
    <definedName name="BEx5NZSSQ6PY99ZX2D7Q9IGOR34W" localSheetId="20" hidden="1">#REF!</definedName>
    <definedName name="BEx5NZSSQ6PY99ZX2D7Q9IGOR34W" localSheetId="21" hidden="1">#REF!</definedName>
    <definedName name="BEx5NZSSQ6PY99ZX2D7Q9IGOR34W" localSheetId="14" hidden="1">#REF!</definedName>
    <definedName name="BEx5NZSSQ6PY99ZX2D7Q9IGOR34W" hidden="1">#REF!</definedName>
    <definedName name="BEx5O2N9HTGG4OJHR62PKFMNZTTW" localSheetId="20" hidden="1">#REF!</definedName>
    <definedName name="BEx5O2N9HTGG4OJHR62PKFMNZTTW" localSheetId="21" hidden="1">#REF!</definedName>
    <definedName name="BEx5O2N9HTGG4OJHR62PKFMNZTTW" localSheetId="14" hidden="1">#REF!</definedName>
    <definedName name="BEx5O2N9HTGG4OJHR62PKFMNZTTW" hidden="1">#REF!</definedName>
    <definedName name="BEx5O3ZUQ2OARA1CDOZ3NC4UE5AA" localSheetId="20" hidden="1">#REF!</definedName>
    <definedName name="BEx5O3ZUQ2OARA1CDOZ3NC4UE5AA" localSheetId="21" hidden="1">#REF!</definedName>
    <definedName name="BEx5O3ZUQ2OARA1CDOZ3NC4UE5AA" localSheetId="14" hidden="1">#REF!</definedName>
    <definedName name="BEx5O3ZUQ2OARA1CDOZ3NC4UE5AA" hidden="1">#REF!</definedName>
    <definedName name="BEx5OAFS0NJ2CB86A02E1JYHMLQ1" localSheetId="20" hidden="1">#REF!</definedName>
    <definedName name="BEx5OAFS0NJ2CB86A02E1JYHMLQ1" localSheetId="21" hidden="1">#REF!</definedName>
    <definedName name="BEx5OAFS0NJ2CB86A02E1JYHMLQ1" localSheetId="14" hidden="1">#REF!</definedName>
    <definedName name="BEx5OAFS0NJ2CB86A02E1JYHMLQ1" hidden="1">#REF!</definedName>
    <definedName name="BEx5OG4RPU8W1ETWDWM234NYYYEN" localSheetId="20" hidden="1">#REF!</definedName>
    <definedName name="BEx5OG4RPU8W1ETWDWM234NYYYEN" localSheetId="21" hidden="1">#REF!</definedName>
    <definedName name="BEx5OG4RPU8W1ETWDWM234NYYYEN" localSheetId="14" hidden="1">#REF!</definedName>
    <definedName name="BEx5OG4RPU8W1ETWDWM234NYYYEN" hidden="1">#REF!</definedName>
    <definedName name="BEx5OP9Y43F99O2IT69MKCCXGL61" localSheetId="20" hidden="1">#REF!</definedName>
    <definedName name="BEx5OP9Y43F99O2IT69MKCCXGL61" localSheetId="21" hidden="1">#REF!</definedName>
    <definedName name="BEx5OP9Y43F99O2IT69MKCCXGL61" localSheetId="14" hidden="1">#REF!</definedName>
    <definedName name="BEx5OP9Y43F99O2IT69MKCCXGL61" hidden="1">#REF!</definedName>
    <definedName name="BEx5P9Y9RDXNUAJ6CZ2LHMM8IM7T" localSheetId="20" hidden="1">#REF!</definedName>
    <definedName name="BEx5P9Y9RDXNUAJ6CZ2LHMM8IM7T" localSheetId="21" hidden="1">#REF!</definedName>
    <definedName name="BEx5P9Y9RDXNUAJ6CZ2LHMM8IM7T" localSheetId="14" hidden="1">#REF!</definedName>
    <definedName name="BEx5P9Y9RDXNUAJ6CZ2LHMM8IM7T" hidden="1">#REF!</definedName>
    <definedName name="BEx5PHWB2C0D5QLP3BZIP3UO7DIZ" localSheetId="20" hidden="1">#REF!</definedName>
    <definedName name="BEx5PHWB2C0D5QLP3BZIP3UO7DIZ" localSheetId="21" hidden="1">#REF!</definedName>
    <definedName name="BEx5PHWB2C0D5QLP3BZIP3UO7DIZ" localSheetId="14" hidden="1">#REF!</definedName>
    <definedName name="BEx5PHWB2C0D5QLP3BZIP3UO7DIZ" hidden="1">#REF!</definedName>
    <definedName name="BEx5PJP02W68K2E46L5C5YBSNU6T" localSheetId="20" hidden="1">#REF!</definedName>
    <definedName name="BEx5PJP02W68K2E46L5C5YBSNU6T" localSheetId="21" hidden="1">#REF!</definedName>
    <definedName name="BEx5PJP02W68K2E46L5C5YBSNU6T" localSheetId="14" hidden="1">#REF!</definedName>
    <definedName name="BEx5PJP02W68K2E46L5C5YBSNU6T" hidden="1">#REF!</definedName>
    <definedName name="BEx5PLCA8DOMAU315YCS5275L2HS" localSheetId="20" hidden="1">#REF!</definedName>
    <definedName name="BEx5PLCA8DOMAU315YCS5275L2HS" localSheetId="21" hidden="1">#REF!</definedName>
    <definedName name="BEx5PLCA8DOMAU315YCS5275L2HS" localSheetId="14" hidden="1">#REF!</definedName>
    <definedName name="BEx5PLCA8DOMAU315YCS5275L2HS" hidden="1">#REF!</definedName>
    <definedName name="BEx5PRXMZ5M65Z732WNNGV564C2J" localSheetId="20" hidden="1">#REF!</definedName>
    <definedName name="BEx5PRXMZ5M65Z732WNNGV564C2J" localSheetId="21" hidden="1">#REF!</definedName>
    <definedName name="BEx5PRXMZ5M65Z732WNNGV564C2J" localSheetId="14" hidden="1">#REF!</definedName>
    <definedName name="BEx5PRXMZ5M65Z732WNNGV564C2J" hidden="1">#REF!</definedName>
    <definedName name="BEx5Q29Y91E64DPE0YY53A6YHF3Y" localSheetId="20" hidden="1">#REF!</definedName>
    <definedName name="BEx5Q29Y91E64DPE0YY53A6YHF3Y" localSheetId="21" hidden="1">#REF!</definedName>
    <definedName name="BEx5Q29Y91E64DPE0YY53A6YHF3Y" localSheetId="14" hidden="1">#REF!</definedName>
    <definedName name="BEx5Q29Y91E64DPE0YY53A6YHF3Y" hidden="1">#REF!</definedName>
    <definedName name="BEx5QPSW4IPLH50WSR87HRER05RF" localSheetId="20" hidden="1">#REF!</definedName>
    <definedName name="BEx5QPSW4IPLH50WSR87HRER05RF" localSheetId="21" hidden="1">#REF!</definedName>
    <definedName name="BEx5QPSW4IPLH50WSR87HRER05RF" localSheetId="14" hidden="1">#REF!</definedName>
    <definedName name="BEx5QPSW4IPLH50WSR87HRER05RF" hidden="1">#REF!</definedName>
    <definedName name="BEx73V0EP8EMNRC3EZJJKKVKWQVB" localSheetId="20" hidden="1">#REF!</definedName>
    <definedName name="BEx73V0EP8EMNRC3EZJJKKVKWQVB" localSheetId="21" hidden="1">#REF!</definedName>
    <definedName name="BEx73V0EP8EMNRC3EZJJKKVKWQVB" localSheetId="14" hidden="1">#REF!</definedName>
    <definedName name="BEx73V0EP8EMNRC3EZJJKKVKWQVB" hidden="1">#REF!</definedName>
    <definedName name="BEx741WJHIJVXUX131SBXTVW8D71" localSheetId="20" hidden="1">#REF!</definedName>
    <definedName name="BEx741WJHIJVXUX131SBXTVW8D71" localSheetId="21" hidden="1">#REF!</definedName>
    <definedName name="BEx741WJHIJVXUX131SBXTVW8D71" localSheetId="14" hidden="1">#REF!</definedName>
    <definedName name="BEx741WJHIJVXUX131SBXTVW8D71" hidden="1">#REF!</definedName>
    <definedName name="BEx74Q6H3O7133AWQXWC21MI2UFT" localSheetId="20" hidden="1">#REF!</definedName>
    <definedName name="BEx74Q6H3O7133AWQXWC21MI2UFT" localSheetId="21" hidden="1">#REF!</definedName>
    <definedName name="BEx74Q6H3O7133AWQXWC21MI2UFT" localSheetId="14" hidden="1">#REF!</definedName>
    <definedName name="BEx74Q6H3O7133AWQXWC21MI2UFT" hidden="1">#REF!</definedName>
    <definedName name="BEx74R2VQ8BSMKPX25262AU3VZF7" localSheetId="20" hidden="1">#REF!</definedName>
    <definedName name="BEx74R2VQ8BSMKPX25262AU3VZF7" localSheetId="21" hidden="1">#REF!</definedName>
    <definedName name="BEx74R2VQ8BSMKPX25262AU3VZF7" localSheetId="14" hidden="1">#REF!</definedName>
    <definedName name="BEx74R2VQ8BSMKPX25262AU3VZF7" hidden="1">#REF!</definedName>
    <definedName name="BEx74W6BJ8ENO3J25WNM5H5APKA3" localSheetId="20" hidden="1">#REF!</definedName>
    <definedName name="BEx74W6BJ8ENO3J25WNM5H5APKA3" localSheetId="21" hidden="1">#REF!</definedName>
    <definedName name="BEx74W6BJ8ENO3J25WNM5H5APKA3" localSheetId="14" hidden="1">#REF!</definedName>
    <definedName name="BEx74W6BJ8ENO3J25WNM5H5APKA3" hidden="1">#REF!</definedName>
    <definedName name="BEx74YKLW1FKLWC3DJ2ELZBZBY1M" localSheetId="20" hidden="1">#REF!</definedName>
    <definedName name="BEx74YKLW1FKLWC3DJ2ELZBZBY1M" localSheetId="21" hidden="1">#REF!</definedName>
    <definedName name="BEx74YKLW1FKLWC3DJ2ELZBZBY1M" localSheetId="14" hidden="1">#REF!</definedName>
    <definedName name="BEx74YKLW1FKLWC3DJ2ELZBZBY1M" hidden="1">#REF!</definedName>
    <definedName name="BEx755GRRD9BL27YHLH5QWIYLWB7" localSheetId="20" hidden="1">#REF!</definedName>
    <definedName name="BEx755GRRD9BL27YHLH5QWIYLWB7" localSheetId="21" hidden="1">#REF!</definedName>
    <definedName name="BEx755GRRD9BL27YHLH5QWIYLWB7" localSheetId="14" hidden="1">#REF!</definedName>
    <definedName name="BEx755GRRD9BL27YHLH5QWIYLWB7" hidden="1">#REF!</definedName>
    <definedName name="BEx759D1D5SXS5ELLZVBI0SXYUNF" localSheetId="20" hidden="1">#REF!</definedName>
    <definedName name="BEx759D1D5SXS5ELLZVBI0SXYUNF" localSheetId="21" hidden="1">#REF!</definedName>
    <definedName name="BEx759D1D5SXS5ELLZVBI0SXYUNF" localSheetId="14" hidden="1">#REF!</definedName>
    <definedName name="BEx759D1D5SXS5ELLZVBI0SXYUNF" hidden="1">#REF!</definedName>
    <definedName name="BEx75DPEQTX055IZ2L8UVLJOT1DD" localSheetId="20" hidden="1">#REF!</definedName>
    <definedName name="BEx75DPEQTX055IZ2L8UVLJOT1DD" localSheetId="21" hidden="1">#REF!</definedName>
    <definedName name="BEx75DPEQTX055IZ2L8UVLJOT1DD" localSheetId="14" hidden="1">#REF!</definedName>
    <definedName name="BEx75DPEQTX055IZ2L8UVLJOT1DD" hidden="1">#REF!</definedName>
    <definedName name="BEx75GJZSZHUDN6OOAGQYFUDA2LP" localSheetId="20" hidden="1">#REF!</definedName>
    <definedName name="BEx75GJZSZHUDN6OOAGQYFUDA2LP" localSheetId="21" hidden="1">#REF!</definedName>
    <definedName name="BEx75GJZSZHUDN6OOAGQYFUDA2LP" localSheetId="14" hidden="1">#REF!</definedName>
    <definedName name="BEx75GJZSZHUDN6OOAGQYFUDA2LP" hidden="1">#REF!</definedName>
    <definedName name="BEx75HGCCV5K4UCJWYV8EV9AG5YT" localSheetId="20" hidden="1">#REF!</definedName>
    <definedName name="BEx75HGCCV5K4UCJWYV8EV9AG5YT" localSheetId="21" hidden="1">#REF!</definedName>
    <definedName name="BEx75HGCCV5K4UCJWYV8EV9AG5YT" localSheetId="14" hidden="1">#REF!</definedName>
    <definedName name="BEx75HGCCV5K4UCJWYV8EV9AG5YT" hidden="1">#REF!</definedName>
    <definedName name="BEx75PZT8TY5P13U978NVBUXKHT4" localSheetId="20" hidden="1">#REF!</definedName>
    <definedName name="BEx75PZT8TY5P13U978NVBUXKHT4" localSheetId="21" hidden="1">#REF!</definedName>
    <definedName name="BEx75PZT8TY5P13U978NVBUXKHT4" localSheetId="14" hidden="1">#REF!</definedName>
    <definedName name="BEx75PZT8TY5P13U978NVBUXKHT4" hidden="1">#REF!</definedName>
    <definedName name="BEx75T55F7GML8V1DMWL26WRT006" localSheetId="20" hidden="1">#REF!</definedName>
    <definedName name="BEx75T55F7GML8V1DMWL26WRT006" localSheetId="21" hidden="1">#REF!</definedName>
    <definedName name="BEx75T55F7GML8V1DMWL26WRT006" localSheetId="14" hidden="1">#REF!</definedName>
    <definedName name="BEx75T55F7GML8V1DMWL26WRT006" hidden="1">#REF!</definedName>
    <definedName name="BEx75VJGR07JY6UUWURQ4PJ29UKC" localSheetId="20" hidden="1">#REF!</definedName>
    <definedName name="BEx75VJGR07JY6UUWURQ4PJ29UKC" localSheetId="21" hidden="1">#REF!</definedName>
    <definedName name="BEx75VJGR07JY6UUWURQ4PJ29UKC" localSheetId="14" hidden="1">#REF!</definedName>
    <definedName name="BEx75VJGR07JY6UUWURQ4PJ29UKC" hidden="1">#REF!</definedName>
    <definedName name="BEx7696AZUPB1PK30JJQUWUELQPJ" localSheetId="20" hidden="1">#REF!</definedName>
    <definedName name="BEx7696AZUPB1PK30JJQUWUELQPJ" localSheetId="21" hidden="1">#REF!</definedName>
    <definedName name="BEx7696AZUPB1PK30JJQUWUELQPJ" localSheetId="14" hidden="1">#REF!</definedName>
    <definedName name="BEx7696AZUPB1PK30JJQUWUELQPJ" hidden="1">#REF!</definedName>
    <definedName name="BEx76PNR8S4T4VUQS0KU58SEX0VN" localSheetId="20" hidden="1">#REF!</definedName>
    <definedName name="BEx76PNR8S4T4VUQS0KU58SEX0VN" localSheetId="21" hidden="1">#REF!</definedName>
    <definedName name="BEx76PNR8S4T4VUQS0KU58SEX0VN" localSheetId="14" hidden="1">#REF!</definedName>
    <definedName name="BEx76PNR8S4T4VUQS0KU58SEX0VN" hidden="1">#REF!</definedName>
    <definedName name="BEx76YY7ODSIKDD9VDF9TLTDM18I" localSheetId="20" hidden="1">#REF!</definedName>
    <definedName name="BEx76YY7ODSIKDD9VDF9TLTDM18I" localSheetId="21" hidden="1">#REF!</definedName>
    <definedName name="BEx76YY7ODSIKDD9VDF9TLTDM18I" localSheetId="14" hidden="1">#REF!</definedName>
    <definedName name="BEx76YY7ODSIKDD9VDF9TLTDM18I" hidden="1">#REF!</definedName>
    <definedName name="BEx7705E86I9B7DTKMMJMAFSYMUL" localSheetId="20" hidden="1">#REF!</definedName>
    <definedName name="BEx7705E86I9B7DTKMMJMAFSYMUL" localSheetId="21" hidden="1">#REF!</definedName>
    <definedName name="BEx7705E86I9B7DTKMMJMAFSYMUL" localSheetId="14" hidden="1">#REF!</definedName>
    <definedName name="BEx7705E86I9B7DTKMMJMAFSYMUL" hidden="1">#REF!</definedName>
    <definedName name="BEx7741OUGLA0WJQLQRUJSL4DE00" localSheetId="20" hidden="1">#REF!</definedName>
    <definedName name="BEx7741OUGLA0WJQLQRUJSL4DE00" localSheetId="21" hidden="1">#REF!</definedName>
    <definedName name="BEx7741OUGLA0WJQLQRUJSL4DE00" localSheetId="14" hidden="1">#REF!</definedName>
    <definedName name="BEx7741OUGLA0WJQLQRUJSL4DE00" hidden="1">#REF!</definedName>
    <definedName name="BEx774N83DXLJZ54Q42PWIJZ2DN1" localSheetId="20" hidden="1">#REF!</definedName>
    <definedName name="BEx774N83DXLJZ54Q42PWIJZ2DN1" localSheetId="21" hidden="1">#REF!</definedName>
    <definedName name="BEx774N83DXLJZ54Q42PWIJZ2DN1" localSheetId="14" hidden="1">#REF!</definedName>
    <definedName name="BEx774N83DXLJZ54Q42PWIJZ2DN1" hidden="1">#REF!</definedName>
    <definedName name="BEx779QNIY3061ZV9BR462WKEGRW" localSheetId="20" hidden="1">#REF!</definedName>
    <definedName name="BEx779QNIY3061ZV9BR462WKEGRW" localSheetId="21" hidden="1">#REF!</definedName>
    <definedName name="BEx779QNIY3061ZV9BR462WKEGRW" localSheetId="14" hidden="1">#REF!</definedName>
    <definedName name="BEx779QNIY3061ZV9BR462WKEGRW" hidden="1">#REF!</definedName>
    <definedName name="BEx77G19QU9A95CNHE6QMVSQR2T3" localSheetId="20" hidden="1">#REF!</definedName>
    <definedName name="BEx77G19QU9A95CNHE6QMVSQR2T3" localSheetId="21" hidden="1">#REF!</definedName>
    <definedName name="BEx77G19QU9A95CNHE6QMVSQR2T3" localSheetId="14" hidden="1">#REF!</definedName>
    <definedName name="BEx77G19QU9A95CNHE6QMVSQR2T3" hidden="1">#REF!</definedName>
    <definedName name="BEx77P0S3GVMS7BJUL9OWUGJ1B02" localSheetId="20" hidden="1">#REF!</definedName>
    <definedName name="BEx77P0S3GVMS7BJUL9OWUGJ1B02" localSheetId="21" hidden="1">#REF!</definedName>
    <definedName name="BEx77P0S3GVMS7BJUL9OWUGJ1B02" localSheetId="14" hidden="1">#REF!</definedName>
    <definedName name="BEx77P0S3GVMS7BJUL9OWUGJ1B02" hidden="1">#REF!</definedName>
    <definedName name="BEx77QDESURI6WW5582YXSK3A972" localSheetId="20" hidden="1">#REF!</definedName>
    <definedName name="BEx77QDESURI6WW5582YXSK3A972" localSheetId="21" hidden="1">#REF!</definedName>
    <definedName name="BEx77QDESURI6WW5582YXSK3A972" localSheetId="14" hidden="1">#REF!</definedName>
    <definedName name="BEx77QDESURI6WW5582YXSK3A972" hidden="1">#REF!</definedName>
    <definedName name="BEx77VBI9XOPFHKEWU5EHQ9J675Y" localSheetId="20" hidden="1">#REF!</definedName>
    <definedName name="BEx77VBI9XOPFHKEWU5EHQ9J675Y" localSheetId="21" hidden="1">#REF!</definedName>
    <definedName name="BEx77VBI9XOPFHKEWU5EHQ9J675Y" localSheetId="14" hidden="1">#REF!</definedName>
    <definedName name="BEx77VBI9XOPFHKEWU5EHQ9J675Y" hidden="1">#REF!</definedName>
    <definedName name="BEx7809GQOCLHSNH95VOYIX7P1TV" localSheetId="20" hidden="1">#REF!</definedName>
    <definedName name="BEx7809GQOCLHSNH95VOYIX7P1TV" localSheetId="21" hidden="1">#REF!</definedName>
    <definedName name="BEx7809GQOCLHSNH95VOYIX7P1TV" localSheetId="14" hidden="1">#REF!</definedName>
    <definedName name="BEx7809GQOCLHSNH95VOYIX7P1TV" hidden="1">#REF!</definedName>
    <definedName name="BEx780K8XAXUHGVZGZWQ74DK4CI3" localSheetId="20" hidden="1">#REF!</definedName>
    <definedName name="BEx780K8XAXUHGVZGZWQ74DK4CI3" localSheetId="21" hidden="1">#REF!</definedName>
    <definedName name="BEx780K8XAXUHGVZGZWQ74DK4CI3" localSheetId="14" hidden="1">#REF!</definedName>
    <definedName name="BEx780K8XAXUHGVZGZWQ74DK4CI3" hidden="1">#REF!</definedName>
    <definedName name="BEx78226TN58UE0CTY98YEDU0LSL" localSheetId="20" hidden="1">#REF!</definedName>
    <definedName name="BEx78226TN58UE0CTY98YEDU0LSL" localSheetId="21" hidden="1">#REF!</definedName>
    <definedName name="BEx78226TN58UE0CTY98YEDU0LSL" localSheetId="14" hidden="1">#REF!</definedName>
    <definedName name="BEx78226TN58UE0CTY98YEDU0LSL" hidden="1">#REF!</definedName>
    <definedName name="BEx7881ZZBWHRAX6W2GY19J8MGEQ" localSheetId="20" hidden="1">#REF!</definedName>
    <definedName name="BEx7881ZZBWHRAX6W2GY19J8MGEQ" localSheetId="21" hidden="1">#REF!</definedName>
    <definedName name="BEx7881ZZBWHRAX6W2GY19J8MGEQ" localSheetId="14" hidden="1">#REF!</definedName>
    <definedName name="BEx7881ZZBWHRAX6W2GY19J8MGEQ" hidden="1">#REF!</definedName>
    <definedName name="BEx78BSYINF85GYNSCIRD95PH86Q" localSheetId="20" hidden="1">#REF!</definedName>
    <definedName name="BEx78BSYINF85GYNSCIRD95PH86Q" localSheetId="21" hidden="1">#REF!</definedName>
    <definedName name="BEx78BSYINF85GYNSCIRD95PH86Q" localSheetId="14" hidden="1">#REF!</definedName>
    <definedName name="BEx78BSYINF85GYNSCIRD95PH86Q" hidden="1">#REF!</definedName>
    <definedName name="BEx78HHRIWDLHQX2LG0HWFRYEL1T" localSheetId="20" hidden="1">#REF!</definedName>
    <definedName name="BEx78HHRIWDLHQX2LG0HWFRYEL1T" localSheetId="21" hidden="1">#REF!</definedName>
    <definedName name="BEx78HHRIWDLHQX2LG0HWFRYEL1T" localSheetId="14" hidden="1">#REF!</definedName>
    <definedName name="BEx78HHRIWDLHQX2LG0HWFRYEL1T" hidden="1">#REF!</definedName>
    <definedName name="BEx78QC4X2YVM9K6MQRB2WJG36N3" localSheetId="20" hidden="1">#REF!</definedName>
    <definedName name="BEx78QC4X2YVM9K6MQRB2WJG36N3" localSheetId="21" hidden="1">#REF!</definedName>
    <definedName name="BEx78QC4X2YVM9K6MQRB2WJG36N3" localSheetId="14" hidden="1">#REF!</definedName>
    <definedName name="BEx78QC4X2YVM9K6MQRB2WJG36N3" hidden="1">#REF!</definedName>
    <definedName name="BEx78QMXZ2P1ZB3HJ9O50DWHCMXR" localSheetId="20" hidden="1">#REF!</definedName>
    <definedName name="BEx78QMXZ2P1ZB3HJ9O50DWHCMXR" localSheetId="21" hidden="1">#REF!</definedName>
    <definedName name="BEx78QMXZ2P1ZB3HJ9O50DWHCMXR" localSheetId="14" hidden="1">#REF!</definedName>
    <definedName name="BEx78QMXZ2P1ZB3HJ9O50DWHCMXR" hidden="1">#REF!</definedName>
    <definedName name="BEx78SFO5VR28677DWZEMDN7G86X" localSheetId="20" hidden="1">#REF!</definedName>
    <definedName name="BEx78SFO5VR28677DWZEMDN7G86X" localSheetId="21" hidden="1">#REF!</definedName>
    <definedName name="BEx78SFO5VR28677DWZEMDN7G86X" localSheetId="14" hidden="1">#REF!</definedName>
    <definedName name="BEx78SFO5VR28677DWZEMDN7G86X" hidden="1">#REF!</definedName>
    <definedName name="BEx78SFOYH1Z0ZDTO47W2M60TW6K" localSheetId="20" hidden="1">#REF!</definedName>
    <definedName name="BEx78SFOYH1Z0ZDTO47W2M60TW6K" localSheetId="21" hidden="1">#REF!</definedName>
    <definedName name="BEx78SFOYH1Z0ZDTO47W2M60TW6K" localSheetId="14" hidden="1">#REF!</definedName>
    <definedName name="BEx78SFOYH1Z0ZDTO47W2M60TW6K" hidden="1">#REF!</definedName>
    <definedName name="BEx7974EARYYX2ICWU0YC50VO5D8" localSheetId="20" hidden="1">#REF!</definedName>
    <definedName name="BEx7974EARYYX2ICWU0YC50VO5D8" localSheetId="21" hidden="1">#REF!</definedName>
    <definedName name="BEx7974EARYYX2ICWU0YC50VO5D8" localSheetId="14" hidden="1">#REF!</definedName>
    <definedName name="BEx7974EARYYX2ICWU0YC50VO5D8" hidden="1">#REF!</definedName>
    <definedName name="BEx79JK3E6JO8MX4O35A5G8NZCC8" localSheetId="20" hidden="1">#REF!</definedName>
    <definedName name="BEx79JK3E6JO8MX4O35A5G8NZCC8" localSheetId="21" hidden="1">#REF!</definedName>
    <definedName name="BEx79JK3E6JO8MX4O35A5G8NZCC8" localSheetId="14" hidden="1">#REF!</definedName>
    <definedName name="BEx79JK3E6JO8MX4O35A5G8NZCC8" hidden="1">#REF!</definedName>
    <definedName name="BEx79OCP4HQ6XP8EWNGEUDLOZBBS" localSheetId="20" hidden="1">#REF!</definedName>
    <definedName name="BEx79OCP4HQ6XP8EWNGEUDLOZBBS" localSheetId="21" hidden="1">#REF!</definedName>
    <definedName name="BEx79OCP4HQ6XP8EWNGEUDLOZBBS" localSheetId="14" hidden="1">#REF!</definedName>
    <definedName name="BEx79OCP4HQ6XP8EWNGEUDLOZBBS" hidden="1">#REF!</definedName>
    <definedName name="BEx79SEAYKUZB0H4LYBCD6WWJBG2" localSheetId="20" hidden="1">#REF!</definedName>
    <definedName name="BEx79SEAYKUZB0H4LYBCD6WWJBG2" localSheetId="21" hidden="1">#REF!</definedName>
    <definedName name="BEx79SEAYKUZB0H4LYBCD6WWJBG2" localSheetId="14" hidden="1">#REF!</definedName>
    <definedName name="BEx79SEAYKUZB0H4LYBCD6WWJBG2" hidden="1">#REF!</definedName>
    <definedName name="BEx79SJRHTLS9PYM69O9BWW1FMJK" localSheetId="20" hidden="1">#REF!</definedName>
    <definedName name="BEx79SJRHTLS9PYM69O9BWW1FMJK" localSheetId="21" hidden="1">#REF!</definedName>
    <definedName name="BEx79SJRHTLS9PYM69O9BWW1FMJK" localSheetId="14" hidden="1">#REF!</definedName>
    <definedName name="BEx79SJRHTLS9PYM69O9BWW1FMJK" hidden="1">#REF!</definedName>
    <definedName name="BEx79YJJLBELICW9F9FRYSCQ101L" localSheetId="20" hidden="1">#REF!</definedName>
    <definedName name="BEx79YJJLBELICW9F9FRYSCQ101L" localSheetId="21" hidden="1">#REF!</definedName>
    <definedName name="BEx79YJJLBELICW9F9FRYSCQ101L" localSheetId="14" hidden="1">#REF!</definedName>
    <definedName name="BEx79YJJLBELICW9F9FRYSCQ101L" hidden="1">#REF!</definedName>
    <definedName name="BEx79YUC7B0V77FSBGIRCY1BR4VK" localSheetId="20" hidden="1">#REF!</definedName>
    <definedName name="BEx79YUC7B0V77FSBGIRCY1BR4VK" localSheetId="21" hidden="1">#REF!</definedName>
    <definedName name="BEx79YUC7B0V77FSBGIRCY1BR4VK" localSheetId="14" hidden="1">#REF!</definedName>
    <definedName name="BEx79YUC7B0V77FSBGIRCY1BR4VK" hidden="1">#REF!</definedName>
    <definedName name="BEx7A06T3RC2891FUX05G3QPRAUE" localSheetId="20" hidden="1">#REF!</definedName>
    <definedName name="BEx7A06T3RC2891FUX05G3QPRAUE" localSheetId="21" hidden="1">#REF!</definedName>
    <definedName name="BEx7A06T3RC2891FUX05G3QPRAUE" localSheetId="14" hidden="1">#REF!</definedName>
    <definedName name="BEx7A06T3RC2891FUX05G3QPRAUE" hidden="1">#REF!</definedName>
    <definedName name="BEx7A9S3JA1X7FH4CFSQLTZC4691" localSheetId="20" hidden="1">#REF!</definedName>
    <definedName name="BEx7A9S3JA1X7FH4CFSQLTZC4691" localSheetId="21" hidden="1">#REF!</definedName>
    <definedName name="BEx7A9S3JA1X7FH4CFSQLTZC4691" localSheetId="14" hidden="1">#REF!</definedName>
    <definedName name="BEx7A9S3JA1X7FH4CFSQLTZC4691" hidden="1">#REF!</definedName>
    <definedName name="BEx7ABA2C9IWH5VSLVLLLCY62161" localSheetId="20" hidden="1">#REF!</definedName>
    <definedName name="BEx7ABA2C9IWH5VSLVLLLCY62161" localSheetId="21" hidden="1">#REF!</definedName>
    <definedName name="BEx7ABA2C9IWH5VSLVLLLCY62161" localSheetId="14" hidden="1">#REF!</definedName>
    <definedName name="BEx7ABA2C9IWH5VSLVLLLCY62161" hidden="1">#REF!</definedName>
    <definedName name="BEx7AE4LPLX8N85BYB0WCO5S7ZPV" localSheetId="20" hidden="1">#REF!</definedName>
    <definedName name="BEx7AE4LPLX8N85BYB0WCO5S7ZPV" localSheetId="21" hidden="1">#REF!</definedName>
    <definedName name="BEx7AE4LPLX8N85BYB0WCO5S7ZPV" localSheetId="14" hidden="1">#REF!</definedName>
    <definedName name="BEx7AE4LPLX8N85BYB0WCO5S7ZPV" hidden="1">#REF!</definedName>
    <definedName name="BEx7AR0EEP9O5JPPEKQWG1TC860T" localSheetId="20" hidden="1">#REF!</definedName>
    <definedName name="BEx7AR0EEP9O5JPPEKQWG1TC860T" localSheetId="21" hidden="1">#REF!</definedName>
    <definedName name="BEx7AR0EEP9O5JPPEKQWG1TC860T" localSheetId="14" hidden="1">#REF!</definedName>
    <definedName name="BEx7AR0EEP9O5JPPEKQWG1TC860T" hidden="1">#REF!</definedName>
    <definedName name="BEx7ASD1I654MEDCO6GGWA95PXSC" localSheetId="20" hidden="1">#REF!</definedName>
    <definedName name="BEx7ASD1I654MEDCO6GGWA95PXSC" localSheetId="21" hidden="1">#REF!</definedName>
    <definedName name="BEx7ASD1I654MEDCO6GGWA95PXSC" localSheetId="14" hidden="1">#REF!</definedName>
    <definedName name="BEx7ASD1I654MEDCO6GGWA95PXSC" hidden="1">#REF!</definedName>
    <definedName name="BEx7AURD3S7JGN4D3YK1QAG6TAFA" localSheetId="20" hidden="1">#REF!</definedName>
    <definedName name="BEx7AURD3S7JGN4D3YK1QAG6TAFA" localSheetId="21" hidden="1">#REF!</definedName>
    <definedName name="BEx7AURD3S7JGN4D3YK1QAG6TAFA" localSheetId="14" hidden="1">#REF!</definedName>
    <definedName name="BEx7AURD3S7JGN4D3YK1QAG6TAFA" hidden="1">#REF!</definedName>
    <definedName name="BEx7AVCX9S5RJP3NSZ4QM4E6ERDT" localSheetId="20" hidden="1">#REF!</definedName>
    <definedName name="BEx7AVCX9S5RJP3NSZ4QM4E6ERDT" localSheetId="21" hidden="1">#REF!</definedName>
    <definedName name="BEx7AVCX9S5RJP3NSZ4QM4E6ERDT" localSheetId="14" hidden="1">#REF!</definedName>
    <definedName name="BEx7AVCX9S5RJP3NSZ4QM4E6ERDT" hidden="1">#REF!</definedName>
    <definedName name="BEx7AVYIGP0930MV5JEBWRYCJN68" localSheetId="20" hidden="1">#REF!</definedName>
    <definedName name="BEx7AVYIGP0930MV5JEBWRYCJN68" localSheetId="21" hidden="1">#REF!</definedName>
    <definedName name="BEx7AVYIGP0930MV5JEBWRYCJN68" localSheetId="14" hidden="1">#REF!</definedName>
    <definedName name="BEx7AVYIGP0930MV5JEBWRYCJN68" hidden="1">#REF!</definedName>
    <definedName name="BEx7B6LH6917TXOSAAQ6U7HVF018" localSheetId="20" hidden="1">#REF!</definedName>
    <definedName name="BEx7B6LH6917TXOSAAQ6U7HVF018" localSheetId="21" hidden="1">#REF!</definedName>
    <definedName name="BEx7B6LH6917TXOSAAQ6U7HVF018" localSheetId="14" hidden="1">#REF!</definedName>
    <definedName name="BEx7B6LH6917TXOSAAQ6U7HVF018" hidden="1">#REF!</definedName>
    <definedName name="BEx7BN8E88JR3K1BSLAZRPSFPQ9L" localSheetId="20" hidden="1">#REF!</definedName>
    <definedName name="BEx7BN8E88JR3K1BSLAZRPSFPQ9L" localSheetId="21" hidden="1">#REF!</definedName>
    <definedName name="BEx7BN8E88JR3K1BSLAZRPSFPQ9L" localSheetId="14" hidden="1">#REF!</definedName>
    <definedName name="BEx7BN8E88JR3K1BSLAZRPSFPQ9L" hidden="1">#REF!</definedName>
    <definedName name="BEx7BP14RMS3638K85OM4NCYLRHG" localSheetId="20" hidden="1">#REF!</definedName>
    <definedName name="BEx7BP14RMS3638K85OM4NCYLRHG" localSheetId="21" hidden="1">#REF!</definedName>
    <definedName name="BEx7BP14RMS3638K85OM4NCYLRHG" localSheetId="14" hidden="1">#REF!</definedName>
    <definedName name="BEx7BP14RMS3638K85OM4NCYLRHG" hidden="1">#REF!</definedName>
    <definedName name="BEx7BPXFZXJ79FQ0E8AQE21PGVHA" localSheetId="20" hidden="1">#REF!</definedName>
    <definedName name="BEx7BPXFZXJ79FQ0E8AQE21PGVHA" localSheetId="21" hidden="1">#REF!</definedName>
    <definedName name="BEx7BPXFZXJ79FQ0E8AQE21PGVHA" localSheetId="14" hidden="1">#REF!</definedName>
    <definedName name="BEx7BPXFZXJ79FQ0E8AQE21PGVHA" hidden="1">#REF!</definedName>
    <definedName name="BEx7C04AM39DQMC1TIX7CFZ2ADHX" localSheetId="20" hidden="1">#REF!</definedName>
    <definedName name="BEx7C04AM39DQMC1TIX7CFZ2ADHX" localSheetId="21" hidden="1">#REF!</definedName>
    <definedName name="BEx7C04AM39DQMC1TIX7CFZ2ADHX" localSheetId="14" hidden="1">#REF!</definedName>
    <definedName name="BEx7C04AM39DQMC1TIX7CFZ2ADHX" hidden="1">#REF!</definedName>
    <definedName name="BEx7C346X4AX2J1QPM4NBC7JL5W9" localSheetId="20" hidden="1">#REF!</definedName>
    <definedName name="BEx7C346X4AX2J1QPM4NBC7JL5W9" localSheetId="21" hidden="1">#REF!</definedName>
    <definedName name="BEx7C346X4AX2J1QPM4NBC7JL5W9" localSheetId="14" hidden="1">#REF!</definedName>
    <definedName name="BEx7C346X4AX2J1QPM4NBC7JL5W9" hidden="1">#REF!</definedName>
    <definedName name="BEx7C40F0PQURHPI6YQ39NFIR86Z" localSheetId="20" hidden="1">#REF!</definedName>
    <definedName name="BEx7C40F0PQURHPI6YQ39NFIR86Z" localSheetId="21" hidden="1">#REF!</definedName>
    <definedName name="BEx7C40F0PQURHPI6YQ39NFIR86Z" localSheetId="14" hidden="1">#REF!</definedName>
    <definedName name="BEx7C40F0PQURHPI6YQ39NFIR86Z" hidden="1">#REF!</definedName>
    <definedName name="BEx7C7B9VCY7N0H7N1NH6HNNH724" localSheetId="20" hidden="1">#REF!</definedName>
    <definedName name="BEx7C7B9VCY7N0H7N1NH6HNNH724" localSheetId="21" hidden="1">#REF!</definedName>
    <definedName name="BEx7C7B9VCY7N0H7N1NH6HNNH724" localSheetId="14" hidden="1">#REF!</definedName>
    <definedName name="BEx7C7B9VCY7N0H7N1NH6HNNH724" hidden="1">#REF!</definedName>
    <definedName name="BEx7C93VR7SYRIJS1JO8YZKSFAW9" localSheetId="20" hidden="1">#REF!</definedName>
    <definedName name="BEx7C93VR7SYRIJS1JO8YZKSFAW9" localSheetId="21" hidden="1">#REF!</definedName>
    <definedName name="BEx7C93VR7SYRIJS1JO8YZKSFAW9" localSheetId="14" hidden="1">#REF!</definedName>
    <definedName name="BEx7C93VR7SYRIJS1JO8YZKSFAW9" hidden="1">#REF!</definedName>
    <definedName name="BEx7CCPC6R1KQQZ2JQU6EFI1G0RM" localSheetId="20" hidden="1">#REF!</definedName>
    <definedName name="BEx7CCPC6R1KQQZ2JQU6EFI1G0RM" localSheetId="21" hidden="1">#REF!</definedName>
    <definedName name="BEx7CCPC6R1KQQZ2JQU6EFI1G0RM" localSheetId="14" hidden="1">#REF!</definedName>
    <definedName name="BEx7CCPC6R1KQQZ2JQU6EFI1G0RM" hidden="1">#REF!</definedName>
    <definedName name="BEx7CIJST9GLS2QD383UK7VUDTGL" localSheetId="20" hidden="1">#REF!</definedName>
    <definedName name="BEx7CIJST9GLS2QD383UK7VUDTGL" localSheetId="21" hidden="1">#REF!</definedName>
    <definedName name="BEx7CIJST9GLS2QD383UK7VUDTGL" localSheetId="14" hidden="1">#REF!</definedName>
    <definedName name="BEx7CIJST9GLS2QD383UK7VUDTGL" hidden="1">#REF!</definedName>
    <definedName name="BEx7CO8T2XKC7GHDSYNAWTZ9L7YR" localSheetId="20" hidden="1">#REF!</definedName>
    <definedName name="BEx7CO8T2XKC7GHDSYNAWTZ9L7YR" localSheetId="21" hidden="1">#REF!</definedName>
    <definedName name="BEx7CO8T2XKC7GHDSYNAWTZ9L7YR" localSheetId="14" hidden="1">#REF!</definedName>
    <definedName name="BEx7CO8T2XKC7GHDSYNAWTZ9L7YR" hidden="1">#REF!</definedName>
    <definedName name="BEx7CW1CF00DO8A36UNC2X7K65C2" localSheetId="20" hidden="1">#REF!</definedName>
    <definedName name="BEx7CW1CF00DO8A36UNC2X7K65C2" localSheetId="21" hidden="1">#REF!</definedName>
    <definedName name="BEx7CW1CF00DO8A36UNC2X7K65C2" localSheetId="14" hidden="1">#REF!</definedName>
    <definedName name="BEx7CW1CF00DO8A36UNC2X7K65C2" hidden="1">#REF!</definedName>
    <definedName name="BEx7CW6NFRL2P4XWP0MWHIYA97KF" localSheetId="20" hidden="1">#REF!</definedName>
    <definedName name="BEx7CW6NFRL2P4XWP0MWHIYA97KF" localSheetId="21" hidden="1">#REF!</definedName>
    <definedName name="BEx7CW6NFRL2P4XWP0MWHIYA97KF" localSheetId="14" hidden="1">#REF!</definedName>
    <definedName name="BEx7CW6NFRL2P4XWP0MWHIYA97KF" hidden="1">#REF!</definedName>
    <definedName name="BEx7CZXN83U7XFVGG1P1N6ZCQK7U" localSheetId="20" hidden="1">#REF!</definedName>
    <definedName name="BEx7CZXN83U7XFVGG1P1N6ZCQK7U" localSheetId="21" hidden="1">#REF!</definedName>
    <definedName name="BEx7CZXN83U7XFVGG1P1N6ZCQK7U" localSheetId="14" hidden="1">#REF!</definedName>
    <definedName name="BEx7CZXN83U7XFVGG1P1N6ZCQK7U" hidden="1">#REF!</definedName>
    <definedName name="BEx7D14R4J25CLH301NHMGU8FSWM" localSheetId="20" hidden="1">#REF!</definedName>
    <definedName name="BEx7D14R4J25CLH301NHMGU8FSWM" localSheetId="21" hidden="1">#REF!</definedName>
    <definedName name="BEx7D14R4J25CLH301NHMGU8FSWM" localSheetId="14" hidden="1">#REF!</definedName>
    <definedName name="BEx7D14R4J25CLH301NHMGU8FSWM" hidden="1">#REF!</definedName>
    <definedName name="BEx7D38BE0Z9QLQBDMGARM9USFPM" localSheetId="20" hidden="1">#REF!</definedName>
    <definedName name="BEx7D38BE0Z9QLQBDMGARM9USFPM" localSheetId="21" hidden="1">#REF!</definedName>
    <definedName name="BEx7D38BE0Z9QLQBDMGARM9USFPM" localSheetId="14" hidden="1">#REF!</definedName>
    <definedName name="BEx7D38BE0Z9QLQBDMGARM9USFPM" hidden="1">#REF!</definedName>
    <definedName name="BEx7D5RWKRS4W71J4NZ6ZSFHPKFT" localSheetId="20" hidden="1">#REF!</definedName>
    <definedName name="BEx7D5RWKRS4W71J4NZ6ZSFHPKFT" localSheetId="21" hidden="1">#REF!</definedName>
    <definedName name="BEx7D5RWKRS4W71J4NZ6ZSFHPKFT" localSheetId="14" hidden="1">#REF!</definedName>
    <definedName name="BEx7D5RWKRS4W71J4NZ6ZSFHPKFT" hidden="1">#REF!</definedName>
    <definedName name="BEx7D8H1TPOX1UN17QZYEV7Q58GA" localSheetId="20" hidden="1">#REF!</definedName>
    <definedName name="BEx7D8H1TPOX1UN17QZYEV7Q58GA" localSheetId="21" hidden="1">#REF!</definedName>
    <definedName name="BEx7D8H1TPOX1UN17QZYEV7Q58GA" localSheetId="14" hidden="1">#REF!</definedName>
    <definedName name="BEx7D8H1TPOX1UN17QZYEV7Q58GA" hidden="1">#REF!</definedName>
    <definedName name="BEx7DGF13H2074LRWFZQ45PZ6JPX" localSheetId="20" hidden="1">#REF!</definedName>
    <definedName name="BEx7DGF13H2074LRWFZQ45PZ6JPX" localSheetId="21" hidden="1">#REF!</definedName>
    <definedName name="BEx7DGF13H2074LRWFZQ45PZ6JPX" localSheetId="14" hidden="1">#REF!</definedName>
    <definedName name="BEx7DGF13H2074LRWFZQ45PZ6JPX" hidden="1">#REF!</definedName>
    <definedName name="BEx7DHBE0SOC5KXWWQ73WUDBRX8J" localSheetId="20" hidden="1">#REF!</definedName>
    <definedName name="BEx7DHBE0SOC5KXWWQ73WUDBRX8J" localSheetId="21" hidden="1">#REF!</definedName>
    <definedName name="BEx7DHBE0SOC5KXWWQ73WUDBRX8J" localSheetId="14" hidden="1">#REF!</definedName>
    <definedName name="BEx7DHBE0SOC5KXWWQ73WUDBRX8J" hidden="1">#REF!</definedName>
    <definedName name="BEx7DKWUXEDIISSX4GDD4YYT887F" localSheetId="20" hidden="1">#REF!</definedName>
    <definedName name="BEx7DKWUXEDIISSX4GDD4YYT887F" localSheetId="21" hidden="1">#REF!</definedName>
    <definedName name="BEx7DKWUXEDIISSX4GDD4YYT887F" localSheetId="14" hidden="1">#REF!</definedName>
    <definedName name="BEx7DKWUXEDIISSX4GDD4YYT887F" hidden="1">#REF!</definedName>
    <definedName name="BEx7DMUYR2HC26WW7AOB1TULERMB" localSheetId="20" hidden="1">#REF!</definedName>
    <definedName name="BEx7DMUYR2HC26WW7AOB1TULERMB" localSheetId="21" hidden="1">#REF!</definedName>
    <definedName name="BEx7DMUYR2HC26WW7AOB1TULERMB" localSheetId="14" hidden="1">#REF!</definedName>
    <definedName name="BEx7DMUYR2HC26WW7AOB1TULERMB" hidden="1">#REF!</definedName>
    <definedName name="BEx7DVJTRV44IMJIBFXELE67SZ7S" localSheetId="20" hidden="1">#REF!</definedName>
    <definedName name="BEx7DVJTRV44IMJIBFXELE67SZ7S" localSheetId="21" hidden="1">#REF!</definedName>
    <definedName name="BEx7DVJTRV44IMJIBFXELE67SZ7S" localSheetId="14" hidden="1">#REF!</definedName>
    <definedName name="BEx7DVJTRV44IMJIBFXELE67SZ7S" hidden="1">#REF!</definedName>
    <definedName name="BEx7DVUMFCI5INHMVFIJ44RTTSTT" localSheetId="20" hidden="1">#REF!</definedName>
    <definedName name="BEx7DVUMFCI5INHMVFIJ44RTTSTT" localSheetId="21" hidden="1">#REF!</definedName>
    <definedName name="BEx7DVUMFCI5INHMVFIJ44RTTSTT" localSheetId="14" hidden="1">#REF!</definedName>
    <definedName name="BEx7DVUMFCI5INHMVFIJ44RTTSTT" hidden="1">#REF!</definedName>
    <definedName name="BEx7E2QT2U8THYOKBPXONB1B47WH" localSheetId="20" hidden="1">#REF!</definedName>
    <definedName name="BEx7E2QT2U8THYOKBPXONB1B47WH" localSheetId="21" hidden="1">#REF!</definedName>
    <definedName name="BEx7E2QT2U8THYOKBPXONB1B47WH" localSheetId="14" hidden="1">#REF!</definedName>
    <definedName name="BEx7E2QT2U8THYOKBPXONB1B47WH" hidden="1">#REF!</definedName>
    <definedName name="BEx7E5QP7W6UKO74F5Y0VJ741HS5" localSheetId="20" hidden="1">#REF!</definedName>
    <definedName name="BEx7E5QP7W6UKO74F5Y0VJ741HS5" localSheetId="21" hidden="1">#REF!</definedName>
    <definedName name="BEx7E5QP7W6UKO74F5Y0VJ741HS5" localSheetId="14" hidden="1">#REF!</definedName>
    <definedName name="BEx7E5QP7W6UKO74F5Y0VJ741HS5" hidden="1">#REF!</definedName>
    <definedName name="BEx7E6N29HGH3I47AFB2DCS6MVS6" localSheetId="20" hidden="1">#REF!</definedName>
    <definedName name="BEx7E6N29HGH3I47AFB2DCS6MVS6" localSheetId="21" hidden="1">#REF!</definedName>
    <definedName name="BEx7E6N29HGH3I47AFB2DCS6MVS6" localSheetId="14" hidden="1">#REF!</definedName>
    <definedName name="BEx7E6N29HGH3I47AFB2DCS6MVS6" hidden="1">#REF!</definedName>
    <definedName name="BEx7EBA8IYHQKT7IQAOAML660SYA" localSheetId="20" hidden="1">#REF!</definedName>
    <definedName name="BEx7EBA8IYHQKT7IQAOAML660SYA" localSheetId="21" hidden="1">#REF!</definedName>
    <definedName name="BEx7EBA8IYHQKT7IQAOAML660SYA" localSheetId="14" hidden="1">#REF!</definedName>
    <definedName name="BEx7EBA8IYHQKT7IQAOAML660SYA" hidden="1">#REF!</definedName>
    <definedName name="BEx7EI6C8MCRZFEQYUBE5FSUTIHK" localSheetId="20" hidden="1">#REF!</definedName>
    <definedName name="BEx7EI6C8MCRZFEQYUBE5FSUTIHK" localSheetId="21" hidden="1">#REF!</definedName>
    <definedName name="BEx7EI6C8MCRZFEQYUBE5FSUTIHK" localSheetId="14" hidden="1">#REF!</definedName>
    <definedName name="BEx7EI6C8MCRZFEQYUBE5FSUTIHK" hidden="1">#REF!</definedName>
    <definedName name="BEx7EI6DL1Z6UWLFBXAKVGZTKHWJ" localSheetId="20" hidden="1">#REF!</definedName>
    <definedName name="BEx7EI6DL1Z6UWLFBXAKVGZTKHWJ" localSheetId="21" hidden="1">#REF!</definedName>
    <definedName name="BEx7EI6DL1Z6UWLFBXAKVGZTKHWJ" localSheetId="14" hidden="1">#REF!</definedName>
    <definedName name="BEx7EI6DL1Z6UWLFBXAKVGZTKHWJ" hidden="1">#REF!</definedName>
    <definedName name="BEx7EQKHX7GZYOLXRDU534TT4H64" localSheetId="20" hidden="1">#REF!</definedName>
    <definedName name="BEx7EQKHX7GZYOLXRDU534TT4H64" localSheetId="21" hidden="1">#REF!</definedName>
    <definedName name="BEx7EQKHX7GZYOLXRDU534TT4H64" localSheetId="14" hidden="1">#REF!</definedName>
    <definedName name="BEx7EQKHX7GZYOLXRDU534TT4H64" hidden="1">#REF!</definedName>
    <definedName name="BEx7ETV6L1TM7JSXJIGK3FC6RVZW" localSheetId="20" hidden="1">#REF!</definedName>
    <definedName name="BEx7ETV6L1TM7JSXJIGK3FC6RVZW" localSheetId="21" hidden="1">#REF!</definedName>
    <definedName name="BEx7ETV6L1TM7JSXJIGK3FC6RVZW" localSheetId="14" hidden="1">#REF!</definedName>
    <definedName name="BEx7ETV6L1TM7JSXJIGK3FC6RVZW" hidden="1">#REF!</definedName>
    <definedName name="BEx7EYYLHMBYQTH6I377FCQS7CSX" localSheetId="20" hidden="1">#REF!</definedName>
    <definedName name="BEx7EYYLHMBYQTH6I377FCQS7CSX" localSheetId="21" hidden="1">#REF!</definedName>
    <definedName name="BEx7EYYLHMBYQTH6I377FCQS7CSX" localSheetId="14" hidden="1">#REF!</definedName>
    <definedName name="BEx7EYYLHMBYQTH6I377FCQS7CSX" hidden="1">#REF!</definedName>
    <definedName name="BEx7FCLG1RYI2SNOU1Y2GQZNZSWA" localSheetId="20" hidden="1">#REF!</definedName>
    <definedName name="BEx7FCLG1RYI2SNOU1Y2GQZNZSWA" localSheetId="21" hidden="1">#REF!</definedName>
    <definedName name="BEx7FCLG1RYI2SNOU1Y2GQZNZSWA" localSheetId="14" hidden="1">#REF!</definedName>
    <definedName name="BEx7FCLG1RYI2SNOU1Y2GQZNZSWA" hidden="1">#REF!</definedName>
    <definedName name="BEx7FN32ZGWOAA4TTH79KINTDWR9" localSheetId="20" hidden="1">#REF!</definedName>
    <definedName name="BEx7FN32ZGWOAA4TTH79KINTDWR9" localSheetId="21" hidden="1">#REF!</definedName>
    <definedName name="BEx7FN32ZGWOAA4TTH79KINTDWR9" localSheetId="14" hidden="1">#REF!</definedName>
    <definedName name="BEx7FN32ZGWOAA4TTH79KINTDWR9" hidden="1">#REF!</definedName>
    <definedName name="BEx7FV0WJHXL6X5JNQ2ZX45PX49P" localSheetId="20" hidden="1">#REF!</definedName>
    <definedName name="BEx7FV0WJHXL6X5JNQ2ZX45PX49P" localSheetId="21" hidden="1">#REF!</definedName>
    <definedName name="BEx7FV0WJHXL6X5JNQ2ZX45PX49P" localSheetId="14" hidden="1">#REF!</definedName>
    <definedName name="BEx7FV0WJHXL6X5JNQ2ZX45PX49P" hidden="1">#REF!</definedName>
    <definedName name="BEx7G82CKM3NIY1PHNFK28M09PCH" localSheetId="20" hidden="1">#REF!</definedName>
    <definedName name="BEx7G82CKM3NIY1PHNFK28M09PCH" localSheetId="21" hidden="1">#REF!</definedName>
    <definedName name="BEx7G82CKM3NIY1PHNFK28M09PCH" localSheetId="14" hidden="1">#REF!</definedName>
    <definedName name="BEx7G82CKM3NIY1PHNFK28M09PCH" hidden="1">#REF!</definedName>
    <definedName name="BEx7GR3ENYWRXXS5IT0UMEGOLGUH" localSheetId="20" hidden="1">#REF!</definedName>
    <definedName name="BEx7GR3ENYWRXXS5IT0UMEGOLGUH" localSheetId="21" hidden="1">#REF!</definedName>
    <definedName name="BEx7GR3ENYWRXXS5IT0UMEGOLGUH" localSheetId="14" hidden="1">#REF!</definedName>
    <definedName name="BEx7GR3ENYWRXXS5IT0UMEGOLGUH" hidden="1">#REF!</definedName>
    <definedName name="BEx7GSAL6P7TASL8MB63RFST1LJL" localSheetId="20" hidden="1">#REF!</definedName>
    <definedName name="BEx7GSAL6P7TASL8MB63RFST1LJL" localSheetId="21" hidden="1">#REF!</definedName>
    <definedName name="BEx7GSAL6P7TASL8MB63RFST1LJL" localSheetId="14" hidden="1">#REF!</definedName>
    <definedName name="BEx7GSAL6P7TASL8MB63RFST1LJL" hidden="1">#REF!</definedName>
    <definedName name="BEx7H0JD6I5I8WQLLWOYWY5YWPQE" localSheetId="20" hidden="1">#REF!</definedName>
    <definedName name="BEx7H0JD6I5I8WQLLWOYWY5YWPQE" localSheetId="21" hidden="1">#REF!</definedName>
    <definedName name="BEx7H0JD6I5I8WQLLWOYWY5YWPQE" localSheetId="14" hidden="1">#REF!</definedName>
    <definedName name="BEx7H0JD6I5I8WQLLWOYWY5YWPQE" hidden="1">#REF!</definedName>
    <definedName name="BEx7H14XCXH7WEXEY1HVO53A6AGH" localSheetId="20" hidden="1">#REF!</definedName>
    <definedName name="BEx7H14XCXH7WEXEY1HVO53A6AGH" localSheetId="21" hidden="1">#REF!</definedName>
    <definedName name="BEx7H14XCXH7WEXEY1HVO53A6AGH" localSheetId="14" hidden="1">#REF!</definedName>
    <definedName name="BEx7H14XCXH7WEXEY1HVO53A6AGH" hidden="1">#REF!</definedName>
    <definedName name="BEx7HGVBEF4LEIF6RC14N3PSU461" localSheetId="20" hidden="1">#REF!</definedName>
    <definedName name="BEx7HGVBEF4LEIF6RC14N3PSU461" localSheetId="21" hidden="1">#REF!</definedName>
    <definedName name="BEx7HGVBEF4LEIF6RC14N3PSU461" localSheetId="14" hidden="1">#REF!</definedName>
    <definedName name="BEx7HGVBEF4LEIF6RC14N3PSU461" hidden="1">#REF!</definedName>
    <definedName name="BEx7HQ5T9FZ42QWS09UO4DT42Y0R" localSheetId="20" hidden="1">#REF!</definedName>
    <definedName name="BEx7HQ5T9FZ42QWS09UO4DT42Y0R" localSheetId="21" hidden="1">#REF!</definedName>
    <definedName name="BEx7HQ5T9FZ42QWS09UO4DT42Y0R" localSheetId="14" hidden="1">#REF!</definedName>
    <definedName name="BEx7HQ5T9FZ42QWS09UO4DT42Y0R" hidden="1">#REF!</definedName>
    <definedName name="BEx7HRCZE3CVGON1HV07MT5MNDZ3" localSheetId="20" hidden="1">#REF!</definedName>
    <definedName name="BEx7HRCZE3CVGON1HV07MT5MNDZ3" localSheetId="21" hidden="1">#REF!</definedName>
    <definedName name="BEx7HRCZE3CVGON1HV07MT5MNDZ3" localSheetId="14" hidden="1">#REF!</definedName>
    <definedName name="BEx7HRCZE3CVGON1HV07MT5MNDZ3" hidden="1">#REF!</definedName>
    <definedName name="BEx7HWGE2CANG5M17X4C8YNC3N8F" localSheetId="20" hidden="1">#REF!</definedName>
    <definedName name="BEx7HWGE2CANG5M17X4C8YNC3N8F" localSheetId="21" hidden="1">#REF!</definedName>
    <definedName name="BEx7HWGE2CANG5M17X4C8YNC3N8F" localSheetId="14" hidden="1">#REF!</definedName>
    <definedName name="BEx7HWGE2CANG5M17X4C8YNC3N8F" hidden="1">#REF!</definedName>
    <definedName name="BEx7IB54GU5UCTJS549UBDW43EJL" localSheetId="20" hidden="1">#REF!</definedName>
    <definedName name="BEx7IB54GU5UCTJS549UBDW43EJL" localSheetId="21" hidden="1">#REF!</definedName>
    <definedName name="BEx7IB54GU5UCTJS549UBDW43EJL" localSheetId="14" hidden="1">#REF!</definedName>
    <definedName name="BEx7IB54GU5UCTJS549UBDW43EJL" hidden="1">#REF!</definedName>
    <definedName name="BEx7IBVYN47SFZIA0K4MDKQZNN9V" localSheetId="20" hidden="1">#REF!</definedName>
    <definedName name="BEx7IBVYN47SFZIA0K4MDKQZNN9V" localSheetId="21" hidden="1">#REF!</definedName>
    <definedName name="BEx7IBVYN47SFZIA0K4MDKQZNN9V" localSheetId="14" hidden="1">#REF!</definedName>
    <definedName name="BEx7IBVYN47SFZIA0K4MDKQZNN9V" hidden="1">#REF!</definedName>
    <definedName name="BEx7IGOMJB39HUONENRXTK1MFHGE" localSheetId="20" hidden="1">#REF!</definedName>
    <definedName name="BEx7IGOMJB39HUONENRXTK1MFHGE" localSheetId="21" hidden="1">#REF!</definedName>
    <definedName name="BEx7IGOMJB39HUONENRXTK1MFHGE" localSheetId="14" hidden="1">#REF!</definedName>
    <definedName name="BEx7IGOMJB39HUONENRXTK1MFHGE" hidden="1">#REF!</definedName>
    <definedName name="BEx7ISO6LTCYYDK0J6IN4PG2P6SW" localSheetId="20" hidden="1">#REF!</definedName>
    <definedName name="BEx7ISO6LTCYYDK0J6IN4PG2P6SW" localSheetId="21" hidden="1">#REF!</definedName>
    <definedName name="BEx7ISO6LTCYYDK0J6IN4PG2P6SW" localSheetId="14" hidden="1">#REF!</definedName>
    <definedName name="BEx7ISO6LTCYYDK0J6IN4PG2P6SW" hidden="1">#REF!</definedName>
    <definedName name="BEx7IV2IJ5WT7UC0UG7WP0WF2JZI" localSheetId="20" hidden="1">#REF!</definedName>
    <definedName name="BEx7IV2IJ5WT7UC0UG7WP0WF2JZI" localSheetId="21" hidden="1">#REF!</definedName>
    <definedName name="BEx7IV2IJ5WT7UC0UG7WP0WF2JZI" localSheetId="14" hidden="1">#REF!</definedName>
    <definedName name="BEx7IV2IJ5WT7UC0UG7WP0WF2JZI" hidden="1">#REF!</definedName>
    <definedName name="BEx7IXGU74GE5E4S6W4Z13AR092Y" localSheetId="20" hidden="1">#REF!</definedName>
    <definedName name="BEx7IXGU74GE5E4S6W4Z13AR092Y" localSheetId="21" hidden="1">#REF!</definedName>
    <definedName name="BEx7IXGU74GE5E4S6W4Z13AR092Y" localSheetId="14" hidden="1">#REF!</definedName>
    <definedName name="BEx7IXGU74GE5E4S6W4Z13AR092Y" hidden="1">#REF!</definedName>
    <definedName name="BEx7J4YL8Q3BI1MLH16YYQ18IJRD" localSheetId="20" hidden="1">#REF!</definedName>
    <definedName name="BEx7J4YL8Q3BI1MLH16YYQ18IJRD" localSheetId="21" hidden="1">#REF!</definedName>
    <definedName name="BEx7J4YL8Q3BI1MLH16YYQ18IJRD" localSheetId="14" hidden="1">#REF!</definedName>
    <definedName name="BEx7J4YL8Q3BI1MLH16YYQ18IJRD" hidden="1">#REF!</definedName>
    <definedName name="BEx7J5K5QVUOXI6A663KUWL6PO3O" localSheetId="20" hidden="1">#REF!</definedName>
    <definedName name="BEx7J5K5QVUOXI6A663KUWL6PO3O" localSheetId="21" hidden="1">#REF!</definedName>
    <definedName name="BEx7J5K5QVUOXI6A663KUWL6PO3O" localSheetId="14" hidden="1">#REF!</definedName>
    <definedName name="BEx7J5K5QVUOXI6A663KUWL6PO3O" hidden="1">#REF!</definedName>
    <definedName name="BEx7JH3HGBPI07OHZ5LFYK0UFZQR" localSheetId="20" hidden="1">#REF!</definedName>
    <definedName name="BEx7JH3HGBPI07OHZ5LFYK0UFZQR" localSheetId="21" hidden="1">#REF!</definedName>
    <definedName name="BEx7JH3HGBPI07OHZ5LFYK0UFZQR" localSheetId="14" hidden="1">#REF!</definedName>
    <definedName name="BEx7JH3HGBPI07OHZ5LFYK0UFZQR" hidden="1">#REF!</definedName>
    <definedName name="BEx7JRL3MHRMVLQF3EN15MXRPN68" localSheetId="20" hidden="1">#REF!</definedName>
    <definedName name="BEx7JRL3MHRMVLQF3EN15MXRPN68" localSheetId="21" hidden="1">#REF!</definedName>
    <definedName name="BEx7JRL3MHRMVLQF3EN15MXRPN68" localSheetId="14" hidden="1">#REF!</definedName>
    <definedName name="BEx7JRL3MHRMVLQF3EN15MXRPN68" hidden="1">#REF!</definedName>
    <definedName name="BEx7JV194190CNM6WWGQ3UBJ3CHH" localSheetId="20" hidden="1">#REF!</definedName>
    <definedName name="BEx7JV194190CNM6WWGQ3UBJ3CHH" localSheetId="21" hidden="1">#REF!</definedName>
    <definedName name="BEx7JV194190CNM6WWGQ3UBJ3CHH" localSheetId="14" hidden="1">#REF!</definedName>
    <definedName name="BEx7JV194190CNM6WWGQ3UBJ3CHH" hidden="1">#REF!</definedName>
    <definedName name="BEx7JZJ4AE8AGMWPK3XPBTBUBZ48" localSheetId="20" hidden="1">#REF!</definedName>
    <definedName name="BEx7JZJ4AE8AGMWPK3XPBTBUBZ48" localSheetId="21" hidden="1">#REF!</definedName>
    <definedName name="BEx7JZJ4AE8AGMWPK3XPBTBUBZ48" localSheetId="14" hidden="1">#REF!</definedName>
    <definedName name="BEx7JZJ4AE8AGMWPK3XPBTBUBZ48" hidden="1">#REF!</definedName>
    <definedName name="BEx7K7GZ607XQOGB81A1HINBTGOZ" localSheetId="20" hidden="1">#REF!</definedName>
    <definedName name="BEx7K7GZ607XQOGB81A1HINBTGOZ" localSheetId="21" hidden="1">#REF!</definedName>
    <definedName name="BEx7K7GZ607XQOGB81A1HINBTGOZ" localSheetId="14" hidden="1">#REF!</definedName>
    <definedName name="BEx7K7GZ607XQOGB81A1HINBTGOZ" hidden="1">#REF!</definedName>
    <definedName name="BEx7KEYPBDXSNROH8M6CDCBN6B50" localSheetId="20" hidden="1">#REF!</definedName>
    <definedName name="BEx7KEYPBDXSNROH8M6CDCBN6B50" localSheetId="21" hidden="1">#REF!</definedName>
    <definedName name="BEx7KEYPBDXSNROH8M6CDCBN6B50" localSheetId="14" hidden="1">#REF!</definedName>
    <definedName name="BEx7KEYPBDXSNROH8M6CDCBN6B50" hidden="1">#REF!</definedName>
    <definedName name="BEx7KH7PZ0A6FSWA4LAN2CMZ0WSF" localSheetId="20" hidden="1">#REF!</definedName>
    <definedName name="BEx7KH7PZ0A6FSWA4LAN2CMZ0WSF" localSheetId="21" hidden="1">#REF!</definedName>
    <definedName name="BEx7KH7PZ0A6FSWA4LAN2CMZ0WSF" localSheetId="14" hidden="1">#REF!</definedName>
    <definedName name="BEx7KH7PZ0A6FSWA4LAN2CMZ0WSF" hidden="1">#REF!</definedName>
    <definedName name="BEx7KNCTL6VMNQP4MFMHOMV1WI1Y" localSheetId="20" hidden="1">#REF!</definedName>
    <definedName name="BEx7KNCTL6VMNQP4MFMHOMV1WI1Y" localSheetId="21" hidden="1">#REF!</definedName>
    <definedName name="BEx7KNCTL6VMNQP4MFMHOMV1WI1Y" localSheetId="14" hidden="1">#REF!</definedName>
    <definedName name="BEx7KNCTL6VMNQP4MFMHOMV1WI1Y" hidden="1">#REF!</definedName>
    <definedName name="BEx7KSAS8BZT6H8OQCZ5DNSTMO07" localSheetId="20" hidden="1">#REF!</definedName>
    <definedName name="BEx7KSAS8BZT6H8OQCZ5DNSTMO07" localSheetId="21" hidden="1">#REF!</definedName>
    <definedName name="BEx7KSAS8BZT6H8OQCZ5DNSTMO07" localSheetId="14" hidden="1">#REF!</definedName>
    <definedName name="BEx7KSAS8BZT6H8OQCZ5DNSTMO07" hidden="1">#REF!</definedName>
    <definedName name="BEx7KWHTBD21COXVI4HNEQH0Z3L8" localSheetId="20" hidden="1">#REF!</definedName>
    <definedName name="BEx7KWHTBD21COXVI4HNEQH0Z3L8" localSheetId="21" hidden="1">#REF!</definedName>
    <definedName name="BEx7KWHTBD21COXVI4HNEQH0Z3L8" localSheetId="14" hidden="1">#REF!</definedName>
    <definedName name="BEx7KWHTBD21COXVI4HNEQH0Z3L8" hidden="1">#REF!</definedName>
    <definedName name="BEx7KXUGRMRSUXCM97Z7VRZQ9JH2" localSheetId="20" hidden="1">#REF!</definedName>
    <definedName name="BEx7KXUGRMRSUXCM97Z7VRZQ9JH2" localSheetId="21" hidden="1">#REF!</definedName>
    <definedName name="BEx7KXUGRMRSUXCM97Z7VRZQ9JH2" localSheetId="14" hidden="1">#REF!</definedName>
    <definedName name="BEx7KXUGRMRSUXCM97Z7VRZQ9JH2" hidden="1">#REF!</definedName>
    <definedName name="BEx7L5C6U8MP6IZ67BD649WQYJEK" localSheetId="20" hidden="1">#REF!</definedName>
    <definedName name="BEx7L5C6U8MP6IZ67BD649WQYJEK" localSheetId="21" hidden="1">#REF!</definedName>
    <definedName name="BEx7L5C6U8MP6IZ67BD649WQYJEK" localSheetId="14" hidden="1">#REF!</definedName>
    <definedName name="BEx7L5C6U8MP6IZ67BD649WQYJEK" hidden="1">#REF!</definedName>
    <definedName name="BEx7L8HEYEVTATR0OG5JJO647KNI" localSheetId="20" hidden="1">#REF!</definedName>
    <definedName name="BEx7L8HEYEVTATR0OG5JJO647KNI" localSheetId="21" hidden="1">#REF!</definedName>
    <definedName name="BEx7L8HEYEVTATR0OG5JJO647KNI" localSheetId="14" hidden="1">#REF!</definedName>
    <definedName name="BEx7L8HEYEVTATR0OG5JJO647KNI" hidden="1">#REF!</definedName>
    <definedName name="BEx7L8XOV64OMS15ZFURFEUXLMWF" localSheetId="20" hidden="1">#REF!</definedName>
    <definedName name="BEx7L8XOV64OMS15ZFURFEUXLMWF" localSheetId="21" hidden="1">#REF!</definedName>
    <definedName name="BEx7L8XOV64OMS15ZFURFEUXLMWF" localSheetId="14" hidden="1">#REF!</definedName>
    <definedName name="BEx7L8XOV64OMS15ZFURFEUXLMWF" hidden="1">#REF!</definedName>
    <definedName name="BEx7LPF478MRAYB9TQ6LDML6O3BY" localSheetId="20" hidden="1">#REF!</definedName>
    <definedName name="BEx7LPF478MRAYB9TQ6LDML6O3BY" localSheetId="21" hidden="1">#REF!</definedName>
    <definedName name="BEx7LPF478MRAYB9TQ6LDML6O3BY" localSheetId="14" hidden="1">#REF!</definedName>
    <definedName name="BEx7LPF478MRAYB9TQ6LDML6O3BY" hidden="1">#REF!</definedName>
    <definedName name="BEx7LPV780NFCG1VX4EKJ29YXOLZ" localSheetId="20" hidden="1">#REF!</definedName>
    <definedName name="BEx7LPV780NFCG1VX4EKJ29YXOLZ" localSheetId="21" hidden="1">#REF!</definedName>
    <definedName name="BEx7LPV780NFCG1VX4EKJ29YXOLZ" localSheetId="14" hidden="1">#REF!</definedName>
    <definedName name="BEx7LPV780NFCG1VX4EKJ29YXOLZ" hidden="1">#REF!</definedName>
    <definedName name="BEx7LQ0PD30NJWOAYKPEYHM9J83B" localSheetId="20" hidden="1">#REF!</definedName>
    <definedName name="BEx7LQ0PD30NJWOAYKPEYHM9J83B" localSheetId="21" hidden="1">#REF!</definedName>
    <definedName name="BEx7LQ0PD30NJWOAYKPEYHM9J83B" localSheetId="14" hidden="1">#REF!</definedName>
    <definedName name="BEx7LQ0PD30NJWOAYKPEYHM9J83B" hidden="1">#REF!</definedName>
    <definedName name="BEx7M4EKEDHZ1ZZ91NDLSUNPUFPZ" localSheetId="20" hidden="1">#REF!</definedName>
    <definedName name="BEx7M4EKEDHZ1ZZ91NDLSUNPUFPZ" localSheetId="21" hidden="1">#REF!</definedName>
    <definedName name="BEx7M4EKEDHZ1ZZ91NDLSUNPUFPZ" localSheetId="14" hidden="1">#REF!</definedName>
    <definedName name="BEx7M4EKEDHZ1ZZ91NDLSUNPUFPZ" hidden="1">#REF!</definedName>
    <definedName name="BEx7MAUI1JJFDIJGDW4RWY5384LY" localSheetId="20" hidden="1">#REF!</definedName>
    <definedName name="BEx7MAUI1JJFDIJGDW4RWY5384LY" localSheetId="21" hidden="1">#REF!</definedName>
    <definedName name="BEx7MAUI1JJFDIJGDW4RWY5384LY" localSheetId="14" hidden="1">#REF!</definedName>
    <definedName name="BEx7MAUI1JJFDIJGDW4RWY5384LY" hidden="1">#REF!</definedName>
    <definedName name="BEx7MI1EW6N7FOBHWJLYC02TZSKR" localSheetId="20" hidden="1">#REF!</definedName>
    <definedName name="BEx7MI1EW6N7FOBHWJLYC02TZSKR" localSheetId="21" hidden="1">#REF!</definedName>
    <definedName name="BEx7MI1EW6N7FOBHWJLYC02TZSKR" localSheetId="14" hidden="1">#REF!</definedName>
    <definedName name="BEx7MI1EW6N7FOBHWJLYC02TZSKR" hidden="1">#REF!</definedName>
    <definedName name="BEx7MJZO3UKAMJ53UWOJ5ZD4GGMQ" localSheetId="20" hidden="1">#REF!</definedName>
    <definedName name="BEx7MJZO3UKAMJ53UWOJ5ZD4GGMQ" localSheetId="21" hidden="1">#REF!</definedName>
    <definedName name="BEx7MJZO3UKAMJ53UWOJ5ZD4GGMQ" localSheetId="14" hidden="1">#REF!</definedName>
    <definedName name="BEx7MJZO3UKAMJ53UWOJ5ZD4GGMQ" hidden="1">#REF!</definedName>
    <definedName name="BEx7MO17TZ6L4457Q12FYYLUUZAZ" localSheetId="20" hidden="1">#REF!</definedName>
    <definedName name="BEx7MO17TZ6L4457Q12FYYLUUZAZ" localSheetId="21" hidden="1">#REF!</definedName>
    <definedName name="BEx7MO17TZ6L4457Q12FYYLUUZAZ" localSheetId="14" hidden="1">#REF!</definedName>
    <definedName name="BEx7MO17TZ6L4457Q12FYYLUUZAZ" hidden="1">#REF!</definedName>
    <definedName name="BEx7MT4MFNXIVQGAT6D971GZW7CA" localSheetId="20" hidden="1">#REF!</definedName>
    <definedName name="BEx7MT4MFNXIVQGAT6D971GZW7CA" localSheetId="21" hidden="1">#REF!</definedName>
    <definedName name="BEx7MT4MFNXIVQGAT6D971GZW7CA" localSheetId="14" hidden="1">#REF!</definedName>
    <definedName name="BEx7MT4MFNXIVQGAT6D971GZW7CA" hidden="1">#REF!</definedName>
    <definedName name="BEx7MUMLPPX92MX7SA8S1PLONDL8" localSheetId="20" hidden="1">#REF!</definedName>
    <definedName name="BEx7MUMLPPX92MX7SA8S1PLONDL8" localSheetId="21" hidden="1">#REF!</definedName>
    <definedName name="BEx7MUMLPPX92MX7SA8S1PLONDL8" localSheetId="14" hidden="1">#REF!</definedName>
    <definedName name="BEx7MUMLPPX92MX7SA8S1PLONDL8" hidden="1">#REF!</definedName>
    <definedName name="BEx7MX0W532Q7CB4V6KFVC9WAOUI" localSheetId="20" hidden="1">#REF!</definedName>
    <definedName name="BEx7MX0W532Q7CB4V6KFVC9WAOUI" localSheetId="21" hidden="1">#REF!</definedName>
    <definedName name="BEx7MX0W532Q7CB4V6KFVC9WAOUI" localSheetId="14" hidden="1">#REF!</definedName>
    <definedName name="BEx7MX0W532Q7CB4V6KFVC9WAOUI" hidden="1">#REF!</definedName>
    <definedName name="BEx7NB403NE748IF75RXMWOFQ986" localSheetId="20" hidden="1">#REF!</definedName>
    <definedName name="BEx7NB403NE748IF75RXMWOFQ986" localSheetId="21" hidden="1">#REF!</definedName>
    <definedName name="BEx7NB403NE748IF75RXMWOFQ986" localSheetId="14" hidden="1">#REF!</definedName>
    <definedName name="BEx7NB403NE748IF75RXMWOFQ986" hidden="1">#REF!</definedName>
    <definedName name="BEx7NI062THZAM6I8AJWTFJL91CS" localSheetId="20" hidden="1">#REF!</definedName>
    <definedName name="BEx7NI062THZAM6I8AJWTFJL91CS" localSheetId="21" hidden="1">#REF!</definedName>
    <definedName name="BEx7NI062THZAM6I8AJWTFJL91CS" localSheetId="14" hidden="1">#REF!</definedName>
    <definedName name="BEx7NI062THZAM6I8AJWTFJL91CS" hidden="1">#REF!</definedName>
    <definedName name="BEx904S75BPRYMHF0083JF7ES4NG" localSheetId="20" hidden="1">#REF!</definedName>
    <definedName name="BEx904S75BPRYMHF0083JF7ES4NG" localSheetId="21" hidden="1">#REF!</definedName>
    <definedName name="BEx904S75BPRYMHF0083JF7ES4NG" localSheetId="14" hidden="1">#REF!</definedName>
    <definedName name="BEx904S75BPRYMHF0083JF7ES4NG" hidden="1">#REF!</definedName>
    <definedName name="BEx90HDD4RWF7JZGA8GCGG7D63MG" localSheetId="20" hidden="1">#REF!</definedName>
    <definedName name="BEx90HDD4RWF7JZGA8GCGG7D63MG" localSheetId="21" hidden="1">#REF!</definedName>
    <definedName name="BEx90HDD4RWF7JZGA8GCGG7D63MG" localSheetId="14" hidden="1">#REF!</definedName>
    <definedName name="BEx90HDD4RWF7JZGA8GCGG7D63MG" hidden="1">#REF!</definedName>
    <definedName name="BEx90HO6UVMFVSV8U0YBZFHNCL38" localSheetId="20" hidden="1">#REF!</definedName>
    <definedName name="BEx90HO6UVMFVSV8U0YBZFHNCL38" localSheetId="21" hidden="1">#REF!</definedName>
    <definedName name="BEx90HO6UVMFVSV8U0YBZFHNCL38" localSheetId="14" hidden="1">#REF!</definedName>
    <definedName name="BEx90HO6UVMFVSV8U0YBZFHNCL38" hidden="1">#REF!</definedName>
    <definedName name="BEx90VGH5H09ON2QXYC9WIIEU98T" localSheetId="20" hidden="1">#REF!</definedName>
    <definedName name="BEx90VGH5H09ON2QXYC9WIIEU98T" localSheetId="21" hidden="1">#REF!</definedName>
    <definedName name="BEx90VGH5H09ON2QXYC9WIIEU98T" localSheetId="14" hidden="1">#REF!</definedName>
    <definedName name="BEx90VGH5H09ON2QXYC9WIIEU98T" hidden="1">#REF!</definedName>
    <definedName name="BEx9157279000SVN5XNWQ99JY0WU" localSheetId="20" hidden="1">#REF!</definedName>
    <definedName name="BEx9157279000SVN5XNWQ99JY0WU" localSheetId="21" hidden="1">#REF!</definedName>
    <definedName name="BEx9157279000SVN5XNWQ99JY0WU" localSheetId="14" hidden="1">#REF!</definedName>
    <definedName name="BEx9157279000SVN5XNWQ99JY0WU" hidden="1">#REF!</definedName>
    <definedName name="BEx9175B70QXYAU5A8DJPGZQ46L9" localSheetId="20" hidden="1">#REF!</definedName>
    <definedName name="BEx9175B70QXYAU5A8DJPGZQ46L9" localSheetId="21" hidden="1">#REF!</definedName>
    <definedName name="BEx9175B70QXYAU5A8DJPGZQ46L9" localSheetId="14" hidden="1">#REF!</definedName>
    <definedName name="BEx9175B70QXYAU5A8DJPGZQ46L9" hidden="1">#REF!</definedName>
    <definedName name="BEx91AQQRTV87AO27VWHSFZAD4ZR" localSheetId="20" hidden="1">#REF!</definedName>
    <definedName name="BEx91AQQRTV87AO27VWHSFZAD4ZR" localSheetId="21" hidden="1">#REF!</definedName>
    <definedName name="BEx91AQQRTV87AO27VWHSFZAD4ZR" localSheetId="14" hidden="1">#REF!</definedName>
    <definedName name="BEx91AQQRTV87AO27VWHSFZAD4ZR" hidden="1">#REF!</definedName>
    <definedName name="BEx91L8FLL5CWLA2CDHKCOMGVDZN" localSheetId="20" hidden="1">#REF!</definedName>
    <definedName name="BEx91L8FLL5CWLA2CDHKCOMGVDZN" localSheetId="21" hidden="1">#REF!</definedName>
    <definedName name="BEx91L8FLL5CWLA2CDHKCOMGVDZN" localSheetId="14" hidden="1">#REF!</definedName>
    <definedName name="BEx91L8FLL5CWLA2CDHKCOMGVDZN" hidden="1">#REF!</definedName>
    <definedName name="BEx91OTVH9ZDBC3QTORU8RZX4EOC" localSheetId="20" hidden="1">#REF!</definedName>
    <definedName name="BEx91OTVH9ZDBC3QTORU8RZX4EOC" localSheetId="21" hidden="1">#REF!</definedName>
    <definedName name="BEx91OTVH9ZDBC3QTORU8RZX4EOC" localSheetId="14" hidden="1">#REF!</definedName>
    <definedName name="BEx91OTVH9ZDBC3QTORU8RZX4EOC" hidden="1">#REF!</definedName>
    <definedName name="BEx91QH5JRZKQP1GPN2SQMR3CKAG" localSheetId="20" hidden="1">#REF!</definedName>
    <definedName name="BEx91QH5JRZKQP1GPN2SQMR3CKAG" localSheetId="21" hidden="1">#REF!</definedName>
    <definedName name="BEx91QH5JRZKQP1GPN2SQMR3CKAG" localSheetId="14" hidden="1">#REF!</definedName>
    <definedName name="BEx91QH5JRZKQP1GPN2SQMR3CKAG" hidden="1">#REF!</definedName>
    <definedName name="BEx91ROALDNHO7FI4X8L61RH4UJE" localSheetId="20" hidden="1">#REF!</definedName>
    <definedName name="BEx91ROALDNHO7FI4X8L61RH4UJE" localSheetId="21" hidden="1">#REF!</definedName>
    <definedName name="BEx91ROALDNHO7FI4X8L61RH4UJE" localSheetId="14" hidden="1">#REF!</definedName>
    <definedName name="BEx91ROALDNHO7FI4X8L61RH4UJE" hidden="1">#REF!</definedName>
    <definedName name="BEx91TMID71GVYH0U16QM1RV3PX0" localSheetId="20" hidden="1">#REF!</definedName>
    <definedName name="BEx91TMID71GVYH0U16QM1RV3PX0" localSheetId="21" hidden="1">#REF!</definedName>
    <definedName name="BEx91TMID71GVYH0U16QM1RV3PX0" localSheetId="14" hidden="1">#REF!</definedName>
    <definedName name="BEx91TMID71GVYH0U16QM1RV3PX0" hidden="1">#REF!</definedName>
    <definedName name="BEx91VF2D78PAF337E3L2L81K9W2" localSheetId="20" hidden="1">#REF!</definedName>
    <definedName name="BEx91VF2D78PAF337E3L2L81K9W2" localSheetId="21" hidden="1">#REF!</definedName>
    <definedName name="BEx91VF2D78PAF337E3L2L81K9W2" localSheetId="14" hidden="1">#REF!</definedName>
    <definedName name="BEx91VF2D78PAF337E3L2L81K9W2" hidden="1">#REF!</definedName>
    <definedName name="BEx921PNZ46VORG2VRMWREWIC0SE" localSheetId="20" hidden="1">#REF!</definedName>
    <definedName name="BEx921PNZ46VORG2VRMWREWIC0SE" localSheetId="21" hidden="1">#REF!</definedName>
    <definedName name="BEx921PNZ46VORG2VRMWREWIC0SE" localSheetId="14" hidden="1">#REF!</definedName>
    <definedName name="BEx921PNZ46VORG2VRMWREWIC0SE" hidden="1">#REF!</definedName>
    <definedName name="BEx929CVDCG5CFUQWNDLOSNRQ1FN" localSheetId="20" hidden="1">#REF!</definedName>
    <definedName name="BEx929CVDCG5CFUQWNDLOSNRQ1FN" localSheetId="21" hidden="1">#REF!</definedName>
    <definedName name="BEx929CVDCG5CFUQWNDLOSNRQ1FN" localSheetId="14" hidden="1">#REF!</definedName>
    <definedName name="BEx929CVDCG5CFUQWNDLOSNRQ1FN" hidden="1">#REF!</definedName>
    <definedName name="BEx92DPEKL5WM5A3CN8674JI0PR3" localSheetId="20" hidden="1">#REF!</definedName>
    <definedName name="BEx92DPEKL5WM5A3CN8674JI0PR3" localSheetId="21" hidden="1">#REF!</definedName>
    <definedName name="BEx92DPEKL5WM5A3CN8674JI0PR3" localSheetId="14" hidden="1">#REF!</definedName>
    <definedName name="BEx92DPEKL5WM5A3CN8674JI0PR3" hidden="1">#REF!</definedName>
    <definedName name="BEx92ER2RMY93TZK0D9L9T3H0GI5" localSheetId="20" hidden="1">#REF!</definedName>
    <definedName name="BEx92ER2RMY93TZK0D9L9T3H0GI5" localSheetId="21" hidden="1">#REF!</definedName>
    <definedName name="BEx92ER2RMY93TZK0D9L9T3H0GI5" localSheetId="14" hidden="1">#REF!</definedName>
    <definedName name="BEx92ER2RMY93TZK0D9L9T3H0GI5" hidden="1">#REF!</definedName>
    <definedName name="BEx92FI04PJT4LI23KKIHRXWJDTT" localSheetId="20" hidden="1">#REF!</definedName>
    <definedName name="BEx92FI04PJT4LI23KKIHRXWJDTT" localSheetId="21" hidden="1">#REF!</definedName>
    <definedName name="BEx92FI04PJT4LI23KKIHRXWJDTT" localSheetId="14" hidden="1">#REF!</definedName>
    <definedName name="BEx92FI04PJT4LI23KKIHRXWJDTT" hidden="1">#REF!</definedName>
    <definedName name="BEx92HR14HQ9D5JXCSPA4SS4RT62" localSheetId="20" hidden="1">#REF!</definedName>
    <definedName name="BEx92HR14HQ9D5JXCSPA4SS4RT62" localSheetId="21" hidden="1">#REF!</definedName>
    <definedName name="BEx92HR14HQ9D5JXCSPA4SS4RT62" localSheetId="14" hidden="1">#REF!</definedName>
    <definedName name="BEx92HR14HQ9D5JXCSPA4SS4RT62" hidden="1">#REF!</definedName>
    <definedName name="BEx92HWA2D6A5EX9MFG68G0NOMSN" localSheetId="20" hidden="1">#REF!</definedName>
    <definedName name="BEx92HWA2D6A5EX9MFG68G0NOMSN" localSheetId="21" hidden="1">#REF!</definedName>
    <definedName name="BEx92HWA2D6A5EX9MFG68G0NOMSN" localSheetId="14" hidden="1">#REF!</definedName>
    <definedName name="BEx92HWA2D6A5EX9MFG68G0NOMSN" hidden="1">#REF!</definedName>
    <definedName name="BEx92I1SQUKW2W7S22E82HLJXRGK" localSheetId="20" hidden="1">#REF!</definedName>
    <definedName name="BEx92I1SQUKW2W7S22E82HLJXRGK" localSheetId="21" hidden="1">#REF!</definedName>
    <definedName name="BEx92I1SQUKW2W7S22E82HLJXRGK" localSheetId="14" hidden="1">#REF!</definedName>
    <definedName name="BEx92I1SQUKW2W7S22E82HLJXRGK" hidden="1">#REF!</definedName>
    <definedName name="BEx92PUBDIXAU1FW5ZAXECMAU0LN" localSheetId="20" hidden="1">#REF!</definedName>
    <definedName name="BEx92PUBDIXAU1FW5ZAXECMAU0LN" localSheetId="21" hidden="1">#REF!</definedName>
    <definedName name="BEx92PUBDIXAU1FW5ZAXECMAU0LN" localSheetId="14" hidden="1">#REF!</definedName>
    <definedName name="BEx92PUBDIXAU1FW5ZAXECMAU0LN" hidden="1">#REF!</definedName>
    <definedName name="BEx92S8MHFFIVRQ2YSHZNQGOFUHD" localSheetId="20" hidden="1">#REF!</definedName>
    <definedName name="BEx92S8MHFFIVRQ2YSHZNQGOFUHD" localSheetId="21" hidden="1">#REF!</definedName>
    <definedName name="BEx92S8MHFFIVRQ2YSHZNQGOFUHD" localSheetId="14" hidden="1">#REF!</definedName>
    <definedName name="BEx92S8MHFFIVRQ2YSHZNQGOFUHD" hidden="1">#REF!</definedName>
    <definedName name="BEx92VJ5FJGXISSSMOUAESCSIWFV" localSheetId="20" hidden="1">#REF!</definedName>
    <definedName name="BEx92VJ5FJGXISSSMOUAESCSIWFV" localSheetId="21" hidden="1">#REF!</definedName>
    <definedName name="BEx92VJ5FJGXISSSMOUAESCSIWFV" localSheetId="14" hidden="1">#REF!</definedName>
    <definedName name="BEx92VJ5FJGXISSSMOUAESCSIWFV" hidden="1">#REF!</definedName>
    <definedName name="BEx93B9OULL2YGC896XXYAAJSTRK" localSheetId="20" hidden="1">#REF!</definedName>
    <definedName name="BEx93B9OULL2YGC896XXYAAJSTRK" localSheetId="21" hidden="1">#REF!</definedName>
    <definedName name="BEx93B9OULL2YGC896XXYAAJSTRK" localSheetId="14" hidden="1">#REF!</definedName>
    <definedName name="BEx93B9OULL2YGC896XXYAAJSTRK" hidden="1">#REF!</definedName>
    <definedName name="BEx93FRKF99NRT3LH99UTIH7AAYF" localSheetId="20" hidden="1">#REF!</definedName>
    <definedName name="BEx93FRKF99NRT3LH99UTIH7AAYF" localSheetId="21" hidden="1">#REF!</definedName>
    <definedName name="BEx93FRKF99NRT3LH99UTIH7AAYF" localSheetId="14" hidden="1">#REF!</definedName>
    <definedName name="BEx93FRKF99NRT3LH99UTIH7AAYF" hidden="1">#REF!</definedName>
    <definedName name="BEx93M7FSHP50OG34A4W8W8DF12U" localSheetId="20" hidden="1">#REF!</definedName>
    <definedName name="BEx93M7FSHP50OG34A4W8W8DF12U" localSheetId="21" hidden="1">#REF!</definedName>
    <definedName name="BEx93M7FSHP50OG34A4W8W8DF12U" localSheetId="14" hidden="1">#REF!</definedName>
    <definedName name="BEx93M7FSHP50OG34A4W8W8DF12U" hidden="1">#REF!</definedName>
    <definedName name="BEx93OLWY2O3PRA74U41VG5RXT4Q" localSheetId="20" hidden="1">#REF!</definedName>
    <definedName name="BEx93OLWY2O3PRA74U41VG5RXT4Q" localSheetId="21" hidden="1">#REF!</definedName>
    <definedName name="BEx93OLWY2O3PRA74U41VG5RXT4Q" localSheetId="14" hidden="1">#REF!</definedName>
    <definedName name="BEx93OLWY2O3PRA74U41VG5RXT4Q" hidden="1">#REF!</definedName>
    <definedName name="BEx93RWFAF6YJGYUTITVM445C02U" localSheetId="20" hidden="1">#REF!</definedName>
    <definedName name="BEx93RWFAF6YJGYUTITVM445C02U" localSheetId="21" hidden="1">#REF!</definedName>
    <definedName name="BEx93RWFAF6YJGYUTITVM445C02U" localSheetId="14" hidden="1">#REF!</definedName>
    <definedName name="BEx93RWFAF6YJGYUTITVM445C02U" hidden="1">#REF!</definedName>
    <definedName name="BEx93SY9RWG3HUV4YXQKXJH9FH14" localSheetId="20" hidden="1">#REF!</definedName>
    <definedName name="BEx93SY9RWG3HUV4YXQKXJH9FH14" localSheetId="21" hidden="1">#REF!</definedName>
    <definedName name="BEx93SY9RWG3HUV4YXQKXJH9FH14" localSheetId="14" hidden="1">#REF!</definedName>
    <definedName name="BEx93SY9RWG3HUV4YXQKXJH9FH14" hidden="1">#REF!</definedName>
    <definedName name="BEx93TJUX3U0FJDBG6DDSNQ91R5J" localSheetId="20" hidden="1">#REF!</definedName>
    <definedName name="BEx93TJUX3U0FJDBG6DDSNQ91R5J" localSheetId="21" hidden="1">#REF!</definedName>
    <definedName name="BEx93TJUX3U0FJDBG6DDSNQ91R5J" localSheetId="14" hidden="1">#REF!</definedName>
    <definedName name="BEx93TJUX3U0FJDBG6DDSNQ91R5J" hidden="1">#REF!</definedName>
    <definedName name="BEx942UCRHMI4B0US31HO95GSC2X" localSheetId="20" hidden="1">#REF!</definedName>
    <definedName name="BEx942UCRHMI4B0US31HO95GSC2X" localSheetId="21" hidden="1">#REF!</definedName>
    <definedName name="BEx942UCRHMI4B0US31HO95GSC2X" localSheetId="14" hidden="1">#REF!</definedName>
    <definedName name="BEx942UCRHMI4B0US31HO95GSC2X" hidden="1">#REF!</definedName>
    <definedName name="BEx942ZND3V7XSHKTD0UH9X85N5E" localSheetId="20" hidden="1">#REF!</definedName>
    <definedName name="BEx942ZND3V7XSHKTD0UH9X85N5E" localSheetId="21" hidden="1">#REF!</definedName>
    <definedName name="BEx942ZND3V7XSHKTD0UH9X85N5E" localSheetId="14" hidden="1">#REF!</definedName>
    <definedName name="BEx942ZND3V7XSHKTD0UH9X85N5E" hidden="1">#REF!</definedName>
    <definedName name="BEx947HHLR6UU6NYPNDZRF79V52K" localSheetId="20" hidden="1">#REF!</definedName>
    <definedName name="BEx947HHLR6UU6NYPNDZRF79V52K" localSheetId="21" hidden="1">#REF!</definedName>
    <definedName name="BEx947HHLR6UU6NYPNDZRF79V52K" localSheetId="14" hidden="1">#REF!</definedName>
    <definedName name="BEx947HHLR6UU6NYPNDZRF79V52K" hidden="1">#REF!</definedName>
    <definedName name="BEx948ZFFQWVIDNG4AZAUGGGEB5U" localSheetId="20" hidden="1">#REF!</definedName>
    <definedName name="BEx948ZFFQWVIDNG4AZAUGGGEB5U" localSheetId="21" hidden="1">#REF!</definedName>
    <definedName name="BEx948ZFFQWVIDNG4AZAUGGGEB5U" localSheetId="14" hidden="1">#REF!</definedName>
    <definedName name="BEx948ZFFQWVIDNG4AZAUGGGEB5U" hidden="1">#REF!</definedName>
    <definedName name="BEx94CKXG92OMURH41SNU6IOHK4J" localSheetId="20" hidden="1">#REF!</definedName>
    <definedName name="BEx94CKXG92OMURH41SNU6IOHK4J" localSheetId="21" hidden="1">#REF!</definedName>
    <definedName name="BEx94CKXG92OMURH41SNU6IOHK4J" localSheetId="14" hidden="1">#REF!</definedName>
    <definedName name="BEx94CKXG92OMURH41SNU6IOHK4J" hidden="1">#REF!</definedName>
    <definedName name="BEx94GXG30CIVB6ZQN3X3IK6BZXQ" localSheetId="20" hidden="1">#REF!</definedName>
    <definedName name="BEx94GXG30CIVB6ZQN3X3IK6BZXQ" localSheetId="21" hidden="1">#REF!</definedName>
    <definedName name="BEx94GXG30CIVB6ZQN3X3IK6BZXQ" localSheetId="14" hidden="1">#REF!</definedName>
    <definedName name="BEx94GXG30CIVB6ZQN3X3IK6BZXQ" hidden="1">#REF!</definedName>
    <definedName name="BEx94HJ0DWZHE39X4BLCQCJ3M1MC" localSheetId="20" hidden="1">#REF!</definedName>
    <definedName name="BEx94HJ0DWZHE39X4BLCQCJ3M1MC" localSheetId="21" hidden="1">#REF!</definedName>
    <definedName name="BEx94HJ0DWZHE39X4BLCQCJ3M1MC" localSheetId="14" hidden="1">#REF!</definedName>
    <definedName name="BEx94HJ0DWZHE39X4BLCQCJ3M1MC" hidden="1">#REF!</definedName>
    <definedName name="BEx94HZ5LURYM9ST744ALV6ZCKYP" localSheetId="20" hidden="1">#REF!</definedName>
    <definedName name="BEx94HZ5LURYM9ST744ALV6ZCKYP" localSheetId="21" hidden="1">#REF!</definedName>
    <definedName name="BEx94HZ5LURYM9ST744ALV6ZCKYP" localSheetId="14" hidden="1">#REF!</definedName>
    <definedName name="BEx94HZ5LURYM9ST744ALV6ZCKYP" hidden="1">#REF!</definedName>
    <definedName name="BEx94IQ75E90YUMWJ9N591LR7DQQ" localSheetId="20" hidden="1">#REF!</definedName>
    <definedName name="BEx94IQ75E90YUMWJ9N591LR7DQQ" localSheetId="21" hidden="1">#REF!</definedName>
    <definedName name="BEx94IQ75E90YUMWJ9N591LR7DQQ" localSheetId="14" hidden="1">#REF!</definedName>
    <definedName name="BEx94IQ75E90YUMWJ9N591LR7DQQ" hidden="1">#REF!</definedName>
    <definedName name="BEx94N7W5T3U7UOE97D6OVIBUCXS" localSheetId="20" hidden="1">#REF!</definedName>
    <definedName name="BEx94N7W5T3U7UOE97D6OVIBUCXS" localSheetId="21" hidden="1">#REF!</definedName>
    <definedName name="BEx94N7W5T3U7UOE97D6OVIBUCXS" localSheetId="14" hidden="1">#REF!</definedName>
    <definedName name="BEx94N7W5T3U7UOE97D6OVIBUCXS" hidden="1">#REF!</definedName>
    <definedName name="BEx955NIAWX5OLAHMTV6QFUZPR30" localSheetId="20" hidden="1">#REF!</definedName>
    <definedName name="BEx955NIAWX5OLAHMTV6QFUZPR30" localSheetId="21" hidden="1">#REF!</definedName>
    <definedName name="BEx955NIAWX5OLAHMTV6QFUZPR30" localSheetId="14" hidden="1">#REF!</definedName>
    <definedName name="BEx955NIAWX5OLAHMTV6QFUZPR30" hidden="1">#REF!</definedName>
    <definedName name="BEx9581TYVI2M5TT4ISDAJV4W7Z6" localSheetId="20" hidden="1">#REF!</definedName>
    <definedName name="BEx9581TYVI2M5TT4ISDAJV4W7Z6" localSheetId="21" hidden="1">#REF!</definedName>
    <definedName name="BEx9581TYVI2M5TT4ISDAJV4W7Z6" localSheetId="14" hidden="1">#REF!</definedName>
    <definedName name="BEx9581TYVI2M5TT4ISDAJV4W7Z6" hidden="1">#REF!</definedName>
    <definedName name="BEx95G55NR99FDSE95CXDI4DKWSV" localSheetId="20" hidden="1">#REF!</definedName>
    <definedName name="BEx95G55NR99FDSE95CXDI4DKWSV" localSheetId="21" hidden="1">#REF!</definedName>
    <definedName name="BEx95G55NR99FDSE95CXDI4DKWSV" localSheetId="14" hidden="1">#REF!</definedName>
    <definedName name="BEx95G55NR99FDSE95CXDI4DKWSV" hidden="1">#REF!</definedName>
    <definedName name="BEx95NHF4RVUE0YDOAFZEIVBYJXD" localSheetId="20" hidden="1">#REF!</definedName>
    <definedName name="BEx95NHF4RVUE0YDOAFZEIVBYJXD" localSheetId="21" hidden="1">#REF!</definedName>
    <definedName name="BEx95NHF4RVUE0YDOAFZEIVBYJXD" localSheetId="14" hidden="1">#REF!</definedName>
    <definedName name="BEx95NHF4RVUE0YDOAFZEIVBYJXD" hidden="1">#REF!</definedName>
    <definedName name="BEx95QBZMG0E2KQ9BERJ861QLYN3" localSheetId="20" hidden="1">#REF!</definedName>
    <definedName name="BEx95QBZMG0E2KQ9BERJ861QLYN3" localSheetId="21" hidden="1">#REF!</definedName>
    <definedName name="BEx95QBZMG0E2KQ9BERJ861QLYN3" localSheetId="14" hidden="1">#REF!</definedName>
    <definedName name="BEx95QBZMG0E2KQ9BERJ861QLYN3" hidden="1">#REF!</definedName>
    <definedName name="BEx95QHBVDN795UNQJLRXG3RDU49" localSheetId="20" hidden="1">#REF!</definedName>
    <definedName name="BEx95QHBVDN795UNQJLRXG3RDU49" localSheetId="21" hidden="1">#REF!</definedName>
    <definedName name="BEx95QHBVDN795UNQJLRXG3RDU49" localSheetId="14" hidden="1">#REF!</definedName>
    <definedName name="BEx95QHBVDN795UNQJLRXG3RDU49" hidden="1">#REF!</definedName>
    <definedName name="BEx95TBVUWV7L7OMFMZDQEXGVHU6" localSheetId="20" hidden="1">#REF!</definedName>
    <definedName name="BEx95TBVUWV7L7OMFMZDQEXGVHU6" localSheetId="21" hidden="1">#REF!</definedName>
    <definedName name="BEx95TBVUWV7L7OMFMZDQEXGVHU6" localSheetId="14" hidden="1">#REF!</definedName>
    <definedName name="BEx95TBVUWV7L7OMFMZDQEXGVHU6" hidden="1">#REF!</definedName>
    <definedName name="BEx95U89DZZSVO39TGS62CX8G9N4" localSheetId="20" hidden="1">#REF!</definedName>
    <definedName name="BEx95U89DZZSVO39TGS62CX8G9N4" localSheetId="21" hidden="1">#REF!</definedName>
    <definedName name="BEx95U89DZZSVO39TGS62CX8G9N4" localSheetId="14" hidden="1">#REF!</definedName>
    <definedName name="BEx95U89DZZSVO39TGS62CX8G9N4" hidden="1">#REF!</definedName>
    <definedName name="BEx95XTPKKKJG67C45LRX0T25I06" localSheetId="20" hidden="1">#REF!</definedName>
    <definedName name="BEx95XTPKKKJG67C45LRX0T25I06" localSheetId="21" hidden="1">#REF!</definedName>
    <definedName name="BEx95XTPKKKJG67C45LRX0T25I06" localSheetId="14" hidden="1">#REF!</definedName>
    <definedName name="BEx95XTPKKKJG67C45LRX0T25I06" hidden="1">#REF!</definedName>
    <definedName name="BEx9602K2GHNBUEUVT9ONRQU1GMD" localSheetId="20" hidden="1">#REF!</definedName>
    <definedName name="BEx9602K2GHNBUEUVT9ONRQU1GMD" localSheetId="21" hidden="1">#REF!</definedName>
    <definedName name="BEx9602K2GHNBUEUVT9ONRQU1GMD" localSheetId="14" hidden="1">#REF!</definedName>
    <definedName name="BEx9602K2GHNBUEUVT9ONRQU1GMD" hidden="1">#REF!</definedName>
    <definedName name="BEx9602LTEI8BPC79BGMRK6S0RP8" localSheetId="20" hidden="1">#REF!</definedName>
    <definedName name="BEx9602LTEI8BPC79BGMRK6S0RP8" localSheetId="21" hidden="1">#REF!</definedName>
    <definedName name="BEx9602LTEI8BPC79BGMRK6S0RP8" localSheetId="14" hidden="1">#REF!</definedName>
    <definedName name="BEx9602LTEI8BPC79BGMRK6S0RP8" hidden="1">#REF!</definedName>
    <definedName name="BEx962BL3Y4LA53EBYI64ZYMZE8U" localSheetId="20" hidden="1">#REF!</definedName>
    <definedName name="BEx962BL3Y4LA53EBYI64ZYMZE8U" localSheetId="21" hidden="1">#REF!</definedName>
    <definedName name="BEx962BL3Y4LA53EBYI64ZYMZE8U" localSheetId="14" hidden="1">#REF!</definedName>
    <definedName name="BEx962BL3Y4LA53EBYI64ZYMZE8U" hidden="1">#REF!</definedName>
    <definedName name="BEx96HAWZ2EMMI7VJ5NQXGK044OO" localSheetId="20" hidden="1">#REF!</definedName>
    <definedName name="BEx96HAWZ2EMMI7VJ5NQXGK044OO" localSheetId="21" hidden="1">#REF!</definedName>
    <definedName name="BEx96HAWZ2EMMI7VJ5NQXGK044OO" localSheetId="14" hidden="1">#REF!</definedName>
    <definedName name="BEx96HAWZ2EMMI7VJ5NQXGK044OO" hidden="1">#REF!</definedName>
    <definedName name="BEx96KR21O7H9R29TN0S45Y3QPUK" localSheetId="20" hidden="1">#REF!</definedName>
    <definedName name="BEx96KR21O7H9R29TN0S45Y3QPUK" localSheetId="21" hidden="1">#REF!</definedName>
    <definedName name="BEx96KR21O7H9R29TN0S45Y3QPUK" localSheetId="14" hidden="1">#REF!</definedName>
    <definedName name="BEx96KR21O7H9R29TN0S45Y3QPUK" hidden="1">#REF!</definedName>
    <definedName name="BEx96SUFKHHFE8XQ6UUO6ILDOXHO" localSheetId="20" hidden="1">#REF!</definedName>
    <definedName name="BEx96SUFKHHFE8XQ6UUO6ILDOXHO" localSheetId="21" hidden="1">#REF!</definedName>
    <definedName name="BEx96SUFKHHFE8XQ6UUO6ILDOXHO" localSheetId="14" hidden="1">#REF!</definedName>
    <definedName name="BEx96SUFKHHFE8XQ6UUO6ILDOXHO" hidden="1">#REF!</definedName>
    <definedName name="BEx96UN4YWXBDEZ1U1ZUIPP41Z7I" localSheetId="20" hidden="1">#REF!</definedName>
    <definedName name="BEx96UN4YWXBDEZ1U1ZUIPP41Z7I" localSheetId="21" hidden="1">#REF!</definedName>
    <definedName name="BEx96UN4YWXBDEZ1U1ZUIPP41Z7I" localSheetId="14" hidden="1">#REF!</definedName>
    <definedName name="BEx96UN4YWXBDEZ1U1ZUIPP41Z7I" hidden="1">#REF!</definedName>
    <definedName name="BEx978KSD61YJH3S9DGO050R2EHA" localSheetId="20" hidden="1">#REF!</definedName>
    <definedName name="BEx978KSD61YJH3S9DGO050R2EHA" localSheetId="21" hidden="1">#REF!</definedName>
    <definedName name="BEx978KSD61YJH3S9DGO050R2EHA" localSheetId="14" hidden="1">#REF!</definedName>
    <definedName name="BEx978KSD61YJH3S9DGO050R2EHA" hidden="1">#REF!</definedName>
    <definedName name="BEx97H9O1NAKAPK4MX4PKO34ICL5" localSheetId="20" hidden="1">#REF!</definedName>
    <definedName name="BEx97H9O1NAKAPK4MX4PKO34ICL5" localSheetId="21" hidden="1">#REF!</definedName>
    <definedName name="BEx97H9O1NAKAPK4MX4PKO34ICL5" localSheetId="14" hidden="1">#REF!</definedName>
    <definedName name="BEx97H9O1NAKAPK4MX4PKO34ICL5" hidden="1">#REF!</definedName>
    <definedName name="BEx97MNUZQ1Z0AO2FL7XQYVNCPR7" localSheetId="20" hidden="1">#REF!</definedName>
    <definedName name="BEx97MNUZQ1Z0AO2FL7XQYVNCPR7" localSheetId="21" hidden="1">#REF!</definedName>
    <definedName name="BEx97MNUZQ1Z0AO2FL7XQYVNCPR7" localSheetId="14" hidden="1">#REF!</definedName>
    <definedName name="BEx97MNUZQ1Z0AO2FL7XQYVNCPR7" hidden="1">#REF!</definedName>
    <definedName name="BEx97NPQBACJVD9K1YXI08RTW9E2" localSheetId="20" hidden="1">#REF!</definedName>
    <definedName name="BEx97NPQBACJVD9K1YXI08RTW9E2" localSheetId="21" hidden="1">#REF!</definedName>
    <definedName name="BEx97NPQBACJVD9K1YXI08RTW9E2" localSheetId="14" hidden="1">#REF!</definedName>
    <definedName name="BEx97NPQBACJVD9K1YXI08RTW9E2" hidden="1">#REF!</definedName>
    <definedName name="BEx97RWQLXS0OORDCN69IGA58CWU" localSheetId="20" hidden="1">#REF!</definedName>
    <definedName name="BEx97RWQLXS0OORDCN69IGA58CWU" localSheetId="21" hidden="1">#REF!</definedName>
    <definedName name="BEx97RWQLXS0OORDCN69IGA58CWU" localSheetId="14" hidden="1">#REF!</definedName>
    <definedName name="BEx97RWQLXS0OORDCN69IGA58CWU" hidden="1">#REF!</definedName>
    <definedName name="BEx97YNGGDFIXHTMGFL2IHAQX9MI" localSheetId="20" hidden="1">#REF!</definedName>
    <definedName name="BEx97YNGGDFIXHTMGFL2IHAQX9MI" localSheetId="21" hidden="1">#REF!</definedName>
    <definedName name="BEx97YNGGDFIXHTMGFL2IHAQX9MI" localSheetId="14" hidden="1">#REF!</definedName>
    <definedName name="BEx97YNGGDFIXHTMGFL2IHAQX9MI" hidden="1">#REF!</definedName>
    <definedName name="BEx9805E16VCDEWPM3404WTQS6ZK" localSheetId="20" hidden="1">#REF!</definedName>
    <definedName name="BEx9805E16VCDEWPM3404WTQS6ZK" localSheetId="21" hidden="1">#REF!</definedName>
    <definedName name="BEx9805E16VCDEWPM3404WTQS6ZK" localSheetId="14" hidden="1">#REF!</definedName>
    <definedName name="BEx9805E16VCDEWPM3404WTQS6ZK" hidden="1">#REF!</definedName>
    <definedName name="BEx981HW73BUZWT14TBTZHC0ZTJ4" localSheetId="20" hidden="1">#REF!</definedName>
    <definedName name="BEx981HW73BUZWT14TBTZHC0ZTJ4" localSheetId="21" hidden="1">#REF!</definedName>
    <definedName name="BEx981HW73BUZWT14TBTZHC0ZTJ4" localSheetId="14" hidden="1">#REF!</definedName>
    <definedName name="BEx981HW73BUZWT14TBTZHC0ZTJ4" hidden="1">#REF!</definedName>
    <definedName name="BEx9871KU0N99P0900EAK69VFYT2" localSheetId="20" hidden="1">#REF!</definedName>
    <definedName name="BEx9871KU0N99P0900EAK69VFYT2" localSheetId="21" hidden="1">#REF!</definedName>
    <definedName name="BEx9871KU0N99P0900EAK69VFYT2" localSheetId="14" hidden="1">#REF!</definedName>
    <definedName name="BEx9871KU0N99P0900EAK69VFYT2" hidden="1">#REF!</definedName>
    <definedName name="BEx98IFKNJFGZFLID1YTRFEG1SXY" localSheetId="20" hidden="1">#REF!</definedName>
    <definedName name="BEx98IFKNJFGZFLID1YTRFEG1SXY" localSheetId="21" hidden="1">#REF!</definedName>
    <definedName name="BEx98IFKNJFGZFLID1YTRFEG1SXY" localSheetId="14" hidden="1">#REF!</definedName>
    <definedName name="BEx98IFKNJFGZFLID1YTRFEG1SXY" hidden="1">#REF!</definedName>
    <definedName name="BEx98T7ZEF0HKRFLBVK3BNKCG3CJ" localSheetId="20" hidden="1">#REF!</definedName>
    <definedName name="BEx98T7ZEF0HKRFLBVK3BNKCG3CJ" localSheetId="21" hidden="1">#REF!</definedName>
    <definedName name="BEx98T7ZEF0HKRFLBVK3BNKCG3CJ" localSheetId="14" hidden="1">#REF!</definedName>
    <definedName name="BEx98T7ZEF0HKRFLBVK3BNKCG3CJ" hidden="1">#REF!</definedName>
    <definedName name="BEx98WYSAS39FWGYTMQ8QGIT81TF" localSheetId="20" hidden="1">#REF!</definedName>
    <definedName name="BEx98WYSAS39FWGYTMQ8QGIT81TF" localSheetId="21" hidden="1">#REF!</definedName>
    <definedName name="BEx98WYSAS39FWGYTMQ8QGIT81TF" localSheetId="14" hidden="1">#REF!</definedName>
    <definedName name="BEx98WYSAS39FWGYTMQ8QGIT81TF" hidden="1">#REF!</definedName>
    <definedName name="BEx990461P2YAJ7BRK25INFYZ7RQ" localSheetId="20" hidden="1">#REF!</definedName>
    <definedName name="BEx990461P2YAJ7BRK25INFYZ7RQ" localSheetId="21" hidden="1">#REF!</definedName>
    <definedName name="BEx990461P2YAJ7BRK25INFYZ7RQ" localSheetId="14" hidden="1">#REF!</definedName>
    <definedName name="BEx990461P2YAJ7BRK25INFYZ7RQ" hidden="1">#REF!</definedName>
    <definedName name="BEx9915UVD4G7RA3IMLFZ0LG3UA2" localSheetId="20" hidden="1">#REF!</definedName>
    <definedName name="BEx9915UVD4G7RA3IMLFZ0LG3UA2" localSheetId="21" hidden="1">#REF!</definedName>
    <definedName name="BEx9915UVD4G7RA3IMLFZ0LG3UA2" localSheetId="14" hidden="1">#REF!</definedName>
    <definedName name="BEx9915UVD4G7RA3IMLFZ0LG3UA2" hidden="1">#REF!</definedName>
    <definedName name="BEx991M410V3S2PKCJGQ30O6JT6H" localSheetId="20" hidden="1">#REF!</definedName>
    <definedName name="BEx991M410V3S2PKCJGQ30O6JT6H" localSheetId="21" hidden="1">#REF!</definedName>
    <definedName name="BEx991M410V3S2PKCJGQ30O6JT6H" localSheetId="14" hidden="1">#REF!</definedName>
    <definedName name="BEx991M410V3S2PKCJGQ30O6JT6H" hidden="1">#REF!</definedName>
    <definedName name="BEx992CZON8AO7U7V88VN1JBO0MG" localSheetId="20" hidden="1">#REF!</definedName>
    <definedName name="BEx992CZON8AO7U7V88VN1JBO0MG" localSheetId="21" hidden="1">#REF!</definedName>
    <definedName name="BEx992CZON8AO7U7V88VN1JBO0MG" localSheetId="14" hidden="1">#REF!</definedName>
    <definedName name="BEx992CZON8AO7U7V88VN1JBO0MG" hidden="1">#REF!</definedName>
    <definedName name="BEx9952469XMFGSPXL7CMXHPJF90" localSheetId="20" hidden="1">#REF!</definedName>
    <definedName name="BEx9952469XMFGSPXL7CMXHPJF90" localSheetId="21" hidden="1">#REF!</definedName>
    <definedName name="BEx9952469XMFGSPXL7CMXHPJF90" localSheetId="14" hidden="1">#REF!</definedName>
    <definedName name="BEx9952469XMFGSPXL7CMXHPJF90" hidden="1">#REF!</definedName>
    <definedName name="BEx99B77I7TUSHRR4HIZ9FU2EIUT" localSheetId="20" hidden="1">#REF!</definedName>
    <definedName name="BEx99B77I7TUSHRR4HIZ9FU2EIUT" localSheetId="21" hidden="1">#REF!</definedName>
    <definedName name="BEx99B77I7TUSHRR4HIZ9FU2EIUT" localSheetId="14" hidden="1">#REF!</definedName>
    <definedName name="BEx99B77I7TUSHRR4HIZ9FU2EIUT" hidden="1">#REF!</definedName>
    <definedName name="BEx99EHWKKHZB66Q30C7QIXU3BVM" localSheetId="20" hidden="1">#REF!</definedName>
    <definedName name="BEx99EHWKKHZB66Q30C7QIXU3BVM" localSheetId="21" hidden="1">#REF!</definedName>
    <definedName name="BEx99EHWKKHZB66Q30C7QIXU3BVM" localSheetId="14" hidden="1">#REF!</definedName>
    <definedName name="BEx99EHWKKHZB66Q30C7QIXU3BVM" hidden="1">#REF!</definedName>
    <definedName name="BEx99IE6TEODZ443HP0AYCXVTNOV" localSheetId="20" hidden="1">#REF!</definedName>
    <definedName name="BEx99IE6TEODZ443HP0AYCXVTNOV" localSheetId="21" hidden="1">#REF!</definedName>
    <definedName name="BEx99IE6TEODZ443HP0AYCXVTNOV" localSheetId="14" hidden="1">#REF!</definedName>
    <definedName name="BEx99IE6TEODZ443HP0AYCXVTNOV" hidden="1">#REF!</definedName>
    <definedName name="BEx99Q6PH5F3OQKCCAAO75PYDEFN" localSheetId="20" hidden="1">#REF!</definedName>
    <definedName name="BEx99Q6PH5F3OQKCCAAO75PYDEFN" localSheetId="21" hidden="1">#REF!</definedName>
    <definedName name="BEx99Q6PH5F3OQKCCAAO75PYDEFN" localSheetId="14" hidden="1">#REF!</definedName>
    <definedName name="BEx99Q6PH5F3OQKCCAAO75PYDEFN" hidden="1">#REF!</definedName>
    <definedName name="BEx99RU5I4O0109P2FW9DN4IU3QX" localSheetId="20" hidden="1">#REF!</definedName>
    <definedName name="BEx99RU5I4O0109P2FW9DN4IU3QX" localSheetId="21" hidden="1">#REF!</definedName>
    <definedName name="BEx99RU5I4O0109P2FW9DN4IU3QX" localSheetId="14" hidden="1">#REF!</definedName>
    <definedName name="BEx99RU5I4O0109P2FW9DN4IU3QX" hidden="1">#REF!</definedName>
    <definedName name="BEx99WBYT2D6UUC1PT7A40ENYID4" localSheetId="20" hidden="1">#REF!</definedName>
    <definedName name="BEx99WBYT2D6UUC1PT7A40ENYID4" localSheetId="21" hidden="1">#REF!</definedName>
    <definedName name="BEx99WBYT2D6UUC1PT7A40ENYID4" localSheetId="14" hidden="1">#REF!</definedName>
    <definedName name="BEx99WBYT2D6UUC1PT7A40ENYID4" hidden="1">#REF!</definedName>
    <definedName name="BEx99WS2X3RTQE9O764SS5G2FPE6" localSheetId="20" hidden="1">#REF!</definedName>
    <definedName name="BEx99WS2X3RTQE9O764SS5G2FPE6" localSheetId="21" hidden="1">#REF!</definedName>
    <definedName name="BEx99WS2X3RTQE9O764SS5G2FPE6" localSheetId="14" hidden="1">#REF!</definedName>
    <definedName name="BEx99WS2X3RTQE9O764SS5G2FPE6" hidden="1">#REF!</definedName>
    <definedName name="BEx99ZRZ4I7FHDPGRAT5VW7NVBPU" localSheetId="20" hidden="1">#REF!</definedName>
    <definedName name="BEx99ZRZ4I7FHDPGRAT5VW7NVBPU" localSheetId="21" hidden="1">#REF!</definedName>
    <definedName name="BEx99ZRZ4I7FHDPGRAT5VW7NVBPU" localSheetId="14" hidden="1">#REF!</definedName>
    <definedName name="BEx99ZRZ4I7FHDPGRAT5VW7NVBPU" hidden="1">#REF!</definedName>
    <definedName name="BEx9AT5E3ZSHKSOL35O38L8HF9TH" localSheetId="20" hidden="1">#REF!</definedName>
    <definedName name="BEx9AT5E3ZSHKSOL35O38L8HF9TH" localSheetId="21" hidden="1">#REF!</definedName>
    <definedName name="BEx9AT5E3ZSHKSOL35O38L8HF9TH" localSheetId="14" hidden="1">#REF!</definedName>
    <definedName name="BEx9AT5E3ZSHKSOL35O38L8HF9TH" hidden="1">#REF!</definedName>
    <definedName name="BEx9ATW9WB5CNKQR5HKK7Y2GHYGR" localSheetId="20" hidden="1">#REF!</definedName>
    <definedName name="BEx9ATW9WB5CNKQR5HKK7Y2GHYGR" localSheetId="21" hidden="1">#REF!</definedName>
    <definedName name="BEx9ATW9WB5CNKQR5HKK7Y2GHYGR" localSheetId="14" hidden="1">#REF!</definedName>
    <definedName name="BEx9ATW9WB5CNKQR5HKK7Y2GHYGR" hidden="1">#REF!</definedName>
    <definedName name="BEx9AV8W1FAWF5BHATYEN47X12JN" localSheetId="20" hidden="1">#REF!</definedName>
    <definedName name="BEx9AV8W1FAWF5BHATYEN47X12JN" localSheetId="21" hidden="1">#REF!</definedName>
    <definedName name="BEx9AV8W1FAWF5BHATYEN47X12JN" localSheetId="14" hidden="1">#REF!</definedName>
    <definedName name="BEx9AV8W1FAWF5BHATYEN47X12JN" hidden="1">#REF!</definedName>
    <definedName name="BEx9B8A5186FNTQQNLIO5LK02ABI" localSheetId="20" hidden="1">#REF!</definedName>
    <definedName name="BEx9B8A5186FNTQQNLIO5LK02ABI" localSheetId="21" hidden="1">#REF!</definedName>
    <definedName name="BEx9B8A5186FNTQQNLIO5LK02ABI" localSheetId="14" hidden="1">#REF!</definedName>
    <definedName name="BEx9B8A5186FNTQQNLIO5LK02ABI" hidden="1">#REF!</definedName>
    <definedName name="BEx9B8VR20E2CILU4CDQUQQ9ONXK" localSheetId="20" hidden="1">#REF!</definedName>
    <definedName name="BEx9B8VR20E2CILU4CDQUQQ9ONXK" localSheetId="21" hidden="1">#REF!</definedName>
    <definedName name="BEx9B8VR20E2CILU4CDQUQQ9ONXK" localSheetId="14" hidden="1">#REF!</definedName>
    <definedName name="BEx9B8VR20E2CILU4CDQUQQ9ONXK" hidden="1">#REF!</definedName>
    <definedName name="BEx9B917EUP13X6FQ3NPQL76XM5V" localSheetId="20" hidden="1">#REF!</definedName>
    <definedName name="BEx9B917EUP13X6FQ3NPQL76XM5V" localSheetId="21" hidden="1">#REF!</definedName>
    <definedName name="BEx9B917EUP13X6FQ3NPQL76XM5V" localSheetId="14" hidden="1">#REF!</definedName>
    <definedName name="BEx9B917EUP13X6FQ3NPQL76XM5V" hidden="1">#REF!</definedName>
    <definedName name="BEx9BAJ5WYEQ623HUT9NNCMP3RUG" localSheetId="20" hidden="1">#REF!</definedName>
    <definedName name="BEx9BAJ5WYEQ623HUT9NNCMP3RUG" localSheetId="21" hidden="1">#REF!</definedName>
    <definedName name="BEx9BAJ5WYEQ623HUT9NNCMP3RUG" localSheetId="14" hidden="1">#REF!</definedName>
    <definedName name="BEx9BAJ5WYEQ623HUT9NNCMP3RUG" hidden="1">#REF!</definedName>
    <definedName name="BEx9BE9Z7EFJCFDYJJOY5KFTGDF4" localSheetId="20" hidden="1">#REF!</definedName>
    <definedName name="BEx9BE9Z7EFJCFDYJJOY5KFTGDF4" localSheetId="21" hidden="1">#REF!</definedName>
    <definedName name="BEx9BE9Z7EFJCFDYJJOY5KFTGDF4" localSheetId="14" hidden="1">#REF!</definedName>
    <definedName name="BEx9BE9Z7EFJCFDYJJOY5KFTGDF4" hidden="1">#REF!</definedName>
    <definedName name="BEx9BSIJN2O0MG8CXAMCAOADEMTO" localSheetId="20" hidden="1">#REF!</definedName>
    <definedName name="BEx9BSIJN2O0MG8CXAMCAOADEMTO" localSheetId="21" hidden="1">#REF!</definedName>
    <definedName name="BEx9BSIJN2O0MG8CXAMCAOADEMTO" localSheetId="14" hidden="1">#REF!</definedName>
    <definedName name="BEx9BSIJN2O0MG8CXAMCAOADEMTO" hidden="1">#REF!</definedName>
    <definedName name="BEx9BU0BBJO3ITPCO4T9FIVEVJY7" localSheetId="20" hidden="1">#REF!</definedName>
    <definedName name="BEx9BU0BBJO3ITPCO4T9FIVEVJY7" localSheetId="21" hidden="1">#REF!</definedName>
    <definedName name="BEx9BU0BBJO3ITPCO4T9FIVEVJY7" localSheetId="14" hidden="1">#REF!</definedName>
    <definedName name="BEx9BU0BBJO3ITPCO4T9FIVEVJY7" hidden="1">#REF!</definedName>
    <definedName name="BEx9BYSYW7QCPXS2NAVLFAU5Y2Z2" localSheetId="20" hidden="1">#REF!</definedName>
    <definedName name="BEx9BYSYW7QCPXS2NAVLFAU5Y2Z2" localSheetId="21" hidden="1">#REF!</definedName>
    <definedName name="BEx9BYSYW7QCPXS2NAVLFAU5Y2Z2" localSheetId="14" hidden="1">#REF!</definedName>
    <definedName name="BEx9BYSYW7QCPXS2NAVLFAU5Y2Z2" hidden="1">#REF!</definedName>
    <definedName name="BEx9C590HJ2O31IWJB73C1HR74AI" localSheetId="20" hidden="1">#REF!</definedName>
    <definedName name="BEx9C590HJ2O31IWJB73C1HR74AI" localSheetId="21" hidden="1">#REF!</definedName>
    <definedName name="BEx9C590HJ2O31IWJB73C1HR74AI" localSheetId="14" hidden="1">#REF!</definedName>
    <definedName name="BEx9C590HJ2O31IWJB73C1HR74AI" hidden="1">#REF!</definedName>
    <definedName name="BEx9CCQRMYYOGIOYTOM73VKDIPS1" localSheetId="20" hidden="1">#REF!</definedName>
    <definedName name="BEx9CCQRMYYOGIOYTOM73VKDIPS1" localSheetId="21" hidden="1">#REF!</definedName>
    <definedName name="BEx9CCQRMYYOGIOYTOM73VKDIPS1" localSheetId="14" hidden="1">#REF!</definedName>
    <definedName name="BEx9CCQRMYYOGIOYTOM73VKDIPS1" hidden="1">#REF!</definedName>
    <definedName name="BEx9CM6JVXIG9S6EAZMR899UW190" localSheetId="20" hidden="1">#REF!</definedName>
    <definedName name="BEx9CM6JVXIG9S6EAZMR899UW190" localSheetId="21" hidden="1">#REF!</definedName>
    <definedName name="BEx9CM6JVXIG9S6EAZMR899UW190" localSheetId="14" hidden="1">#REF!</definedName>
    <definedName name="BEx9CM6JVXIG9S6EAZMR899UW190" hidden="1">#REF!</definedName>
    <definedName name="BEx9D160NRGTDVT2ML4H9A7UKR4T" localSheetId="20" hidden="1">#REF!</definedName>
    <definedName name="BEx9D160NRGTDVT2ML4H9A7UKR4T" localSheetId="21" hidden="1">#REF!</definedName>
    <definedName name="BEx9D160NRGTDVT2ML4H9A7UKR4T" localSheetId="14" hidden="1">#REF!</definedName>
    <definedName name="BEx9D160NRGTDVT2ML4H9A7UKR4T" hidden="1">#REF!</definedName>
    <definedName name="BEx9D1BC9FT19KY0INAABNDBAMR1" localSheetId="20" hidden="1">#REF!</definedName>
    <definedName name="BEx9D1BC9FT19KY0INAABNDBAMR1" localSheetId="21" hidden="1">#REF!</definedName>
    <definedName name="BEx9D1BC9FT19KY0INAABNDBAMR1" localSheetId="14" hidden="1">#REF!</definedName>
    <definedName name="BEx9D1BC9FT19KY0INAABNDBAMR1" hidden="1">#REF!</definedName>
    <definedName name="BEx9D1MB15VSARB7IKBMZYU0JJBI" localSheetId="20" hidden="1">#REF!</definedName>
    <definedName name="BEx9D1MB15VSARB7IKBMZYU0JJBI" localSheetId="21" hidden="1">#REF!</definedName>
    <definedName name="BEx9D1MB15VSARB7IKBMZYU0JJBI" localSheetId="14" hidden="1">#REF!</definedName>
    <definedName name="BEx9D1MB15VSARB7IKBMZYU0JJBI" hidden="1">#REF!</definedName>
    <definedName name="BEx9DN6ZMF18Q39MPMXSDJTZQNJ3" localSheetId="20" hidden="1">#REF!</definedName>
    <definedName name="BEx9DN6ZMF18Q39MPMXSDJTZQNJ3" localSheetId="21" hidden="1">#REF!</definedName>
    <definedName name="BEx9DN6ZMF18Q39MPMXSDJTZQNJ3" localSheetId="14" hidden="1">#REF!</definedName>
    <definedName name="BEx9DN6ZMF18Q39MPMXSDJTZQNJ3" hidden="1">#REF!</definedName>
    <definedName name="BEx9DZXN85O544CD9O60K126YYAU" localSheetId="20" hidden="1">#REF!</definedName>
    <definedName name="BEx9DZXN85O544CD9O60K126YYAU" localSheetId="21" hidden="1">#REF!</definedName>
    <definedName name="BEx9DZXN85O544CD9O60K126YYAU" localSheetId="14" hidden="1">#REF!</definedName>
    <definedName name="BEx9DZXN85O544CD9O60K126YYAU" hidden="1">#REF!</definedName>
    <definedName name="BEx9E14TDNSEMI784W0OTIEQMWN6" localSheetId="20" hidden="1">#REF!</definedName>
    <definedName name="BEx9E14TDNSEMI784W0OTIEQMWN6" localSheetId="21" hidden="1">#REF!</definedName>
    <definedName name="BEx9E14TDNSEMI784W0OTIEQMWN6" localSheetId="14" hidden="1">#REF!</definedName>
    <definedName name="BEx9E14TDNSEMI784W0OTIEQMWN6" hidden="1">#REF!</definedName>
    <definedName name="BEx9E14TGNBYGMDDG9NETDK4SYAW" localSheetId="20" hidden="1">#REF!</definedName>
    <definedName name="BEx9E14TGNBYGMDDG9NETDK4SYAW" localSheetId="21" hidden="1">#REF!</definedName>
    <definedName name="BEx9E14TGNBYGMDDG9NETDK4SYAW" localSheetId="14" hidden="1">#REF!</definedName>
    <definedName name="BEx9E14TGNBYGMDDG9NETDK4SYAW" hidden="1">#REF!</definedName>
    <definedName name="BEx9E2BZ2B1R41FMGJCJ7JLGLUAJ" localSheetId="20" hidden="1">#REF!</definedName>
    <definedName name="BEx9E2BZ2B1R41FMGJCJ7JLGLUAJ" localSheetId="21" hidden="1">#REF!</definedName>
    <definedName name="BEx9E2BZ2B1R41FMGJCJ7JLGLUAJ" localSheetId="14" hidden="1">#REF!</definedName>
    <definedName name="BEx9E2BZ2B1R41FMGJCJ7JLGLUAJ" hidden="1">#REF!</definedName>
    <definedName name="BEx9EG9KBJ77M8LEOR9ITOKN5KXY" localSheetId="20" hidden="1">#REF!</definedName>
    <definedName name="BEx9EG9KBJ77M8LEOR9ITOKN5KXY" localSheetId="21" hidden="1">#REF!</definedName>
    <definedName name="BEx9EG9KBJ77M8LEOR9ITOKN5KXY" localSheetId="14" hidden="1">#REF!</definedName>
    <definedName name="BEx9EG9KBJ77M8LEOR9ITOKN5KXY" hidden="1">#REF!</definedName>
    <definedName name="BEx9EMK6HAJJMVYZTN5AUIV7O1E6" localSheetId="20" hidden="1">#REF!</definedName>
    <definedName name="BEx9EMK6HAJJMVYZTN5AUIV7O1E6" localSheetId="21" hidden="1">#REF!</definedName>
    <definedName name="BEx9EMK6HAJJMVYZTN5AUIV7O1E6" localSheetId="14" hidden="1">#REF!</definedName>
    <definedName name="BEx9EMK6HAJJMVYZTN5AUIV7O1E6" hidden="1">#REF!</definedName>
    <definedName name="BEx9ENB8RPU9FA3QW16IGB6LK1CH" localSheetId="20" hidden="1">#REF!</definedName>
    <definedName name="BEx9ENB8RPU9FA3QW16IGB6LK1CH" localSheetId="21" hidden="1">#REF!</definedName>
    <definedName name="BEx9ENB8RPU9FA3QW16IGB6LK1CH" localSheetId="14" hidden="1">#REF!</definedName>
    <definedName name="BEx9ENB8RPU9FA3QW16IGB6LK1CH" hidden="1">#REF!</definedName>
    <definedName name="BEx9EQLVZHYQ1TPX7WH3SOWXCZLE" localSheetId="20" hidden="1">#REF!</definedName>
    <definedName name="BEx9EQLVZHYQ1TPX7WH3SOWXCZLE" localSheetId="21" hidden="1">#REF!</definedName>
    <definedName name="BEx9EQLVZHYQ1TPX7WH3SOWXCZLE" localSheetId="14" hidden="1">#REF!</definedName>
    <definedName name="BEx9EQLVZHYQ1TPX7WH3SOWXCZLE" hidden="1">#REF!</definedName>
    <definedName name="BEx9ETLU0EK5LGEM1QCNYN2S8O5F" localSheetId="20" hidden="1">#REF!</definedName>
    <definedName name="BEx9ETLU0EK5LGEM1QCNYN2S8O5F" localSheetId="21" hidden="1">#REF!</definedName>
    <definedName name="BEx9ETLU0EK5LGEM1QCNYN2S8O5F" localSheetId="14" hidden="1">#REF!</definedName>
    <definedName name="BEx9ETLU0EK5LGEM1QCNYN2S8O5F" hidden="1">#REF!</definedName>
    <definedName name="BEx9F0710LGLAU3161O0O346N58H" localSheetId="20" hidden="1">#REF!</definedName>
    <definedName name="BEx9F0710LGLAU3161O0O346N58H" localSheetId="21" hidden="1">#REF!</definedName>
    <definedName name="BEx9F0710LGLAU3161O0O346N58H" localSheetId="14" hidden="1">#REF!</definedName>
    <definedName name="BEx9F0710LGLAU3161O0O346N58H" hidden="1">#REF!</definedName>
    <definedName name="BEx9F0Y2ESUNE3U7TQDLMPE9BO67" localSheetId="20" hidden="1">#REF!</definedName>
    <definedName name="BEx9F0Y2ESUNE3U7TQDLMPE9BO67" localSheetId="21" hidden="1">#REF!</definedName>
    <definedName name="BEx9F0Y2ESUNE3U7TQDLMPE9BO67" localSheetId="14" hidden="1">#REF!</definedName>
    <definedName name="BEx9F0Y2ESUNE3U7TQDLMPE9BO67" hidden="1">#REF!</definedName>
    <definedName name="BEx9F439L1R726MJFX2EP39XIBPY" localSheetId="20" hidden="1">#REF!</definedName>
    <definedName name="BEx9F439L1R726MJFX2EP39XIBPY" localSheetId="21" hidden="1">#REF!</definedName>
    <definedName name="BEx9F439L1R726MJFX2EP39XIBPY" localSheetId="14" hidden="1">#REF!</definedName>
    <definedName name="BEx9F439L1R726MJFX2EP39XIBPY" hidden="1">#REF!</definedName>
    <definedName name="BEx9F5W18ZGFOKGRE8PR6T1MO6GT" localSheetId="20" hidden="1">#REF!</definedName>
    <definedName name="BEx9F5W18ZGFOKGRE8PR6T1MO6GT" localSheetId="21" hidden="1">#REF!</definedName>
    <definedName name="BEx9F5W18ZGFOKGRE8PR6T1MO6GT" localSheetId="14" hidden="1">#REF!</definedName>
    <definedName name="BEx9F5W18ZGFOKGRE8PR6T1MO6GT" hidden="1">#REF!</definedName>
    <definedName name="BEx9F78N4HY0XFGBQ4UJRD52L1EI" localSheetId="20" hidden="1">#REF!</definedName>
    <definedName name="BEx9F78N4HY0XFGBQ4UJRD52L1EI" localSheetId="21" hidden="1">#REF!</definedName>
    <definedName name="BEx9F78N4HY0XFGBQ4UJRD52L1EI" localSheetId="14" hidden="1">#REF!</definedName>
    <definedName name="BEx9F78N4HY0XFGBQ4UJRD52L1EI" hidden="1">#REF!</definedName>
    <definedName name="BEx9FF16LOQP5QIR4UHW5EIFGQB8" localSheetId="20" hidden="1">#REF!</definedName>
    <definedName name="BEx9FF16LOQP5QIR4UHW5EIFGQB8" localSheetId="21" hidden="1">#REF!</definedName>
    <definedName name="BEx9FF16LOQP5QIR4UHW5EIFGQB8" localSheetId="14" hidden="1">#REF!</definedName>
    <definedName name="BEx9FF16LOQP5QIR4UHW5EIFGQB8" hidden="1">#REF!</definedName>
    <definedName name="BEx9FJTSRCZ3ZXT3QVBJT5NF8T7V" localSheetId="20" hidden="1">#REF!</definedName>
    <definedName name="BEx9FJTSRCZ3ZXT3QVBJT5NF8T7V" localSheetId="21" hidden="1">#REF!</definedName>
    <definedName name="BEx9FJTSRCZ3ZXT3QVBJT5NF8T7V" localSheetId="14" hidden="1">#REF!</definedName>
    <definedName name="BEx9FJTSRCZ3ZXT3QVBJT5NF8T7V" hidden="1">#REF!</definedName>
    <definedName name="BEx9FRBEEYPS5HLS3XT34AKZN94G" localSheetId="20" hidden="1">#REF!</definedName>
    <definedName name="BEx9FRBEEYPS5HLS3XT34AKZN94G" localSheetId="21" hidden="1">#REF!</definedName>
    <definedName name="BEx9FRBEEYPS5HLS3XT34AKZN94G" localSheetId="14" hidden="1">#REF!</definedName>
    <definedName name="BEx9FRBEEYPS5HLS3XT34AKZN94G" hidden="1">#REF!</definedName>
    <definedName name="BEx9G5USBCNYNA7HGVW92D800SKX" localSheetId="20" hidden="1">#REF!</definedName>
    <definedName name="BEx9G5USBCNYNA7HGVW92D800SKX" localSheetId="21" hidden="1">#REF!</definedName>
    <definedName name="BEx9G5USBCNYNA7HGVW92D800SKX" localSheetId="14" hidden="1">#REF!</definedName>
    <definedName name="BEx9G5USBCNYNA7HGVW92D800SKX" hidden="1">#REF!</definedName>
    <definedName name="BEx9G7CPXG7HR6N6FHPU2DBBUIKG" localSheetId="20" hidden="1">#REF!</definedName>
    <definedName name="BEx9G7CPXG7HR6N6FHPU2DBBUIKG" localSheetId="21" hidden="1">#REF!</definedName>
    <definedName name="BEx9G7CPXG7HR6N6FHPU2DBBUIKG" localSheetId="14" hidden="1">#REF!</definedName>
    <definedName name="BEx9G7CPXG7HR6N6FHPU2DBBUIKG" hidden="1">#REF!</definedName>
    <definedName name="BEx9GDY4D8ZPQJCYFIMYM0V0C51Y" localSheetId="20" hidden="1">#REF!</definedName>
    <definedName name="BEx9GDY4D8ZPQJCYFIMYM0V0C51Y" localSheetId="21" hidden="1">#REF!</definedName>
    <definedName name="BEx9GDY4D8ZPQJCYFIMYM0V0C51Y" localSheetId="14" hidden="1">#REF!</definedName>
    <definedName name="BEx9GDY4D8ZPQJCYFIMYM0V0C51Y" hidden="1">#REF!</definedName>
    <definedName name="BEx9GGY04V0ZWI6O9KZH4KSBB389" localSheetId="20" hidden="1">#REF!</definedName>
    <definedName name="BEx9GGY04V0ZWI6O9KZH4KSBB389" localSheetId="21" hidden="1">#REF!</definedName>
    <definedName name="BEx9GGY04V0ZWI6O9KZH4KSBB389" localSheetId="14" hidden="1">#REF!</definedName>
    <definedName name="BEx9GGY04V0ZWI6O9KZH4KSBB389" hidden="1">#REF!</definedName>
    <definedName name="BEx9GMC7TE8SDTCO5PHODBUF4SM1" localSheetId="20" hidden="1">#REF!</definedName>
    <definedName name="BEx9GMC7TE8SDTCO5PHODBUF4SM1" localSheetId="21" hidden="1">#REF!</definedName>
    <definedName name="BEx9GMC7TE8SDTCO5PHODBUF4SM1" localSheetId="14" hidden="1">#REF!</definedName>
    <definedName name="BEx9GMC7TE8SDTCO5PHODBUF4SM1" hidden="1">#REF!</definedName>
    <definedName name="BEx9GMN0B495HEAOG6JQK9D7HUPC" localSheetId="20" hidden="1">#REF!</definedName>
    <definedName name="BEx9GMN0B495HEAOG6JQK9D7HUPC" localSheetId="21" hidden="1">#REF!</definedName>
    <definedName name="BEx9GMN0B495HEAOG6JQK9D7HUPC" localSheetId="14" hidden="1">#REF!</definedName>
    <definedName name="BEx9GMN0B495HEAOG6JQK9D7HUPC" hidden="1">#REF!</definedName>
    <definedName name="BEx9GNOPB6OZ2RH3FCDNJR38RJOS" localSheetId="20" hidden="1">#REF!</definedName>
    <definedName name="BEx9GNOPB6OZ2RH3FCDNJR38RJOS" localSheetId="21" hidden="1">#REF!</definedName>
    <definedName name="BEx9GNOPB6OZ2RH3FCDNJR38RJOS" localSheetId="14" hidden="1">#REF!</definedName>
    <definedName name="BEx9GNOPB6OZ2RH3FCDNJR38RJOS" hidden="1">#REF!</definedName>
    <definedName name="BEx9GUQALUWCD30UKUQGSWW8KBQ7" localSheetId="20" hidden="1">#REF!</definedName>
    <definedName name="BEx9GUQALUWCD30UKUQGSWW8KBQ7" localSheetId="21" hidden="1">#REF!</definedName>
    <definedName name="BEx9GUQALUWCD30UKUQGSWW8KBQ7" localSheetId="14" hidden="1">#REF!</definedName>
    <definedName name="BEx9GUQALUWCD30UKUQGSWW8KBQ7" hidden="1">#REF!</definedName>
    <definedName name="BEx9GY6BVFQGCLMOWVT6PIC9WP5X" localSheetId="20" hidden="1">#REF!</definedName>
    <definedName name="BEx9GY6BVFQGCLMOWVT6PIC9WP5X" localSheetId="21" hidden="1">#REF!</definedName>
    <definedName name="BEx9GY6BVFQGCLMOWVT6PIC9WP5X" localSheetId="14" hidden="1">#REF!</definedName>
    <definedName name="BEx9GY6BVFQGCLMOWVT6PIC9WP5X" hidden="1">#REF!</definedName>
    <definedName name="BEx9GZ2P3FDHKXEBXX2VS0BG2NP2" localSheetId="20" hidden="1">#REF!</definedName>
    <definedName name="BEx9GZ2P3FDHKXEBXX2VS0BG2NP2" localSheetId="21" hidden="1">#REF!</definedName>
    <definedName name="BEx9GZ2P3FDHKXEBXX2VS0BG2NP2" localSheetId="14" hidden="1">#REF!</definedName>
    <definedName name="BEx9GZ2P3FDHKXEBXX2VS0BG2NP2" hidden="1">#REF!</definedName>
    <definedName name="BEx9H04IB14E1437FF2OIRRWBSD7" localSheetId="20" hidden="1">#REF!</definedName>
    <definedName name="BEx9H04IB14E1437FF2OIRRWBSD7" localSheetId="21" hidden="1">#REF!</definedName>
    <definedName name="BEx9H04IB14E1437FF2OIRRWBSD7" localSheetId="14" hidden="1">#REF!</definedName>
    <definedName name="BEx9H04IB14E1437FF2OIRRWBSD7" hidden="1">#REF!</definedName>
    <definedName name="BEx9H5O1KDZJCW91Q29VRPY5YS6P" localSheetId="20" hidden="1">#REF!</definedName>
    <definedName name="BEx9H5O1KDZJCW91Q29VRPY5YS6P" localSheetId="21" hidden="1">#REF!</definedName>
    <definedName name="BEx9H5O1KDZJCW91Q29VRPY5YS6P" localSheetId="14" hidden="1">#REF!</definedName>
    <definedName name="BEx9H5O1KDZJCW91Q29VRPY5YS6P" hidden="1">#REF!</definedName>
    <definedName name="BEx9H8YR0E906F1JXZMBX3LNT004" localSheetId="20" hidden="1">#REF!</definedName>
    <definedName name="BEx9H8YR0E906F1JXZMBX3LNT004" localSheetId="21" hidden="1">#REF!</definedName>
    <definedName name="BEx9H8YR0E906F1JXZMBX3LNT004" localSheetId="14" hidden="1">#REF!</definedName>
    <definedName name="BEx9H8YR0E906F1JXZMBX3LNT004" hidden="1">#REF!</definedName>
    <definedName name="BEx9I1QKLI6OOUPQLUQ0EF0355X6" localSheetId="20" hidden="1">#REF!</definedName>
    <definedName name="BEx9I1QKLI6OOUPQLUQ0EF0355X6" localSheetId="21" hidden="1">#REF!</definedName>
    <definedName name="BEx9I1QKLI6OOUPQLUQ0EF0355X6" localSheetId="14" hidden="1">#REF!</definedName>
    <definedName name="BEx9I1QKLI6OOUPQLUQ0EF0355X6" hidden="1">#REF!</definedName>
    <definedName name="BEx9I8XIG7E5NB48QQHXP23FIN60" localSheetId="20" hidden="1">#REF!</definedName>
    <definedName name="BEx9I8XIG7E5NB48QQHXP23FIN60" localSheetId="21" hidden="1">#REF!</definedName>
    <definedName name="BEx9I8XIG7E5NB48QQHXP23FIN60" localSheetId="14" hidden="1">#REF!</definedName>
    <definedName name="BEx9I8XIG7E5NB48QQHXP23FIN60" hidden="1">#REF!</definedName>
    <definedName name="BEx9IQRF01ATLVK0YE60ARKQJ68L" localSheetId="20" hidden="1">#REF!</definedName>
    <definedName name="BEx9IQRF01ATLVK0YE60ARKQJ68L" localSheetId="21" hidden="1">#REF!</definedName>
    <definedName name="BEx9IQRF01ATLVK0YE60ARKQJ68L" localSheetId="14" hidden="1">#REF!</definedName>
    <definedName name="BEx9IQRF01ATLVK0YE60ARKQJ68L" hidden="1">#REF!</definedName>
    <definedName name="BEx9IT5QNZWKM6YQ5WER0DC2PMMU" localSheetId="20" hidden="1">#REF!</definedName>
    <definedName name="BEx9IT5QNZWKM6YQ5WER0DC2PMMU" localSheetId="21" hidden="1">#REF!</definedName>
    <definedName name="BEx9IT5QNZWKM6YQ5WER0DC2PMMU" localSheetId="14" hidden="1">#REF!</definedName>
    <definedName name="BEx9IT5QNZWKM6YQ5WER0DC2PMMU" hidden="1">#REF!</definedName>
    <definedName name="BEx9IUICG3HZWG57MG3NXCEX4LQI" localSheetId="20" hidden="1">#REF!</definedName>
    <definedName name="BEx9IUICG3HZWG57MG3NXCEX4LQI" localSheetId="21" hidden="1">#REF!</definedName>
    <definedName name="BEx9IUICG3HZWG57MG3NXCEX4LQI" localSheetId="14" hidden="1">#REF!</definedName>
    <definedName name="BEx9IUICG3HZWG57MG3NXCEX4LQI" hidden="1">#REF!</definedName>
    <definedName name="BEx9IW5LYJF40GS78FJNXO9O667A" localSheetId="20" hidden="1">#REF!</definedName>
    <definedName name="BEx9IW5LYJF40GS78FJNXO9O667A" localSheetId="21" hidden="1">#REF!</definedName>
    <definedName name="BEx9IW5LYJF40GS78FJNXO9O667A" localSheetId="14" hidden="1">#REF!</definedName>
    <definedName name="BEx9IW5LYJF40GS78FJNXO9O667A" hidden="1">#REF!</definedName>
    <definedName name="BEx9IW5MFLXTVCJHVUZTUH93AXOS" localSheetId="20" hidden="1">#REF!</definedName>
    <definedName name="BEx9IW5MFLXTVCJHVUZTUH93AXOS" localSheetId="21" hidden="1">#REF!</definedName>
    <definedName name="BEx9IW5MFLXTVCJHVUZTUH93AXOS" localSheetId="14" hidden="1">#REF!</definedName>
    <definedName name="BEx9IW5MFLXTVCJHVUZTUH93AXOS" hidden="1">#REF!</definedName>
    <definedName name="BEx9IXCSPSZC80YZUPRCYTG326KV" localSheetId="20" hidden="1">#REF!</definedName>
    <definedName name="BEx9IXCSPSZC80YZUPRCYTG326KV" localSheetId="21" hidden="1">#REF!</definedName>
    <definedName name="BEx9IXCSPSZC80YZUPRCYTG326KV" localSheetId="14" hidden="1">#REF!</definedName>
    <definedName name="BEx9IXCSPSZC80YZUPRCYTG326KV" hidden="1">#REF!</definedName>
    <definedName name="BEx9IYUQSBZ0GG9ZT1QKX83F42F1" localSheetId="20" hidden="1">#REF!</definedName>
    <definedName name="BEx9IYUQSBZ0GG9ZT1QKX83F42F1" localSheetId="21" hidden="1">#REF!</definedName>
    <definedName name="BEx9IYUQSBZ0GG9ZT1QKX83F42F1" localSheetId="14" hidden="1">#REF!</definedName>
    <definedName name="BEx9IYUQSBZ0GG9ZT1QKX83F42F1" hidden="1">#REF!</definedName>
    <definedName name="BEx9IZR39NHDGOM97H4E6F81RTQW" localSheetId="20" hidden="1">#REF!</definedName>
    <definedName name="BEx9IZR39NHDGOM97H4E6F81RTQW" localSheetId="21" hidden="1">#REF!</definedName>
    <definedName name="BEx9IZR39NHDGOM97H4E6F81RTQW" localSheetId="14" hidden="1">#REF!</definedName>
    <definedName name="BEx9IZR39NHDGOM97H4E6F81RTQW" hidden="1">#REF!</definedName>
    <definedName name="BEx9J6CH5E7YZPER7HXEIOIKGPCA" localSheetId="20" hidden="1">#REF!</definedName>
    <definedName name="BEx9J6CH5E7YZPER7HXEIOIKGPCA" localSheetId="21" hidden="1">#REF!</definedName>
    <definedName name="BEx9J6CH5E7YZPER7HXEIOIKGPCA" localSheetId="14" hidden="1">#REF!</definedName>
    <definedName name="BEx9J6CH5E7YZPER7HXEIOIKGPCA" hidden="1">#REF!</definedName>
    <definedName name="BEx9JJTZKVUJAVPTRE0RAVTEH41G" localSheetId="20" hidden="1">#REF!</definedName>
    <definedName name="BEx9JJTZKVUJAVPTRE0RAVTEH41G" localSheetId="21" hidden="1">#REF!</definedName>
    <definedName name="BEx9JJTZKVUJAVPTRE0RAVTEH41G" localSheetId="14" hidden="1">#REF!</definedName>
    <definedName name="BEx9JJTZKVUJAVPTRE0RAVTEH41G" hidden="1">#REF!</definedName>
    <definedName name="BEx9JLBYK239B3F841C7YG1GT7ST" localSheetId="20" hidden="1">#REF!</definedName>
    <definedName name="BEx9JLBYK239B3F841C7YG1GT7ST" localSheetId="21" hidden="1">#REF!</definedName>
    <definedName name="BEx9JLBYK239B3F841C7YG1GT7ST" localSheetId="14" hidden="1">#REF!</definedName>
    <definedName name="BEx9JLBYK239B3F841C7YG1GT7ST" hidden="1">#REF!</definedName>
    <definedName name="BExAW4IIW5D0MDY6TJ3G4FOLPYIR" localSheetId="20" hidden="1">#REF!</definedName>
    <definedName name="BExAW4IIW5D0MDY6TJ3G4FOLPYIR" localSheetId="21" hidden="1">#REF!</definedName>
    <definedName name="BExAW4IIW5D0MDY6TJ3G4FOLPYIR" localSheetId="14" hidden="1">#REF!</definedName>
    <definedName name="BExAW4IIW5D0MDY6TJ3G4FOLPYIR" hidden="1">#REF!</definedName>
    <definedName name="BExAWNP1B2E9Q88TW48NH41C0FTZ" localSheetId="20" hidden="1">#REF!</definedName>
    <definedName name="BExAWNP1B2E9Q88TW48NH41C0FTZ" localSheetId="21" hidden="1">#REF!</definedName>
    <definedName name="BExAWNP1B2E9Q88TW48NH41C0FTZ" localSheetId="14" hidden="1">#REF!</definedName>
    <definedName name="BExAWNP1B2E9Q88TW48NH41C0FTZ" hidden="1">#REF!</definedName>
    <definedName name="BExAWUFQXTIPQ308ERZPSVPTUMYN" localSheetId="20" hidden="1">#REF!</definedName>
    <definedName name="BExAWUFQXTIPQ308ERZPSVPTUMYN" localSheetId="21" hidden="1">#REF!</definedName>
    <definedName name="BExAWUFQXTIPQ308ERZPSVPTUMYN" localSheetId="14" hidden="1">#REF!</definedName>
    <definedName name="BExAWUFQXTIPQ308ERZPSVPTUMYN" hidden="1">#REF!</definedName>
    <definedName name="BExAWY6O96OQO2R036QK2DI37EKV" localSheetId="20" hidden="1">#REF!</definedName>
    <definedName name="BExAWY6O96OQO2R036QK2DI37EKV" localSheetId="21" hidden="1">#REF!</definedName>
    <definedName name="BExAWY6O96OQO2R036QK2DI37EKV" localSheetId="14" hidden="1">#REF!</definedName>
    <definedName name="BExAWY6O96OQO2R036QK2DI37EKV" hidden="1">#REF!</definedName>
    <definedName name="BExAX410NB4F2XOB84OR2197H8M5" localSheetId="20" hidden="1">#REF!</definedName>
    <definedName name="BExAX410NB4F2XOB84OR2197H8M5" localSheetId="21" hidden="1">#REF!</definedName>
    <definedName name="BExAX410NB4F2XOB84OR2197H8M5" localSheetId="14" hidden="1">#REF!</definedName>
    <definedName name="BExAX410NB4F2XOB84OR2197H8M5" hidden="1">#REF!</definedName>
    <definedName name="BExAX8TNG8LQ5Q4904SAYQIPGBSV" localSheetId="20" hidden="1">#REF!</definedName>
    <definedName name="BExAX8TNG8LQ5Q4904SAYQIPGBSV" localSheetId="21" hidden="1">#REF!</definedName>
    <definedName name="BExAX8TNG8LQ5Q4904SAYQIPGBSV" localSheetId="14" hidden="1">#REF!</definedName>
    <definedName name="BExAX8TNG8LQ5Q4904SAYQIPGBSV" hidden="1">#REF!</definedName>
    <definedName name="BExAX9KPAVIVUVU3XREDCV1BIYZL" localSheetId="20" hidden="1">#REF!</definedName>
    <definedName name="BExAX9KPAVIVUVU3XREDCV1BIYZL" localSheetId="21" hidden="1">#REF!</definedName>
    <definedName name="BExAX9KPAVIVUVU3XREDCV1BIYZL" localSheetId="14" hidden="1">#REF!</definedName>
    <definedName name="BExAX9KPAVIVUVU3XREDCV1BIYZL" hidden="1">#REF!</definedName>
    <definedName name="BExAXPB35BNVXZYF2XS6UP3LP0QH" localSheetId="20" hidden="1">#REF!</definedName>
    <definedName name="BExAXPB35BNVXZYF2XS6UP3LP0QH" localSheetId="21" hidden="1">#REF!</definedName>
    <definedName name="BExAXPB35BNVXZYF2XS6UP3LP0QH" localSheetId="14" hidden="1">#REF!</definedName>
    <definedName name="BExAXPB35BNVXZYF2XS6UP3LP0QH" hidden="1">#REF!</definedName>
    <definedName name="BExAXWSRVPK0GCZ2UFU10UOP01IY" localSheetId="20" hidden="1">#REF!</definedName>
    <definedName name="BExAXWSRVPK0GCZ2UFU10UOP01IY" localSheetId="21" hidden="1">#REF!</definedName>
    <definedName name="BExAXWSRVPK0GCZ2UFU10UOP01IY" localSheetId="14" hidden="1">#REF!</definedName>
    <definedName name="BExAXWSRVPK0GCZ2UFU10UOP01IY" hidden="1">#REF!</definedName>
    <definedName name="BExAY0EAT2LXR5MFGM0DLIB45PLO" localSheetId="20" hidden="1">#REF!</definedName>
    <definedName name="BExAY0EAT2LXR5MFGM0DLIB45PLO" localSheetId="21" hidden="1">#REF!</definedName>
    <definedName name="BExAY0EAT2LXR5MFGM0DLIB45PLO" localSheetId="14" hidden="1">#REF!</definedName>
    <definedName name="BExAY0EAT2LXR5MFGM0DLIB45PLO" hidden="1">#REF!</definedName>
    <definedName name="BExAY6JK0AK9EBIJSPEJNOIDE40W" localSheetId="20" hidden="1">#REF!</definedName>
    <definedName name="BExAY6JK0AK9EBIJSPEJNOIDE40W" localSheetId="21" hidden="1">#REF!</definedName>
    <definedName name="BExAY6JK0AK9EBIJSPEJNOIDE40W" localSheetId="14" hidden="1">#REF!</definedName>
    <definedName name="BExAY6JK0AK9EBIJSPEJNOIDE40W" hidden="1">#REF!</definedName>
    <definedName name="BExAYE6LNIEBR9DSNI5JGNITGKIT" localSheetId="20" hidden="1">#REF!</definedName>
    <definedName name="BExAYE6LNIEBR9DSNI5JGNITGKIT" localSheetId="21" hidden="1">#REF!</definedName>
    <definedName name="BExAYE6LNIEBR9DSNI5JGNITGKIT" localSheetId="14" hidden="1">#REF!</definedName>
    <definedName name="BExAYE6LNIEBR9DSNI5JGNITGKIT" hidden="1">#REF!</definedName>
    <definedName name="BExAYHMLXGGO25P8HYB2S75DEB4F" localSheetId="20" hidden="1">#REF!</definedName>
    <definedName name="BExAYHMLXGGO25P8HYB2S75DEB4F" localSheetId="21" hidden="1">#REF!</definedName>
    <definedName name="BExAYHMLXGGO25P8HYB2S75DEB4F" localSheetId="14" hidden="1">#REF!</definedName>
    <definedName name="BExAYHMLXGGO25P8HYB2S75DEB4F" hidden="1">#REF!</definedName>
    <definedName name="BExAYKXAUWGDOPG952TEJ2UKZKWN" localSheetId="20" hidden="1">#REF!</definedName>
    <definedName name="BExAYKXAUWGDOPG952TEJ2UKZKWN" localSheetId="21" hidden="1">#REF!</definedName>
    <definedName name="BExAYKXAUWGDOPG952TEJ2UKZKWN" localSheetId="14" hidden="1">#REF!</definedName>
    <definedName name="BExAYKXAUWGDOPG952TEJ2UKZKWN" hidden="1">#REF!</definedName>
    <definedName name="BExAYP9TDTI2MBP6EYE0H39CPMXN" localSheetId="20" hidden="1">#REF!</definedName>
    <definedName name="BExAYP9TDTI2MBP6EYE0H39CPMXN" localSheetId="21" hidden="1">#REF!</definedName>
    <definedName name="BExAYP9TDTI2MBP6EYE0H39CPMXN" localSheetId="14" hidden="1">#REF!</definedName>
    <definedName name="BExAYP9TDTI2MBP6EYE0H39CPMXN" hidden="1">#REF!</definedName>
    <definedName name="BExAYPPWJPWDKU59O051WMGB7O0J" localSheetId="20" hidden="1">#REF!</definedName>
    <definedName name="BExAYPPWJPWDKU59O051WMGB7O0J" localSheetId="21" hidden="1">#REF!</definedName>
    <definedName name="BExAYPPWJPWDKU59O051WMGB7O0J" localSheetId="14" hidden="1">#REF!</definedName>
    <definedName name="BExAYPPWJPWDKU59O051WMGB7O0J" hidden="1">#REF!</definedName>
    <definedName name="BExAYR2JZCJBUH6F1LZC2A7JIVRJ" localSheetId="20" hidden="1">#REF!</definedName>
    <definedName name="BExAYR2JZCJBUH6F1LZC2A7JIVRJ" localSheetId="21" hidden="1">#REF!</definedName>
    <definedName name="BExAYR2JZCJBUH6F1LZC2A7JIVRJ" localSheetId="14" hidden="1">#REF!</definedName>
    <definedName name="BExAYR2JZCJBUH6F1LZC2A7JIVRJ" hidden="1">#REF!</definedName>
    <definedName name="BExAYTGVRD3DLKO75RFPMBKCIWB8" localSheetId="20" hidden="1">#REF!</definedName>
    <definedName name="BExAYTGVRD3DLKO75RFPMBKCIWB8" localSheetId="21" hidden="1">#REF!</definedName>
    <definedName name="BExAYTGVRD3DLKO75RFPMBKCIWB8" localSheetId="14" hidden="1">#REF!</definedName>
    <definedName name="BExAYTGVRD3DLKO75RFPMBKCIWB8" hidden="1">#REF!</definedName>
    <definedName name="BExAYY9H9COOT46HJLPVDLTO12UL" localSheetId="20" hidden="1">#REF!</definedName>
    <definedName name="BExAYY9H9COOT46HJLPVDLTO12UL" localSheetId="21" hidden="1">#REF!</definedName>
    <definedName name="BExAYY9H9COOT46HJLPVDLTO12UL" localSheetId="14" hidden="1">#REF!</definedName>
    <definedName name="BExAYY9H9COOT46HJLPVDLTO12UL" hidden="1">#REF!</definedName>
    <definedName name="BExAYYKAQA3KDMQ890FIE5M9SPBL" localSheetId="20" hidden="1">#REF!</definedName>
    <definedName name="BExAYYKAQA3KDMQ890FIE5M9SPBL" localSheetId="21" hidden="1">#REF!</definedName>
    <definedName name="BExAYYKAQA3KDMQ890FIE5M9SPBL" localSheetId="14" hidden="1">#REF!</definedName>
    <definedName name="BExAYYKAQA3KDMQ890FIE5M9SPBL" hidden="1">#REF!</definedName>
    <definedName name="BExAZ6SY0EU69GC3CWI5EOO0YLFG" localSheetId="20" hidden="1">#REF!</definedName>
    <definedName name="BExAZ6SY0EU69GC3CWI5EOO0YLFG" localSheetId="21" hidden="1">#REF!</definedName>
    <definedName name="BExAZ6SY0EU69GC3CWI5EOO0YLFG" localSheetId="14" hidden="1">#REF!</definedName>
    <definedName name="BExAZ6SY0EU69GC3CWI5EOO0YLFG" hidden="1">#REF!</definedName>
    <definedName name="BExAZ6YEEBJV0PCKFE137K2Y3A8M" localSheetId="20" hidden="1">#REF!</definedName>
    <definedName name="BExAZ6YEEBJV0PCKFE137K2Y3A8M" localSheetId="21" hidden="1">#REF!</definedName>
    <definedName name="BExAZ6YEEBJV0PCKFE137K2Y3A8M" localSheetId="14" hidden="1">#REF!</definedName>
    <definedName name="BExAZ6YEEBJV0PCKFE137K2Y3A8M" hidden="1">#REF!</definedName>
    <definedName name="BExAZAP844MJ4GSAIYNYHQ7FECC3" localSheetId="20" hidden="1">#REF!</definedName>
    <definedName name="BExAZAP844MJ4GSAIYNYHQ7FECC3" localSheetId="21" hidden="1">#REF!</definedName>
    <definedName name="BExAZAP844MJ4GSAIYNYHQ7FECC3" localSheetId="14" hidden="1">#REF!</definedName>
    <definedName name="BExAZAP844MJ4GSAIYNYHQ7FECC3" hidden="1">#REF!</definedName>
    <definedName name="BExAZCNEGB4JYHC8CZ51KTN890US" localSheetId="20" hidden="1">#REF!</definedName>
    <definedName name="BExAZCNEGB4JYHC8CZ51KTN890US" localSheetId="21" hidden="1">#REF!</definedName>
    <definedName name="BExAZCNEGB4JYHC8CZ51KTN890US" localSheetId="14" hidden="1">#REF!</definedName>
    <definedName name="BExAZCNEGB4JYHC8CZ51KTN890US" hidden="1">#REF!</definedName>
    <definedName name="BExAZFCI302YFYRDJYQDWQQL0Q0O" localSheetId="20" hidden="1">#REF!</definedName>
    <definedName name="BExAZFCI302YFYRDJYQDWQQL0Q0O" localSheetId="21" hidden="1">#REF!</definedName>
    <definedName name="BExAZFCI302YFYRDJYQDWQQL0Q0O" localSheetId="14" hidden="1">#REF!</definedName>
    <definedName name="BExAZFCI302YFYRDJYQDWQQL0Q0O" hidden="1">#REF!</definedName>
    <definedName name="BExAZJE2UOL40XUAU2RB53X5K20P" localSheetId="20" hidden="1">#REF!</definedName>
    <definedName name="BExAZJE2UOL40XUAU2RB53X5K20P" localSheetId="21" hidden="1">#REF!</definedName>
    <definedName name="BExAZJE2UOL40XUAU2RB53X5K20P" localSheetId="14" hidden="1">#REF!</definedName>
    <definedName name="BExAZJE2UOL40XUAU2RB53X5K20P" hidden="1">#REF!</definedName>
    <definedName name="BExAZLHLST9OP89R1HJMC1POQG8H" localSheetId="20" hidden="1">#REF!</definedName>
    <definedName name="BExAZLHLST9OP89R1HJMC1POQG8H" localSheetId="21" hidden="1">#REF!</definedName>
    <definedName name="BExAZLHLST9OP89R1HJMC1POQG8H" localSheetId="14" hidden="1">#REF!</definedName>
    <definedName name="BExAZLHLST9OP89R1HJMC1POQG8H" hidden="1">#REF!</definedName>
    <definedName name="BExAZMDYMIAA7RX1BMCKU1VLBRGY" localSheetId="20" hidden="1">#REF!</definedName>
    <definedName name="BExAZMDYMIAA7RX1BMCKU1VLBRGY" localSheetId="21" hidden="1">#REF!</definedName>
    <definedName name="BExAZMDYMIAA7RX1BMCKU1VLBRGY" localSheetId="14" hidden="1">#REF!</definedName>
    <definedName name="BExAZMDYMIAA7RX1BMCKU1VLBRGY" hidden="1">#REF!</definedName>
    <definedName name="BExAZNL6BHI8DCQWXOX4I2P839UX" localSheetId="20" hidden="1">#REF!</definedName>
    <definedName name="BExAZNL6BHI8DCQWXOX4I2P839UX" localSheetId="21" hidden="1">#REF!</definedName>
    <definedName name="BExAZNL6BHI8DCQWXOX4I2P839UX" localSheetId="14" hidden="1">#REF!</definedName>
    <definedName name="BExAZNL6BHI8DCQWXOX4I2P839UX" hidden="1">#REF!</definedName>
    <definedName name="BExAZRMWSONMCG9KDUM4KAQ7BONM" localSheetId="20" hidden="1">#REF!</definedName>
    <definedName name="BExAZRMWSONMCG9KDUM4KAQ7BONM" localSheetId="21" hidden="1">#REF!</definedName>
    <definedName name="BExAZRMWSONMCG9KDUM4KAQ7BONM" localSheetId="14" hidden="1">#REF!</definedName>
    <definedName name="BExAZRMWSONMCG9KDUM4KAQ7BONM" hidden="1">#REF!</definedName>
    <definedName name="BExAZSOJNQ5N3LM4XA17IH7NIY7G" localSheetId="20" hidden="1">#REF!</definedName>
    <definedName name="BExAZSOJNQ5N3LM4XA17IH7NIY7G" localSheetId="21" hidden="1">#REF!</definedName>
    <definedName name="BExAZSOJNQ5N3LM4XA17IH7NIY7G" localSheetId="14" hidden="1">#REF!</definedName>
    <definedName name="BExAZSOJNQ5N3LM4XA17IH7NIY7G" hidden="1">#REF!</definedName>
    <definedName name="BExAZTFG4SJRG4TW6JXRF7N08JFI" localSheetId="20" hidden="1">#REF!</definedName>
    <definedName name="BExAZTFG4SJRG4TW6JXRF7N08JFI" localSheetId="21" hidden="1">#REF!</definedName>
    <definedName name="BExAZTFG4SJRG4TW6JXRF7N08JFI" localSheetId="14" hidden="1">#REF!</definedName>
    <definedName name="BExAZTFG4SJRG4TW6JXRF7N08JFI" hidden="1">#REF!</definedName>
    <definedName name="BExAZUS4A8OHDZK0MWAOCCCKTH73" localSheetId="20" hidden="1">#REF!</definedName>
    <definedName name="BExAZUS4A8OHDZK0MWAOCCCKTH73" localSheetId="21" hidden="1">#REF!</definedName>
    <definedName name="BExAZUS4A8OHDZK0MWAOCCCKTH73" localSheetId="14" hidden="1">#REF!</definedName>
    <definedName name="BExAZUS4A8OHDZK0MWAOCCCKTH73" hidden="1">#REF!</definedName>
    <definedName name="BExAZX6FECVK3E07KXM2XPYKGM6U" localSheetId="20" hidden="1">#REF!</definedName>
    <definedName name="BExAZX6FECVK3E07KXM2XPYKGM6U" localSheetId="21" hidden="1">#REF!</definedName>
    <definedName name="BExAZX6FECVK3E07KXM2XPYKGM6U" localSheetId="14" hidden="1">#REF!</definedName>
    <definedName name="BExAZX6FECVK3E07KXM2XPYKGM6U" hidden="1">#REF!</definedName>
    <definedName name="BExB012NJ8GASTNNPBRRFTLHIOC9" localSheetId="20" hidden="1">#REF!</definedName>
    <definedName name="BExB012NJ8GASTNNPBRRFTLHIOC9" localSheetId="21" hidden="1">#REF!</definedName>
    <definedName name="BExB012NJ8GASTNNPBRRFTLHIOC9" localSheetId="14" hidden="1">#REF!</definedName>
    <definedName name="BExB012NJ8GASTNNPBRRFTLHIOC9" hidden="1">#REF!</definedName>
    <definedName name="BExB072HHXVMUC0VYNGG48GRSH5Q" localSheetId="20" hidden="1">#REF!</definedName>
    <definedName name="BExB072HHXVMUC0VYNGG48GRSH5Q" localSheetId="21" hidden="1">#REF!</definedName>
    <definedName name="BExB072HHXVMUC0VYNGG48GRSH5Q" localSheetId="14" hidden="1">#REF!</definedName>
    <definedName name="BExB072HHXVMUC0VYNGG48GRSH5Q" hidden="1">#REF!</definedName>
    <definedName name="BExB0FRDEYDEUEAB1W8KD6D965XA" localSheetId="20" hidden="1">#REF!</definedName>
    <definedName name="BExB0FRDEYDEUEAB1W8KD6D965XA" localSheetId="21" hidden="1">#REF!</definedName>
    <definedName name="BExB0FRDEYDEUEAB1W8KD6D965XA" localSheetId="14" hidden="1">#REF!</definedName>
    <definedName name="BExB0FRDEYDEUEAB1W8KD6D965XA" hidden="1">#REF!</definedName>
    <definedName name="BExB0GIGLDV7P55ZR51C0HG15PA2" localSheetId="20" hidden="1">#REF!</definedName>
    <definedName name="BExB0GIGLDV7P55ZR51C0HG15PA2" localSheetId="21" hidden="1">#REF!</definedName>
    <definedName name="BExB0GIGLDV7P55ZR51C0HG15PA2" localSheetId="14" hidden="1">#REF!</definedName>
    <definedName name="BExB0GIGLDV7P55ZR51C0HG15PA2" hidden="1">#REF!</definedName>
    <definedName name="BExB0KPCN7YJORQAYUCF4YKIKPMC" localSheetId="20" hidden="1">#REF!</definedName>
    <definedName name="BExB0KPCN7YJORQAYUCF4YKIKPMC" localSheetId="21" hidden="1">#REF!</definedName>
    <definedName name="BExB0KPCN7YJORQAYUCF4YKIKPMC" localSheetId="14" hidden="1">#REF!</definedName>
    <definedName name="BExB0KPCN7YJORQAYUCF4YKIKPMC" hidden="1">#REF!</definedName>
    <definedName name="BExB0VHQD6ORZS0MIC86QWHCE4UC" localSheetId="20" hidden="1">#REF!</definedName>
    <definedName name="BExB0VHQD6ORZS0MIC86QWHCE4UC" localSheetId="21" hidden="1">#REF!</definedName>
    <definedName name="BExB0VHQD6ORZS0MIC86QWHCE4UC" localSheetId="14" hidden="1">#REF!</definedName>
    <definedName name="BExB0VHQD6ORZS0MIC86QWHCE4UC" hidden="1">#REF!</definedName>
    <definedName name="BExB0WE4PI3NOBXXVO9CTEN4DIU2" localSheetId="20" hidden="1">#REF!</definedName>
    <definedName name="BExB0WE4PI3NOBXXVO9CTEN4DIU2" localSheetId="21" hidden="1">#REF!</definedName>
    <definedName name="BExB0WE4PI3NOBXXVO9CTEN4DIU2" localSheetId="14" hidden="1">#REF!</definedName>
    <definedName name="BExB0WE4PI3NOBXXVO9CTEN4DIU2" hidden="1">#REF!</definedName>
    <definedName name="BExB0Z8O1CQF2CWFBBHE8SNISDAO" localSheetId="20" hidden="1">#REF!</definedName>
    <definedName name="BExB0Z8O1CQF2CWFBBHE8SNISDAO" localSheetId="21" hidden="1">#REF!</definedName>
    <definedName name="BExB0Z8O1CQF2CWFBBHE8SNISDAO" localSheetId="14" hidden="1">#REF!</definedName>
    <definedName name="BExB0Z8O1CQF2CWFBBHE8SNISDAO" hidden="1">#REF!</definedName>
    <definedName name="BExB10QNIVITUYS55OAEKK3VLJFE" localSheetId="20" hidden="1">#REF!</definedName>
    <definedName name="BExB10QNIVITUYS55OAEKK3VLJFE" localSheetId="21" hidden="1">#REF!</definedName>
    <definedName name="BExB10QNIVITUYS55OAEKK3VLJFE" localSheetId="14" hidden="1">#REF!</definedName>
    <definedName name="BExB10QNIVITUYS55OAEKK3VLJFE" hidden="1">#REF!</definedName>
    <definedName name="BExB15ZDRY4CIJ911DONP0KCY9KU" localSheetId="20" hidden="1">#REF!</definedName>
    <definedName name="BExB15ZDRY4CIJ911DONP0KCY9KU" localSheetId="21" hidden="1">#REF!</definedName>
    <definedName name="BExB15ZDRY4CIJ911DONP0KCY9KU" localSheetId="14" hidden="1">#REF!</definedName>
    <definedName name="BExB15ZDRY4CIJ911DONP0KCY9KU" hidden="1">#REF!</definedName>
    <definedName name="BExB16VQY0O0RLZYJFU3OFEONVTE" localSheetId="20" hidden="1">#REF!</definedName>
    <definedName name="BExB16VQY0O0RLZYJFU3OFEONVTE" localSheetId="21" hidden="1">#REF!</definedName>
    <definedName name="BExB16VQY0O0RLZYJFU3OFEONVTE" localSheetId="14" hidden="1">#REF!</definedName>
    <definedName name="BExB16VQY0O0RLZYJFU3OFEONVTE" hidden="1">#REF!</definedName>
    <definedName name="BExB1FKNY2UO4W5FUGFHJOA2WFGG" localSheetId="20" hidden="1">#REF!</definedName>
    <definedName name="BExB1FKNY2UO4W5FUGFHJOA2WFGG" localSheetId="21" hidden="1">#REF!</definedName>
    <definedName name="BExB1FKNY2UO4W5FUGFHJOA2WFGG" localSheetId="14" hidden="1">#REF!</definedName>
    <definedName name="BExB1FKNY2UO4W5FUGFHJOA2WFGG" hidden="1">#REF!</definedName>
    <definedName name="BExB1GMD0PIDGTFBGQOPRWQSP9I4" localSheetId="20" hidden="1">#REF!</definedName>
    <definedName name="BExB1GMD0PIDGTFBGQOPRWQSP9I4" localSheetId="21" hidden="1">#REF!</definedName>
    <definedName name="BExB1GMD0PIDGTFBGQOPRWQSP9I4" localSheetId="14" hidden="1">#REF!</definedName>
    <definedName name="BExB1GMD0PIDGTFBGQOPRWQSP9I4" hidden="1">#REF!</definedName>
    <definedName name="BExB1HZ0FHGNOS2URJWFD5G55OMO" localSheetId="20" hidden="1">#REF!</definedName>
    <definedName name="BExB1HZ0FHGNOS2URJWFD5G55OMO" localSheetId="21" hidden="1">#REF!</definedName>
    <definedName name="BExB1HZ0FHGNOS2URJWFD5G55OMO" localSheetId="14" hidden="1">#REF!</definedName>
    <definedName name="BExB1HZ0FHGNOS2URJWFD5G55OMO" hidden="1">#REF!</definedName>
    <definedName name="BExB1Q29OO6LNFNT1EQLA3KYE7MX" localSheetId="20" hidden="1">#REF!</definedName>
    <definedName name="BExB1Q29OO6LNFNT1EQLA3KYE7MX" localSheetId="21" hidden="1">#REF!</definedName>
    <definedName name="BExB1Q29OO6LNFNT1EQLA3KYE7MX" localSheetId="14" hidden="1">#REF!</definedName>
    <definedName name="BExB1Q29OO6LNFNT1EQLA3KYE7MX" hidden="1">#REF!</definedName>
    <definedName name="BExB1TNRV5EBWZEHYLHI76T0FVA7" localSheetId="20" hidden="1">#REF!</definedName>
    <definedName name="BExB1TNRV5EBWZEHYLHI76T0FVA7" localSheetId="21" hidden="1">#REF!</definedName>
    <definedName name="BExB1TNRV5EBWZEHYLHI76T0FVA7" localSheetId="14" hidden="1">#REF!</definedName>
    <definedName name="BExB1TNRV5EBWZEHYLHI76T0FVA7" hidden="1">#REF!</definedName>
    <definedName name="BExB1WI6M8I0EEP1ANUQZCFY24EV" localSheetId="20" hidden="1">#REF!</definedName>
    <definedName name="BExB1WI6M8I0EEP1ANUQZCFY24EV" localSheetId="21" hidden="1">#REF!</definedName>
    <definedName name="BExB1WI6M8I0EEP1ANUQZCFY24EV" localSheetId="14" hidden="1">#REF!</definedName>
    <definedName name="BExB1WI6M8I0EEP1ANUQZCFY24EV" hidden="1">#REF!</definedName>
    <definedName name="BExB203OWC9QZA3BYOKQ18L4FUJE" localSheetId="20" hidden="1">#REF!</definedName>
    <definedName name="BExB203OWC9QZA3BYOKQ18L4FUJE" localSheetId="21" hidden="1">#REF!</definedName>
    <definedName name="BExB203OWC9QZA3BYOKQ18L4FUJE" localSheetId="14" hidden="1">#REF!</definedName>
    <definedName name="BExB203OWC9QZA3BYOKQ18L4FUJE" hidden="1">#REF!</definedName>
    <definedName name="BExB2CJHTU7C591BR4WRL5L2F2K6" localSheetId="20" hidden="1">#REF!</definedName>
    <definedName name="BExB2CJHTU7C591BR4WRL5L2F2K6" localSheetId="21" hidden="1">#REF!</definedName>
    <definedName name="BExB2CJHTU7C591BR4WRL5L2F2K6" localSheetId="14" hidden="1">#REF!</definedName>
    <definedName name="BExB2CJHTU7C591BR4WRL5L2F2K6" hidden="1">#REF!</definedName>
    <definedName name="BExB2K1AV4PGNS1O6C7D7AO411AX" localSheetId="20" hidden="1">#REF!</definedName>
    <definedName name="BExB2K1AV4PGNS1O6C7D7AO411AX" localSheetId="21" hidden="1">#REF!</definedName>
    <definedName name="BExB2K1AV4PGNS1O6C7D7AO411AX" localSheetId="14" hidden="1">#REF!</definedName>
    <definedName name="BExB2K1AV4PGNS1O6C7D7AO411AX" hidden="1">#REF!</definedName>
    <definedName name="BExB2O2UYHKI324YE324E1N7FVIB" localSheetId="20" hidden="1">#REF!</definedName>
    <definedName name="BExB2O2UYHKI324YE324E1N7FVIB" localSheetId="21" hidden="1">#REF!</definedName>
    <definedName name="BExB2O2UYHKI324YE324E1N7FVIB" localSheetId="14" hidden="1">#REF!</definedName>
    <definedName name="BExB2O2UYHKI324YE324E1N7FVIB" hidden="1">#REF!</definedName>
    <definedName name="BExB2Q0VJ0MU2URO3JOVUAVHEI3V" localSheetId="20" hidden="1">#REF!</definedName>
    <definedName name="BExB2Q0VJ0MU2URO3JOVUAVHEI3V" localSheetId="21" hidden="1">#REF!</definedName>
    <definedName name="BExB2Q0VJ0MU2URO3JOVUAVHEI3V" localSheetId="14" hidden="1">#REF!</definedName>
    <definedName name="BExB2Q0VJ0MU2URO3JOVUAVHEI3V" hidden="1">#REF!</definedName>
    <definedName name="BExB30IP1DNKNQ6PZ5ERUGR5MK4Z" localSheetId="20" hidden="1">#REF!</definedName>
    <definedName name="BExB30IP1DNKNQ6PZ5ERUGR5MK4Z" localSheetId="21" hidden="1">#REF!</definedName>
    <definedName name="BExB30IP1DNKNQ6PZ5ERUGR5MK4Z" localSheetId="14" hidden="1">#REF!</definedName>
    <definedName name="BExB30IP1DNKNQ6PZ5ERUGR5MK4Z" hidden="1">#REF!</definedName>
    <definedName name="BExB385QW2BSSBXS953SSQN2ISSW" localSheetId="20" hidden="1">#REF!</definedName>
    <definedName name="BExB385QW2BSSBXS953SSQN2ISSW" localSheetId="21" hidden="1">#REF!</definedName>
    <definedName name="BExB385QW2BSSBXS953SSQN2ISSW" localSheetId="14" hidden="1">#REF!</definedName>
    <definedName name="BExB385QW2BSSBXS953SSQN2ISSW" hidden="1">#REF!</definedName>
    <definedName name="BExB3DEMEV5D9G8FDHD4NQ9X2YNT" localSheetId="20" hidden="1">#REF!</definedName>
    <definedName name="BExB3DEMEV5D9G8FDHD4NQ9X2YNT" localSheetId="21" hidden="1">#REF!</definedName>
    <definedName name="BExB3DEMEV5D9G8FDHD4NQ9X2YNT" localSheetId="14" hidden="1">#REF!</definedName>
    <definedName name="BExB3DEMEV5D9G8FDHD4NQ9X2YNT" hidden="1">#REF!</definedName>
    <definedName name="BExB3RXU8AJQ86I5RXEWLGGR7R7C" localSheetId="20" hidden="1">#REF!</definedName>
    <definedName name="BExB3RXU8AJQ86I5RXEWLGGR7R7C" localSheetId="21" hidden="1">#REF!</definedName>
    <definedName name="BExB3RXU8AJQ86I5RXEWLGGR7R7C" localSheetId="14" hidden="1">#REF!</definedName>
    <definedName name="BExB3RXU8AJQ86I5RXEWLGGR7R7C" hidden="1">#REF!</definedName>
    <definedName name="BExB442RX0T3L6HUL6X5T21CENW6" localSheetId="20" hidden="1">#REF!</definedName>
    <definedName name="BExB442RX0T3L6HUL6X5T21CENW6" localSheetId="21" hidden="1">#REF!</definedName>
    <definedName name="BExB442RX0T3L6HUL6X5T21CENW6" localSheetId="14" hidden="1">#REF!</definedName>
    <definedName name="BExB442RX0T3L6HUL6X5T21CENW6" hidden="1">#REF!</definedName>
    <definedName name="BExB4ADD0L7417CII901XTFKXD1J" localSheetId="20" hidden="1">#REF!</definedName>
    <definedName name="BExB4ADD0L7417CII901XTFKXD1J" localSheetId="21" hidden="1">#REF!</definedName>
    <definedName name="BExB4ADD0L7417CII901XTFKXD1J" localSheetId="14" hidden="1">#REF!</definedName>
    <definedName name="BExB4ADD0L7417CII901XTFKXD1J" hidden="1">#REF!</definedName>
    <definedName name="BExB4DYU06HCGRIPBSWRCXK804UM" localSheetId="20" hidden="1">#REF!</definedName>
    <definedName name="BExB4DYU06HCGRIPBSWRCXK804UM" localSheetId="21" hidden="1">#REF!</definedName>
    <definedName name="BExB4DYU06HCGRIPBSWRCXK804UM" localSheetId="14" hidden="1">#REF!</definedName>
    <definedName name="BExB4DYU06HCGRIPBSWRCXK804UM" hidden="1">#REF!</definedName>
    <definedName name="BExB4HEZO4E597Q5M4M10LT8TLY3" localSheetId="20" hidden="1">#REF!</definedName>
    <definedName name="BExB4HEZO4E597Q5M4M10LT8TLY3" localSheetId="21" hidden="1">#REF!</definedName>
    <definedName name="BExB4HEZO4E597Q5M4M10LT8TLY3" localSheetId="14" hidden="1">#REF!</definedName>
    <definedName name="BExB4HEZO4E597Q5M4M10LT8TLY3" hidden="1">#REF!</definedName>
    <definedName name="BExB4X01APD3Z8ZW6MVX1P8NAO7G" localSheetId="20" hidden="1">#REF!</definedName>
    <definedName name="BExB4X01APD3Z8ZW6MVX1P8NAO7G" localSheetId="21" hidden="1">#REF!</definedName>
    <definedName name="BExB4X01APD3Z8ZW6MVX1P8NAO7G" localSheetId="14" hidden="1">#REF!</definedName>
    <definedName name="BExB4X01APD3Z8ZW6MVX1P8NAO7G" hidden="1">#REF!</definedName>
    <definedName name="BExB4Z3EZBGYYI33U0KQ8NEIH8PY" localSheetId="20" hidden="1">#REF!</definedName>
    <definedName name="BExB4Z3EZBGYYI33U0KQ8NEIH8PY" localSheetId="21" hidden="1">#REF!</definedName>
    <definedName name="BExB4Z3EZBGYYI33U0KQ8NEIH8PY" localSheetId="14" hidden="1">#REF!</definedName>
    <definedName name="BExB4Z3EZBGYYI33U0KQ8NEIH8PY" hidden="1">#REF!</definedName>
    <definedName name="BExB4ZJOLU1PXBMG4TPCCLTRMNRE" localSheetId="20" hidden="1">#REF!</definedName>
    <definedName name="BExB4ZJOLU1PXBMG4TPCCLTRMNRE" localSheetId="21" hidden="1">#REF!</definedName>
    <definedName name="BExB4ZJOLU1PXBMG4TPCCLTRMNRE" localSheetId="14" hidden="1">#REF!</definedName>
    <definedName name="BExB4ZJOLU1PXBMG4TPCCLTRMNRE" hidden="1">#REF!</definedName>
    <definedName name="BExB4ZZSDPL4Q05BMVT5TUN0IGKT" localSheetId="20" hidden="1">#REF!</definedName>
    <definedName name="BExB4ZZSDPL4Q05BMVT5TUN0IGKT" localSheetId="21" hidden="1">#REF!</definedName>
    <definedName name="BExB4ZZSDPL4Q05BMVT5TUN0IGKT" localSheetId="14" hidden="1">#REF!</definedName>
    <definedName name="BExB4ZZSDPL4Q05BMVT5TUN0IGKT" hidden="1">#REF!</definedName>
    <definedName name="BExB55368XW7UX657ZSPC6BFE92S" localSheetId="20" hidden="1">#REF!</definedName>
    <definedName name="BExB55368XW7UX657ZSPC6BFE92S" localSheetId="21" hidden="1">#REF!</definedName>
    <definedName name="BExB55368XW7UX657ZSPC6BFE92S" localSheetId="14" hidden="1">#REF!</definedName>
    <definedName name="BExB55368XW7UX657ZSPC6BFE92S" hidden="1">#REF!</definedName>
    <definedName name="BExB57MZEPL2SA2ONPK66YFLZWJU" localSheetId="20" hidden="1">#REF!</definedName>
    <definedName name="BExB57MZEPL2SA2ONPK66YFLZWJU" localSheetId="21" hidden="1">#REF!</definedName>
    <definedName name="BExB57MZEPL2SA2ONPK66YFLZWJU" localSheetId="14" hidden="1">#REF!</definedName>
    <definedName name="BExB57MZEPL2SA2ONPK66YFLZWJU" hidden="1">#REF!</definedName>
    <definedName name="BExB5833OAOJ22VK1YK47FHUSVK2" localSheetId="20" hidden="1">#REF!</definedName>
    <definedName name="BExB5833OAOJ22VK1YK47FHUSVK2" localSheetId="21" hidden="1">#REF!</definedName>
    <definedName name="BExB5833OAOJ22VK1YK47FHUSVK2" localSheetId="14" hidden="1">#REF!</definedName>
    <definedName name="BExB5833OAOJ22VK1YK47FHUSVK2" hidden="1">#REF!</definedName>
    <definedName name="BExB58JDIHS42JZT9DJJMKA8QFCO" localSheetId="20" hidden="1">#REF!</definedName>
    <definedName name="BExB58JDIHS42JZT9DJJMKA8QFCO" localSheetId="21" hidden="1">#REF!</definedName>
    <definedName name="BExB58JDIHS42JZT9DJJMKA8QFCO" localSheetId="14" hidden="1">#REF!</definedName>
    <definedName name="BExB58JDIHS42JZT9DJJMKA8QFCO" hidden="1">#REF!</definedName>
    <definedName name="BExB58U5FQC5JWV9CGC83HLLZUZI" localSheetId="20" hidden="1">#REF!</definedName>
    <definedName name="BExB58U5FQC5JWV9CGC83HLLZUZI" localSheetId="21" hidden="1">#REF!</definedName>
    <definedName name="BExB58U5FQC5JWV9CGC83HLLZUZI" localSheetId="14" hidden="1">#REF!</definedName>
    <definedName name="BExB58U5FQC5JWV9CGC83HLLZUZI" hidden="1">#REF!</definedName>
    <definedName name="BExB5EDO9XUKHF74X3HAU2WPPHZH" localSheetId="20" hidden="1">#REF!</definedName>
    <definedName name="BExB5EDO9XUKHF74X3HAU2WPPHZH" localSheetId="21" hidden="1">#REF!</definedName>
    <definedName name="BExB5EDO9XUKHF74X3HAU2WPPHZH" localSheetId="14" hidden="1">#REF!</definedName>
    <definedName name="BExB5EDO9XUKHF74X3HAU2WPPHZH" hidden="1">#REF!</definedName>
    <definedName name="BExB5EDOQKZIQXT13IG1KLCZ474G" localSheetId="20" hidden="1">#REF!</definedName>
    <definedName name="BExB5EDOQKZIQXT13IG1KLCZ474G" localSheetId="21" hidden="1">#REF!</definedName>
    <definedName name="BExB5EDOQKZIQXT13IG1KLCZ474G" localSheetId="14" hidden="1">#REF!</definedName>
    <definedName name="BExB5EDOQKZIQXT13IG1KLCZ474G" hidden="1">#REF!</definedName>
    <definedName name="BExB5G6EH68AYEP1UT0GHUEL3SLN" localSheetId="20" hidden="1">#REF!</definedName>
    <definedName name="BExB5G6EH68AYEP1UT0GHUEL3SLN" localSheetId="21" hidden="1">#REF!</definedName>
    <definedName name="BExB5G6EH68AYEP1UT0GHUEL3SLN" localSheetId="14" hidden="1">#REF!</definedName>
    <definedName name="BExB5G6EH68AYEP1UT0GHUEL3SLN" hidden="1">#REF!</definedName>
    <definedName name="BExB5LVGGXMNUN3D3452G3J62MKF" localSheetId="20" hidden="1">#REF!</definedName>
    <definedName name="BExB5LVGGXMNUN3D3452G3J62MKF" localSheetId="21" hidden="1">#REF!</definedName>
    <definedName name="BExB5LVGGXMNUN3D3452G3J62MKF" localSheetId="14" hidden="1">#REF!</definedName>
    <definedName name="BExB5LVGGXMNUN3D3452G3J62MKF" hidden="1">#REF!</definedName>
    <definedName name="BExB5QYVEZWFE5DQVHAM760EV05X" localSheetId="20" hidden="1">#REF!</definedName>
    <definedName name="BExB5QYVEZWFE5DQVHAM760EV05X" localSheetId="21" hidden="1">#REF!</definedName>
    <definedName name="BExB5QYVEZWFE5DQVHAM760EV05X" localSheetId="14" hidden="1">#REF!</definedName>
    <definedName name="BExB5QYVEZWFE5DQVHAM760EV05X" hidden="1">#REF!</definedName>
    <definedName name="BExB5U9IRH14EMOE0YGIE3WIVLFS" localSheetId="20" hidden="1">#REF!</definedName>
    <definedName name="BExB5U9IRH14EMOE0YGIE3WIVLFS" localSheetId="21" hidden="1">#REF!</definedName>
    <definedName name="BExB5U9IRH14EMOE0YGIE3WIVLFS" localSheetId="14" hidden="1">#REF!</definedName>
    <definedName name="BExB5U9IRH14EMOE0YGIE3WIVLFS" hidden="1">#REF!</definedName>
    <definedName name="BExB5V5WWQYPK4GCSYZQALJYGC94" localSheetId="20" hidden="1">#REF!</definedName>
    <definedName name="BExB5V5WWQYPK4GCSYZQALJYGC94" localSheetId="21" hidden="1">#REF!</definedName>
    <definedName name="BExB5V5WWQYPK4GCSYZQALJYGC94" localSheetId="14" hidden="1">#REF!</definedName>
    <definedName name="BExB5V5WWQYPK4GCSYZQALJYGC94" hidden="1">#REF!</definedName>
    <definedName name="BExB5VWYMOV6BAIH7XUBBVPU7MMD" localSheetId="20" hidden="1">#REF!</definedName>
    <definedName name="BExB5VWYMOV6BAIH7XUBBVPU7MMD" localSheetId="21" hidden="1">#REF!</definedName>
    <definedName name="BExB5VWYMOV6BAIH7XUBBVPU7MMD" localSheetId="14" hidden="1">#REF!</definedName>
    <definedName name="BExB5VWYMOV6BAIH7XUBBVPU7MMD" hidden="1">#REF!</definedName>
    <definedName name="BExB610DZWIJP1B72U9QM42COH2B" localSheetId="20" hidden="1">#REF!</definedName>
    <definedName name="BExB610DZWIJP1B72U9QM42COH2B" localSheetId="21" hidden="1">#REF!</definedName>
    <definedName name="BExB610DZWIJP1B72U9QM42COH2B" localSheetId="14" hidden="1">#REF!</definedName>
    <definedName name="BExB610DZWIJP1B72U9QM42COH2B" hidden="1">#REF!</definedName>
    <definedName name="BExB64AX81KEVMGZDXB25NB459SW" localSheetId="20" hidden="1">#REF!</definedName>
    <definedName name="BExB64AX81KEVMGZDXB25NB459SW" localSheetId="21" hidden="1">#REF!</definedName>
    <definedName name="BExB64AX81KEVMGZDXB25NB459SW" localSheetId="14" hidden="1">#REF!</definedName>
    <definedName name="BExB64AX81KEVMGZDXB25NB459SW" hidden="1">#REF!</definedName>
    <definedName name="BExB6C3FUAKK9ML5T767NMWGA9YB" localSheetId="20" hidden="1">#REF!</definedName>
    <definedName name="BExB6C3FUAKK9ML5T767NMWGA9YB" localSheetId="21" hidden="1">#REF!</definedName>
    <definedName name="BExB6C3FUAKK9ML5T767NMWGA9YB" localSheetId="14" hidden="1">#REF!</definedName>
    <definedName name="BExB6C3FUAKK9ML5T767NMWGA9YB" hidden="1">#REF!</definedName>
    <definedName name="BExB6C8X6JYRLKZKK17VE3QUNL3D" localSheetId="20" hidden="1">#REF!</definedName>
    <definedName name="BExB6C8X6JYRLKZKK17VE3QUNL3D" localSheetId="21" hidden="1">#REF!</definedName>
    <definedName name="BExB6C8X6JYRLKZKK17VE3QUNL3D" localSheetId="14" hidden="1">#REF!</definedName>
    <definedName name="BExB6C8X6JYRLKZKK17VE3QUNL3D" hidden="1">#REF!</definedName>
    <definedName name="BExB6HN3QRFPXM71MDUK21BKM7PF" localSheetId="20" hidden="1">#REF!</definedName>
    <definedName name="BExB6HN3QRFPXM71MDUK21BKM7PF" localSheetId="21" hidden="1">#REF!</definedName>
    <definedName name="BExB6HN3QRFPXM71MDUK21BKM7PF" localSheetId="14" hidden="1">#REF!</definedName>
    <definedName name="BExB6HN3QRFPXM71MDUK21BKM7PF" hidden="1">#REF!</definedName>
    <definedName name="BExB6I39SKL5BMHHDD9EED7FQD9Z" localSheetId="20" hidden="1">#REF!</definedName>
    <definedName name="BExB6I39SKL5BMHHDD9EED7FQD9Z" localSheetId="21" hidden="1">#REF!</definedName>
    <definedName name="BExB6I39SKL5BMHHDD9EED7FQD9Z" localSheetId="14" hidden="1">#REF!</definedName>
    <definedName name="BExB6I39SKL5BMHHDD9EED7FQD9Z" hidden="1">#REF!</definedName>
    <definedName name="BExB6IZMHCZ3LB7N73KD90YB1HBZ" localSheetId="20" hidden="1">#REF!</definedName>
    <definedName name="BExB6IZMHCZ3LB7N73KD90YB1HBZ" localSheetId="21" hidden="1">#REF!</definedName>
    <definedName name="BExB6IZMHCZ3LB7N73KD90YB1HBZ" localSheetId="14" hidden="1">#REF!</definedName>
    <definedName name="BExB6IZMHCZ3LB7N73KD90YB1HBZ" hidden="1">#REF!</definedName>
    <definedName name="BExB719SGNX4Y8NE6JEXC555K596" localSheetId="20" hidden="1">#REF!</definedName>
    <definedName name="BExB719SGNX4Y8NE6JEXC555K596" localSheetId="21" hidden="1">#REF!</definedName>
    <definedName name="BExB719SGNX4Y8NE6JEXC555K596" localSheetId="14" hidden="1">#REF!</definedName>
    <definedName name="BExB719SGNX4Y8NE6JEXC555K596" hidden="1">#REF!</definedName>
    <definedName name="BExB7265DCHKS7V2OWRBXCZTEIW9" localSheetId="20" hidden="1">#REF!</definedName>
    <definedName name="BExB7265DCHKS7V2OWRBXCZTEIW9" localSheetId="21" hidden="1">#REF!</definedName>
    <definedName name="BExB7265DCHKS7V2OWRBXCZTEIW9" localSheetId="14" hidden="1">#REF!</definedName>
    <definedName name="BExB7265DCHKS7V2OWRBXCZTEIW9" hidden="1">#REF!</definedName>
    <definedName name="BExB74PS5P9G0P09Y6DZSCX0FLTJ" localSheetId="20" hidden="1">#REF!</definedName>
    <definedName name="BExB74PS5P9G0P09Y6DZSCX0FLTJ" localSheetId="21" hidden="1">#REF!</definedName>
    <definedName name="BExB74PS5P9G0P09Y6DZSCX0FLTJ" localSheetId="14" hidden="1">#REF!</definedName>
    <definedName name="BExB74PS5P9G0P09Y6DZSCX0FLTJ" hidden="1">#REF!</definedName>
    <definedName name="BExB78RH79J0MIF7H8CAZ0CFE88Q" localSheetId="20" hidden="1">#REF!</definedName>
    <definedName name="BExB78RH79J0MIF7H8CAZ0CFE88Q" localSheetId="21" hidden="1">#REF!</definedName>
    <definedName name="BExB78RH79J0MIF7H8CAZ0CFE88Q" localSheetId="14" hidden="1">#REF!</definedName>
    <definedName name="BExB78RH79J0MIF7H8CAZ0CFE88Q" hidden="1">#REF!</definedName>
    <definedName name="BExB7ELT09HGDVO5BJC1ZY9D09GZ" localSheetId="20" hidden="1">#REF!</definedName>
    <definedName name="BExB7ELT09HGDVO5BJC1ZY9D09GZ" localSheetId="21" hidden="1">#REF!</definedName>
    <definedName name="BExB7ELT09HGDVO5BJC1ZY9D09GZ" localSheetId="14" hidden="1">#REF!</definedName>
    <definedName name="BExB7ELT09HGDVO5BJC1ZY9D09GZ" hidden="1">#REF!</definedName>
    <definedName name="BExB7F7EIHG0MYMQYUVG9HIZPHMZ" localSheetId="20" hidden="1">#REF!</definedName>
    <definedName name="BExB7F7EIHG0MYMQYUVG9HIZPHMZ" localSheetId="21" hidden="1">#REF!</definedName>
    <definedName name="BExB7F7EIHG0MYMQYUVG9HIZPHMZ" localSheetId="14" hidden="1">#REF!</definedName>
    <definedName name="BExB7F7EIHG0MYMQYUVG9HIZPHMZ" hidden="1">#REF!</definedName>
    <definedName name="BExB806PAXX70XUTA3ZI7OORD78R" localSheetId="20" hidden="1">#REF!</definedName>
    <definedName name="BExB806PAXX70XUTA3ZI7OORD78R" localSheetId="21" hidden="1">#REF!</definedName>
    <definedName name="BExB806PAXX70XUTA3ZI7OORD78R" localSheetId="14" hidden="1">#REF!</definedName>
    <definedName name="BExB806PAXX70XUTA3ZI7OORD78R" hidden="1">#REF!</definedName>
    <definedName name="BExB83199EQQS6I5HE7WADNCK8OE" localSheetId="20" hidden="1">#REF!</definedName>
    <definedName name="BExB83199EQQS6I5HE7WADNCK8OE" localSheetId="21" hidden="1">#REF!</definedName>
    <definedName name="BExB83199EQQS6I5HE7WADNCK8OE" localSheetId="14" hidden="1">#REF!</definedName>
    <definedName name="BExB83199EQQS6I5HE7WADNCK8OE" hidden="1">#REF!</definedName>
    <definedName name="BExB8HF4UBVZKQCSRFRUQL2EE6VL" localSheetId="20" hidden="1">#REF!</definedName>
    <definedName name="BExB8HF4UBVZKQCSRFRUQL2EE6VL" localSheetId="21" hidden="1">#REF!</definedName>
    <definedName name="BExB8HF4UBVZKQCSRFRUQL2EE6VL" localSheetId="14" hidden="1">#REF!</definedName>
    <definedName name="BExB8HF4UBVZKQCSRFRUQL2EE6VL" hidden="1">#REF!</definedName>
    <definedName name="BExB8HKHKZ1ORJZUYGG2M4VSCC39" localSheetId="20" hidden="1">#REF!</definedName>
    <definedName name="BExB8HKHKZ1ORJZUYGG2M4VSCC39" localSheetId="21" hidden="1">#REF!</definedName>
    <definedName name="BExB8HKHKZ1ORJZUYGG2M4VSCC39" localSheetId="14" hidden="1">#REF!</definedName>
    <definedName name="BExB8HKHKZ1ORJZUYGG2M4VSCC39" hidden="1">#REF!</definedName>
    <definedName name="BExB8HV9YUS1Q77M9SNFRKDLU5HS" localSheetId="20" hidden="1">#REF!</definedName>
    <definedName name="BExB8HV9YUS1Q77M9SNFRKDLU5HS" localSheetId="21" hidden="1">#REF!</definedName>
    <definedName name="BExB8HV9YUS1Q77M9SNFRKDLU5HS" localSheetId="14" hidden="1">#REF!</definedName>
    <definedName name="BExB8HV9YUS1Q77M9SNFRKDLU5HS" hidden="1">#REF!</definedName>
    <definedName name="BExB8QPH8DC5BESEVPSMBCWVN6PO" localSheetId="20" hidden="1">#REF!</definedName>
    <definedName name="BExB8QPH8DC5BESEVPSMBCWVN6PO" localSheetId="21" hidden="1">#REF!</definedName>
    <definedName name="BExB8QPH8DC5BESEVPSMBCWVN6PO" localSheetId="14" hidden="1">#REF!</definedName>
    <definedName name="BExB8QPH8DC5BESEVPSMBCWVN6PO" hidden="1">#REF!</definedName>
    <definedName name="BExB8U5N0D85YR8APKN3PPKG0FWP" localSheetId="20" hidden="1">#REF!</definedName>
    <definedName name="BExB8U5N0D85YR8APKN3PPKG0FWP" localSheetId="21" hidden="1">#REF!</definedName>
    <definedName name="BExB8U5N0D85YR8APKN3PPKG0FWP" localSheetId="14" hidden="1">#REF!</definedName>
    <definedName name="BExB8U5N0D85YR8APKN3PPKG0FWP" hidden="1">#REF!</definedName>
    <definedName name="BExB93G413CK5DKO7925ZHSOBGIN" localSheetId="20" hidden="1">#REF!</definedName>
    <definedName name="BExB93G413CK5DKO7925ZHSOBGIN" localSheetId="21" hidden="1">#REF!</definedName>
    <definedName name="BExB93G413CK5DKO7925ZHSOBGIN" localSheetId="14" hidden="1">#REF!</definedName>
    <definedName name="BExB93G413CK5DKO7925ZHSOBGIN" hidden="1">#REF!</definedName>
    <definedName name="BExB96LBXL1JW5A4PP93UJ9UDLKZ" localSheetId="20" hidden="1">#REF!</definedName>
    <definedName name="BExB96LBXL1JW5A4PP93UJ9UDLKZ" localSheetId="21" hidden="1">#REF!</definedName>
    <definedName name="BExB96LBXL1JW5A4PP93UJ9UDLKZ" localSheetId="14" hidden="1">#REF!</definedName>
    <definedName name="BExB96LBXL1JW5A4PP93UJ9UDLKZ" hidden="1">#REF!</definedName>
    <definedName name="BExB9DHI5I2TJ2LXYPM98EE81L27" localSheetId="20" hidden="1">#REF!</definedName>
    <definedName name="BExB9DHI5I2TJ2LXYPM98EE81L27" localSheetId="21" hidden="1">#REF!</definedName>
    <definedName name="BExB9DHI5I2TJ2LXYPM98EE81L27" localSheetId="14" hidden="1">#REF!</definedName>
    <definedName name="BExB9DHI5I2TJ2LXYPM98EE81L27" hidden="1">#REF!</definedName>
    <definedName name="BExB9G6LZG5OQUY0GZLHX066V3D4" localSheetId="20" hidden="1">#REF!</definedName>
    <definedName name="BExB9G6LZG5OQUY0GZLHX066V3D4" localSheetId="21" hidden="1">#REF!</definedName>
    <definedName name="BExB9G6LZG5OQUY0GZLHX066V3D4" localSheetId="14" hidden="1">#REF!</definedName>
    <definedName name="BExB9G6LZG5OQUY0GZLHX066V3D4" hidden="1">#REF!</definedName>
    <definedName name="BExB9IFG9FW3RQUDIMDFKIYDB4HE" localSheetId="20" hidden="1">#REF!</definedName>
    <definedName name="BExB9IFG9FW3RQUDIMDFKIYDB4HE" localSheetId="21" hidden="1">#REF!</definedName>
    <definedName name="BExB9IFG9FW3RQUDIMDFKIYDB4HE" localSheetId="14" hidden="1">#REF!</definedName>
    <definedName name="BExB9IFG9FW3RQUDIMDFKIYDB4HE" hidden="1">#REF!</definedName>
    <definedName name="BExB9NDIZ7LGMTL8351GRA6VK2K0" localSheetId="20" hidden="1">#REF!</definedName>
    <definedName name="BExB9NDIZ7LGMTL8351GRA6VK2K0" localSheetId="21" hidden="1">#REF!</definedName>
    <definedName name="BExB9NDIZ7LGMTL8351GRA6VK2K0" localSheetId="14" hidden="1">#REF!</definedName>
    <definedName name="BExB9NDIZ7LGMTL8351GRA6VK2K0" hidden="1">#REF!</definedName>
    <definedName name="BExB9Q2MZZHBGW8QQKVEYIMJBPIE" localSheetId="20" hidden="1">#REF!</definedName>
    <definedName name="BExB9Q2MZZHBGW8QQKVEYIMJBPIE" localSheetId="21" hidden="1">#REF!</definedName>
    <definedName name="BExB9Q2MZZHBGW8QQKVEYIMJBPIE" localSheetId="14" hidden="1">#REF!</definedName>
    <definedName name="BExB9Q2MZZHBGW8QQKVEYIMJBPIE" hidden="1">#REF!</definedName>
    <definedName name="BExBA1GON0EZRJ20UYPILAPLNQWM" localSheetId="20" hidden="1">#REF!</definedName>
    <definedName name="BExBA1GON0EZRJ20UYPILAPLNQWM" localSheetId="21" hidden="1">#REF!</definedName>
    <definedName name="BExBA1GON0EZRJ20UYPILAPLNQWM" localSheetId="14" hidden="1">#REF!</definedName>
    <definedName name="BExBA1GON0EZRJ20UYPILAPLNQWM" hidden="1">#REF!</definedName>
    <definedName name="BExBA525BALJ5HMTDMMSM5WWJ1YW" localSheetId="20" hidden="1">#REF!</definedName>
    <definedName name="BExBA525BALJ5HMTDMMSM5WWJ1YW" localSheetId="21" hidden="1">#REF!</definedName>
    <definedName name="BExBA525BALJ5HMTDMMSM5WWJ1YW" localSheetId="14" hidden="1">#REF!</definedName>
    <definedName name="BExBA525BALJ5HMTDMMSM5WWJ1YW" hidden="1">#REF!</definedName>
    <definedName name="BExBA69ASGYRZW1G1DYIS9QRRTBN" localSheetId="20" hidden="1">#REF!</definedName>
    <definedName name="BExBA69ASGYRZW1G1DYIS9QRRTBN" localSheetId="21" hidden="1">#REF!</definedName>
    <definedName name="BExBA69ASGYRZW1G1DYIS9QRRTBN" localSheetId="14" hidden="1">#REF!</definedName>
    <definedName name="BExBA69ASGYRZW1G1DYIS9QRRTBN" hidden="1">#REF!</definedName>
    <definedName name="BExBA6K42582A14WFFWQ3Q8QQWB6" localSheetId="20" hidden="1">#REF!</definedName>
    <definedName name="BExBA6K42582A14WFFWQ3Q8QQWB6" localSheetId="21" hidden="1">#REF!</definedName>
    <definedName name="BExBA6K42582A14WFFWQ3Q8QQWB6" localSheetId="14" hidden="1">#REF!</definedName>
    <definedName name="BExBA6K42582A14WFFWQ3Q8QQWB6" hidden="1">#REF!</definedName>
    <definedName name="BExBA8I5D4R8R2PYQ1K16TWGTOEP" localSheetId="20" hidden="1">#REF!</definedName>
    <definedName name="BExBA8I5D4R8R2PYQ1K16TWGTOEP" localSheetId="21" hidden="1">#REF!</definedName>
    <definedName name="BExBA8I5D4R8R2PYQ1K16TWGTOEP" localSheetId="14" hidden="1">#REF!</definedName>
    <definedName name="BExBA8I5D4R8R2PYQ1K16TWGTOEP" hidden="1">#REF!</definedName>
    <definedName name="BExBA93PE0DGUUTA7LLSIGBIXWE5" localSheetId="20" hidden="1">#REF!</definedName>
    <definedName name="BExBA93PE0DGUUTA7LLSIGBIXWE5" localSheetId="21" hidden="1">#REF!</definedName>
    <definedName name="BExBA93PE0DGUUTA7LLSIGBIXWE5" localSheetId="14" hidden="1">#REF!</definedName>
    <definedName name="BExBA93PE0DGUUTA7LLSIGBIXWE5" hidden="1">#REF!</definedName>
    <definedName name="BExBABCQMR685CQ1SC8CECO7GTGB" localSheetId="20" hidden="1">#REF!</definedName>
    <definedName name="BExBABCQMR685CQ1SC8CECO7GTGB" localSheetId="21" hidden="1">#REF!</definedName>
    <definedName name="BExBABCQMR685CQ1SC8CECO7GTGB" localSheetId="14" hidden="1">#REF!</definedName>
    <definedName name="BExBABCQMR685CQ1SC8CECO7GTGB" hidden="1">#REF!</definedName>
    <definedName name="BExBAI8X0FKDQJ6YZJQDTTG4ZCWY" localSheetId="20" hidden="1">#REF!</definedName>
    <definedName name="BExBAI8X0FKDQJ6YZJQDTTG4ZCWY" localSheetId="21" hidden="1">#REF!</definedName>
    <definedName name="BExBAI8X0FKDQJ6YZJQDTTG4ZCWY" localSheetId="14" hidden="1">#REF!</definedName>
    <definedName name="BExBAI8X0FKDQJ6YZJQDTTG4ZCWY" hidden="1">#REF!</definedName>
    <definedName name="BExBAKN7XIBAXCF9PCNVS038PCQO" localSheetId="20" hidden="1">#REF!</definedName>
    <definedName name="BExBAKN7XIBAXCF9PCNVS038PCQO" localSheetId="21" hidden="1">#REF!</definedName>
    <definedName name="BExBAKN7XIBAXCF9PCNVS038PCQO" localSheetId="14" hidden="1">#REF!</definedName>
    <definedName name="BExBAKN7XIBAXCF9PCNVS038PCQO" hidden="1">#REF!</definedName>
    <definedName name="BExBAKXZ7PBW3DDKKA5MWC1ZUC7O" localSheetId="20" hidden="1">#REF!</definedName>
    <definedName name="BExBAKXZ7PBW3DDKKA5MWC1ZUC7O" localSheetId="21" hidden="1">#REF!</definedName>
    <definedName name="BExBAKXZ7PBW3DDKKA5MWC1ZUC7O" localSheetId="14" hidden="1">#REF!</definedName>
    <definedName name="BExBAKXZ7PBW3DDKKA5MWC1ZUC7O" hidden="1">#REF!</definedName>
    <definedName name="BExBAO8NLXZXHO6KCIECSFCH3RR0" localSheetId="20" hidden="1">#REF!</definedName>
    <definedName name="BExBAO8NLXZXHO6KCIECSFCH3RR0" localSheetId="21" hidden="1">#REF!</definedName>
    <definedName name="BExBAO8NLXZXHO6KCIECSFCH3RR0" localSheetId="14" hidden="1">#REF!</definedName>
    <definedName name="BExBAO8NLXZXHO6KCIECSFCH3RR0" hidden="1">#REF!</definedName>
    <definedName name="BExBAOOT1KBSIEISN1ADL4RMY879" localSheetId="20" hidden="1">#REF!</definedName>
    <definedName name="BExBAOOT1KBSIEISN1ADL4RMY879" localSheetId="21" hidden="1">#REF!</definedName>
    <definedName name="BExBAOOT1KBSIEISN1ADL4RMY879" localSheetId="14" hidden="1">#REF!</definedName>
    <definedName name="BExBAOOT1KBSIEISN1ADL4RMY879" hidden="1">#REF!</definedName>
    <definedName name="BExBAVKX8Q09370X1GCZWJ4E91YJ" localSheetId="20" hidden="1">#REF!</definedName>
    <definedName name="BExBAVKX8Q09370X1GCZWJ4E91YJ" localSheetId="21" hidden="1">#REF!</definedName>
    <definedName name="BExBAVKX8Q09370X1GCZWJ4E91YJ" localSheetId="14" hidden="1">#REF!</definedName>
    <definedName name="BExBAVKX8Q09370X1GCZWJ4E91YJ" hidden="1">#REF!</definedName>
    <definedName name="BExBAX2X2ENJYO4QTR5VAIQ86L7B" localSheetId="20" hidden="1">#REF!</definedName>
    <definedName name="BExBAX2X2ENJYO4QTR5VAIQ86L7B" localSheetId="21" hidden="1">#REF!</definedName>
    <definedName name="BExBAX2X2ENJYO4QTR5VAIQ86L7B" localSheetId="14" hidden="1">#REF!</definedName>
    <definedName name="BExBAX2X2ENJYO4QTR5VAIQ86L7B" hidden="1">#REF!</definedName>
    <definedName name="BExBAZ13D3F1DVJQ6YJ8JGUYEYJE" localSheetId="20" hidden="1">#REF!</definedName>
    <definedName name="BExBAZ13D3F1DVJQ6YJ8JGUYEYJE" localSheetId="21" hidden="1">#REF!</definedName>
    <definedName name="BExBAZ13D3F1DVJQ6YJ8JGUYEYJE" localSheetId="14" hidden="1">#REF!</definedName>
    <definedName name="BExBAZ13D3F1DVJQ6YJ8JGUYEYJE" hidden="1">#REF!</definedName>
    <definedName name="BExBBMPCB1QOZY8WWEX4J21JDE6U" localSheetId="20" hidden="1">#REF!</definedName>
    <definedName name="BExBBMPCB1QOZY8WWEX4J21JDE6U" localSheetId="21" hidden="1">#REF!</definedName>
    <definedName name="BExBBMPCB1QOZY8WWEX4J21JDE6U" localSheetId="14" hidden="1">#REF!</definedName>
    <definedName name="BExBBMPCB1QOZY8WWEX4J21JDE6U" hidden="1">#REF!</definedName>
    <definedName name="BExBBU1QQWUE0YFG7O1TN0RFLSSG" localSheetId="20" hidden="1">#REF!</definedName>
    <definedName name="BExBBU1QQWUE0YFG7O1TN0RFLSSG" localSheetId="21" hidden="1">#REF!</definedName>
    <definedName name="BExBBU1QQWUE0YFG7O1TN0RFLSSG" localSheetId="14" hidden="1">#REF!</definedName>
    <definedName name="BExBBU1QQWUE0YFG7O1TN0RFLSSG" hidden="1">#REF!</definedName>
    <definedName name="BExBBUCJQRR74Q7GPWDEZXYK2KJL" localSheetId="20" hidden="1">#REF!</definedName>
    <definedName name="BExBBUCJQRR74Q7GPWDEZXYK2KJL" localSheetId="21" hidden="1">#REF!</definedName>
    <definedName name="BExBBUCJQRR74Q7GPWDEZXYK2KJL" localSheetId="14" hidden="1">#REF!</definedName>
    <definedName name="BExBBUCJQRR74Q7GPWDEZXYK2KJL" hidden="1">#REF!</definedName>
    <definedName name="BExBBV8XVMD9CKZY711T0BN7H3PM" localSheetId="20" hidden="1">#REF!</definedName>
    <definedName name="BExBBV8XVMD9CKZY711T0BN7H3PM" localSheetId="21" hidden="1">#REF!</definedName>
    <definedName name="BExBBV8XVMD9CKZY711T0BN7H3PM" localSheetId="14" hidden="1">#REF!</definedName>
    <definedName name="BExBBV8XVMD9CKZY711T0BN7H3PM" hidden="1">#REF!</definedName>
    <definedName name="BExBC78HXWXHO3XAB6E8NVTBGLJS" localSheetId="20" hidden="1">#REF!</definedName>
    <definedName name="BExBC78HXWXHO3XAB6E8NVTBGLJS" localSheetId="21" hidden="1">#REF!</definedName>
    <definedName name="BExBC78HXWXHO3XAB6E8NVTBGLJS" localSheetId="14" hidden="1">#REF!</definedName>
    <definedName name="BExBC78HXWXHO3XAB6E8NVTBGLJS" hidden="1">#REF!</definedName>
    <definedName name="BExBCFH3SMGZ2IPHFB6BCM9O3W0H" localSheetId="20" hidden="1">#REF!</definedName>
    <definedName name="BExBCFH3SMGZ2IPHFB6BCM9O3W0H" localSheetId="21" hidden="1">#REF!</definedName>
    <definedName name="BExBCFH3SMGZ2IPHFB6BCM9O3W0H" localSheetId="14" hidden="1">#REF!</definedName>
    <definedName name="BExBCFH3SMGZ2IPHFB6BCM9O3W0H" hidden="1">#REF!</definedName>
    <definedName name="BExBCK9SCAABKOT9IP6TEPRR7YDT" localSheetId="20" hidden="1">#REF!</definedName>
    <definedName name="BExBCK9SCAABKOT9IP6TEPRR7YDT" localSheetId="21" hidden="1">#REF!</definedName>
    <definedName name="BExBCK9SCAABKOT9IP6TEPRR7YDT" localSheetId="14" hidden="1">#REF!</definedName>
    <definedName name="BExBCK9SCAABKOT9IP6TEPRR7YDT" hidden="1">#REF!</definedName>
    <definedName name="BExBCKKJTIRKC1RZJRTK65HHLX4W" localSheetId="20" hidden="1">#REF!</definedName>
    <definedName name="BExBCKKJTIRKC1RZJRTK65HHLX4W" localSheetId="21" hidden="1">#REF!</definedName>
    <definedName name="BExBCKKJTIRKC1RZJRTK65HHLX4W" localSheetId="14" hidden="1">#REF!</definedName>
    <definedName name="BExBCKKJTIRKC1RZJRTK65HHLX4W" hidden="1">#REF!</definedName>
    <definedName name="BExBCLMEPAN3XXX174TU8SS0627Q" localSheetId="20" hidden="1">#REF!</definedName>
    <definedName name="BExBCLMEPAN3XXX174TU8SS0627Q" localSheetId="21" hidden="1">#REF!</definedName>
    <definedName name="BExBCLMEPAN3XXX174TU8SS0627Q" localSheetId="14" hidden="1">#REF!</definedName>
    <definedName name="BExBCLMEPAN3XXX174TU8SS0627Q" hidden="1">#REF!</definedName>
    <definedName name="BExBCRBEYR2KZ8FAQFZ2NHY13WIY" localSheetId="20" hidden="1">#REF!</definedName>
    <definedName name="BExBCRBEYR2KZ8FAQFZ2NHY13WIY" localSheetId="21" hidden="1">#REF!</definedName>
    <definedName name="BExBCRBEYR2KZ8FAQFZ2NHY13WIY" localSheetId="14" hidden="1">#REF!</definedName>
    <definedName name="BExBCRBEYR2KZ8FAQFZ2NHY13WIY" hidden="1">#REF!</definedName>
    <definedName name="BExBD4I559NXSV6J07Q343TKYMVJ" localSheetId="20" hidden="1">#REF!</definedName>
    <definedName name="BExBD4I559NXSV6J07Q343TKYMVJ" localSheetId="21" hidden="1">#REF!</definedName>
    <definedName name="BExBD4I559NXSV6J07Q343TKYMVJ" localSheetId="14" hidden="1">#REF!</definedName>
    <definedName name="BExBD4I559NXSV6J07Q343TKYMVJ" hidden="1">#REF!</definedName>
    <definedName name="BExBD9W8C0W9N6L1AFL18JP4H94W" localSheetId="20" hidden="1">#REF!</definedName>
    <definedName name="BExBD9W8C0W9N6L1AFL18JP4H94W" localSheetId="21" hidden="1">#REF!</definedName>
    <definedName name="BExBD9W8C0W9N6L1AFL18JP4H94W" localSheetId="14" hidden="1">#REF!</definedName>
    <definedName name="BExBD9W8C0W9N6L1AFL18JP4H94W" hidden="1">#REF!</definedName>
    <definedName name="BExBDBZQLTX3OGFYGULQFK5WEZU5" localSheetId="20" hidden="1">#REF!</definedName>
    <definedName name="BExBDBZQLTX3OGFYGULQFK5WEZU5" localSheetId="21" hidden="1">#REF!</definedName>
    <definedName name="BExBDBZQLTX3OGFYGULQFK5WEZU5" localSheetId="14" hidden="1">#REF!</definedName>
    <definedName name="BExBDBZQLTX3OGFYGULQFK5WEZU5" hidden="1">#REF!</definedName>
    <definedName name="BExBDJS9TUEU8Z84IV59E5V4T8K6" localSheetId="20" hidden="1">#REF!</definedName>
    <definedName name="BExBDJS9TUEU8Z84IV59E5V4T8K6" localSheetId="21" hidden="1">#REF!</definedName>
    <definedName name="BExBDJS9TUEU8Z84IV59E5V4T8K6" localSheetId="14" hidden="1">#REF!</definedName>
    <definedName name="BExBDJS9TUEU8Z84IV59E5V4T8K6" hidden="1">#REF!</definedName>
    <definedName name="BExBDKOMSVH4XMH52CFJ3F028I9R" localSheetId="20" hidden="1">#REF!</definedName>
    <definedName name="BExBDKOMSVH4XMH52CFJ3F028I9R" localSheetId="21" hidden="1">#REF!</definedName>
    <definedName name="BExBDKOMSVH4XMH52CFJ3F028I9R" localSheetId="14" hidden="1">#REF!</definedName>
    <definedName name="BExBDKOMSVH4XMH52CFJ3F028I9R" hidden="1">#REF!</definedName>
    <definedName name="BExBDSRXVZQ0W5WXQMP5XD00GRRL" localSheetId="20" hidden="1">#REF!</definedName>
    <definedName name="BExBDSRXVZQ0W5WXQMP5XD00GRRL" localSheetId="21" hidden="1">#REF!</definedName>
    <definedName name="BExBDSRXVZQ0W5WXQMP5XD00GRRL" localSheetId="14" hidden="1">#REF!</definedName>
    <definedName name="BExBDSRXVZQ0W5WXQMP5XD00GRRL" hidden="1">#REF!</definedName>
    <definedName name="BExBDTJ0J7XEHB9OATXFF5I8FZBJ" localSheetId="20" hidden="1">#REF!</definedName>
    <definedName name="BExBDTJ0J7XEHB9OATXFF5I8FZBJ" localSheetId="21" hidden="1">#REF!</definedName>
    <definedName name="BExBDTJ0J7XEHB9OATXFF5I8FZBJ" localSheetId="14" hidden="1">#REF!</definedName>
    <definedName name="BExBDTJ0J7XEHB9OATXFF5I8FZBJ" hidden="1">#REF!</definedName>
    <definedName name="BExBDUVGK3E1J4JY9ZYTS7V14BLY" localSheetId="20" hidden="1">#REF!</definedName>
    <definedName name="BExBDUVGK3E1J4JY9ZYTS7V14BLY" localSheetId="21" hidden="1">#REF!</definedName>
    <definedName name="BExBDUVGK3E1J4JY9ZYTS7V14BLY" localSheetId="14" hidden="1">#REF!</definedName>
    <definedName name="BExBDUVGK3E1J4JY9ZYTS7V14BLY" hidden="1">#REF!</definedName>
    <definedName name="BExBE0KGY14GSWOGPU4HSJRLD2UD" localSheetId="20" hidden="1">#REF!</definedName>
    <definedName name="BExBE0KGY14GSWOGPU4HSJRLD2UD" localSheetId="21" hidden="1">#REF!</definedName>
    <definedName name="BExBE0KGY14GSWOGPU4HSJRLD2UD" localSheetId="14" hidden="1">#REF!</definedName>
    <definedName name="BExBE0KGY14GSWOGPU4HSJRLD2UD" hidden="1">#REF!</definedName>
    <definedName name="BExBE162OSBKD30I7T1DKKPT3I9I" localSheetId="20" hidden="1">#REF!</definedName>
    <definedName name="BExBE162OSBKD30I7T1DKKPT3I9I" localSheetId="21" hidden="1">#REF!</definedName>
    <definedName name="BExBE162OSBKD30I7T1DKKPT3I9I" localSheetId="14" hidden="1">#REF!</definedName>
    <definedName name="BExBE162OSBKD30I7T1DKKPT3I9I" hidden="1">#REF!</definedName>
    <definedName name="BExBEC9ATLQZF86W1M3APSM4HEOH" localSheetId="20" hidden="1">#REF!</definedName>
    <definedName name="BExBEC9ATLQZF86W1M3APSM4HEOH" localSheetId="21" hidden="1">#REF!</definedName>
    <definedName name="BExBEC9ATLQZF86W1M3APSM4HEOH" localSheetId="14" hidden="1">#REF!</definedName>
    <definedName name="BExBEC9ATLQZF86W1M3APSM4HEOH" hidden="1">#REF!</definedName>
    <definedName name="BExBEXU4CFCM1P5CTZ4NE14PBGDA" localSheetId="20" hidden="1">#REF!</definedName>
    <definedName name="BExBEXU4CFCM1P5CTZ4NE14PBGDA" localSheetId="21" hidden="1">#REF!</definedName>
    <definedName name="BExBEXU4CFCM1P5CTZ4NE14PBGDA" localSheetId="14" hidden="1">#REF!</definedName>
    <definedName name="BExBEXU4CFCM1P5CTZ4NE14PBGDA" hidden="1">#REF!</definedName>
    <definedName name="BExBEYFQJE9YK12A6JBMRFKEC7RN" localSheetId="20" hidden="1">#REF!</definedName>
    <definedName name="BExBEYFQJE9YK12A6JBMRFKEC7RN" localSheetId="21" hidden="1">#REF!</definedName>
    <definedName name="BExBEYFQJE9YK12A6JBMRFKEC7RN" localSheetId="14" hidden="1">#REF!</definedName>
    <definedName name="BExBEYFQJE9YK12A6JBMRFKEC7RN" hidden="1">#REF!</definedName>
    <definedName name="BExBG1ED81J2O4A2S5F5Y3BPHMCR" localSheetId="20" hidden="1">#REF!</definedName>
    <definedName name="BExBG1ED81J2O4A2S5F5Y3BPHMCR" localSheetId="21" hidden="1">#REF!</definedName>
    <definedName name="BExBG1ED81J2O4A2S5F5Y3BPHMCR" localSheetId="14" hidden="1">#REF!</definedName>
    <definedName name="BExBG1ED81J2O4A2S5F5Y3BPHMCR" hidden="1">#REF!</definedName>
    <definedName name="BExCRK0K58VDM9V35DGI6VK8C92V" localSheetId="20" hidden="1">#REF!</definedName>
    <definedName name="BExCRK0K58VDM9V35DGI6VK8C92V" localSheetId="21" hidden="1">#REF!</definedName>
    <definedName name="BExCRK0K58VDM9V35DGI6VK8C92V" localSheetId="14" hidden="1">#REF!</definedName>
    <definedName name="BExCRK0K58VDM9V35DGI6VK8C92V" hidden="1">#REF!</definedName>
    <definedName name="BExCRLIHS7466WFJ3RPIUGGXYESZ" localSheetId="20" hidden="1">#REF!</definedName>
    <definedName name="BExCRLIHS7466WFJ3RPIUGGXYESZ" localSheetId="21" hidden="1">#REF!</definedName>
    <definedName name="BExCRLIHS7466WFJ3RPIUGGXYESZ" localSheetId="14" hidden="1">#REF!</definedName>
    <definedName name="BExCRLIHS7466WFJ3RPIUGGXYESZ" hidden="1">#REF!</definedName>
    <definedName name="BExCRXSXMF4LHAQZHN64FXJPMVZ7" localSheetId="20" hidden="1">#REF!</definedName>
    <definedName name="BExCRXSXMF4LHAQZHN64FXJPMVZ7" localSheetId="21" hidden="1">#REF!</definedName>
    <definedName name="BExCRXSXMF4LHAQZHN64FXJPMVZ7" localSheetId="14" hidden="1">#REF!</definedName>
    <definedName name="BExCRXSXMF4LHAQZHN64FXJPMVZ7" hidden="1">#REF!</definedName>
    <definedName name="BExCS1EDDUEAEWHVYXHIP9I1WCJH" localSheetId="20" hidden="1">#REF!</definedName>
    <definedName name="BExCS1EDDUEAEWHVYXHIP9I1WCJH" localSheetId="21" hidden="1">#REF!</definedName>
    <definedName name="BExCS1EDDUEAEWHVYXHIP9I1WCJH" localSheetId="14" hidden="1">#REF!</definedName>
    <definedName name="BExCS1EDDUEAEWHVYXHIP9I1WCJH" hidden="1">#REF!</definedName>
    <definedName name="BExCS1P5QG0X3OTHKX07RALOE5T5" localSheetId="20" hidden="1">#REF!</definedName>
    <definedName name="BExCS1P5QG0X3OTHKX07RALOE5T5" localSheetId="21" hidden="1">#REF!</definedName>
    <definedName name="BExCS1P5QG0X3OTHKX07RALOE5T5" localSheetId="14" hidden="1">#REF!</definedName>
    <definedName name="BExCS1P5QG0X3OTHKX07RALOE5T5" hidden="1">#REF!</definedName>
    <definedName name="BExCS7ZPMHFJ4UJDAL8CQOLSZ13B" localSheetId="20" hidden="1">#REF!</definedName>
    <definedName name="BExCS7ZPMHFJ4UJDAL8CQOLSZ13B" localSheetId="21" hidden="1">#REF!</definedName>
    <definedName name="BExCS7ZPMHFJ4UJDAL8CQOLSZ13B" localSheetId="14" hidden="1">#REF!</definedName>
    <definedName name="BExCS7ZPMHFJ4UJDAL8CQOLSZ13B" hidden="1">#REF!</definedName>
    <definedName name="BExCS8W4NJUZH9S1CYB6XSDLEPBW" localSheetId="20" hidden="1">#REF!</definedName>
    <definedName name="BExCS8W4NJUZH9S1CYB6XSDLEPBW" localSheetId="21" hidden="1">#REF!</definedName>
    <definedName name="BExCS8W4NJUZH9S1CYB6XSDLEPBW" localSheetId="14" hidden="1">#REF!</definedName>
    <definedName name="BExCS8W4NJUZH9S1CYB6XSDLEPBW" hidden="1">#REF!</definedName>
    <definedName name="BExCSAE1M6G20R41J0Y24YNN0YC1" localSheetId="20" hidden="1">#REF!</definedName>
    <definedName name="BExCSAE1M6G20R41J0Y24YNN0YC1" localSheetId="21" hidden="1">#REF!</definedName>
    <definedName name="BExCSAE1M6G20R41J0Y24YNN0YC1" localSheetId="14" hidden="1">#REF!</definedName>
    <definedName name="BExCSAE1M6G20R41J0Y24YNN0YC1" hidden="1">#REF!</definedName>
    <definedName name="BExCSAOUZOYKHN7HV511TO8VDJ02" localSheetId="20" hidden="1">#REF!</definedName>
    <definedName name="BExCSAOUZOYKHN7HV511TO8VDJ02" localSheetId="21" hidden="1">#REF!</definedName>
    <definedName name="BExCSAOUZOYKHN7HV511TO8VDJ02" localSheetId="14" hidden="1">#REF!</definedName>
    <definedName name="BExCSAOUZOYKHN7HV511TO8VDJ02" hidden="1">#REF!</definedName>
    <definedName name="BExCSJ2XVKHN6ULCF7JML0TCRKEO" localSheetId="20" hidden="1">#REF!</definedName>
    <definedName name="BExCSJ2XVKHN6ULCF7JML0TCRKEO" localSheetId="21" hidden="1">#REF!</definedName>
    <definedName name="BExCSJ2XVKHN6ULCF7JML0TCRKEO" localSheetId="14" hidden="1">#REF!</definedName>
    <definedName name="BExCSJ2XVKHN6ULCF7JML0TCRKEO" hidden="1">#REF!</definedName>
    <definedName name="BExCSMOFTXSUEC1T46LR1UPYRCX5" localSheetId="20" hidden="1">#REF!</definedName>
    <definedName name="BExCSMOFTXSUEC1T46LR1UPYRCX5" localSheetId="21" hidden="1">#REF!</definedName>
    <definedName name="BExCSMOFTXSUEC1T46LR1UPYRCX5" localSheetId="14" hidden="1">#REF!</definedName>
    <definedName name="BExCSMOFTXSUEC1T46LR1UPYRCX5" hidden="1">#REF!</definedName>
    <definedName name="BExCSSDG3TM6TPKS19E9QYJEELZ6" localSheetId="20" hidden="1">#REF!</definedName>
    <definedName name="BExCSSDG3TM6TPKS19E9QYJEELZ6" localSheetId="21" hidden="1">#REF!</definedName>
    <definedName name="BExCSSDG3TM6TPKS19E9QYJEELZ6" localSheetId="14" hidden="1">#REF!</definedName>
    <definedName name="BExCSSDG3TM6TPKS19E9QYJEELZ6" hidden="1">#REF!</definedName>
    <definedName name="BExCSZV7U67UWXL2HKJNM5W1E4OO" localSheetId="20" hidden="1">#REF!</definedName>
    <definedName name="BExCSZV7U67UWXL2HKJNM5W1E4OO" localSheetId="21" hidden="1">#REF!</definedName>
    <definedName name="BExCSZV7U67UWXL2HKJNM5W1E4OO" localSheetId="14" hidden="1">#REF!</definedName>
    <definedName name="BExCSZV7U67UWXL2HKJNM5W1E4OO" hidden="1">#REF!</definedName>
    <definedName name="BExCT4NSDT61OCH04Y2QIFIOP75H" localSheetId="20" hidden="1">#REF!</definedName>
    <definedName name="BExCT4NSDT61OCH04Y2QIFIOP75H" localSheetId="21" hidden="1">#REF!</definedName>
    <definedName name="BExCT4NSDT61OCH04Y2QIFIOP75H" localSheetId="14" hidden="1">#REF!</definedName>
    <definedName name="BExCT4NSDT61OCH04Y2QIFIOP75H" hidden="1">#REF!</definedName>
    <definedName name="BExCTHZWIPJVLE56GATEFKPIKLK2" localSheetId="20" hidden="1">#REF!</definedName>
    <definedName name="BExCTHZWIPJVLE56GATEFKPIKLK2" localSheetId="21" hidden="1">#REF!</definedName>
    <definedName name="BExCTHZWIPJVLE56GATEFKPIKLK2" localSheetId="14" hidden="1">#REF!</definedName>
    <definedName name="BExCTHZWIPJVLE56GATEFKPIKLK2" hidden="1">#REF!</definedName>
    <definedName name="BExCTW8G3VCZ55S09HTUGXKB1P2M" localSheetId="20" hidden="1">#REF!</definedName>
    <definedName name="BExCTW8G3VCZ55S09HTUGXKB1P2M" localSheetId="21" hidden="1">#REF!</definedName>
    <definedName name="BExCTW8G3VCZ55S09HTUGXKB1P2M" localSheetId="14" hidden="1">#REF!</definedName>
    <definedName name="BExCTW8G3VCZ55S09HTUGXKB1P2M" hidden="1">#REF!</definedName>
    <definedName name="BExCTYS2KX0QANOLT8LGZ9WV3S3T" localSheetId="20" hidden="1">#REF!</definedName>
    <definedName name="BExCTYS2KX0QANOLT8LGZ9WV3S3T" localSheetId="21" hidden="1">#REF!</definedName>
    <definedName name="BExCTYS2KX0QANOLT8LGZ9WV3S3T" localSheetId="14" hidden="1">#REF!</definedName>
    <definedName name="BExCTYS2KX0QANOLT8LGZ9WV3S3T" hidden="1">#REF!</definedName>
    <definedName name="BExCTZ2V6H9TT6LFGK3SADZ2TIGQ" localSheetId="20" hidden="1">#REF!</definedName>
    <definedName name="BExCTZ2V6H9TT6LFGK3SADZ2TIGQ" localSheetId="21" hidden="1">#REF!</definedName>
    <definedName name="BExCTZ2V6H9TT6LFGK3SADZ2TIGQ" localSheetId="14" hidden="1">#REF!</definedName>
    <definedName name="BExCTZ2V6H9TT6LFGK3SADZ2TIGQ" hidden="1">#REF!</definedName>
    <definedName name="BExCTZZ9JNES4EDHW97NP0EGQALX" localSheetId="20" hidden="1">#REF!</definedName>
    <definedName name="BExCTZZ9JNES4EDHW97NP0EGQALX" localSheetId="21" hidden="1">#REF!</definedName>
    <definedName name="BExCTZZ9JNES4EDHW97NP0EGQALX" localSheetId="14" hidden="1">#REF!</definedName>
    <definedName name="BExCTZZ9JNES4EDHW97NP0EGQALX" hidden="1">#REF!</definedName>
    <definedName name="BExCU0A1V6NMZQ9ASYJ8QIVQ5UR2" localSheetId="20" hidden="1">#REF!</definedName>
    <definedName name="BExCU0A1V6NMZQ9ASYJ8QIVQ5UR2" localSheetId="21" hidden="1">#REF!</definedName>
    <definedName name="BExCU0A1V6NMZQ9ASYJ8QIVQ5UR2" localSheetId="14" hidden="1">#REF!</definedName>
    <definedName name="BExCU0A1V6NMZQ9ASYJ8QIVQ5UR2" hidden="1">#REF!</definedName>
    <definedName name="BExCU2834920JBHSPCRC4UF80OLL" localSheetId="20" hidden="1">#REF!</definedName>
    <definedName name="BExCU2834920JBHSPCRC4UF80OLL" localSheetId="21" hidden="1">#REF!</definedName>
    <definedName name="BExCU2834920JBHSPCRC4UF80OLL" localSheetId="14" hidden="1">#REF!</definedName>
    <definedName name="BExCU2834920JBHSPCRC4UF80OLL" hidden="1">#REF!</definedName>
    <definedName name="BExCU8O54I3P3WRYWY1CRP3S78QY" localSheetId="20" hidden="1">#REF!</definedName>
    <definedName name="BExCU8O54I3P3WRYWY1CRP3S78QY" localSheetId="21" hidden="1">#REF!</definedName>
    <definedName name="BExCU8O54I3P3WRYWY1CRP3S78QY" localSheetId="14" hidden="1">#REF!</definedName>
    <definedName name="BExCU8O54I3P3WRYWY1CRP3S78QY" hidden="1">#REF!</definedName>
    <definedName name="BExCUDRJO23YOKT8GPWOVQ4XEHF5" localSheetId="20" hidden="1">#REF!</definedName>
    <definedName name="BExCUDRJO23YOKT8GPWOVQ4XEHF5" localSheetId="21" hidden="1">#REF!</definedName>
    <definedName name="BExCUDRJO23YOKT8GPWOVQ4XEHF5" localSheetId="14" hidden="1">#REF!</definedName>
    <definedName name="BExCUDRJO23YOKT8GPWOVQ4XEHF5" hidden="1">#REF!</definedName>
    <definedName name="BExCULEOALM7SEHVMQC4B4N25MRM" localSheetId="20" hidden="1">#REF!</definedName>
    <definedName name="BExCULEOALM7SEHVMQC4B4N25MRM" localSheetId="21" hidden="1">#REF!</definedName>
    <definedName name="BExCULEOALM7SEHVMQC4B4N25MRM" localSheetId="14" hidden="1">#REF!</definedName>
    <definedName name="BExCULEOALM7SEHVMQC4B4N25MRM" hidden="1">#REF!</definedName>
    <definedName name="BExCUPAXFR16YMWL30ME3F3BSRDZ" localSheetId="20" hidden="1">#REF!</definedName>
    <definedName name="BExCUPAXFR16YMWL30ME3F3BSRDZ" localSheetId="21" hidden="1">#REF!</definedName>
    <definedName name="BExCUPAXFR16YMWL30ME3F3BSRDZ" localSheetId="14" hidden="1">#REF!</definedName>
    <definedName name="BExCUPAXFR16YMWL30ME3F3BSRDZ" hidden="1">#REF!</definedName>
    <definedName name="BExCUR94DHCE47PUUWEMT5QZOYR2" localSheetId="20" hidden="1">#REF!</definedName>
    <definedName name="BExCUR94DHCE47PUUWEMT5QZOYR2" localSheetId="21" hidden="1">#REF!</definedName>
    <definedName name="BExCUR94DHCE47PUUWEMT5QZOYR2" localSheetId="14" hidden="1">#REF!</definedName>
    <definedName name="BExCUR94DHCE47PUUWEMT5QZOYR2" hidden="1">#REF!</definedName>
    <definedName name="BExCV5HJSTBNPQZVGYJY9AZ4IJ26" localSheetId="20" hidden="1">#REF!</definedName>
    <definedName name="BExCV5HJSTBNPQZVGYJY9AZ4IJ26" localSheetId="21" hidden="1">#REF!</definedName>
    <definedName name="BExCV5HJSTBNPQZVGYJY9AZ4IJ26" localSheetId="14" hidden="1">#REF!</definedName>
    <definedName name="BExCV5HJSTBNPQZVGYJY9AZ4IJ26" hidden="1">#REF!</definedName>
    <definedName name="BExCV634L7SVHGB0UDDTRRQ2Q72H" localSheetId="20" hidden="1">#REF!</definedName>
    <definedName name="BExCV634L7SVHGB0UDDTRRQ2Q72H" localSheetId="21" hidden="1">#REF!</definedName>
    <definedName name="BExCV634L7SVHGB0UDDTRRQ2Q72H" localSheetId="14" hidden="1">#REF!</definedName>
    <definedName name="BExCV634L7SVHGB0UDDTRRQ2Q72H" hidden="1">#REF!</definedName>
    <definedName name="BExCVBXGSXT9FWJRG62PX9S1RK83" localSheetId="20" hidden="1">#REF!</definedName>
    <definedName name="BExCVBXGSXT9FWJRG62PX9S1RK83" localSheetId="21" hidden="1">#REF!</definedName>
    <definedName name="BExCVBXGSXT9FWJRG62PX9S1RK83" localSheetId="14" hidden="1">#REF!</definedName>
    <definedName name="BExCVBXGSXT9FWJRG62PX9S1RK83" hidden="1">#REF!</definedName>
    <definedName name="BExCVHBNLOHNFS0JAV3I1XGPNH9W" localSheetId="20" hidden="1">#REF!</definedName>
    <definedName name="BExCVHBNLOHNFS0JAV3I1XGPNH9W" localSheetId="21" hidden="1">#REF!</definedName>
    <definedName name="BExCVHBNLOHNFS0JAV3I1XGPNH9W" localSheetId="14" hidden="1">#REF!</definedName>
    <definedName name="BExCVHBNLOHNFS0JAV3I1XGPNH9W" hidden="1">#REF!</definedName>
    <definedName name="BExCVI86R31A2IOZIEBY1FJLVILD" localSheetId="20" hidden="1">#REF!</definedName>
    <definedName name="BExCVI86R31A2IOZIEBY1FJLVILD" localSheetId="21" hidden="1">#REF!</definedName>
    <definedName name="BExCVI86R31A2IOZIEBY1FJLVILD" localSheetId="14" hidden="1">#REF!</definedName>
    <definedName name="BExCVI86R31A2IOZIEBY1FJLVILD" hidden="1">#REF!</definedName>
    <definedName name="BExCVKGZXE0I9EIXKBZVSGSEY2RR" localSheetId="20" hidden="1">#REF!</definedName>
    <definedName name="BExCVKGZXE0I9EIXKBZVSGSEY2RR" localSheetId="21" hidden="1">#REF!</definedName>
    <definedName name="BExCVKGZXE0I9EIXKBZVSGSEY2RR" localSheetId="14" hidden="1">#REF!</definedName>
    <definedName name="BExCVKGZXE0I9EIXKBZVSGSEY2RR" hidden="1">#REF!</definedName>
    <definedName name="BExCVNROVORCSNX9HKHKPHY0URS3" localSheetId="20" hidden="1">#REF!</definedName>
    <definedName name="BExCVNROVORCSNX9HKHKPHY0URS3" localSheetId="21" hidden="1">#REF!</definedName>
    <definedName name="BExCVNROVORCSNX9HKHKPHY0URS3" localSheetId="14" hidden="1">#REF!</definedName>
    <definedName name="BExCVNROVORCSNX9HKHKPHY0URS3" hidden="1">#REF!</definedName>
    <definedName name="BExCVPEZON7VV6NOWII8VZMONPCJ" localSheetId="20" hidden="1">#REF!</definedName>
    <definedName name="BExCVPEZON7VV6NOWII8VZMONPCJ" localSheetId="21" hidden="1">#REF!</definedName>
    <definedName name="BExCVPEZON7VV6NOWII8VZMONPCJ" localSheetId="14" hidden="1">#REF!</definedName>
    <definedName name="BExCVPEZON7VV6NOWII8VZMONPCJ" hidden="1">#REF!</definedName>
    <definedName name="BExCVV44WY5807WGMTGKPW0GT256" localSheetId="20" hidden="1">#REF!</definedName>
    <definedName name="BExCVV44WY5807WGMTGKPW0GT256" localSheetId="21" hidden="1">#REF!</definedName>
    <definedName name="BExCVV44WY5807WGMTGKPW0GT256" localSheetId="14" hidden="1">#REF!</definedName>
    <definedName name="BExCVV44WY5807WGMTGKPW0GT256" hidden="1">#REF!</definedName>
    <definedName name="BExCVZ5PN4V6MRBZ04PZJW3GEF8S" localSheetId="20" hidden="1">#REF!</definedName>
    <definedName name="BExCVZ5PN4V6MRBZ04PZJW3GEF8S" localSheetId="21" hidden="1">#REF!</definedName>
    <definedName name="BExCVZ5PN4V6MRBZ04PZJW3GEF8S" localSheetId="14" hidden="1">#REF!</definedName>
    <definedName name="BExCVZ5PN4V6MRBZ04PZJW3GEF8S" hidden="1">#REF!</definedName>
    <definedName name="BExCW13R0GWJYGXZBNCPAHQN4NR2" localSheetId="20" hidden="1">#REF!</definedName>
    <definedName name="BExCW13R0GWJYGXZBNCPAHQN4NR2" localSheetId="21" hidden="1">#REF!</definedName>
    <definedName name="BExCW13R0GWJYGXZBNCPAHQN4NR2" localSheetId="14" hidden="1">#REF!</definedName>
    <definedName name="BExCW13R0GWJYGXZBNCPAHQN4NR2" hidden="1">#REF!</definedName>
    <definedName name="BExCW9Y5HWU4RJTNX74O6L24VGCK" localSheetId="20" hidden="1">#REF!</definedName>
    <definedName name="BExCW9Y5HWU4RJTNX74O6L24VGCK" localSheetId="21" hidden="1">#REF!</definedName>
    <definedName name="BExCW9Y5HWU4RJTNX74O6L24VGCK" localSheetId="14" hidden="1">#REF!</definedName>
    <definedName name="BExCW9Y5HWU4RJTNX74O6L24VGCK" hidden="1">#REF!</definedName>
    <definedName name="BExCWHADQJRXWFDGV2KMANWIY1YN" localSheetId="20" hidden="1">#REF!</definedName>
    <definedName name="BExCWHADQJRXWFDGV2KMANWIY1YN" localSheetId="21" hidden="1">#REF!</definedName>
    <definedName name="BExCWHADQJRXWFDGV2KMANWIY1YN" localSheetId="14" hidden="1">#REF!</definedName>
    <definedName name="BExCWHADQJRXWFDGV2KMANWIY1YN" hidden="1">#REF!</definedName>
    <definedName name="BExCWPDPESGZS07QGBLSBWDNVJLZ" localSheetId="20" hidden="1">#REF!</definedName>
    <definedName name="BExCWPDPESGZS07QGBLSBWDNVJLZ" localSheetId="21" hidden="1">#REF!</definedName>
    <definedName name="BExCWPDPESGZS07QGBLSBWDNVJLZ" localSheetId="14" hidden="1">#REF!</definedName>
    <definedName name="BExCWPDPESGZS07QGBLSBWDNVJLZ" hidden="1">#REF!</definedName>
    <definedName name="BExCWTVKHIVCRHF8GC39KI58YM5K" localSheetId="20" hidden="1">#REF!</definedName>
    <definedName name="BExCWTVKHIVCRHF8GC39KI58YM5K" localSheetId="21" hidden="1">#REF!</definedName>
    <definedName name="BExCWTVKHIVCRHF8GC39KI58YM5K" localSheetId="14" hidden="1">#REF!</definedName>
    <definedName name="BExCWTVKHIVCRHF8GC39KI58YM5K" hidden="1">#REF!</definedName>
    <definedName name="BExCX2KGRZBRVLZNM8SUSIE6A0RL" localSheetId="20" hidden="1">#REF!</definedName>
    <definedName name="BExCX2KGRZBRVLZNM8SUSIE6A0RL" localSheetId="21" hidden="1">#REF!</definedName>
    <definedName name="BExCX2KGRZBRVLZNM8SUSIE6A0RL" localSheetId="14" hidden="1">#REF!</definedName>
    <definedName name="BExCX2KGRZBRVLZNM8SUSIE6A0RL" hidden="1">#REF!</definedName>
    <definedName name="BExCX3X451T70LZ1VF95L7W4Y4TM" localSheetId="20" hidden="1">#REF!</definedName>
    <definedName name="BExCX3X451T70LZ1VF95L7W4Y4TM" localSheetId="21" hidden="1">#REF!</definedName>
    <definedName name="BExCX3X451T70LZ1VF95L7W4Y4TM" localSheetId="14" hidden="1">#REF!</definedName>
    <definedName name="BExCX3X451T70LZ1VF95L7W4Y4TM" hidden="1">#REF!</definedName>
    <definedName name="BExCX4NZ2N1OUGXM7EV0U7VULJMM" localSheetId="20" hidden="1">#REF!</definedName>
    <definedName name="BExCX4NZ2N1OUGXM7EV0U7VULJMM" localSheetId="21" hidden="1">#REF!</definedName>
    <definedName name="BExCX4NZ2N1OUGXM7EV0U7VULJMM" localSheetId="14" hidden="1">#REF!</definedName>
    <definedName name="BExCX4NZ2N1OUGXM7EV0U7VULJMM" hidden="1">#REF!</definedName>
    <definedName name="BExCXILMURGYMAH6N5LF5DV6K3GM" localSheetId="20" hidden="1">#REF!</definedName>
    <definedName name="BExCXILMURGYMAH6N5LF5DV6K3GM" localSheetId="21" hidden="1">#REF!</definedName>
    <definedName name="BExCXILMURGYMAH6N5LF5DV6K3GM" localSheetId="14" hidden="1">#REF!</definedName>
    <definedName name="BExCXILMURGYMAH6N5LF5DV6K3GM" hidden="1">#REF!</definedName>
    <definedName name="BExCXQUFBMXQ1650735H48B1AZT3" localSheetId="20" hidden="1">#REF!</definedName>
    <definedName name="BExCXQUFBMXQ1650735H48B1AZT3" localSheetId="21" hidden="1">#REF!</definedName>
    <definedName name="BExCXQUFBMXQ1650735H48B1AZT3" localSheetId="14" hidden="1">#REF!</definedName>
    <definedName name="BExCXQUFBMXQ1650735H48B1AZT3" hidden="1">#REF!</definedName>
    <definedName name="BExCXYSBKJ9SZQD7XS2WUS6SVBJO" localSheetId="20" hidden="1">#REF!</definedName>
    <definedName name="BExCXYSBKJ9SZQD7XS2WUS6SVBJO" localSheetId="21" hidden="1">#REF!</definedName>
    <definedName name="BExCXYSBKJ9SZQD7XS2WUS6SVBJO" localSheetId="14" hidden="1">#REF!</definedName>
    <definedName name="BExCXYSBKJ9SZQD7XS2WUS6SVBJO" hidden="1">#REF!</definedName>
    <definedName name="BExCXZ8DGK5ZE8467LFEHX6JNQHJ" localSheetId="20" hidden="1">#REF!</definedName>
    <definedName name="BExCXZ8DGK5ZE8467LFEHX6JNQHJ" localSheetId="21" hidden="1">#REF!</definedName>
    <definedName name="BExCXZ8DGK5ZE8467LFEHX6JNQHJ" localSheetId="14" hidden="1">#REF!</definedName>
    <definedName name="BExCXZ8DGK5ZE8467LFEHX6JNQHJ" hidden="1">#REF!</definedName>
    <definedName name="BExCY2DQO9VLA77Q7EG3T0XNXX4F" localSheetId="20" hidden="1">#REF!</definedName>
    <definedName name="BExCY2DQO9VLA77Q7EG3T0XNXX4F" localSheetId="21" hidden="1">#REF!</definedName>
    <definedName name="BExCY2DQO9VLA77Q7EG3T0XNXX4F" localSheetId="14" hidden="1">#REF!</definedName>
    <definedName name="BExCY2DQO9VLA77Q7EG3T0XNXX4F" hidden="1">#REF!</definedName>
    <definedName name="BExCY5Z7X93Z8XUOEASK50W08S36" localSheetId="20" hidden="1">#REF!</definedName>
    <definedName name="BExCY5Z7X93Z8XUOEASK50W08S36" localSheetId="21" hidden="1">#REF!</definedName>
    <definedName name="BExCY5Z7X93Z8XUOEASK50W08S36" localSheetId="14" hidden="1">#REF!</definedName>
    <definedName name="BExCY5Z7X93Z8XUOEASK50W08S36" hidden="1">#REF!</definedName>
    <definedName name="BExCY6VMJ68MX3C981R5Q0BX5791" localSheetId="20" hidden="1">#REF!</definedName>
    <definedName name="BExCY6VMJ68MX3C981R5Q0BX5791" localSheetId="21" hidden="1">#REF!</definedName>
    <definedName name="BExCY6VMJ68MX3C981R5Q0BX5791" localSheetId="14" hidden="1">#REF!</definedName>
    <definedName name="BExCY6VMJ68MX3C981R5Q0BX5791" hidden="1">#REF!</definedName>
    <definedName name="BExCYAH2SAZCPW6XCB7V7PMMCAWO" localSheetId="20" hidden="1">#REF!</definedName>
    <definedName name="BExCYAH2SAZCPW6XCB7V7PMMCAWO" localSheetId="21" hidden="1">#REF!</definedName>
    <definedName name="BExCYAH2SAZCPW6XCB7V7PMMCAWO" localSheetId="14" hidden="1">#REF!</definedName>
    <definedName name="BExCYAH2SAZCPW6XCB7V7PMMCAWO" hidden="1">#REF!</definedName>
    <definedName name="BExCYDGYM1UGUNTB331L2E4L5F34" localSheetId="20" hidden="1">#REF!</definedName>
    <definedName name="BExCYDGYM1UGUNTB331L2E4L5F34" localSheetId="21" hidden="1">#REF!</definedName>
    <definedName name="BExCYDGYM1UGUNTB331L2E4L5F34" localSheetId="14" hidden="1">#REF!</definedName>
    <definedName name="BExCYDGYM1UGUNTB331L2E4L5F34" hidden="1">#REF!</definedName>
    <definedName name="BExCYN7KCKU1F6EXMNPQPTKNOT6A" localSheetId="20" hidden="1">#REF!</definedName>
    <definedName name="BExCYN7KCKU1F6EXMNPQPTKNOT6A" localSheetId="21" hidden="1">#REF!</definedName>
    <definedName name="BExCYN7KCKU1F6EXMNPQPTKNOT6A" localSheetId="14" hidden="1">#REF!</definedName>
    <definedName name="BExCYN7KCKU1F6EXMNPQPTKNOT6A" hidden="1">#REF!</definedName>
    <definedName name="BExCYPRC5HJE6N2XQTHCT6NXGP8N" localSheetId="20" hidden="1">#REF!</definedName>
    <definedName name="BExCYPRC5HJE6N2XQTHCT6NXGP8N" localSheetId="21" hidden="1">#REF!</definedName>
    <definedName name="BExCYPRC5HJE6N2XQTHCT6NXGP8N" localSheetId="14" hidden="1">#REF!</definedName>
    <definedName name="BExCYPRC5HJE6N2XQTHCT6NXGP8N" hidden="1">#REF!</definedName>
    <definedName name="BExCYQCX9ES8ZWW2L35B12WDNT73" localSheetId="20" hidden="1">#REF!</definedName>
    <definedName name="BExCYQCX9ES8ZWW2L35B12WDNT73" localSheetId="21" hidden="1">#REF!</definedName>
    <definedName name="BExCYQCX9ES8ZWW2L35B12WDNT73" localSheetId="14" hidden="1">#REF!</definedName>
    <definedName name="BExCYQCX9ES8ZWW2L35B12WDNT73" hidden="1">#REF!</definedName>
    <definedName name="BExCYSLQY2CYU7DQ3QI07UGGS6OW" localSheetId="20" hidden="1">#REF!</definedName>
    <definedName name="BExCYSLQY2CYU7DQ3QI07UGGS6OW" localSheetId="21" hidden="1">#REF!</definedName>
    <definedName name="BExCYSLQY2CYU7DQ3QI07UGGS6OW" localSheetId="14" hidden="1">#REF!</definedName>
    <definedName name="BExCYSLQY2CYU7DQ3QI07UGGS6OW" hidden="1">#REF!</definedName>
    <definedName name="BExCYUK0I3UEXZNFDW71G6Z6D8XR" localSheetId="20" hidden="1">#REF!</definedName>
    <definedName name="BExCYUK0I3UEXZNFDW71G6Z6D8XR" localSheetId="21" hidden="1">#REF!</definedName>
    <definedName name="BExCYUK0I3UEXZNFDW71G6Z6D8XR" localSheetId="14" hidden="1">#REF!</definedName>
    <definedName name="BExCYUK0I3UEXZNFDW71G6Z6D8XR" hidden="1">#REF!</definedName>
    <definedName name="BExCZFZCXMLY5DWESYJ9NGTJYQ8M" localSheetId="20" hidden="1">#REF!</definedName>
    <definedName name="BExCZFZCXMLY5DWESYJ9NGTJYQ8M" localSheetId="21" hidden="1">#REF!</definedName>
    <definedName name="BExCZFZCXMLY5DWESYJ9NGTJYQ8M" localSheetId="14" hidden="1">#REF!</definedName>
    <definedName name="BExCZFZCXMLY5DWESYJ9NGTJYQ8M" hidden="1">#REF!</definedName>
    <definedName name="BExCZJ4P8WS0BDT31WDXI0ROE7D6" localSheetId="20" hidden="1">#REF!</definedName>
    <definedName name="BExCZJ4P8WS0BDT31WDXI0ROE7D6" localSheetId="21" hidden="1">#REF!</definedName>
    <definedName name="BExCZJ4P8WS0BDT31WDXI0ROE7D6" localSheetId="14" hidden="1">#REF!</definedName>
    <definedName name="BExCZJ4P8WS0BDT31WDXI0ROE7D6" hidden="1">#REF!</definedName>
    <definedName name="BExCZKH6NI0EE02L995IFVBD1J59" localSheetId="20" hidden="1">#REF!</definedName>
    <definedName name="BExCZKH6NI0EE02L995IFVBD1J59" localSheetId="21" hidden="1">#REF!</definedName>
    <definedName name="BExCZKH6NI0EE02L995IFVBD1J59" localSheetId="14" hidden="1">#REF!</definedName>
    <definedName name="BExCZKH6NI0EE02L995IFVBD1J59" hidden="1">#REF!</definedName>
    <definedName name="BExCZNRWARGGHWLSC1PEDZFLF3JV" localSheetId="20" hidden="1">#REF!</definedName>
    <definedName name="BExCZNRWARGGHWLSC1PEDZFLF3JV" localSheetId="21" hidden="1">#REF!</definedName>
    <definedName name="BExCZNRWARGGHWLSC1PEDZFLF3JV" localSheetId="14" hidden="1">#REF!</definedName>
    <definedName name="BExCZNRWARGGHWLSC1PEDZFLF3JV" hidden="1">#REF!</definedName>
    <definedName name="BExCZP9TBB61HISZ2U5QMQSO2LBE" localSheetId="20" hidden="1">#REF!</definedName>
    <definedName name="BExCZP9TBB61HISZ2U5QMQSO2LBE" localSheetId="21" hidden="1">#REF!</definedName>
    <definedName name="BExCZP9TBB61HISZ2U5QMQSO2LBE" localSheetId="14" hidden="1">#REF!</definedName>
    <definedName name="BExCZP9TBB61HISZ2U5QMQSO2LBE" hidden="1">#REF!</definedName>
    <definedName name="BExCZUD9FEOJBKDJ51Z3JON9LKJ8" localSheetId="20" hidden="1">#REF!</definedName>
    <definedName name="BExCZUD9FEOJBKDJ51Z3JON9LKJ8" localSheetId="21" hidden="1">#REF!</definedName>
    <definedName name="BExCZUD9FEOJBKDJ51Z3JON9LKJ8" localSheetId="14" hidden="1">#REF!</definedName>
    <definedName name="BExCZUD9FEOJBKDJ51Z3JON9LKJ8" hidden="1">#REF!</definedName>
    <definedName name="BExD0AUOVQT3UL53T2KUVJNGD0QF" localSheetId="20" hidden="1">#REF!</definedName>
    <definedName name="BExD0AUOVQT3UL53T2KUVJNGD0QF" localSheetId="21" hidden="1">#REF!</definedName>
    <definedName name="BExD0AUOVQT3UL53T2KUVJNGD0QF" localSheetId="14" hidden="1">#REF!</definedName>
    <definedName name="BExD0AUOVQT3UL53T2KUVJNGD0QF" hidden="1">#REF!</definedName>
    <definedName name="BExD0HALIN0JR4JTPGDEVAEE5EX5" localSheetId="20" hidden="1">#REF!</definedName>
    <definedName name="BExD0HALIN0JR4JTPGDEVAEE5EX5" localSheetId="21" hidden="1">#REF!</definedName>
    <definedName name="BExD0HALIN0JR4JTPGDEVAEE5EX5" localSheetId="14" hidden="1">#REF!</definedName>
    <definedName name="BExD0HALIN0JR4JTPGDEVAEE5EX5" hidden="1">#REF!</definedName>
    <definedName name="BExD0LCCDPG16YLY5WQSZF1XI5DA" localSheetId="20" hidden="1">#REF!</definedName>
    <definedName name="BExD0LCCDPG16YLY5WQSZF1XI5DA" localSheetId="21" hidden="1">#REF!</definedName>
    <definedName name="BExD0LCCDPG16YLY5WQSZF1XI5DA" localSheetId="14" hidden="1">#REF!</definedName>
    <definedName name="BExD0LCCDPG16YLY5WQSZF1XI5DA" hidden="1">#REF!</definedName>
    <definedName name="BExD0RMWSB4TRECEHTH6NN4K9DFZ" localSheetId="20" hidden="1">#REF!</definedName>
    <definedName name="BExD0RMWSB4TRECEHTH6NN4K9DFZ" localSheetId="21" hidden="1">#REF!</definedName>
    <definedName name="BExD0RMWSB4TRECEHTH6NN4K9DFZ" localSheetId="14" hidden="1">#REF!</definedName>
    <definedName name="BExD0RMWSB4TRECEHTH6NN4K9DFZ" hidden="1">#REF!</definedName>
    <definedName name="BExD0U6KG10QGVDI1XSHK0J10A2V" localSheetId="20" hidden="1">#REF!</definedName>
    <definedName name="BExD0U6KG10QGVDI1XSHK0J10A2V" localSheetId="21" hidden="1">#REF!</definedName>
    <definedName name="BExD0U6KG10QGVDI1XSHK0J10A2V" localSheetId="14" hidden="1">#REF!</definedName>
    <definedName name="BExD0U6KG10QGVDI1XSHK0J10A2V" hidden="1">#REF!</definedName>
    <definedName name="BExD0WQ6EQ2G82IAJI3FDQKGZH18" localSheetId="20" hidden="1">#REF!</definedName>
    <definedName name="BExD0WQ6EQ2G82IAJI3FDQKGZH18" localSheetId="21" hidden="1">#REF!</definedName>
    <definedName name="BExD0WQ6EQ2G82IAJI3FDQKGZH18" localSheetId="14" hidden="1">#REF!</definedName>
    <definedName name="BExD0WQ6EQ2G82IAJI3FDQKGZH18" hidden="1">#REF!</definedName>
    <definedName name="BExD13RUIBGRXDL4QDZ305UKUR12" localSheetId="20" hidden="1">#REF!</definedName>
    <definedName name="BExD13RUIBGRXDL4QDZ305UKUR12" localSheetId="21" hidden="1">#REF!</definedName>
    <definedName name="BExD13RUIBGRXDL4QDZ305UKUR12" localSheetId="14" hidden="1">#REF!</definedName>
    <definedName name="BExD13RUIBGRXDL4QDZ305UKUR12" hidden="1">#REF!</definedName>
    <definedName name="BExD14DETV5R4OOTMAXD5NAKWRO3" localSheetId="20" hidden="1">#REF!</definedName>
    <definedName name="BExD14DETV5R4OOTMAXD5NAKWRO3" localSheetId="21" hidden="1">#REF!</definedName>
    <definedName name="BExD14DETV5R4OOTMAXD5NAKWRO3" localSheetId="14" hidden="1">#REF!</definedName>
    <definedName name="BExD14DETV5R4OOTMAXD5NAKWRO3" hidden="1">#REF!</definedName>
    <definedName name="BExD1MI40YRCBI7KT4S9YHQJUO06" localSheetId="20" hidden="1">#REF!</definedName>
    <definedName name="BExD1MI40YRCBI7KT4S9YHQJUO06" localSheetId="21" hidden="1">#REF!</definedName>
    <definedName name="BExD1MI40YRCBI7KT4S9YHQJUO06" localSheetId="14" hidden="1">#REF!</definedName>
    <definedName name="BExD1MI40YRCBI7KT4S9YHQJUO06" hidden="1">#REF!</definedName>
    <definedName name="BExD1OAU9OXQAZA4D70HP72CU6GB" localSheetId="20" hidden="1">#REF!</definedName>
    <definedName name="BExD1OAU9OXQAZA4D70HP72CU6GB" localSheetId="21" hidden="1">#REF!</definedName>
    <definedName name="BExD1OAU9OXQAZA4D70HP72CU6GB" localSheetId="14" hidden="1">#REF!</definedName>
    <definedName name="BExD1OAU9OXQAZA4D70HP72CU6GB" hidden="1">#REF!</definedName>
    <definedName name="BExD1T8WPV0G6YOX7WMAIZD8XNBK" localSheetId="20" hidden="1">#REF!</definedName>
    <definedName name="BExD1T8WPV0G6YOX7WMAIZD8XNBK" localSheetId="21" hidden="1">#REF!</definedName>
    <definedName name="BExD1T8WPV0G6YOX7WMAIZD8XNBK" localSheetId="14" hidden="1">#REF!</definedName>
    <definedName name="BExD1T8WPV0G6YOX7WMAIZD8XNBK" hidden="1">#REF!</definedName>
    <definedName name="BExD1Y1JV61416YA1XRQHKWPZIE7" localSheetId="20" hidden="1">#REF!</definedName>
    <definedName name="BExD1Y1JV61416YA1XRQHKWPZIE7" localSheetId="21" hidden="1">#REF!</definedName>
    <definedName name="BExD1Y1JV61416YA1XRQHKWPZIE7" localSheetId="14" hidden="1">#REF!</definedName>
    <definedName name="BExD1Y1JV61416YA1XRQHKWPZIE7" hidden="1">#REF!</definedName>
    <definedName name="BExD2CFHIRMBKN5KXE5QP4XXEWFS" localSheetId="20" hidden="1">#REF!</definedName>
    <definedName name="BExD2CFHIRMBKN5KXE5QP4XXEWFS" localSheetId="21" hidden="1">#REF!</definedName>
    <definedName name="BExD2CFHIRMBKN5KXE5QP4XXEWFS" localSheetId="14" hidden="1">#REF!</definedName>
    <definedName name="BExD2CFHIRMBKN5KXE5QP4XXEWFS" hidden="1">#REF!</definedName>
    <definedName name="BExD2DMHH1HWXQ9W0YYMDP8AAX8Q" localSheetId="20" hidden="1">#REF!</definedName>
    <definedName name="BExD2DMHH1HWXQ9W0YYMDP8AAX8Q" localSheetId="21" hidden="1">#REF!</definedName>
    <definedName name="BExD2DMHH1HWXQ9W0YYMDP8AAX8Q" localSheetId="14" hidden="1">#REF!</definedName>
    <definedName name="BExD2DMHH1HWXQ9W0YYMDP8AAX8Q" hidden="1">#REF!</definedName>
    <definedName name="BExD2HTPC7IWBAU6OSQ67MQA8BYZ" localSheetId="20" hidden="1">#REF!</definedName>
    <definedName name="BExD2HTPC7IWBAU6OSQ67MQA8BYZ" localSheetId="21" hidden="1">#REF!</definedName>
    <definedName name="BExD2HTPC7IWBAU6OSQ67MQA8BYZ" localSheetId="14" hidden="1">#REF!</definedName>
    <definedName name="BExD2HTPC7IWBAU6OSQ67MQA8BYZ" hidden="1">#REF!</definedName>
    <definedName name="BExD2PWTVQ2CXNG6B7UDL8FIMXBH" localSheetId="20" hidden="1">#REF!</definedName>
    <definedName name="BExD2PWTVQ2CXNG6B7UDL8FIMXBH" localSheetId="21" hidden="1">#REF!</definedName>
    <definedName name="BExD2PWTVQ2CXNG6B7UDL8FIMXBH" localSheetId="14" hidden="1">#REF!</definedName>
    <definedName name="BExD2PWTVQ2CXNG6B7UDL8FIMXBH" hidden="1">#REF!</definedName>
    <definedName name="BExD2X9AQ03EX1AVVX44CXLXRPTI" localSheetId="20" hidden="1">#REF!</definedName>
    <definedName name="BExD2X9AQ03EX1AVVX44CXLXRPTI" localSheetId="21" hidden="1">#REF!</definedName>
    <definedName name="BExD2X9AQ03EX1AVVX44CXLXRPTI" localSheetId="14" hidden="1">#REF!</definedName>
    <definedName name="BExD2X9AQ03EX1AVVX44CXLXRPTI" hidden="1">#REF!</definedName>
    <definedName name="BExD2ZNL9MWJOEL2575KJZBDP2A6" localSheetId="20" hidden="1">#REF!</definedName>
    <definedName name="BExD2ZNL9MWJOEL2575KJZBDP2A6" localSheetId="21" hidden="1">#REF!</definedName>
    <definedName name="BExD2ZNL9MWJOEL2575KJZBDP2A6" localSheetId="14" hidden="1">#REF!</definedName>
    <definedName name="BExD2ZNL9MWJOEL2575KJZBDP2A6" hidden="1">#REF!</definedName>
    <definedName name="BExD34G79JRMB8BZRVN81P1H9MSB" localSheetId="20" hidden="1">#REF!</definedName>
    <definedName name="BExD34G79JRMB8BZRVN81P1H9MSB" localSheetId="21" hidden="1">#REF!</definedName>
    <definedName name="BExD34G79JRMB8BZRVN81P1H9MSB" localSheetId="14" hidden="1">#REF!</definedName>
    <definedName name="BExD34G79JRMB8BZRVN81P1H9MSB" hidden="1">#REF!</definedName>
    <definedName name="BExD35CL2NULPPEHAM954ETQIJA2" localSheetId="20" hidden="1">#REF!</definedName>
    <definedName name="BExD35CL2NULPPEHAM954ETQIJA2" localSheetId="21" hidden="1">#REF!</definedName>
    <definedName name="BExD35CL2NULPPEHAM954ETQIJA2" localSheetId="14" hidden="1">#REF!</definedName>
    <definedName name="BExD35CL2NULPPEHAM954ETQIJA2" hidden="1">#REF!</definedName>
    <definedName name="BExD363H2VGFIQUCE6LS4AC5J0ZT" localSheetId="20" hidden="1">#REF!</definedName>
    <definedName name="BExD363H2VGFIQUCE6LS4AC5J0ZT" localSheetId="21" hidden="1">#REF!</definedName>
    <definedName name="BExD363H2VGFIQUCE6LS4AC5J0ZT" localSheetId="14" hidden="1">#REF!</definedName>
    <definedName name="BExD363H2VGFIQUCE6LS4AC5J0ZT" hidden="1">#REF!</definedName>
    <definedName name="BExD3A588E939V61P1XEW0FI5Q0S" localSheetId="20" hidden="1">#REF!</definedName>
    <definedName name="BExD3A588E939V61P1XEW0FI5Q0S" localSheetId="21" hidden="1">#REF!</definedName>
    <definedName name="BExD3A588E939V61P1XEW0FI5Q0S" localSheetId="14" hidden="1">#REF!</definedName>
    <definedName name="BExD3A588E939V61P1XEW0FI5Q0S" hidden="1">#REF!</definedName>
    <definedName name="BExD3CJJDKVR9M18XI3WDZH80WL6" localSheetId="20" hidden="1">#REF!</definedName>
    <definedName name="BExD3CJJDKVR9M18XI3WDZH80WL6" localSheetId="21" hidden="1">#REF!</definedName>
    <definedName name="BExD3CJJDKVR9M18XI3WDZH80WL6" localSheetId="14" hidden="1">#REF!</definedName>
    <definedName name="BExD3CJJDKVR9M18XI3WDZH80WL6" hidden="1">#REF!</definedName>
    <definedName name="BExD3ESD9WYJIB3TRDPJ1CKXRAVL" localSheetId="20" hidden="1">#REF!</definedName>
    <definedName name="BExD3ESD9WYJIB3TRDPJ1CKXRAVL" localSheetId="21" hidden="1">#REF!</definedName>
    <definedName name="BExD3ESD9WYJIB3TRDPJ1CKXRAVL" localSheetId="14" hidden="1">#REF!</definedName>
    <definedName name="BExD3ESD9WYJIB3TRDPJ1CKXRAVL" hidden="1">#REF!</definedName>
    <definedName name="BExD3F368X5S25MWSUNIV57RDB57" localSheetId="20" hidden="1">#REF!</definedName>
    <definedName name="BExD3F368X5S25MWSUNIV57RDB57" localSheetId="21" hidden="1">#REF!</definedName>
    <definedName name="BExD3F368X5S25MWSUNIV57RDB57" localSheetId="14" hidden="1">#REF!</definedName>
    <definedName name="BExD3F368X5S25MWSUNIV57RDB57" hidden="1">#REF!</definedName>
    <definedName name="BExD3I8JTNF4LTMFY6GRVDJ6VLGG" localSheetId="20" hidden="1">#REF!</definedName>
    <definedName name="BExD3I8JTNF4LTMFY6GRVDJ6VLGG" localSheetId="21" hidden="1">#REF!</definedName>
    <definedName name="BExD3I8JTNF4LTMFY6GRVDJ6VLGG" localSheetId="14" hidden="1">#REF!</definedName>
    <definedName name="BExD3I8JTNF4LTMFY6GRVDJ6VLGG" hidden="1">#REF!</definedName>
    <definedName name="BExD3IJ5IT335SOSNV9L85WKAOSI" localSheetId="20" hidden="1">#REF!</definedName>
    <definedName name="BExD3IJ5IT335SOSNV9L85WKAOSI" localSheetId="21" hidden="1">#REF!</definedName>
    <definedName name="BExD3IJ5IT335SOSNV9L85WKAOSI" localSheetId="14" hidden="1">#REF!</definedName>
    <definedName name="BExD3IJ5IT335SOSNV9L85WKAOSI" hidden="1">#REF!</definedName>
    <definedName name="BExD3KBVUY57GMMQTOFEU6S6G1AY" localSheetId="20" hidden="1">#REF!</definedName>
    <definedName name="BExD3KBVUY57GMMQTOFEU6S6G1AY" localSheetId="21" hidden="1">#REF!</definedName>
    <definedName name="BExD3KBVUY57GMMQTOFEU6S6G1AY" localSheetId="14" hidden="1">#REF!</definedName>
    <definedName name="BExD3KBVUY57GMMQTOFEU6S6G1AY" hidden="1">#REF!</definedName>
    <definedName name="BExD3NMR7AW2Z6V8SC79VQR37NA6" localSheetId="20" hidden="1">#REF!</definedName>
    <definedName name="BExD3NMR7AW2Z6V8SC79VQR37NA6" localSheetId="21" hidden="1">#REF!</definedName>
    <definedName name="BExD3NMR7AW2Z6V8SC79VQR37NA6" localSheetId="14" hidden="1">#REF!</definedName>
    <definedName name="BExD3NMR7AW2Z6V8SC79VQR37NA6" hidden="1">#REF!</definedName>
    <definedName name="BExD3QXA2UQ2W4N7NYLUEOG40BZB" localSheetId="20" hidden="1">#REF!</definedName>
    <definedName name="BExD3QXA2UQ2W4N7NYLUEOG40BZB" localSheetId="21" hidden="1">#REF!</definedName>
    <definedName name="BExD3QXA2UQ2W4N7NYLUEOG40BZB" localSheetId="14" hidden="1">#REF!</definedName>
    <definedName name="BExD3QXA2UQ2W4N7NYLUEOG40BZB" hidden="1">#REF!</definedName>
    <definedName name="BExD3U2N041TEJ7GCN005UTPHNXY" localSheetId="20" hidden="1">#REF!</definedName>
    <definedName name="BExD3U2N041TEJ7GCN005UTPHNXY" localSheetId="21" hidden="1">#REF!</definedName>
    <definedName name="BExD3U2N041TEJ7GCN005UTPHNXY" localSheetId="14" hidden="1">#REF!</definedName>
    <definedName name="BExD3U2N041TEJ7GCN005UTPHNXY" hidden="1">#REF!</definedName>
    <definedName name="BExD3VPY5VEI1LLQ4I16T16251DT" localSheetId="20" hidden="1">#REF!</definedName>
    <definedName name="BExD3VPY5VEI1LLQ4I16T16251DT" localSheetId="21" hidden="1">#REF!</definedName>
    <definedName name="BExD3VPY5VEI1LLQ4I16T16251DT" localSheetId="14" hidden="1">#REF!</definedName>
    <definedName name="BExD3VPY5VEI1LLQ4I16T16251DT" hidden="1">#REF!</definedName>
    <definedName name="BExD3XIUEZZ1KIHV7CPS7DKUGIN8" localSheetId="20" hidden="1">#REF!</definedName>
    <definedName name="BExD3XIUEZZ1KIHV7CPS7DKUGIN8" localSheetId="21" hidden="1">#REF!</definedName>
    <definedName name="BExD3XIUEZZ1KIHV7CPS7DKUGIN8" localSheetId="14" hidden="1">#REF!</definedName>
    <definedName name="BExD3XIUEZZ1KIHV7CPS7DKUGIN8" hidden="1">#REF!</definedName>
    <definedName name="BExD40O0CFTNJFOFMMM1KH0P7BUI" localSheetId="20" hidden="1">#REF!</definedName>
    <definedName name="BExD40O0CFTNJFOFMMM1KH0P7BUI" localSheetId="21" hidden="1">#REF!</definedName>
    <definedName name="BExD40O0CFTNJFOFMMM1KH0P7BUI" localSheetId="14" hidden="1">#REF!</definedName>
    <definedName name="BExD40O0CFTNJFOFMMM1KH0P7BUI" hidden="1">#REF!</definedName>
    <definedName name="BExD47UYINTJY1PDIW2S1FZ8ZMIO" localSheetId="20" hidden="1">#REF!</definedName>
    <definedName name="BExD47UYINTJY1PDIW2S1FZ8ZMIO" localSheetId="21" hidden="1">#REF!</definedName>
    <definedName name="BExD47UYINTJY1PDIW2S1FZ8ZMIO" localSheetId="14" hidden="1">#REF!</definedName>
    <definedName name="BExD47UYINTJY1PDIW2S1FZ8ZMIO" hidden="1">#REF!</definedName>
    <definedName name="BExD4BR9HJ3MWWZ5KLVZWX9FJAUS" localSheetId="20" hidden="1">#REF!</definedName>
    <definedName name="BExD4BR9HJ3MWWZ5KLVZWX9FJAUS" localSheetId="21" hidden="1">#REF!</definedName>
    <definedName name="BExD4BR9HJ3MWWZ5KLVZWX9FJAUS" localSheetId="14" hidden="1">#REF!</definedName>
    <definedName name="BExD4BR9HJ3MWWZ5KLVZWX9FJAUS" hidden="1">#REF!</definedName>
    <definedName name="BExD4F1WTKT3H0N9MF4H1LX7MBSY" localSheetId="20" hidden="1">#REF!</definedName>
    <definedName name="BExD4F1WTKT3H0N9MF4H1LX7MBSY" localSheetId="21" hidden="1">#REF!</definedName>
    <definedName name="BExD4F1WTKT3H0N9MF4H1LX7MBSY" localSheetId="14" hidden="1">#REF!</definedName>
    <definedName name="BExD4F1WTKT3H0N9MF4H1LX7MBSY" hidden="1">#REF!</definedName>
    <definedName name="BExD4H5GQWXBS6LUL3TSP36DVO38" localSheetId="20" hidden="1">#REF!</definedName>
    <definedName name="BExD4H5GQWXBS6LUL3TSP36DVO38" localSheetId="21" hidden="1">#REF!</definedName>
    <definedName name="BExD4H5GQWXBS6LUL3TSP36DVO38" localSheetId="14" hidden="1">#REF!</definedName>
    <definedName name="BExD4H5GQWXBS6LUL3TSP36DVO38" hidden="1">#REF!</definedName>
    <definedName name="BExD4JJSS3QDBLABCJCHD45SRNPI" localSheetId="20" hidden="1">#REF!</definedName>
    <definedName name="BExD4JJSS3QDBLABCJCHD45SRNPI" localSheetId="21" hidden="1">#REF!</definedName>
    <definedName name="BExD4JJSS3QDBLABCJCHD45SRNPI" localSheetId="14" hidden="1">#REF!</definedName>
    <definedName name="BExD4JJSS3QDBLABCJCHD45SRNPI" hidden="1">#REF!</definedName>
    <definedName name="BExD4QQQ7V9LH5WWBJA3HKJXLVP6" localSheetId="20" hidden="1">#REF!</definedName>
    <definedName name="BExD4QQQ7V9LH5WWBJA3HKJXLVP6" localSheetId="21" hidden="1">#REF!</definedName>
    <definedName name="BExD4QQQ7V9LH5WWBJA3HKJXLVP6" localSheetId="14" hidden="1">#REF!</definedName>
    <definedName name="BExD4QQQ7V9LH5WWBJA3HKJXLVP6" hidden="1">#REF!</definedName>
    <definedName name="BExD4R1I0MKF033I5LPUYIMTZ6E8" localSheetId="20" hidden="1">#REF!</definedName>
    <definedName name="BExD4R1I0MKF033I5LPUYIMTZ6E8" localSheetId="21" hidden="1">#REF!</definedName>
    <definedName name="BExD4R1I0MKF033I5LPUYIMTZ6E8" localSheetId="14" hidden="1">#REF!</definedName>
    <definedName name="BExD4R1I0MKF033I5LPUYIMTZ6E8" hidden="1">#REF!</definedName>
    <definedName name="BExD50MT3M6XZLNUP9JL93EG6D9R" localSheetId="20" hidden="1">#REF!</definedName>
    <definedName name="BExD50MT3M6XZLNUP9JL93EG6D9R" localSheetId="21" hidden="1">#REF!</definedName>
    <definedName name="BExD50MT3M6XZLNUP9JL93EG6D9R" localSheetId="14" hidden="1">#REF!</definedName>
    <definedName name="BExD50MT3M6XZLNUP9JL93EG6D9R" hidden="1">#REF!</definedName>
    <definedName name="BExD5EV7KDSVF1CJT38M4IBPFLPY" localSheetId="20" hidden="1">#REF!</definedName>
    <definedName name="BExD5EV7KDSVF1CJT38M4IBPFLPY" localSheetId="21" hidden="1">#REF!</definedName>
    <definedName name="BExD5EV7KDSVF1CJT38M4IBPFLPY" localSheetId="14" hidden="1">#REF!</definedName>
    <definedName name="BExD5EV7KDSVF1CJT38M4IBPFLPY" hidden="1">#REF!</definedName>
    <definedName name="BExD5FRK547OESJRYAW574DZEZ7J" localSheetId="20" hidden="1">#REF!</definedName>
    <definedName name="BExD5FRK547OESJRYAW574DZEZ7J" localSheetId="21" hidden="1">#REF!</definedName>
    <definedName name="BExD5FRK547OESJRYAW574DZEZ7J" localSheetId="14" hidden="1">#REF!</definedName>
    <definedName name="BExD5FRK547OESJRYAW574DZEZ7J" hidden="1">#REF!</definedName>
    <definedName name="BExD5I5X2YA2YNCTCDSMEL4CWF4N" localSheetId="20" hidden="1">#REF!</definedName>
    <definedName name="BExD5I5X2YA2YNCTCDSMEL4CWF4N" localSheetId="21" hidden="1">#REF!</definedName>
    <definedName name="BExD5I5X2YA2YNCTCDSMEL4CWF4N" localSheetId="14" hidden="1">#REF!</definedName>
    <definedName name="BExD5I5X2YA2YNCTCDSMEL4CWF4N" hidden="1">#REF!</definedName>
    <definedName name="BExD5QUSRFJWRQ1ZM50WYLCF74DF" localSheetId="20" hidden="1">#REF!</definedName>
    <definedName name="BExD5QUSRFJWRQ1ZM50WYLCF74DF" localSheetId="21" hidden="1">#REF!</definedName>
    <definedName name="BExD5QUSRFJWRQ1ZM50WYLCF74DF" localSheetId="14" hidden="1">#REF!</definedName>
    <definedName name="BExD5QUSRFJWRQ1ZM50WYLCF74DF" hidden="1">#REF!</definedName>
    <definedName name="BExD5SSUIF6AJQHBHK8PNMFBPRYB" localSheetId="20" hidden="1">#REF!</definedName>
    <definedName name="BExD5SSUIF6AJQHBHK8PNMFBPRYB" localSheetId="21" hidden="1">#REF!</definedName>
    <definedName name="BExD5SSUIF6AJQHBHK8PNMFBPRYB" localSheetId="14" hidden="1">#REF!</definedName>
    <definedName name="BExD5SSUIF6AJQHBHK8PNMFBPRYB" hidden="1">#REF!</definedName>
    <definedName name="BExD623C9LRX18BE0W2V6SZLQUXX" localSheetId="20" hidden="1">#REF!</definedName>
    <definedName name="BExD623C9LRX18BE0W2V6SZLQUXX" localSheetId="21" hidden="1">#REF!</definedName>
    <definedName name="BExD623C9LRX18BE0W2V6SZLQUXX" localSheetId="14" hidden="1">#REF!</definedName>
    <definedName name="BExD623C9LRX18BE0W2V6SZLQUXX" hidden="1">#REF!</definedName>
    <definedName name="BExD6CQA7UMJBXV7AIFAIHUF2ICX" localSheetId="20" hidden="1">#REF!</definedName>
    <definedName name="BExD6CQA7UMJBXV7AIFAIHUF2ICX" localSheetId="21" hidden="1">#REF!</definedName>
    <definedName name="BExD6CQA7UMJBXV7AIFAIHUF2ICX" localSheetId="14" hidden="1">#REF!</definedName>
    <definedName name="BExD6CQA7UMJBXV7AIFAIHUF2ICX" hidden="1">#REF!</definedName>
    <definedName name="BExD6D18MCF5R8YJMPG21WE3GPJQ" localSheetId="20" hidden="1">#REF!</definedName>
    <definedName name="BExD6D18MCF5R8YJMPG21WE3GPJQ" localSheetId="21" hidden="1">#REF!</definedName>
    <definedName name="BExD6D18MCF5R8YJMPG21WE3GPJQ" localSheetId="14" hidden="1">#REF!</definedName>
    <definedName name="BExD6D18MCF5R8YJMPG21WE3GPJQ" hidden="1">#REF!</definedName>
    <definedName name="BExD6FKVK8WJWNYPVENR7Q8Q30PK" localSheetId="20" hidden="1">#REF!</definedName>
    <definedName name="BExD6FKVK8WJWNYPVENR7Q8Q30PK" localSheetId="21" hidden="1">#REF!</definedName>
    <definedName name="BExD6FKVK8WJWNYPVENR7Q8Q30PK" localSheetId="14" hidden="1">#REF!</definedName>
    <definedName name="BExD6FKVK8WJWNYPVENR7Q8Q30PK" hidden="1">#REF!</definedName>
    <definedName name="BExD6GMP0LK8WKVWMIT1NNH8CHLF" localSheetId="20" hidden="1">#REF!</definedName>
    <definedName name="BExD6GMP0LK8WKVWMIT1NNH8CHLF" localSheetId="21" hidden="1">#REF!</definedName>
    <definedName name="BExD6GMP0LK8WKVWMIT1NNH8CHLF" localSheetId="14" hidden="1">#REF!</definedName>
    <definedName name="BExD6GMP0LK8WKVWMIT1NNH8CHLF" hidden="1">#REF!</definedName>
    <definedName name="BExD6H2TE0WWAUIWVSSCLPZ6B88N" localSheetId="20" hidden="1">#REF!</definedName>
    <definedName name="BExD6H2TE0WWAUIWVSSCLPZ6B88N" localSheetId="21" hidden="1">#REF!</definedName>
    <definedName name="BExD6H2TE0WWAUIWVSSCLPZ6B88N" localSheetId="14" hidden="1">#REF!</definedName>
    <definedName name="BExD6H2TE0WWAUIWVSSCLPZ6B88N" hidden="1">#REF!</definedName>
    <definedName name="BExD71LTOE015TV5RSAHM8NT8GVW" localSheetId="20" hidden="1">#REF!</definedName>
    <definedName name="BExD71LTOE015TV5RSAHM8NT8GVW" localSheetId="21" hidden="1">#REF!</definedName>
    <definedName name="BExD71LTOE015TV5RSAHM8NT8GVW" localSheetId="14" hidden="1">#REF!</definedName>
    <definedName name="BExD71LTOE015TV5RSAHM8NT8GVW" hidden="1">#REF!</definedName>
    <definedName name="BExD73USXVADC7EHGHVTQNCT06ZA" localSheetId="20" hidden="1">#REF!</definedName>
    <definedName name="BExD73USXVADC7EHGHVTQNCT06ZA" localSheetId="21" hidden="1">#REF!</definedName>
    <definedName name="BExD73USXVADC7EHGHVTQNCT06ZA" localSheetId="14" hidden="1">#REF!</definedName>
    <definedName name="BExD73USXVADC7EHGHVTQNCT06ZA" hidden="1">#REF!</definedName>
    <definedName name="BExD7GAIGULTB3YHM1OS9RBQOTEC" localSheetId="20" hidden="1">#REF!</definedName>
    <definedName name="BExD7GAIGULTB3YHM1OS9RBQOTEC" localSheetId="21" hidden="1">#REF!</definedName>
    <definedName name="BExD7GAIGULTB3YHM1OS9RBQOTEC" localSheetId="14" hidden="1">#REF!</definedName>
    <definedName name="BExD7GAIGULTB3YHM1OS9RBQOTEC" hidden="1">#REF!</definedName>
    <definedName name="BExD7IE1DHIS52UFDCTSKPJQNRD5" localSheetId="20" hidden="1">#REF!</definedName>
    <definedName name="BExD7IE1DHIS52UFDCTSKPJQNRD5" localSheetId="21" hidden="1">#REF!</definedName>
    <definedName name="BExD7IE1DHIS52UFDCTSKPJQNRD5" localSheetId="14" hidden="1">#REF!</definedName>
    <definedName name="BExD7IE1DHIS52UFDCTSKPJQNRD5" hidden="1">#REF!</definedName>
    <definedName name="BExD7IUBGUWHYC9UNZ1IY5XFYKQN" localSheetId="20" hidden="1">#REF!</definedName>
    <definedName name="BExD7IUBGUWHYC9UNZ1IY5XFYKQN" localSheetId="21" hidden="1">#REF!</definedName>
    <definedName name="BExD7IUBGUWHYC9UNZ1IY5XFYKQN" localSheetId="14" hidden="1">#REF!</definedName>
    <definedName name="BExD7IUBGUWHYC9UNZ1IY5XFYKQN" hidden="1">#REF!</definedName>
    <definedName name="BExD7JQOJ35HGL8U2OCEI2P2JT7I" localSheetId="20" hidden="1">#REF!</definedName>
    <definedName name="BExD7JQOJ35HGL8U2OCEI2P2JT7I" localSheetId="21" hidden="1">#REF!</definedName>
    <definedName name="BExD7JQOJ35HGL8U2OCEI2P2JT7I" localSheetId="14" hidden="1">#REF!</definedName>
    <definedName name="BExD7JQOJ35HGL8U2OCEI2P2JT7I" hidden="1">#REF!</definedName>
    <definedName name="BExD7KSDKNDNH95NDT3S7GM3MUU2" localSheetId="20" hidden="1">#REF!</definedName>
    <definedName name="BExD7KSDKNDNH95NDT3S7GM3MUU2" localSheetId="21" hidden="1">#REF!</definedName>
    <definedName name="BExD7KSDKNDNH95NDT3S7GM3MUU2" localSheetId="14" hidden="1">#REF!</definedName>
    <definedName name="BExD7KSDKNDNH95NDT3S7GM3MUU2" hidden="1">#REF!</definedName>
    <definedName name="BExD8H5O087KQVWIVPUUID5VMGMS" localSheetId="20" hidden="1">#REF!</definedName>
    <definedName name="BExD8H5O087KQVWIVPUUID5VMGMS" localSheetId="21" hidden="1">#REF!</definedName>
    <definedName name="BExD8H5O087KQVWIVPUUID5VMGMS" localSheetId="14" hidden="1">#REF!</definedName>
    <definedName name="BExD8H5O087KQVWIVPUUID5VMGMS" hidden="1">#REF!</definedName>
    <definedName name="BExD8HLWJHFK6566YQLGOAPIWD7G" localSheetId="20" hidden="1">#REF!</definedName>
    <definedName name="BExD8HLWJHFK6566YQLGOAPIWD7G" localSheetId="21" hidden="1">#REF!</definedName>
    <definedName name="BExD8HLWJHFK6566YQLGOAPIWD7G" localSheetId="14" hidden="1">#REF!</definedName>
    <definedName name="BExD8HLWJHFK6566YQLGOAPIWD7G" hidden="1">#REF!</definedName>
    <definedName name="BExD8OCLZMFN5K3VZYI4Q4ITVKUA" localSheetId="20" hidden="1">#REF!</definedName>
    <definedName name="BExD8OCLZMFN5K3VZYI4Q4ITVKUA" localSheetId="21" hidden="1">#REF!</definedName>
    <definedName name="BExD8OCLZMFN5K3VZYI4Q4ITVKUA" localSheetId="14" hidden="1">#REF!</definedName>
    <definedName name="BExD8OCLZMFN5K3VZYI4Q4ITVKUA" hidden="1">#REF!</definedName>
    <definedName name="BExD93C1R6LC0631ECHVFYH0R0PD" localSheetId="20" hidden="1">#REF!</definedName>
    <definedName name="BExD93C1R6LC0631ECHVFYH0R0PD" localSheetId="21" hidden="1">#REF!</definedName>
    <definedName name="BExD93C1R6LC0631ECHVFYH0R0PD" localSheetId="14" hidden="1">#REF!</definedName>
    <definedName name="BExD93C1R6LC0631ECHVFYH0R0PD" hidden="1">#REF!</definedName>
    <definedName name="BExD97TXIO0COVNN4OH3DEJ33YLM" localSheetId="20" hidden="1">#REF!</definedName>
    <definedName name="BExD97TXIO0COVNN4OH3DEJ33YLM" localSheetId="21" hidden="1">#REF!</definedName>
    <definedName name="BExD97TXIO0COVNN4OH3DEJ33YLM" localSheetId="14" hidden="1">#REF!</definedName>
    <definedName name="BExD97TXIO0COVNN4OH3DEJ33YLM" hidden="1">#REF!</definedName>
    <definedName name="BExD99RZ1RFIMK6O1ZHSPJ68X9Y5" localSheetId="20" hidden="1">#REF!</definedName>
    <definedName name="BExD99RZ1RFIMK6O1ZHSPJ68X9Y5" localSheetId="21" hidden="1">#REF!</definedName>
    <definedName name="BExD99RZ1RFIMK6O1ZHSPJ68X9Y5" localSheetId="14" hidden="1">#REF!</definedName>
    <definedName name="BExD99RZ1RFIMK6O1ZHSPJ68X9Y5" hidden="1">#REF!</definedName>
    <definedName name="BExD9ATSNNU6SJVYYUCUG2AFS57W" localSheetId="20" hidden="1">#REF!</definedName>
    <definedName name="BExD9ATSNNU6SJVYYUCUG2AFS57W" localSheetId="21" hidden="1">#REF!</definedName>
    <definedName name="BExD9ATSNNU6SJVYYUCUG2AFS57W" localSheetId="14" hidden="1">#REF!</definedName>
    <definedName name="BExD9ATSNNU6SJVYYUCUG2AFS57W" hidden="1">#REF!</definedName>
    <definedName name="BExD9JO1QOKHUKL6DOEKDLUBPPKZ" localSheetId="20" hidden="1">#REF!</definedName>
    <definedName name="BExD9JO1QOKHUKL6DOEKDLUBPPKZ" localSheetId="21" hidden="1">#REF!</definedName>
    <definedName name="BExD9JO1QOKHUKL6DOEKDLUBPPKZ" localSheetId="14" hidden="1">#REF!</definedName>
    <definedName name="BExD9JO1QOKHUKL6DOEKDLUBPPKZ" hidden="1">#REF!</definedName>
    <definedName name="BExD9L0ID3VSOU609GKWYTA5BFMA" localSheetId="20" hidden="1">#REF!</definedName>
    <definedName name="BExD9L0ID3VSOU609GKWYTA5BFMA" localSheetId="21" hidden="1">#REF!</definedName>
    <definedName name="BExD9L0ID3VSOU609GKWYTA5BFMA" localSheetId="14" hidden="1">#REF!</definedName>
    <definedName name="BExD9L0ID3VSOU609GKWYTA5BFMA" hidden="1">#REF!</definedName>
    <definedName name="BExD9M7SEMG0JK2FUTTZXWIEBTKB" localSheetId="20" hidden="1">#REF!</definedName>
    <definedName name="BExD9M7SEMG0JK2FUTTZXWIEBTKB" localSheetId="21" hidden="1">#REF!</definedName>
    <definedName name="BExD9M7SEMG0JK2FUTTZXWIEBTKB" localSheetId="14" hidden="1">#REF!</definedName>
    <definedName name="BExD9M7SEMG0JK2FUTTZXWIEBTKB" hidden="1">#REF!</definedName>
    <definedName name="BExD9MNYBYB1AICQL5165G472IE2" localSheetId="20" hidden="1">#REF!</definedName>
    <definedName name="BExD9MNYBYB1AICQL5165G472IE2" localSheetId="21" hidden="1">#REF!</definedName>
    <definedName name="BExD9MNYBYB1AICQL5165G472IE2" localSheetId="14" hidden="1">#REF!</definedName>
    <definedName name="BExD9MNYBYB1AICQL5165G472IE2" hidden="1">#REF!</definedName>
    <definedName name="BExD9PNSYT7GASEGUVL48MUQ02WO" localSheetId="20" hidden="1">#REF!</definedName>
    <definedName name="BExD9PNSYT7GASEGUVL48MUQ02WO" localSheetId="21" hidden="1">#REF!</definedName>
    <definedName name="BExD9PNSYT7GASEGUVL48MUQ02WO" localSheetId="14" hidden="1">#REF!</definedName>
    <definedName name="BExD9PNSYT7GASEGUVL48MUQ02WO" hidden="1">#REF!</definedName>
    <definedName name="BExD9TK2MIWFH5SKUYU9ZKF4NPHQ" localSheetId="20" hidden="1">#REF!</definedName>
    <definedName name="BExD9TK2MIWFH5SKUYU9ZKF4NPHQ" localSheetId="21" hidden="1">#REF!</definedName>
    <definedName name="BExD9TK2MIWFH5SKUYU9ZKF4NPHQ" localSheetId="14" hidden="1">#REF!</definedName>
    <definedName name="BExD9TK2MIWFH5SKUYU9ZKF4NPHQ" hidden="1">#REF!</definedName>
    <definedName name="BExDA23J1UL1EN1K0BLX2TKAX4U0" localSheetId="20" hidden="1">#REF!</definedName>
    <definedName name="BExDA23J1UL1EN1K0BLX2TKAX4U0" localSheetId="21" hidden="1">#REF!</definedName>
    <definedName name="BExDA23J1UL1EN1K0BLX2TKAX4U0" localSheetId="14" hidden="1">#REF!</definedName>
    <definedName name="BExDA23J1UL1EN1K0BLX2TKAX4U0" hidden="1">#REF!</definedName>
    <definedName name="BExDA6594R2INH5X2F55YRZSKRND" localSheetId="20" hidden="1">#REF!</definedName>
    <definedName name="BExDA6594R2INH5X2F55YRZSKRND" localSheetId="21" hidden="1">#REF!</definedName>
    <definedName name="BExDA6594R2INH5X2F55YRZSKRND" localSheetId="14" hidden="1">#REF!</definedName>
    <definedName name="BExDA6594R2INH5X2F55YRZSKRND" hidden="1">#REF!</definedName>
    <definedName name="BExDA6LD9061UULVKUUI4QP8SK13" localSheetId="20" hidden="1">#REF!</definedName>
    <definedName name="BExDA6LD9061UULVKUUI4QP8SK13" localSheetId="21" hidden="1">#REF!</definedName>
    <definedName name="BExDA6LD9061UULVKUUI4QP8SK13" localSheetId="14" hidden="1">#REF!</definedName>
    <definedName name="BExDA6LD9061UULVKUUI4QP8SK13" hidden="1">#REF!</definedName>
    <definedName name="BExDAGMVMNLQ6QXASB9R6D8DIT12" localSheetId="20" hidden="1">#REF!</definedName>
    <definedName name="BExDAGMVMNLQ6QXASB9R6D8DIT12" localSheetId="21" hidden="1">#REF!</definedName>
    <definedName name="BExDAGMVMNLQ6QXASB9R6D8DIT12" localSheetId="14" hidden="1">#REF!</definedName>
    <definedName name="BExDAGMVMNLQ6QXASB9R6D8DIT12" hidden="1">#REF!</definedName>
    <definedName name="BExDAYBHU9ADLXI8VRC7F608RVGM" localSheetId="20" hidden="1">#REF!</definedName>
    <definedName name="BExDAYBHU9ADLXI8VRC7F608RVGM" localSheetId="21" hidden="1">#REF!</definedName>
    <definedName name="BExDAYBHU9ADLXI8VRC7F608RVGM" localSheetId="14" hidden="1">#REF!</definedName>
    <definedName name="BExDAYBHU9ADLXI8VRC7F608RVGM" hidden="1">#REF!</definedName>
    <definedName name="BExDBDR1XR0FV0CYUCB2OJ7CJCZU" localSheetId="20" hidden="1">#REF!</definedName>
    <definedName name="BExDBDR1XR0FV0CYUCB2OJ7CJCZU" localSheetId="21" hidden="1">#REF!</definedName>
    <definedName name="BExDBDR1XR0FV0CYUCB2OJ7CJCZU" localSheetId="14" hidden="1">#REF!</definedName>
    <definedName name="BExDBDR1XR0FV0CYUCB2OJ7CJCZU" hidden="1">#REF!</definedName>
    <definedName name="BExDC7F818VN0S18ID7XRCRVYPJ4" localSheetId="20" hidden="1">#REF!</definedName>
    <definedName name="BExDC7F818VN0S18ID7XRCRVYPJ4" localSheetId="21" hidden="1">#REF!</definedName>
    <definedName name="BExDC7F818VN0S18ID7XRCRVYPJ4" localSheetId="14" hidden="1">#REF!</definedName>
    <definedName name="BExDC7F818VN0S18ID7XRCRVYPJ4" hidden="1">#REF!</definedName>
    <definedName name="BExDCL7K96PC9VZYB70ZW3QPVIJE" localSheetId="20" hidden="1">#REF!</definedName>
    <definedName name="BExDCL7K96PC9VZYB70ZW3QPVIJE" localSheetId="21" hidden="1">#REF!</definedName>
    <definedName name="BExDCL7K96PC9VZYB70ZW3QPVIJE" localSheetId="14" hidden="1">#REF!</definedName>
    <definedName name="BExDCL7K96PC9VZYB70ZW3QPVIJE" hidden="1">#REF!</definedName>
    <definedName name="BExDCP3UZ3C2O4C1F7KMU0Z9U32N" localSheetId="20" hidden="1">#REF!</definedName>
    <definedName name="BExDCP3UZ3C2O4C1F7KMU0Z9U32N" localSheetId="21" hidden="1">#REF!</definedName>
    <definedName name="BExDCP3UZ3C2O4C1F7KMU0Z9U32N" localSheetId="14" hidden="1">#REF!</definedName>
    <definedName name="BExDCP3UZ3C2O4C1F7KMU0Z9U32N" hidden="1">#REF!</definedName>
    <definedName name="BExEO14OTKLVDBTNB2ONGZ4YB20H" localSheetId="20" hidden="1">#REF!</definedName>
    <definedName name="BExEO14OTKLVDBTNB2ONGZ4YB20H" localSheetId="21" hidden="1">#REF!</definedName>
    <definedName name="BExEO14OTKLVDBTNB2ONGZ4YB20H" localSheetId="14" hidden="1">#REF!</definedName>
    <definedName name="BExEO14OTKLVDBTNB2ONGZ4YB20H" hidden="1">#REF!</definedName>
    <definedName name="BExEO80UUNTK4DX33Z5TYLM8NYZM" localSheetId="20" hidden="1">#REF!</definedName>
    <definedName name="BExEO80UUNTK4DX33Z5TYLM8NYZM" localSheetId="21" hidden="1">#REF!</definedName>
    <definedName name="BExEO80UUNTK4DX33Z5TYLM8NYZM" localSheetId="14" hidden="1">#REF!</definedName>
    <definedName name="BExEO80UUNTK4DX33Z5TYLM8NYZM" hidden="1">#REF!</definedName>
    <definedName name="BExEOBX3WECDMYCV9RLN49APTXMM" localSheetId="20" hidden="1">#REF!</definedName>
    <definedName name="BExEOBX3WECDMYCV9RLN49APTXMM" localSheetId="21" hidden="1">#REF!</definedName>
    <definedName name="BExEOBX3WECDMYCV9RLN49APTXMM" localSheetId="14" hidden="1">#REF!</definedName>
    <definedName name="BExEOBX3WECDMYCV9RLN49APTXMM" hidden="1">#REF!</definedName>
    <definedName name="BExEPN9VIYI0FVL0HLZQXJFO6TT0" localSheetId="20" hidden="1">#REF!</definedName>
    <definedName name="BExEPN9VIYI0FVL0HLZQXJFO6TT0" localSheetId="21" hidden="1">#REF!</definedName>
    <definedName name="BExEPN9VIYI0FVL0HLZQXJFO6TT0" localSheetId="14" hidden="1">#REF!</definedName>
    <definedName name="BExEPN9VIYI0FVL0HLZQXJFO6TT0" hidden="1">#REF!</definedName>
    <definedName name="BExEPQPUOD4B6H60DKEB9159F7DR" localSheetId="20" hidden="1">#REF!</definedName>
    <definedName name="BExEPQPUOD4B6H60DKEB9159F7DR" localSheetId="21" hidden="1">#REF!</definedName>
    <definedName name="BExEPQPUOD4B6H60DKEB9159F7DR" localSheetId="14" hidden="1">#REF!</definedName>
    <definedName name="BExEPQPUOD4B6H60DKEB9159F7DR" hidden="1">#REF!</definedName>
    <definedName name="BExEPYT6VDSMR8MU2341Q5GM2Y9V" localSheetId="20" hidden="1">#REF!</definedName>
    <definedName name="BExEPYT6VDSMR8MU2341Q5GM2Y9V" localSheetId="21" hidden="1">#REF!</definedName>
    <definedName name="BExEPYT6VDSMR8MU2341Q5GM2Y9V" localSheetId="14" hidden="1">#REF!</definedName>
    <definedName name="BExEPYT6VDSMR8MU2341Q5GM2Y9V" hidden="1">#REF!</definedName>
    <definedName name="BExEQ2ENYLMY8K1796XBB31CJHNN" localSheetId="20" hidden="1">#REF!</definedName>
    <definedName name="BExEQ2ENYLMY8K1796XBB31CJHNN" localSheetId="21" hidden="1">#REF!</definedName>
    <definedName name="BExEQ2ENYLMY8K1796XBB31CJHNN" localSheetId="14" hidden="1">#REF!</definedName>
    <definedName name="BExEQ2ENYLMY8K1796XBB31CJHNN" hidden="1">#REF!</definedName>
    <definedName name="BExEQ2PFE4N40LEPGDPS90WDL6BN" localSheetId="20" hidden="1">#REF!</definedName>
    <definedName name="BExEQ2PFE4N40LEPGDPS90WDL6BN" localSheetId="21" hidden="1">#REF!</definedName>
    <definedName name="BExEQ2PFE4N40LEPGDPS90WDL6BN" localSheetId="14" hidden="1">#REF!</definedName>
    <definedName name="BExEQ2PFE4N40LEPGDPS90WDL6BN" hidden="1">#REF!</definedName>
    <definedName name="BExEQ2PFURT24NQYGYVE8NKX1EGA" localSheetId="20" hidden="1">#REF!</definedName>
    <definedName name="BExEQ2PFURT24NQYGYVE8NKX1EGA" localSheetId="21" hidden="1">#REF!</definedName>
    <definedName name="BExEQ2PFURT24NQYGYVE8NKX1EGA" localSheetId="14" hidden="1">#REF!</definedName>
    <definedName name="BExEQ2PFURT24NQYGYVE8NKX1EGA" hidden="1">#REF!</definedName>
    <definedName name="BExEQB8ZWXO6IIGOEPWTLOJGE2NR" localSheetId="20" hidden="1">#REF!</definedName>
    <definedName name="BExEQB8ZWXO6IIGOEPWTLOJGE2NR" localSheetId="21" hidden="1">#REF!</definedName>
    <definedName name="BExEQB8ZWXO6IIGOEPWTLOJGE2NR" localSheetId="14" hidden="1">#REF!</definedName>
    <definedName name="BExEQB8ZWXO6IIGOEPWTLOJGE2NR" hidden="1">#REF!</definedName>
    <definedName name="BExEQBZX0EL6LIKPY01197ACK65H" localSheetId="20" hidden="1">#REF!</definedName>
    <definedName name="BExEQBZX0EL6LIKPY01197ACK65H" localSheetId="21" hidden="1">#REF!</definedName>
    <definedName name="BExEQBZX0EL6LIKPY01197ACK65H" localSheetId="14" hidden="1">#REF!</definedName>
    <definedName name="BExEQBZX0EL6LIKPY01197ACK65H" hidden="1">#REF!</definedName>
    <definedName name="BExEQDXZALJLD4OBF74IKZBR13SR" localSheetId="20" hidden="1">#REF!</definedName>
    <definedName name="BExEQDXZALJLD4OBF74IKZBR13SR" localSheetId="21" hidden="1">#REF!</definedName>
    <definedName name="BExEQDXZALJLD4OBF74IKZBR13SR" localSheetId="14" hidden="1">#REF!</definedName>
    <definedName name="BExEQDXZALJLD4OBF74IKZBR13SR" hidden="1">#REF!</definedName>
    <definedName name="BExEQFLE2RPWGMWQAI4JMKUEFRPT" localSheetId="20" hidden="1">#REF!</definedName>
    <definedName name="BExEQFLE2RPWGMWQAI4JMKUEFRPT" localSheetId="21" hidden="1">#REF!</definedName>
    <definedName name="BExEQFLE2RPWGMWQAI4JMKUEFRPT" localSheetId="14" hidden="1">#REF!</definedName>
    <definedName name="BExEQFLE2RPWGMWQAI4JMKUEFRPT" hidden="1">#REF!</definedName>
    <definedName name="BExEQJHNJV9U65F5VGIGX0VM02VF" localSheetId="20" hidden="1">#REF!</definedName>
    <definedName name="BExEQJHNJV9U65F5VGIGX0VM02VF" localSheetId="21" hidden="1">#REF!</definedName>
    <definedName name="BExEQJHNJV9U65F5VGIGX0VM02VF" localSheetId="14" hidden="1">#REF!</definedName>
    <definedName name="BExEQJHNJV9U65F5VGIGX0VM02VF" hidden="1">#REF!</definedName>
    <definedName name="BExEQTZAP8R69U31W4LKGTKKGKQE" localSheetId="20" hidden="1">#REF!</definedName>
    <definedName name="BExEQTZAP8R69U31W4LKGTKKGKQE" localSheetId="21" hidden="1">#REF!</definedName>
    <definedName name="BExEQTZAP8R69U31W4LKGTKKGKQE" localSheetId="14" hidden="1">#REF!</definedName>
    <definedName name="BExEQTZAP8R69U31W4LKGTKKGKQE" hidden="1">#REF!</definedName>
    <definedName name="BExER2O72H1F9WV6S1J04C15PXX7" localSheetId="20" hidden="1">#REF!</definedName>
    <definedName name="BExER2O72H1F9WV6S1J04C15PXX7" localSheetId="21" hidden="1">#REF!</definedName>
    <definedName name="BExER2O72H1F9WV6S1J04C15PXX7" localSheetId="14" hidden="1">#REF!</definedName>
    <definedName name="BExER2O72H1F9WV6S1J04C15PXX7" hidden="1">#REF!</definedName>
    <definedName name="BExERIPCI7N2NW7JRL59DVT0TTSU" localSheetId="20" hidden="1">#REF!</definedName>
    <definedName name="BExERIPCI7N2NW7JRL59DVT0TTSU" localSheetId="21" hidden="1">#REF!</definedName>
    <definedName name="BExERIPCI7N2NW7JRL59DVT0TTSU" localSheetId="14" hidden="1">#REF!</definedName>
    <definedName name="BExERIPCI7N2NW7JRL59DVT0TTSU" hidden="1">#REF!</definedName>
    <definedName name="BExERRUIKIOATPZ9U4HQ0V52RJAU" localSheetId="20" hidden="1">#REF!</definedName>
    <definedName name="BExERRUIKIOATPZ9U4HQ0V52RJAU" localSheetId="21" hidden="1">#REF!</definedName>
    <definedName name="BExERRUIKIOATPZ9U4HQ0V52RJAU" localSheetId="14" hidden="1">#REF!</definedName>
    <definedName name="BExERRUIKIOATPZ9U4HQ0V52RJAU" hidden="1">#REF!</definedName>
    <definedName name="BExERSANFNM1O7T65PC5MJ301YET" localSheetId="20" hidden="1">#REF!</definedName>
    <definedName name="BExERSANFNM1O7T65PC5MJ301YET" localSheetId="21" hidden="1">#REF!</definedName>
    <definedName name="BExERSANFNM1O7T65PC5MJ301YET" localSheetId="14" hidden="1">#REF!</definedName>
    <definedName name="BExERSANFNM1O7T65PC5MJ301YET" hidden="1">#REF!</definedName>
    <definedName name="BExERU8P606C6QQZZL55U0ZQYQF1" localSheetId="20" hidden="1">#REF!</definedName>
    <definedName name="BExERU8P606C6QQZZL55U0ZQYQF1" localSheetId="21" hidden="1">#REF!</definedName>
    <definedName name="BExERU8P606C6QQZZL55U0ZQYQF1" localSheetId="14" hidden="1">#REF!</definedName>
    <definedName name="BExERU8P606C6QQZZL55U0ZQYQF1" hidden="1">#REF!</definedName>
    <definedName name="BExERWCEBKQRYWRQLYJ4UCMMKTHG" localSheetId="20" hidden="1">#REF!</definedName>
    <definedName name="BExERWCEBKQRYWRQLYJ4UCMMKTHG" localSheetId="21" hidden="1">#REF!</definedName>
    <definedName name="BExERWCEBKQRYWRQLYJ4UCMMKTHG" localSheetId="14" hidden="1">#REF!</definedName>
    <definedName name="BExERWCEBKQRYWRQLYJ4UCMMKTHG" hidden="1">#REF!</definedName>
    <definedName name="BExERXE1QW042A2T25RI4DVUU59O" localSheetId="20" hidden="1">#REF!</definedName>
    <definedName name="BExERXE1QW042A2T25RI4DVUU59O" localSheetId="21" hidden="1">#REF!</definedName>
    <definedName name="BExERXE1QW042A2T25RI4DVUU59O" localSheetId="14" hidden="1">#REF!</definedName>
    <definedName name="BExERXE1QW042A2T25RI4DVUU59O" hidden="1">#REF!</definedName>
    <definedName name="BExES44RHHDL3V7FLV6M20834WF1" localSheetId="20" hidden="1">#REF!</definedName>
    <definedName name="BExES44RHHDL3V7FLV6M20834WF1" localSheetId="21" hidden="1">#REF!</definedName>
    <definedName name="BExES44RHHDL3V7FLV6M20834WF1" localSheetId="14" hidden="1">#REF!</definedName>
    <definedName name="BExES44RHHDL3V7FLV6M20834WF1" hidden="1">#REF!</definedName>
    <definedName name="BExES4A7VE2X3RYYTVRLKZD4I7WU" localSheetId="20" hidden="1">#REF!</definedName>
    <definedName name="BExES4A7VE2X3RYYTVRLKZD4I7WU" localSheetId="21" hidden="1">#REF!</definedName>
    <definedName name="BExES4A7VE2X3RYYTVRLKZD4I7WU" localSheetId="14" hidden="1">#REF!</definedName>
    <definedName name="BExES4A7VE2X3RYYTVRLKZD4I7WU" hidden="1">#REF!</definedName>
    <definedName name="BExESLYUFDACMPARVY264HKBCXLX" localSheetId="20" hidden="1">#REF!</definedName>
    <definedName name="BExESLYUFDACMPARVY264HKBCXLX" localSheetId="21" hidden="1">#REF!</definedName>
    <definedName name="BExESLYUFDACMPARVY264HKBCXLX" localSheetId="14" hidden="1">#REF!</definedName>
    <definedName name="BExESLYUFDACMPARVY264HKBCXLX" hidden="1">#REF!</definedName>
    <definedName name="BExESMKD95A649M0WRSG6CXXP326" localSheetId="20" hidden="1">#REF!</definedName>
    <definedName name="BExESMKD95A649M0WRSG6CXXP326" localSheetId="21" hidden="1">#REF!</definedName>
    <definedName name="BExESMKD95A649M0WRSG6CXXP326" localSheetId="14" hidden="1">#REF!</definedName>
    <definedName name="BExESMKD95A649M0WRSG6CXXP326" hidden="1">#REF!</definedName>
    <definedName name="BExESR27ZXJG5VMY4PR9D940VS7T" localSheetId="20" hidden="1">#REF!</definedName>
    <definedName name="BExESR27ZXJG5VMY4PR9D940VS7T" localSheetId="21" hidden="1">#REF!</definedName>
    <definedName name="BExESR27ZXJG5VMY4PR9D940VS7T" localSheetId="14" hidden="1">#REF!</definedName>
    <definedName name="BExESR27ZXJG5VMY4PR9D940VS7T" hidden="1">#REF!</definedName>
    <definedName name="BExESVK1YRJM6UG6FBYOF9CNX29X" localSheetId="20" hidden="1">#REF!</definedName>
    <definedName name="BExESVK1YRJM6UG6FBYOF9CNX29X" localSheetId="21" hidden="1">#REF!</definedName>
    <definedName name="BExESVK1YRJM6UG6FBYOF9CNX29X" localSheetId="14" hidden="1">#REF!</definedName>
    <definedName name="BExESVK1YRJM6UG6FBYOF9CNX29X" hidden="1">#REF!</definedName>
    <definedName name="BExESZ03KXL8DQ2591HLR56ZML94" localSheetId="20" hidden="1">#REF!</definedName>
    <definedName name="BExESZ03KXL8DQ2591HLR56ZML94" localSheetId="21" hidden="1">#REF!</definedName>
    <definedName name="BExESZ03KXL8DQ2591HLR56ZML94" localSheetId="14" hidden="1">#REF!</definedName>
    <definedName name="BExESZ03KXL8DQ2591HLR56ZML94" hidden="1">#REF!</definedName>
    <definedName name="BExESZAW5N443NRTKIP59OEI1CR6" localSheetId="20" hidden="1">#REF!</definedName>
    <definedName name="BExESZAW5N443NRTKIP59OEI1CR6" localSheetId="21" hidden="1">#REF!</definedName>
    <definedName name="BExESZAW5N443NRTKIP59OEI1CR6" localSheetId="14" hidden="1">#REF!</definedName>
    <definedName name="BExESZAW5N443NRTKIP59OEI1CR6" hidden="1">#REF!</definedName>
    <definedName name="BExET3HXQ60A4O2OLKX8QNXRI6LQ" localSheetId="20" hidden="1">#REF!</definedName>
    <definedName name="BExET3HXQ60A4O2OLKX8QNXRI6LQ" localSheetId="21" hidden="1">#REF!</definedName>
    <definedName name="BExET3HXQ60A4O2OLKX8QNXRI6LQ" localSheetId="14" hidden="1">#REF!</definedName>
    <definedName name="BExET3HXQ60A4O2OLKX8QNXRI6LQ" hidden="1">#REF!</definedName>
    <definedName name="BExET4EAH366GROMVVMDCSUI1018" localSheetId="20" hidden="1">#REF!</definedName>
    <definedName name="BExET4EAH366GROMVVMDCSUI1018" localSheetId="21" hidden="1">#REF!</definedName>
    <definedName name="BExET4EAH366GROMVVMDCSUI1018" localSheetId="14" hidden="1">#REF!</definedName>
    <definedName name="BExET4EAH366GROMVVMDCSUI1018" hidden="1">#REF!</definedName>
    <definedName name="BExETA3B1FCIOA80H94K90FWXQKE" localSheetId="20" hidden="1">#REF!</definedName>
    <definedName name="BExETA3B1FCIOA80H94K90FWXQKE" localSheetId="21" hidden="1">#REF!</definedName>
    <definedName name="BExETA3B1FCIOA80H94K90FWXQKE" localSheetId="14" hidden="1">#REF!</definedName>
    <definedName name="BExETA3B1FCIOA80H94K90FWXQKE" hidden="1">#REF!</definedName>
    <definedName name="BExETAZOYT4CJIT8RRKC9F2HJG1D" localSheetId="20" hidden="1">#REF!</definedName>
    <definedName name="BExETAZOYT4CJIT8RRKC9F2HJG1D" localSheetId="21" hidden="1">#REF!</definedName>
    <definedName name="BExETAZOYT4CJIT8RRKC9F2HJG1D" localSheetId="14" hidden="1">#REF!</definedName>
    <definedName name="BExETAZOYT4CJIT8RRKC9F2HJG1D" hidden="1">#REF!</definedName>
    <definedName name="BExETB55BNG40G9YOI2H6UHIR9WU" localSheetId="20" hidden="1">#REF!</definedName>
    <definedName name="BExETB55BNG40G9YOI2H6UHIR9WU" localSheetId="21" hidden="1">#REF!</definedName>
    <definedName name="BExETB55BNG40G9YOI2H6UHIR9WU" localSheetId="14" hidden="1">#REF!</definedName>
    <definedName name="BExETB55BNG40G9YOI2H6UHIR9WU" hidden="1">#REF!</definedName>
    <definedName name="BExETF6QD5A9GEINE1KZRRC2LXWM" localSheetId="20" hidden="1">#REF!</definedName>
    <definedName name="BExETF6QD5A9GEINE1KZRRC2LXWM" localSheetId="21" hidden="1">#REF!</definedName>
    <definedName name="BExETF6QD5A9GEINE1KZRRC2LXWM" localSheetId="14" hidden="1">#REF!</definedName>
    <definedName name="BExETF6QD5A9GEINE1KZRRC2LXWM" hidden="1">#REF!</definedName>
    <definedName name="BExETQ9XRXLUACN82805SPSPNKHI" localSheetId="20" hidden="1">#REF!</definedName>
    <definedName name="BExETQ9XRXLUACN82805SPSPNKHI" localSheetId="21" hidden="1">#REF!</definedName>
    <definedName name="BExETQ9XRXLUACN82805SPSPNKHI" localSheetId="14" hidden="1">#REF!</definedName>
    <definedName name="BExETQ9XRXLUACN82805SPSPNKHI" hidden="1">#REF!</definedName>
    <definedName name="BExETR0YRMOR63E6DHLEHV9QVVON" localSheetId="20" hidden="1">#REF!</definedName>
    <definedName name="BExETR0YRMOR63E6DHLEHV9QVVON" localSheetId="21" hidden="1">#REF!</definedName>
    <definedName name="BExETR0YRMOR63E6DHLEHV9QVVON" localSheetId="14" hidden="1">#REF!</definedName>
    <definedName name="BExETR0YRMOR63E6DHLEHV9QVVON" hidden="1">#REF!</definedName>
    <definedName name="BExETVO51BGF7GGNGB21UD7OIF15" localSheetId="20" hidden="1">#REF!</definedName>
    <definedName name="BExETVO51BGF7GGNGB21UD7OIF15" localSheetId="21" hidden="1">#REF!</definedName>
    <definedName name="BExETVO51BGF7GGNGB21UD7OIF15" localSheetId="14" hidden="1">#REF!</definedName>
    <definedName name="BExETVO51BGF7GGNGB21UD7OIF15" hidden="1">#REF!</definedName>
    <definedName name="BExETVTGY38YXYYF7N73OYN6FYY3" localSheetId="20" hidden="1">#REF!</definedName>
    <definedName name="BExETVTGY38YXYYF7N73OYN6FYY3" localSheetId="21" hidden="1">#REF!</definedName>
    <definedName name="BExETVTGY38YXYYF7N73OYN6FYY3" localSheetId="14" hidden="1">#REF!</definedName>
    <definedName name="BExETVTGY38YXYYF7N73OYN6FYY3" hidden="1">#REF!</definedName>
    <definedName name="BExETVTH8RADW05P2XUUV7V44TWW" localSheetId="20" hidden="1">#REF!</definedName>
    <definedName name="BExETVTH8RADW05P2XUUV7V44TWW" localSheetId="21" hidden="1">#REF!</definedName>
    <definedName name="BExETVTH8RADW05P2XUUV7V44TWW" localSheetId="14" hidden="1">#REF!</definedName>
    <definedName name="BExETVTH8RADW05P2XUUV7V44TWW" hidden="1">#REF!</definedName>
    <definedName name="BExETW9PYUAV5QY6A4VCYZRIOUX4" localSheetId="20" hidden="1">#REF!</definedName>
    <definedName name="BExETW9PYUAV5QY6A4VCYZRIOUX4" localSheetId="21" hidden="1">#REF!</definedName>
    <definedName name="BExETW9PYUAV5QY6A4VCYZRIOUX4" localSheetId="14" hidden="1">#REF!</definedName>
    <definedName name="BExETW9PYUAV5QY6A4VCYZRIOUX4" hidden="1">#REF!</definedName>
    <definedName name="BExEUGNELLVZ7K2PYWP2TG8T65XQ" localSheetId="20" hidden="1">#REF!</definedName>
    <definedName name="BExEUGNELLVZ7K2PYWP2TG8T65XQ" localSheetId="21" hidden="1">#REF!</definedName>
    <definedName name="BExEUGNELLVZ7K2PYWP2TG8T65XQ" localSheetId="14" hidden="1">#REF!</definedName>
    <definedName name="BExEUGNELLVZ7K2PYWP2TG8T65XQ" hidden="1">#REF!</definedName>
    <definedName name="BExEUHUG1NGJGB6F1UH5IKFZ9B9M" localSheetId="20" hidden="1">#REF!</definedName>
    <definedName name="BExEUHUG1NGJGB6F1UH5IKFZ9B9M" localSheetId="21" hidden="1">#REF!</definedName>
    <definedName name="BExEUHUG1NGJGB6F1UH5IKFZ9B9M" localSheetId="14" hidden="1">#REF!</definedName>
    <definedName name="BExEUHUG1NGJGB6F1UH5IKFZ9B9M" hidden="1">#REF!</definedName>
    <definedName name="BExEUNE4T242Y59C6MS28MXEUGCP" localSheetId="20" hidden="1">#REF!</definedName>
    <definedName name="BExEUNE4T242Y59C6MS28MXEUGCP" localSheetId="21" hidden="1">#REF!</definedName>
    <definedName name="BExEUNE4T242Y59C6MS28MXEUGCP" localSheetId="14" hidden="1">#REF!</definedName>
    <definedName name="BExEUNE4T242Y59C6MS28MXEUGCP" hidden="1">#REF!</definedName>
    <definedName name="BExEUNU7FYVTR4DD1D31SS7PNXX2" localSheetId="20" hidden="1">#REF!</definedName>
    <definedName name="BExEUNU7FYVTR4DD1D31SS7PNXX2" localSheetId="21" hidden="1">#REF!</definedName>
    <definedName name="BExEUNU7FYVTR4DD1D31SS7PNXX2" localSheetId="14" hidden="1">#REF!</definedName>
    <definedName name="BExEUNU7FYVTR4DD1D31SS7PNXX2" hidden="1">#REF!</definedName>
    <definedName name="BExEV2TP7NA3ZR6RJGH5ER370OUM" localSheetId="20" hidden="1">#REF!</definedName>
    <definedName name="BExEV2TP7NA3ZR6RJGH5ER370OUM" localSheetId="21" hidden="1">#REF!</definedName>
    <definedName name="BExEV2TP7NA3ZR6RJGH5ER370OUM" localSheetId="14" hidden="1">#REF!</definedName>
    <definedName name="BExEV2TP7NA3ZR6RJGH5ER370OUM" hidden="1">#REF!</definedName>
    <definedName name="BExEV3Q7M5YTX3CY3QCP1SUIEP2E" localSheetId="20" hidden="1">#REF!</definedName>
    <definedName name="BExEV3Q7M5YTX3CY3QCP1SUIEP2E" localSheetId="21" hidden="1">#REF!</definedName>
    <definedName name="BExEV3Q7M5YTX3CY3QCP1SUIEP2E" localSheetId="14" hidden="1">#REF!</definedName>
    <definedName name="BExEV3Q7M5YTX3CY3QCP1SUIEP2E" hidden="1">#REF!</definedName>
    <definedName name="BExEV69USLNYO2QRJRC0J92XUF00" localSheetId="20" hidden="1">#REF!</definedName>
    <definedName name="BExEV69USLNYO2QRJRC0J92XUF00" localSheetId="21" hidden="1">#REF!</definedName>
    <definedName name="BExEV69USLNYO2QRJRC0J92XUF00" localSheetId="14" hidden="1">#REF!</definedName>
    <definedName name="BExEV69USLNYO2QRJRC0J92XUF00" hidden="1">#REF!</definedName>
    <definedName name="BExEV6KNTQOCFD7GV726XQEVQ7R6" localSheetId="20" hidden="1">#REF!</definedName>
    <definedName name="BExEV6KNTQOCFD7GV726XQEVQ7R6" localSheetId="21" hidden="1">#REF!</definedName>
    <definedName name="BExEV6KNTQOCFD7GV726XQEVQ7R6" localSheetId="14" hidden="1">#REF!</definedName>
    <definedName name="BExEV6KNTQOCFD7GV726XQEVQ7R6" hidden="1">#REF!</definedName>
    <definedName name="BExEV6VGM4POO9QT9KH3QA3VYCWM" localSheetId="20" hidden="1">#REF!</definedName>
    <definedName name="BExEV6VGM4POO9QT9KH3QA3VYCWM" localSheetId="21" hidden="1">#REF!</definedName>
    <definedName name="BExEV6VGM4POO9QT9KH3QA3VYCWM" localSheetId="14" hidden="1">#REF!</definedName>
    <definedName name="BExEV6VGM4POO9QT9KH3QA3VYCWM" hidden="1">#REF!</definedName>
    <definedName name="BExEVCEYMOI0PGO7HAEOS9CVMU2O" localSheetId="20" hidden="1">#REF!</definedName>
    <definedName name="BExEVCEYMOI0PGO7HAEOS9CVMU2O" localSheetId="21" hidden="1">#REF!</definedName>
    <definedName name="BExEVCEYMOI0PGO7HAEOS9CVMU2O" localSheetId="14" hidden="1">#REF!</definedName>
    <definedName name="BExEVCEYMOI0PGO7HAEOS9CVMU2O" hidden="1">#REF!</definedName>
    <definedName name="BExEVET98G3FU6QBF9LHYWSAMV0O" localSheetId="20" hidden="1">#REF!</definedName>
    <definedName name="BExEVET98G3FU6QBF9LHYWSAMV0O" localSheetId="21" hidden="1">#REF!</definedName>
    <definedName name="BExEVET98G3FU6QBF9LHYWSAMV0O" localSheetId="14" hidden="1">#REF!</definedName>
    <definedName name="BExEVET98G3FU6QBF9LHYWSAMV0O" hidden="1">#REF!</definedName>
    <definedName name="BExEVNCUT0PDUYNJH7G6BSEWZOT2" localSheetId="20" hidden="1">#REF!</definedName>
    <definedName name="BExEVNCUT0PDUYNJH7G6BSEWZOT2" localSheetId="21" hidden="1">#REF!</definedName>
    <definedName name="BExEVNCUT0PDUYNJH7G6BSEWZOT2" localSheetId="14" hidden="1">#REF!</definedName>
    <definedName name="BExEVNCUT0PDUYNJH7G6BSEWZOT2" hidden="1">#REF!</definedName>
    <definedName name="BExEVPGF4V5J0WQRZKUM8F9TTKZJ" localSheetId="20" hidden="1">#REF!</definedName>
    <definedName name="BExEVPGF4V5J0WQRZKUM8F9TTKZJ" localSheetId="21" hidden="1">#REF!</definedName>
    <definedName name="BExEVPGF4V5J0WQRZKUM8F9TTKZJ" localSheetId="14" hidden="1">#REF!</definedName>
    <definedName name="BExEVPGF4V5J0WQRZKUM8F9TTKZJ" hidden="1">#REF!</definedName>
    <definedName name="BExEVVLIEVWYRF2UUC1H0H5QU1CP" localSheetId="20" hidden="1">#REF!</definedName>
    <definedName name="BExEVVLIEVWYRF2UUC1H0H5QU1CP" localSheetId="21" hidden="1">#REF!</definedName>
    <definedName name="BExEVVLIEVWYRF2UUC1H0H5QU1CP" localSheetId="14" hidden="1">#REF!</definedName>
    <definedName name="BExEVVLIEVWYRF2UUC1H0H5QU1CP" hidden="1">#REF!</definedName>
    <definedName name="BExEVWCKO8T84GW9Z3X47915XKSH" localSheetId="20" hidden="1">#REF!</definedName>
    <definedName name="BExEVWCKO8T84GW9Z3X47915XKSH" localSheetId="21" hidden="1">#REF!</definedName>
    <definedName name="BExEVWCKO8T84GW9Z3X47915XKSH" localSheetId="14" hidden="1">#REF!</definedName>
    <definedName name="BExEVWCKO8T84GW9Z3X47915XKSH" hidden="1">#REF!</definedName>
    <definedName name="BExEVZSJWMZ5L2ZE7AZC57CXKW6T" localSheetId="20" hidden="1">#REF!</definedName>
    <definedName name="BExEVZSJWMZ5L2ZE7AZC57CXKW6T" localSheetId="21" hidden="1">#REF!</definedName>
    <definedName name="BExEVZSJWMZ5L2ZE7AZC57CXKW6T" localSheetId="14" hidden="1">#REF!</definedName>
    <definedName name="BExEVZSJWMZ5L2ZE7AZC57CXKW6T" hidden="1">#REF!</definedName>
    <definedName name="BExEW0JL1GFFCXMDGW54CI7Y8FZN" localSheetId="20" hidden="1">#REF!</definedName>
    <definedName name="BExEW0JL1GFFCXMDGW54CI7Y8FZN" localSheetId="21" hidden="1">#REF!</definedName>
    <definedName name="BExEW0JL1GFFCXMDGW54CI7Y8FZN" localSheetId="14" hidden="1">#REF!</definedName>
    <definedName name="BExEW0JL1GFFCXMDGW54CI7Y8FZN" hidden="1">#REF!</definedName>
    <definedName name="BExEW68M9WL8214QH9C7VCK7BN08" localSheetId="20" hidden="1">#REF!</definedName>
    <definedName name="BExEW68M9WL8214QH9C7VCK7BN08" localSheetId="21" hidden="1">#REF!</definedName>
    <definedName name="BExEW68M9WL8214QH9C7VCK7BN08" localSheetId="14" hidden="1">#REF!</definedName>
    <definedName name="BExEW68M9WL8214QH9C7VCK7BN08" hidden="1">#REF!</definedName>
    <definedName name="BExEW8HFKH6F47KIHYBDRUEFZ2ZZ" localSheetId="20" hidden="1">#REF!</definedName>
    <definedName name="BExEW8HFKH6F47KIHYBDRUEFZ2ZZ" localSheetId="21" hidden="1">#REF!</definedName>
    <definedName name="BExEW8HFKH6F47KIHYBDRUEFZ2ZZ" localSheetId="14" hidden="1">#REF!</definedName>
    <definedName name="BExEW8HFKH6F47KIHYBDRUEFZ2ZZ" hidden="1">#REF!</definedName>
    <definedName name="BExEWB6JHMITZPXHB6JATOCLLKLJ" localSheetId="20" hidden="1">#REF!</definedName>
    <definedName name="BExEWB6JHMITZPXHB6JATOCLLKLJ" localSheetId="21" hidden="1">#REF!</definedName>
    <definedName name="BExEWB6JHMITZPXHB6JATOCLLKLJ" localSheetId="14" hidden="1">#REF!</definedName>
    <definedName name="BExEWB6JHMITZPXHB6JATOCLLKLJ" hidden="1">#REF!</definedName>
    <definedName name="BExEWNBGQS1U2LW3W84T4LSJ9K00" localSheetId="20" hidden="1">#REF!</definedName>
    <definedName name="BExEWNBGQS1U2LW3W84T4LSJ9K00" localSheetId="21" hidden="1">#REF!</definedName>
    <definedName name="BExEWNBGQS1U2LW3W84T4LSJ9K00" localSheetId="14" hidden="1">#REF!</definedName>
    <definedName name="BExEWNBGQS1U2LW3W84T4LSJ9K00" hidden="1">#REF!</definedName>
    <definedName name="BExEWO7STL7HNZSTY8VQBPTX1WK6" localSheetId="20" hidden="1">#REF!</definedName>
    <definedName name="BExEWO7STL7HNZSTY8VQBPTX1WK6" localSheetId="21" hidden="1">#REF!</definedName>
    <definedName name="BExEWO7STL7HNZSTY8VQBPTX1WK6" localSheetId="14" hidden="1">#REF!</definedName>
    <definedName name="BExEWO7STL7HNZSTY8VQBPTX1WK6" hidden="1">#REF!</definedName>
    <definedName name="BExEWQ0M1N3KMKTDJ73H10QSG4W1" localSheetId="20" hidden="1">#REF!</definedName>
    <definedName name="BExEWQ0M1N3KMKTDJ73H10QSG4W1" localSheetId="21" hidden="1">#REF!</definedName>
    <definedName name="BExEWQ0M1N3KMKTDJ73H10QSG4W1" localSheetId="14" hidden="1">#REF!</definedName>
    <definedName name="BExEWQ0M1N3KMKTDJ73H10QSG4W1" hidden="1">#REF!</definedName>
    <definedName name="BExEX43OR6NH8GF32YY2ZB6Y8WGP" localSheetId="20" hidden="1">#REF!</definedName>
    <definedName name="BExEX43OR6NH8GF32YY2ZB6Y8WGP" localSheetId="21" hidden="1">#REF!</definedName>
    <definedName name="BExEX43OR6NH8GF32YY2ZB6Y8WGP" localSheetId="14" hidden="1">#REF!</definedName>
    <definedName name="BExEX43OR6NH8GF32YY2ZB6Y8WGP" hidden="1">#REF!</definedName>
    <definedName name="BExEX85F3OSW8NSCYGYPS9372Z1Q" localSheetId="20" hidden="1">#REF!</definedName>
    <definedName name="BExEX85F3OSW8NSCYGYPS9372Z1Q" localSheetId="21" hidden="1">#REF!</definedName>
    <definedName name="BExEX85F3OSW8NSCYGYPS9372Z1Q" localSheetId="14" hidden="1">#REF!</definedName>
    <definedName name="BExEX85F3OSW8NSCYGYPS9372Z1Q" hidden="1">#REF!</definedName>
    <definedName name="BExEX9HWY2G6928ZVVVQF77QCM2C" localSheetId="20" hidden="1">#REF!</definedName>
    <definedName name="BExEX9HWY2G6928ZVVVQF77QCM2C" localSheetId="21" hidden="1">#REF!</definedName>
    <definedName name="BExEX9HWY2G6928ZVVVQF77QCM2C" localSheetId="14" hidden="1">#REF!</definedName>
    <definedName name="BExEX9HWY2G6928ZVVVQF77QCM2C" hidden="1">#REF!</definedName>
    <definedName name="BExEXBQWAYKMVBRJRHB8PFCSYFVN" localSheetId="20" hidden="1">#REF!</definedName>
    <definedName name="BExEXBQWAYKMVBRJRHB8PFCSYFVN" localSheetId="21" hidden="1">#REF!</definedName>
    <definedName name="BExEXBQWAYKMVBRJRHB8PFCSYFVN" localSheetId="14" hidden="1">#REF!</definedName>
    <definedName name="BExEXBQWAYKMVBRJRHB8PFCSYFVN" hidden="1">#REF!</definedName>
    <definedName name="BExEXGE2TE9MQWLQVHL7XGQWL102" localSheetId="20" hidden="1">#REF!</definedName>
    <definedName name="BExEXGE2TE9MQWLQVHL7XGQWL102" localSheetId="21" hidden="1">#REF!</definedName>
    <definedName name="BExEXGE2TE9MQWLQVHL7XGQWL102" localSheetId="14" hidden="1">#REF!</definedName>
    <definedName name="BExEXGE2TE9MQWLQVHL7XGQWL102" hidden="1">#REF!</definedName>
    <definedName name="BExEXRBZ0DI9E2UFLLKYWGN66B61" localSheetId="20" hidden="1">#REF!</definedName>
    <definedName name="BExEXRBZ0DI9E2UFLLKYWGN66B61" localSheetId="21" hidden="1">#REF!</definedName>
    <definedName name="BExEXRBZ0DI9E2UFLLKYWGN66B61" localSheetId="14" hidden="1">#REF!</definedName>
    <definedName name="BExEXRBZ0DI9E2UFLLKYWGN66B61" hidden="1">#REF!</definedName>
    <definedName name="BExEXW4FSOZ9C2SZSQIAA3W82I5K" localSheetId="20" hidden="1">#REF!</definedName>
    <definedName name="BExEXW4FSOZ9C2SZSQIAA3W82I5K" localSheetId="21" hidden="1">#REF!</definedName>
    <definedName name="BExEXW4FSOZ9C2SZSQIAA3W82I5K" localSheetId="14" hidden="1">#REF!</definedName>
    <definedName name="BExEXW4FSOZ9C2SZSQIAA3W82I5K" hidden="1">#REF!</definedName>
    <definedName name="BExEXZ4H2ZUNEW5I6I74GK08QAQC" localSheetId="20" hidden="1">#REF!</definedName>
    <definedName name="BExEXZ4H2ZUNEW5I6I74GK08QAQC" localSheetId="21" hidden="1">#REF!</definedName>
    <definedName name="BExEXZ4H2ZUNEW5I6I74GK08QAQC" localSheetId="14" hidden="1">#REF!</definedName>
    <definedName name="BExEXZ4H2ZUNEW5I6I74GK08QAQC" hidden="1">#REF!</definedName>
    <definedName name="BExEY42GK80HA9M84NTZ3NV9K2VI" localSheetId="20" hidden="1">#REF!</definedName>
    <definedName name="BExEY42GK80HA9M84NTZ3NV9K2VI" localSheetId="21" hidden="1">#REF!</definedName>
    <definedName name="BExEY42GK80HA9M84NTZ3NV9K2VI" localSheetId="14" hidden="1">#REF!</definedName>
    <definedName name="BExEY42GK80HA9M84NTZ3NV9K2VI" hidden="1">#REF!</definedName>
    <definedName name="BExEYLG9FL9V1JPPNZ3FUDNSEJ4V" localSheetId="20" hidden="1">#REF!</definedName>
    <definedName name="BExEYLG9FL9V1JPPNZ3FUDNSEJ4V" localSheetId="21" hidden="1">#REF!</definedName>
    <definedName name="BExEYLG9FL9V1JPPNZ3FUDNSEJ4V" localSheetId="14" hidden="1">#REF!</definedName>
    <definedName name="BExEYLG9FL9V1JPPNZ3FUDNSEJ4V" hidden="1">#REF!</definedName>
    <definedName name="BExEYOW8C1B3OUUCIGEC7L8OOW1Z" localSheetId="20" hidden="1">#REF!</definedName>
    <definedName name="BExEYOW8C1B3OUUCIGEC7L8OOW1Z" localSheetId="21" hidden="1">#REF!</definedName>
    <definedName name="BExEYOW8C1B3OUUCIGEC7L8OOW1Z" localSheetId="14" hidden="1">#REF!</definedName>
    <definedName name="BExEYOW8C1B3OUUCIGEC7L8OOW1Z" hidden="1">#REF!</definedName>
    <definedName name="BExEYPCI2LT224YS4M3T50V85FAG" localSheetId="20" hidden="1">#REF!</definedName>
    <definedName name="BExEYPCI2LT224YS4M3T50V85FAG" localSheetId="21" hidden="1">#REF!</definedName>
    <definedName name="BExEYPCI2LT224YS4M3T50V85FAG" localSheetId="14" hidden="1">#REF!</definedName>
    <definedName name="BExEYPCI2LT224YS4M3T50V85FAG" hidden="1">#REF!</definedName>
    <definedName name="BExEYUQJXZT6N5HJH8ACJF6SRWEE" localSheetId="20" hidden="1">#REF!</definedName>
    <definedName name="BExEYUQJXZT6N5HJH8ACJF6SRWEE" localSheetId="21" hidden="1">#REF!</definedName>
    <definedName name="BExEYUQJXZT6N5HJH8ACJF6SRWEE" localSheetId="14" hidden="1">#REF!</definedName>
    <definedName name="BExEYUQJXZT6N5HJH8ACJF6SRWEE" hidden="1">#REF!</definedName>
    <definedName name="BExEYYC7KLO4XJQW9GMGVVJQXF4C" localSheetId="20" hidden="1">#REF!</definedName>
    <definedName name="BExEYYC7KLO4XJQW9GMGVVJQXF4C" localSheetId="21" hidden="1">#REF!</definedName>
    <definedName name="BExEYYC7KLO4XJQW9GMGVVJQXF4C" localSheetId="14" hidden="1">#REF!</definedName>
    <definedName name="BExEYYC7KLO4XJQW9GMGVVJQXF4C" hidden="1">#REF!</definedName>
    <definedName name="BExEZ1S6VZCG01ZPLBSS9Z1SBOJ2" localSheetId="20" hidden="1">#REF!</definedName>
    <definedName name="BExEZ1S6VZCG01ZPLBSS9Z1SBOJ2" localSheetId="21" hidden="1">#REF!</definedName>
    <definedName name="BExEZ1S6VZCG01ZPLBSS9Z1SBOJ2" localSheetId="14" hidden="1">#REF!</definedName>
    <definedName name="BExEZ1S6VZCG01ZPLBSS9Z1SBOJ2" hidden="1">#REF!</definedName>
    <definedName name="BExEZ6KV8TDKOO0Y66LSH9DCFW5M" localSheetId="20" hidden="1">#REF!</definedName>
    <definedName name="BExEZ6KV8TDKOO0Y66LSH9DCFW5M" localSheetId="21" hidden="1">#REF!</definedName>
    <definedName name="BExEZ6KV8TDKOO0Y66LSH9DCFW5M" localSheetId="14" hidden="1">#REF!</definedName>
    <definedName name="BExEZ6KV8TDKOO0Y66LSH9DCFW5M" hidden="1">#REF!</definedName>
    <definedName name="BExEZGBFNJR8DLPN0V11AU22L6WY" localSheetId="20" hidden="1">#REF!</definedName>
    <definedName name="BExEZGBFNJR8DLPN0V11AU22L6WY" localSheetId="21" hidden="1">#REF!</definedName>
    <definedName name="BExEZGBFNJR8DLPN0V11AU22L6WY" localSheetId="14" hidden="1">#REF!</definedName>
    <definedName name="BExEZGBFNJR8DLPN0V11AU22L6WY" hidden="1">#REF!</definedName>
    <definedName name="BExEZVR61GWO1ZM3XHWUKRJJMQXV" localSheetId="20" hidden="1">#REF!</definedName>
    <definedName name="BExEZVR61GWO1ZM3XHWUKRJJMQXV" localSheetId="21" hidden="1">#REF!</definedName>
    <definedName name="BExEZVR61GWO1ZM3XHWUKRJJMQXV" localSheetId="14" hidden="1">#REF!</definedName>
    <definedName name="BExEZVR61GWO1ZM3XHWUKRJJMQXV" hidden="1">#REF!</definedName>
    <definedName name="BExF02Y3V3QEPO2XLDSK47APK9XJ" localSheetId="20" hidden="1">#REF!</definedName>
    <definedName name="BExF02Y3V3QEPO2XLDSK47APK9XJ" localSheetId="21" hidden="1">#REF!</definedName>
    <definedName name="BExF02Y3V3QEPO2XLDSK47APK9XJ" localSheetId="14" hidden="1">#REF!</definedName>
    <definedName name="BExF02Y3V3QEPO2XLDSK47APK9XJ" hidden="1">#REF!</definedName>
    <definedName name="BExF03E824NHBODFUZ3PZ5HLF85X" localSheetId="20" hidden="1">#REF!</definedName>
    <definedName name="BExF03E824NHBODFUZ3PZ5HLF85X" localSheetId="21" hidden="1">#REF!</definedName>
    <definedName name="BExF03E824NHBODFUZ3PZ5HLF85X" localSheetId="14" hidden="1">#REF!</definedName>
    <definedName name="BExF03E824NHBODFUZ3PZ5HLF85X" hidden="1">#REF!</definedName>
    <definedName name="BExF09OS91RT7N7IW8JLMZ121ZP3" localSheetId="20" hidden="1">#REF!</definedName>
    <definedName name="BExF09OS91RT7N7IW8JLMZ121ZP3" localSheetId="21" hidden="1">#REF!</definedName>
    <definedName name="BExF09OS91RT7N7IW8JLMZ121ZP3" localSheetId="14" hidden="1">#REF!</definedName>
    <definedName name="BExF09OS91RT7N7IW8JLMZ121ZP3" hidden="1">#REF!</definedName>
    <definedName name="BExF0D4SEQ7RRCAER8UQKUJ4HH0Q" localSheetId="20" hidden="1">#REF!</definedName>
    <definedName name="BExF0D4SEQ7RRCAER8UQKUJ4HH0Q" localSheetId="21" hidden="1">#REF!</definedName>
    <definedName name="BExF0D4SEQ7RRCAER8UQKUJ4HH0Q" localSheetId="14" hidden="1">#REF!</definedName>
    <definedName name="BExF0D4SEQ7RRCAER8UQKUJ4HH0Q" hidden="1">#REF!</definedName>
    <definedName name="BExF0D4Z97PCG5JI9CC2TFB553AX" localSheetId="20" hidden="1">#REF!</definedName>
    <definedName name="BExF0D4Z97PCG5JI9CC2TFB553AX" localSheetId="21" hidden="1">#REF!</definedName>
    <definedName name="BExF0D4Z97PCG5JI9CC2TFB553AX" localSheetId="14" hidden="1">#REF!</definedName>
    <definedName name="BExF0D4Z97PCG5JI9CC2TFB553AX" hidden="1">#REF!</definedName>
    <definedName name="BExF0DAB1PUE0V936NFEK68CCKTJ" localSheetId="20" hidden="1">#REF!</definedName>
    <definedName name="BExF0DAB1PUE0V936NFEK68CCKTJ" localSheetId="21" hidden="1">#REF!</definedName>
    <definedName name="BExF0DAB1PUE0V936NFEK68CCKTJ" localSheetId="14" hidden="1">#REF!</definedName>
    <definedName name="BExF0DAB1PUE0V936NFEK68CCKTJ" hidden="1">#REF!</definedName>
    <definedName name="BExF0LOEHV42P2DV7QL8O7HOQ3N9" localSheetId="20" hidden="1">#REF!</definedName>
    <definedName name="BExF0LOEHV42P2DV7QL8O7HOQ3N9" localSheetId="21" hidden="1">#REF!</definedName>
    <definedName name="BExF0LOEHV42P2DV7QL8O7HOQ3N9" localSheetId="14" hidden="1">#REF!</definedName>
    <definedName name="BExF0LOEHV42P2DV7QL8O7HOQ3N9" hidden="1">#REF!</definedName>
    <definedName name="BExF0QRT0ZP2578DKKC9SRW40F5L" localSheetId="20" hidden="1">#REF!</definedName>
    <definedName name="BExF0QRT0ZP2578DKKC9SRW40F5L" localSheetId="21" hidden="1">#REF!</definedName>
    <definedName name="BExF0QRT0ZP2578DKKC9SRW40F5L" localSheetId="14" hidden="1">#REF!</definedName>
    <definedName name="BExF0QRT0ZP2578DKKC9SRW40F5L" hidden="1">#REF!</definedName>
    <definedName name="BExF0WRM9VO25RLSO03ZOCE8H7K5" localSheetId="20" hidden="1">#REF!</definedName>
    <definedName name="BExF0WRM9VO25RLSO03ZOCE8H7K5" localSheetId="21" hidden="1">#REF!</definedName>
    <definedName name="BExF0WRM9VO25RLSO03ZOCE8H7K5" localSheetId="14" hidden="1">#REF!</definedName>
    <definedName name="BExF0WRM9VO25RLSO03ZOCE8H7K5" hidden="1">#REF!</definedName>
    <definedName name="BExF0ZRI7W4RSLIDLHTSM0AWXO3S" localSheetId="20" hidden="1">#REF!</definedName>
    <definedName name="BExF0ZRI7W4RSLIDLHTSM0AWXO3S" localSheetId="21" hidden="1">#REF!</definedName>
    <definedName name="BExF0ZRI7W4RSLIDLHTSM0AWXO3S" localSheetId="14" hidden="1">#REF!</definedName>
    <definedName name="BExF0ZRI7W4RSLIDLHTSM0AWXO3S" hidden="1">#REF!</definedName>
    <definedName name="BExF19CT3MMZZ2T5EWMDNG3UOJ01" localSheetId="20" hidden="1">#REF!</definedName>
    <definedName name="BExF19CT3MMZZ2T5EWMDNG3UOJ01" localSheetId="21" hidden="1">#REF!</definedName>
    <definedName name="BExF19CT3MMZZ2T5EWMDNG3UOJ01" localSheetId="14" hidden="1">#REF!</definedName>
    <definedName name="BExF19CT3MMZZ2T5EWMDNG3UOJ01" hidden="1">#REF!</definedName>
    <definedName name="BExF1C1VNHJBRW2XQKVSL1KSLFZ8" localSheetId="20" hidden="1">#REF!</definedName>
    <definedName name="BExF1C1VNHJBRW2XQKVSL1KSLFZ8" localSheetId="21" hidden="1">#REF!</definedName>
    <definedName name="BExF1C1VNHJBRW2XQKVSL1KSLFZ8" localSheetId="14" hidden="1">#REF!</definedName>
    <definedName name="BExF1C1VNHJBRW2XQKVSL1KSLFZ8" hidden="1">#REF!</definedName>
    <definedName name="BExF1M38U6NX17YJA8YU359B5Z4M" localSheetId="20" hidden="1">#REF!</definedName>
    <definedName name="BExF1M38U6NX17YJA8YU359B5Z4M" localSheetId="21" hidden="1">#REF!</definedName>
    <definedName name="BExF1M38U6NX17YJA8YU359B5Z4M" localSheetId="14" hidden="1">#REF!</definedName>
    <definedName name="BExF1M38U6NX17YJA8YU359B5Z4M" hidden="1">#REF!</definedName>
    <definedName name="BExF1MU4W3NPEY0OHRDWP5IANCBB" localSheetId="20" hidden="1">#REF!</definedName>
    <definedName name="BExF1MU4W3NPEY0OHRDWP5IANCBB" localSheetId="21" hidden="1">#REF!</definedName>
    <definedName name="BExF1MU4W3NPEY0OHRDWP5IANCBB" localSheetId="14" hidden="1">#REF!</definedName>
    <definedName name="BExF1MU4W3NPEY0OHRDWP5IANCBB" hidden="1">#REF!</definedName>
    <definedName name="BExF1MZN8MWMOKOARHJ1QAF9HPGT" localSheetId="20" hidden="1">#REF!</definedName>
    <definedName name="BExF1MZN8MWMOKOARHJ1QAF9HPGT" localSheetId="21" hidden="1">#REF!</definedName>
    <definedName name="BExF1MZN8MWMOKOARHJ1QAF9HPGT" localSheetId="14" hidden="1">#REF!</definedName>
    <definedName name="BExF1MZN8MWMOKOARHJ1QAF9HPGT" hidden="1">#REF!</definedName>
    <definedName name="BExF1US4ZIQYSU5LBFYNRA9N0K2O" localSheetId="20" hidden="1">#REF!</definedName>
    <definedName name="BExF1US4ZIQYSU5LBFYNRA9N0K2O" localSheetId="21" hidden="1">#REF!</definedName>
    <definedName name="BExF1US4ZIQYSU5LBFYNRA9N0K2O" localSheetId="14" hidden="1">#REF!</definedName>
    <definedName name="BExF1US4ZIQYSU5LBFYNRA9N0K2O" hidden="1">#REF!</definedName>
    <definedName name="BExF272JNPJCK1XLBG016XXBVFO8" localSheetId="20" hidden="1">#REF!</definedName>
    <definedName name="BExF272JNPJCK1XLBG016XXBVFO8" localSheetId="21" hidden="1">#REF!</definedName>
    <definedName name="BExF272JNPJCK1XLBG016XXBVFO8" localSheetId="14" hidden="1">#REF!</definedName>
    <definedName name="BExF272JNPJCK1XLBG016XXBVFO8" hidden="1">#REF!</definedName>
    <definedName name="BExF2CWZN6E87RGTBMD4YQI2QT7R" localSheetId="20" hidden="1">#REF!</definedName>
    <definedName name="BExF2CWZN6E87RGTBMD4YQI2QT7R" localSheetId="21" hidden="1">#REF!</definedName>
    <definedName name="BExF2CWZN6E87RGTBMD4YQI2QT7R" localSheetId="14" hidden="1">#REF!</definedName>
    <definedName name="BExF2CWZN6E87RGTBMD4YQI2QT7R" hidden="1">#REF!</definedName>
    <definedName name="BExF2DYO1WQ7GMXSTAQRDBW1NSFG" localSheetId="20" hidden="1">#REF!</definedName>
    <definedName name="BExF2DYO1WQ7GMXSTAQRDBW1NSFG" localSheetId="21" hidden="1">#REF!</definedName>
    <definedName name="BExF2DYO1WQ7GMXSTAQRDBW1NSFG" localSheetId="14" hidden="1">#REF!</definedName>
    <definedName name="BExF2DYO1WQ7GMXSTAQRDBW1NSFG" hidden="1">#REF!</definedName>
    <definedName name="BExF2H9D3MC9XKLPZ6VIP4F7G4YN" localSheetId="20" hidden="1">#REF!</definedName>
    <definedName name="BExF2H9D3MC9XKLPZ6VIP4F7G4YN" localSheetId="21" hidden="1">#REF!</definedName>
    <definedName name="BExF2H9D3MC9XKLPZ6VIP4F7G4YN" localSheetId="14" hidden="1">#REF!</definedName>
    <definedName name="BExF2H9D3MC9XKLPZ6VIP4F7G4YN" hidden="1">#REF!</definedName>
    <definedName name="BExF2MSWNUY9Z6BZJQZ538PPTION" localSheetId="20" hidden="1">#REF!</definedName>
    <definedName name="BExF2MSWNUY9Z6BZJQZ538PPTION" localSheetId="21" hidden="1">#REF!</definedName>
    <definedName name="BExF2MSWNUY9Z6BZJQZ538PPTION" localSheetId="14" hidden="1">#REF!</definedName>
    <definedName name="BExF2MSWNUY9Z6BZJQZ538PPTION" hidden="1">#REF!</definedName>
    <definedName name="BExF2QZYWHTYGUTTXR15CKCV3LS7" localSheetId="20" hidden="1">#REF!</definedName>
    <definedName name="BExF2QZYWHTYGUTTXR15CKCV3LS7" localSheetId="21" hidden="1">#REF!</definedName>
    <definedName name="BExF2QZYWHTYGUTTXR15CKCV3LS7" localSheetId="14" hidden="1">#REF!</definedName>
    <definedName name="BExF2QZYWHTYGUTTXR15CKCV3LS7" hidden="1">#REF!</definedName>
    <definedName name="BExF2T8Y6TSJ74RMSZOA9CEH4OZ6" localSheetId="20" hidden="1">#REF!</definedName>
    <definedName name="BExF2T8Y6TSJ74RMSZOA9CEH4OZ6" localSheetId="21" hidden="1">#REF!</definedName>
    <definedName name="BExF2T8Y6TSJ74RMSZOA9CEH4OZ6" localSheetId="14" hidden="1">#REF!</definedName>
    <definedName name="BExF2T8Y6TSJ74RMSZOA9CEH4OZ6" hidden="1">#REF!</definedName>
    <definedName name="BExF31N3YM4F37EOOY8M8VI1KXN8" localSheetId="20" hidden="1">#REF!</definedName>
    <definedName name="BExF31N3YM4F37EOOY8M8VI1KXN8" localSheetId="21" hidden="1">#REF!</definedName>
    <definedName name="BExF31N3YM4F37EOOY8M8VI1KXN8" localSheetId="14" hidden="1">#REF!</definedName>
    <definedName name="BExF31N3YM4F37EOOY8M8VI1KXN8" hidden="1">#REF!</definedName>
    <definedName name="BExF37C1YKBT79Z9SOJAG5MXQGTU" localSheetId="20" hidden="1">#REF!</definedName>
    <definedName name="BExF37C1YKBT79Z9SOJAG5MXQGTU" localSheetId="21" hidden="1">#REF!</definedName>
    <definedName name="BExF37C1YKBT79Z9SOJAG5MXQGTU" localSheetId="14" hidden="1">#REF!</definedName>
    <definedName name="BExF37C1YKBT79Z9SOJAG5MXQGTU" hidden="1">#REF!</definedName>
    <definedName name="BExF3A6HPA6DGYALZNHHJPMCUYZR" localSheetId="20" hidden="1">#REF!</definedName>
    <definedName name="BExF3A6HPA6DGYALZNHHJPMCUYZR" localSheetId="21" hidden="1">#REF!</definedName>
    <definedName name="BExF3A6HPA6DGYALZNHHJPMCUYZR" localSheetId="14" hidden="1">#REF!</definedName>
    <definedName name="BExF3A6HPA6DGYALZNHHJPMCUYZR" hidden="1">#REF!</definedName>
    <definedName name="BExF3GMJW5D7066GYKTMM3CVH1HE" localSheetId="20" hidden="1">#REF!</definedName>
    <definedName name="BExF3GMJW5D7066GYKTMM3CVH1HE" localSheetId="21" hidden="1">#REF!</definedName>
    <definedName name="BExF3GMJW5D7066GYKTMM3CVH1HE" localSheetId="14" hidden="1">#REF!</definedName>
    <definedName name="BExF3GMJW5D7066GYKTMM3CVH1HE" hidden="1">#REF!</definedName>
    <definedName name="BExF3I9T44X7DV9HHV51DVDDPPZG" localSheetId="20" hidden="1">#REF!</definedName>
    <definedName name="BExF3I9T44X7DV9HHV51DVDDPPZG" localSheetId="21" hidden="1">#REF!</definedName>
    <definedName name="BExF3I9T44X7DV9HHV51DVDDPPZG" localSheetId="14" hidden="1">#REF!</definedName>
    <definedName name="BExF3I9T44X7DV9HHV51DVDDPPZG" hidden="1">#REF!</definedName>
    <definedName name="BExF3IKLZ35F2D4DI7R7P7NZLVC3" localSheetId="20" hidden="1">#REF!</definedName>
    <definedName name="BExF3IKLZ35F2D4DI7R7P7NZLVC3" localSheetId="21" hidden="1">#REF!</definedName>
    <definedName name="BExF3IKLZ35F2D4DI7R7P7NZLVC3" localSheetId="14" hidden="1">#REF!</definedName>
    <definedName name="BExF3IKLZ35F2D4DI7R7P7NZLVC3" hidden="1">#REF!</definedName>
    <definedName name="BExF3JMFX5DILOIFUDIO1HZUK875" localSheetId="20" hidden="1">#REF!</definedName>
    <definedName name="BExF3JMFX5DILOIFUDIO1HZUK875" localSheetId="21" hidden="1">#REF!</definedName>
    <definedName name="BExF3JMFX5DILOIFUDIO1HZUK875" localSheetId="14" hidden="1">#REF!</definedName>
    <definedName name="BExF3JMFX5DILOIFUDIO1HZUK875" hidden="1">#REF!</definedName>
    <definedName name="BExF3KIO2G9LJYXZ61H8PJJ6OQXV" localSheetId="20" hidden="1">#REF!</definedName>
    <definedName name="BExF3KIO2G9LJYXZ61H8PJJ6OQXV" localSheetId="21" hidden="1">#REF!</definedName>
    <definedName name="BExF3KIO2G9LJYXZ61H8PJJ6OQXV" localSheetId="14" hidden="1">#REF!</definedName>
    <definedName name="BExF3KIO2G9LJYXZ61H8PJJ6OQXV" hidden="1">#REF!</definedName>
    <definedName name="BExF3MGVCZHXDAUDZAGUYESZ3RC8" localSheetId="20" hidden="1">#REF!</definedName>
    <definedName name="BExF3MGVCZHXDAUDZAGUYESZ3RC8" localSheetId="21" hidden="1">#REF!</definedName>
    <definedName name="BExF3MGVCZHXDAUDZAGUYESZ3RC8" localSheetId="14" hidden="1">#REF!</definedName>
    <definedName name="BExF3MGVCZHXDAUDZAGUYESZ3RC8" hidden="1">#REF!</definedName>
    <definedName name="BExF3NTC4BGZEM6B87TCFX277QCS" localSheetId="20" hidden="1">#REF!</definedName>
    <definedName name="BExF3NTC4BGZEM6B87TCFX277QCS" localSheetId="21" hidden="1">#REF!</definedName>
    <definedName name="BExF3NTC4BGZEM6B87TCFX277QCS" localSheetId="14" hidden="1">#REF!</definedName>
    <definedName name="BExF3NTC4BGZEM6B87TCFX277QCS" hidden="1">#REF!</definedName>
    <definedName name="BExF3Q2DOSQI9SIAXB522CN0WBZ7" localSheetId="20" hidden="1">#REF!</definedName>
    <definedName name="BExF3Q2DOSQI9SIAXB522CN0WBZ7" localSheetId="21" hidden="1">#REF!</definedName>
    <definedName name="BExF3Q2DOSQI9SIAXB522CN0WBZ7" localSheetId="14" hidden="1">#REF!</definedName>
    <definedName name="BExF3Q2DOSQI9SIAXB522CN0WBZ7" hidden="1">#REF!</definedName>
    <definedName name="BExF3Q7NI90WT31QHYSJDIG0LLLJ" localSheetId="20" hidden="1">#REF!</definedName>
    <definedName name="BExF3Q7NI90WT31QHYSJDIG0LLLJ" localSheetId="21" hidden="1">#REF!</definedName>
    <definedName name="BExF3Q7NI90WT31QHYSJDIG0LLLJ" localSheetId="14" hidden="1">#REF!</definedName>
    <definedName name="BExF3Q7NI90WT31QHYSJDIG0LLLJ" hidden="1">#REF!</definedName>
    <definedName name="BExF3QD55TIY1MSBSRK9TUJKBEWO" localSheetId="20" hidden="1">#REF!</definedName>
    <definedName name="BExF3QD55TIY1MSBSRK9TUJKBEWO" localSheetId="21" hidden="1">#REF!</definedName>
    <definedName name="BExF3QD55TIY1MSBSRK9TUJKBEWO" localSheetId="14" hidden="1">#REF!</definedName>
    <definedName name="BExF3QD55TIY1MSBSRK9TUJKBEWO" hidden="1">#REF!</definedName>
    <definedName name="BExF3QT8J6RIF1L3R700MBSKIOKW" localSheetId="20" hidden="1">#REF!</definedName>
    <definedName name="BExF3QT8J6RIF1L3R700MBSKIOKW" localSheetId="21" hidden="1">#REF!</definedName>
    <definedName name="BExF3QT8J6RIF1L3R700MBSKIOKW" localSheetId="14" hidden="1">#REF!</definedName>
    <definedName name="BExF3QT8J6RIF1L3R700MBSKIOKW" hidden="1">#REF!</definedName>
    <definedName name="BExF42SSBVPMLK2UB3B7FPEIY9TU" localSheetId="20" hidden="1">#REF!</definedName>
    <definedName name="BExF42SSBVPMLK2UB3B7FPEIY9TU" localSheetId="21" hidden="1">#REF!</definedName>
    <definedName name="BExF42SSBVPMLK2UB3B7FPEIY9TU" localSheetId="14" hidden="1">#REF!</definedName>
    <definedName name="BExF42SSBVPMLK2UB3B7FPEIY9TU" hidden="1">#REF!</definedName>
    <definedName name="BExF4HXSWB50BKYPWA0HTT8W56H6" localSheetId="20" hidden="1">#REF!</definedName>
    <definedName name="BExF4HXSWB50BKYPWA0HTT8W56H6" localSheetId="21" hidden="1">#REF!</definedName>
    <definedName name="BExF4HXSWB50BKYPWA0HTT8W56H6" localSheetId="14" hidden="1">#REF!</definedName>
    <definedName name="BExF4HXSWB50BKYPWA0HTT8W56H6" hidden="1">#REF!</definedName>
    <definedName name="BExF4J4Y60OUA8GY6YN8XVRUX80A" localSheetId="20" hidden="1">#REF!</definedName>
    <definedName name="BExF4J4Y60OUA8GY6YN8XVRUX80A" localSheetId="21" hidden="1">#REF!</definedName>
    <definedName name="BExF4J4Y60OUA8GY6YN8XVRUX80A" localSheetId="14" hidden="1">#REF!</definedName>
    <definedName name="BExF4J4Y60OUA8GY6YN8XVRUX80A" hidden="1">#REF!</definedName>
    <definedName name="BExF4KHF04IWW4LQ95FHQPFE4Y9K" localSheetId="20" hidden="1">#REF!</definedName>
    <definedName name="BExF4KHF04IWW4LQ95FHQPFE4Y9K" localSheetId="21" hidden="1">#REF!</definedName>
    <definedName name="BExF4KHF04IWW4LQ95FHQPFE4Y9K" localSheetId="14" hidden="1">#REF!</definedName>
    <definedName name="BExF4KHF04IWW4LQ95FHQPFE4Y9K" hidden="1">#REF!</definedName>
    <definedName name="BExF4MVQM5Y0QRDLDFSKWWTF709C" localSheetId="20" hidden="1">#REF!</definedName>
    <definedName name="BExF4MVQM5Y0QRDLDFSKWWTF709C" localSheetId="21" hidden="1">#REF!</definedName>
    <definedName name="BExF4MVQM5Y0QRDLDFSKWWTF709C" localSheetId="14" hidden="1">#REF!</definedName>
    <definedName name="BExF4MVQM5Y0QRDLDFSKWWTF709C" hidden="1">#REF!</definedName>
    <definedName name="BExF4PVMZYV36E8HOYY06J81AMBI" localSheetId="20" hidden="1">#REF!</definedName>
    <definedName name="BExF4PVMZYV36E8HOYY06J81AMBI" localSheetId="21" hidden="1">#REF!</definedName>
    <definedName name="BExF4PVMZYV36E8HOYY06J81AMBI" localSheetId="14" hidden="1">#REF!</definedName>
    <definedName name="BExF4PVMZYV36E8HOYY06J81AMBI" hidden="1">#REF!</definedName>
    <definedName name="BExF4SF9NEX1FZE9N8EXT89PM54D" localSheetId="20" hidden="1">#REF!</definedName>
    <definedName name="BExF4SF9NEX1FZE9N8EXT89PM54D" localSheetId="21" hidden="1">#REF!</definedName>
    <definedName name="BExF4SF9NEX1FZE9N8EXT89PM54D" localSheetId="14" hidden="1">#REF!</definedName>
    <definedName name="BExF4SF9NEX1FZE9N8EXT89PM54D" hidden="1">#REF!</definedName>
    <definedName name="BExF52GTGP8MHGII4KJ8TJGR8W8U" localSheetId="20" hidden="1">#REF!</definedName>
    <definedName name="BExF52GTGP8MHGII4KJ8TJGR8W8U" localSheetId="21" hidden="1">#REF!</definedName>
    <definedName name="BExF52GTGP8MHGII4KJ8TJGR8W8U" localSheetId="14" hidden="1">#REF!</definedName>
    <definedName name="BExF52GTGP8MHGII4KJ8TJGR8W8U" hidden="1">#REF!</definedName>
    <definedName name="BExF57K7L3UC1I2FSAWURR4SN0UN" localSheetId="20" hidden="1">#REF!</definedName>
    <definedName name="BExF57K7L3UC1I2FSAWURR4SN0UN" localSheetId="21" hidden="1">#REF!</definedName>
    <definedName name="BExF57K7L3UC1I2FSAWURR4SN0UN" localSheetId="14" hidden="1">#REF!</definedName>
    <definedName name="BExF57K7L3UC1I2FSAWURR4SN0UN" hidden="1">#REF!</definedName>
    <definedName name="BExF5HR2GFV7O8LKG9SJ4BY78LYA" localSheetId="20" hidden="1">#REF!</definedName>
    <definedName name="BExF5HR2GFV7O8LKG9SJ4BY78LYA" localSheetId="21" hidden="1">#REF!</definedName>
    <definedName name="BExF5HR2GFV7O8LKG9SJ4BY78LYA" localSheetId="14" hidden="1">#REF!</definedName>
    <definedName name="BExF5HR2GFV7O8LKG9SJ4BY78LYA" hidden="1">#REF!</definedName>
    <definedName name="BExF5ZFO2A29GHWR5ES64Z9OS16J" localSheetId="20" hidden="1">#REF!</definedName>
    <definedName name="BExF5ZFO2A29GHWR5ES64Z9OS16J" localSheetId="21" hidden="1">#REF!</definedName>
    <definedName name="BExF5ZFO2A29GHWR5ES64Z9OS16J" localSheetId="14" hidden="1">#REF!</definedName>
    <definedName name="BExF5ZFO2A29GHWR5ES64Z9OS16J" hidden="1">#REF!</definedName>
    <definedName name="BExF63S045JO7H2ZJCBTBVH3SUIF" localSheetId="20" hidden="1">#REF!</definedName>
    <definedName name="BExF63S045JO7H2ZJCBTBVH3SUIF" localSheetId="21" hidden="1">#REF!</definedName>
    <definedName name="BExF63S045JO7H2ZJCBTBVH3SUIF" localSheetId="14" hidden="1">#REF!</definedName>
    <definedName name="BExF63S045JO7H2ZJCBTBVH3SUIF" hidden="1">#REF!</definedName>
    <definedName name="BExF642TEGTXCI9A61ZOONJCB0U1" localSheetId="20" hidden="1">#REF!</definedName>
    <definedName name="BExF642TEGTXCI9A61ZOONJCB0U1" localSheetId="21" hidden="1">#REF!</definedName>
    <definedName name="BExF642TEGTXCI9A61ZOONJCB0U1" localSheetId="14" hidden="1">#REF!</definedName>
    <definedName name="BExF642TEGTXCI9A61ZOONJCB0U1" hidden="1">#REF!</definedName>
    <definedName name="BExF67O951CF8UJF3KBDNR0E83C1" localSheetId="20" hidden="1">#REF!</definedName>
    <definedName name="BExF67O951CF8UJF3KBDNR0E83C1" localSheetId="21" hidden="1">#REF!</definedName>
    <definedName name="BExF67O951CF8UJF3KBDNR0E83C1" localSheetId="14" hidden="1">#REF!</definedName>
    <definedName name="BExF67O951CF8UJF3KBDNR0E83C1" hidden="1">#REF!</definedName>
    <definedName name="BExF6EV7I35NVMIJGYTB6E24YVPA" localSheetId="20" hidden="1">#REF!</definedName>
    <definedName name="BExF6EV7I35NVMIJGYTB6E24YVPA" localSheetId="21" hidden="1">#REF!</definedName>
    <definedName name="BExF6EV7I35NVMIJGYTB6E24YVPA" localSheetId="14" hidden="1">#REF!</definedName>
    <definedName name="BExF6EV7I35NVMIJGYTB6E24YVPA" hidden="1">#REF!</definedName>
    <definedName name="BExF6FGUF393KTMBT40S5BYAFG00" localSheetId="20" hidden="1">#REF!</definedName>
    <definedName name="BExF6FGUF393KTMBT40S5BYAFG00" localSheetId="21" hidden="1">#REF!</definedName>
    <definedName name="BExF6FGUF393KTMBT40S5BYAFG00" localSheetId="14" hidden="1">#REF!</definedName>
    <definedName name="BExF6FGUF393KTMBT40S5BYAFG00" hidden="1">#REF!</definedName>
    <definedName name="BExF6GNYXWY8A0SY4PW1B6KJMMTM" localSheetId="20" hidden="1">#REF!</definedName>
    <definedName name="BExF6GNYXWY8A0SY4PW1B6KJMMTM" localSheetId="21" hidden="1">#REF!</definedName>
    <definedName name="BExF6GNYXWY8A0SY4PW1B6KJMMTM" localSheetId="14" hidden="1">#REF!</definedName>
    <definedName name="BExF6GNYXWY8A0SY4PW1B6KJMMTM" hidden="1">#REF!</definedName>
    <definedName name="BExF6IB8K74Z0AFT05GPOKKZW7C9" localSheetId="20" hidden="1">#REF!</definedName>
    <definedName name="BExF6IB8K74Z0AFT05GPOKKZW7C9" localSheetId="21" hidden="1">#REF!</definedName>
    <definedName name="BExF6IB8K74Z0AFT05GPOKKZW7C9" localSheetId="14" hidden="1">#REF!</definedName>
    <definedName name="BExF6IB8K74Z0AFT05GPOKKZW7C9" hidden="1">#REF!</definedName>
    <definedName name="BExF6NUXJI11W2IAZNAM1QWC0459" localSheetId="20" hidden="1">#REF!</definedName>
    <definedName name="BExF6NUXJI11W2IAZNAM1QWC0459" localSheetId="21" hidden="1">#REF!</definedName>
    <definedName name="BExF6NUXJI11W2IAZNAM1QWC0459" localSheetId="14" hidden="1">#REF!</definedName>
    <definedName name="BExF6NUXJI11W2IAZNAM1QWC0459" hidden="1">#REF!</definedName>
    <definedName name="BExF6RR76KNVIXGJOVFO8GDILKGZ" localSheetId="20" hidden="1">#REF!</definedName>
    <definedName name="BExF6RR76KNVIXGJOVFO8GDILKGZ" localSheetId="21" hidden="1">#REF!</definedName>
    <definedName name="BExF6RR76KNVIXGJOVFO8GDILKGZ" localSheetId="14" hidden="1">#REF!</definedName>
    <definedName name="BExF6RR76KNVIXGJOVFO8GDILKGZ" hidden="1">#REF!</definedName>
    <definedName name="BExF6ZE8D5CMPJPRWT6S4HM56LPF" localSheetId="20" hidden="1">#REF!</definedName>
    <definedName name="BExF6ZE8D5CMPJPRWT6S4HM56LPF" localSheetId="21" hidden="1">#REF!</definedName>
    <definedName name="BExF6ZE8D5CMPJPRWT6S4HM56LPF" localSheetId="14" hidden="1">#REF!</definedName>
    <definedName name="BExF6ZE8D5CMPJPRWT6S4HM56LPF" hidden="1">#REF!</definedName>
    <definedName name="BExF76FV8SF7AJK7B35AL7VTZF6D" localSheetId="20" hidden="1">#REF!</definedName>
    <definedName name="BExF76FV8SF7AJK7B35AL7VTZF6D" localSheetId="21" hidden="1">#REF!</definedName>
    <definedName name="BExF76FV8SF7AJK7B35AL7VTZF6D" localSheetId="14" hidden="1">#REF!</definedName>
    <definedName name="BExF76FV8SF7AJK7B35AL7VTZF6D" hidden="1">#REF!</definedName>
    <definedName name="BExF7EOIMC1OYL1N7835KGOI0FIZ" localSheetId="20" hidden="1">#REF!</definedName>
    <definedName name="BExF7EOIMC1OYL1N7835KGOI0FIZ" localSheetId="21" hidden="1">#REF!</definedName>
    <definedName name="BExF7EOIMC1OYL1N7835KGOI0FIZ" localSheetId="14" hidden="1">#REF!</definedName>
    <definedName name="BExF7EOIMC1OYL1N7835KGOI0FIZ" hidden="1">#REF!</definedName>
    <definedName name="BExF7K88K7ASGV6RAOAGH52G04VR" localSheetId="20" hidden="1">#REF!</definedName>
    <definedName name="BExF7K88K7ASGV6RAOAGH52G04VR" localSheetId="21" hidden="1">#REF!</definedName>
    <definedName name="BExF7K88K7ASGV6RAOAGH52G04VR" localSheetId="14" hidden="1">#REF!</definedName>
    <definedName name="BExF7K88K7ASGV6RAOAGH52G04VR" hidden="1">#REF!</definedName>
    <definedName name="BExF7OVDRP3LHNAF2CX4V84CKKIR" localSheetId="20" hidden="1">#REF!</definedName>
    <definedName name="BExF7OVDRP3LHNAF2CX4V84CKKIR" localSheetId="21" hidden="1">#REF!</definedName>
    <definedName name="BExF7OVDRP3LHNAF2CX4V84CKKIR" localSheetId="14" hidden="1">#REF!</definedName>
    <definedName name="BExF7OVDRP3LHNAF2CX4V84CKKIR" hidden="1">#REF!</definedName>
    <definedName name="BExF7QO41X2A2SL8UXDNP99GY7U9" localSheetId="20" hidden="1">#REF!</definedName>
    <definedName name="BExF7QO41X2A2SL8UXDNP99GY7U9" localSheetId="21" hidden="1">#REF!</definedName>
    <definedName name="BExF7QO41X2A2SL8UXDNP99GY7U9" localSheetId="14" hidden="1">#REF!</definedName>
    <definedName name="BExF7QO41X2A2SL8UXDNP99GY7U9" hidden="1">#REF!</definedName>
    <definedName name="BExF7QYWRJ8S4SID84VVXH3TN7X8" localSheetId="20" hidden="1">#REF!</definedName>
    <definedName name="BExF7QYWRJ8S4SID84VVXH3TN7X8" localSheetId="21" hidden="1">#REF!</definedName>
    <definedName name="BExF7QYWRJ8S4SID84VVXH3TN7X8" localSheetId="14" hidden="1">#REF!</definedName>
    <definedName name="BExF7QYWRJ8S4SID84VVXH3TN7X8" hidden="1">#REF!</definedName>
    <definedName name="BExF81GI8B8WBHXFTET68A9358BR" localSheetId="20" hidden="1">#REF!</definedName>
    <definedName name="BExF81GI8B8WBHXFTET68A9358BR" localSheetId="21" hidden="1">#REF!</definedName>
    <definedName name="BExF81GI8B8WBHXFTET68A9358BR" localSheetId="14" hidden="1">#REF!</definedName>
    <definedName name="BExF81GI8B8WBHXFTET68A9358BR" hidden="1">#REF!</definedName>
    <definedName name="BExGKN1EUJWHOYSSFY4XX6T9QVV5" localSheetId="20" hidden="1">#REF!</definedName>
    <definedName name="BExGKN1EUJWHOYSSFY4XX6T9QVV5" localSheetId="21" hidden="1">#REF!</definedName>
    <definedName name="BExGKN1EUJWHOYSSFY4XX6T9QVV5" localSheetId="14" hidden="1">#REF!</definedName>
    <definedName name="BExGKN1EUJWHOYSSFY4XX6T9QVV5" hidden="1">#REF!</definedName>
    <definedName name="BExGL97US0Y3KXXASUTVR26XLT70" localSheetId="20" hidden="1">#REF!</definedName>
    <definedName name="BExGL97US0Y3KXXASUTVR26XLT70" localSheetId="21" hidden="1">#REF!</definedName>
    <definedName name="BExGL97US0Y3KXXASUTVR26XLT70" localSheetId="14" hidden="1">#REF!</definedName>
    <definedName name="BExGL97US0Y3KXXASUTVR26XLT70" hidden="1">#REF!</definedName>
    <definedName name="BExGL9TEJAX73AMCXKXTMRO9T6QA" localSheetId="20" hidden="1">#REF!</definedName>
    <definedName name="BExGL9TEJAX73AMCXKXTMRO9T6QA" localSheetId="21" hidden="1">#REF!</definedName>
    <definedName name="BExGL9TEJAX73AMCXKXTMRO9T6QA" localSheetId="14" hidden="1">#REF!</definedName>
    <definedName name="BExGL9TEJAX73AMCXKXTMRO9T6QA" hidden="1">#REF!</definedName>
    <definedName name="BExGLBM5GKGBJDTZSMMBZBAVQ7N1" localSheetId="20" hidden="1">#REF!</definedName>
    <definedName name="BExGLBM5GKGBJDTZSMMBZBAVQ7N1" localSheetId="21" hidden="1">#REF!</definedName>
    <definedName name="BExGLBM5GKGBJDTZSMMBZBAVQ7N1" localSheetId="14" hidden="1">#REF!</definedName>
    <definedName name="BExGLBM5GKGBJDTZSMMBZBAVQ7N1" hidden="1">#REF!</definedName>
    <definedName name="BExGLC7R4C33RO0PID97ZPPVCW4M" localSheetId="20" hidden="1">#REF!</definedName>
    <definedName name="BExGLC7R4C33RO0PID97ZPPVCW4M" localSheetId="21" hidden="1">#REF!</definedName>
    <definedName name="BExGLC7R4C33RO0PID97ZPPVCW4M" localSheetId="14" hidden="1">#REF!</definedName>
    <definedName name="BExGLC7R4C33RO0PID97ZPPVCW4M" hidden="1">#REF!</definedName>
    <definedName name="BExGLFIF7HCFSHNQHKEV6RY0WCO3" localSheetId="20" hidden="1">#REF!</definedName>
    <definedName name="BExGLFIF7HCFSHNQHKEV6RY0WCO3" localSheetId="21" hidden="1">#REF!</definedName>
    <definedName name="BExGLFIF7HCFSHNQHKEV6RY0WCO3" localSheetId="14" hidden="1">#REF!</definedName>
    <definedName name="BExGLFIF7HCFSHNQHKEV6RY0WCO3" hidden="1">#REF!</definedName>
    <definedName name="BExGLPP9Z6SH15N8AV0F7H58S14K" localSheetId="20" hidden="1">#REF!</definedName>
    <definedName name="BExGLPP9Z6SH15N8AV0F7H58S14K" localSheetId="21" hidden="1">#REF!</definedName>
    <definedName name="BExGLPP9Z6SH15N8AV0F7H58S14K" localSheetId="14" hidden="1">#REF!</definedName>
    <definedName name="BExGLPP9Z6SH15N8AV0F7H58S14K" hidden="1">#REF!</definedName>
    <definedName name="BExGLQATG820J44V2O4JEICPUUTR" localSheetId="20" hidden="1">#REF!</definedName>
    <definedName name="BExGLQATG820J44V2O4JEICPUUTR" localSheetId="21" hidden="1">#REF!</definedName>
    <definedName name="BExGLQATG820J44V2O4JEICPUUTR" localSheetId="14" hidden="1">#REF!</definedName>
    <definedName name="BExGLQATG820J44V2O4JEICPUUTR" hidden="1">#REF!</definedName>
    <definedName name="BExGLTARRL0J772UD2TXEYAVPY6E" localSheetId="20" hidden="1">#REF!</definedName>
    <definedName name="BExGLTARRL0J772UD2TXEYAVPY6E" localSheetId="21" hidden="1">#REF!</definedName>
    <definedName name="BExGLTARRL0J772UD2TXEYAVPY6E" localSheetId="14" hidden="1">#REF!</definedName>
    <definedName name="BExGLTARRL0J772UD2TXEYAVPY6E" hidden="1">#REF!</definedName>
    <definedName name="BExGLYE6RZTAAWHJBG2QFJPTDS2Q" localSheetId="20" hidden="1">#REF!</definedName>
    <definedName name="BExGLYE6RZTAAWHJBG2QFJPTDS2Q" localSheetId="21" hidden="1">#REF!</definedName>
    <definedName name="BExGLYE6RZTAAWHJBG2QFJPTDS2Q" localSheetId="14" hidden="1">#REF!</definedName>
    <definedName name="BExGLYE6RZTAAWHJBG2QFJPTDS2Q" hidden="1">#REF!</definedName>
    <definedName name="BExGM4DZ65OAQP7MA4LN6QMYZOFF" localSheetId="20" hidden="1">#REF!</definedName>
    <definedName name="BExGM4DZ65OAQP7MA4LN6QMYZOFF" localSheetId="21" hidden="1">#REF!</definedName>
    <definedName name="BExGM4DZ65OAQP7MA4LN6QMYZOFF" localSheetId="14" hidden="1">#REF!</definedName>
    <definedName name="BExGM4DZ65OAQP7MA4LN6QMYZOFF" hidden="1">#REF!</definedName>
    <definedName name="BExGMCXCWEC9XNUOEMZ61TMI6CUO" localSheetId="20" hidden="1">#REF!</definedName>
    <definedName name="BExGMCXCWEC9XNUOEMZ61TMI6CUO" localSheetId="21" hidden="1">#REF!</definedName>
    <definedName name="BExGMCXCWEC9XNUOEMZ61TMI6CUO" localSheetId="14" hidden="1">#REF!</definedName>
    <definedName name="BExGMCXCWEC9XNUOEMZ61TMI6CUO" hidden="1">#REF!</definedName>
    <definedName name="BExGMJDGIH0MEPC2TUSFUCY2ROTB" localSheetId="20" hidden="1">#REF!</definedName>
    <definedName name="BExGMJDGIH0MEPC2TUSFUCY2ROTB" localSheetId="21" hidden="1">#REF!</definedName>
    <definedName name="BExGMJDGIH0MEPC2TUSFUCY2ROTB" localSheetId="14" hidden="1">#REF!</definedName>
    <definedName name="BExGMJDGIH0MEPC2TUSFUCY2ROTB" hidden="1">#REF!</definedName>
    <definedName name="BExGMKPW2HPKN0M0XKF3AZ8YP0D6" localSheetId="20" hidden="1">#REF!</definedName>
    <definedName name="BExGMKPW2HPKN0M0XKF3AZ8YP0D6" localSheetId="21" hidden="1">#REF!</definedName>
    <definedName name="BExGMKPW2HPKN0M0XKF3AZ8YP0D6" localSheetId="14" hidden="1">#REF!</definedName>
    <definedName name="BExGMKPW2HPKN0M0XKF3AZ8YP0D6" hidden="1">#REF!</definedName>
    <definedName name="BExGMOGUOL3NATNV0TIZH2J6DLLD" localSheetId="20" hidden="1">#REF!</definedName>
    <definedName name="BExGMOGUOL3NATNV0TIZH2J6DLLD" localSheetId="21" hidden="1">#REF!</definedName>
    <definedName name="BExGMOGUOL3NATNV0TIZH2J6DLLD" localSheetId="14" hidden="1">#REF!</definedName>
    <definedName name="BExGMOGUOL3NATNV0TIZH2J6DLLD" hidden="1">#REF!</definedName>
    <definedName name="BExGMP2F175LGL6QVSJGP6GKYHHA" localSheetId="20" hidden="1">#REF!</definedName>
    <definedName name="BExGMP2F175LGL6QVSJGP6GKYHHA" localSheetId="21" hidden="1">#REF!</definedName>
    <definedName name="BExGMP2F175LGL6QVSJGP6GKYHHA" localSheetId="14" hidden="1">#REF!</definedName>
    <definedName name="BExGMP2F175LGL6QVSJGP6GKYHHA" hidden="1">#REF!</definedName>
    <definedName name="BExGMPIIP8GKML2VVA8OEFL43NCS" localSheetId="20" hidden="1">#REF!</definedName>
    <definedName name="BExGMPIIP8GKML2VVA8OEFL43NCS" localSheetId="21" hidden="1">#REF!</definedName>
    <definedName name="BExGMPIIP8GKML2VVA8OEFL43NCS" localSheetId="14" hidden="1">#REF!</definedName>
    <definedName name="BExGMPIIP8GKML2VVA8OEFL43NCS" hidden="1">#REF!</definedName>
    <definedName name="BExGMZ3SRIXLXMWBVOXXV3M4U4YL" localSheetId="20" hidden="1">#REF!</definedName>
    <definedName name="BExGMZ3SRIXLXMWBVOXXV3M4U4YL" localSheetId="21" hidden="1">#REF!</definedName>
    <definedName name="BExGMZ3SRIXLXMWBVOXXV3M4U4YL" localSheetId="14" hidden="1">#REF!</definedName>
    <definedName name="BExGMZ3SRIXLXMWBVOXXV3M4U4YL" hidden="1">#REF!</definedName>
    <definedName name="BExGMZ3UBN48IXU1ZEFYECEMZ1IM" localSheetId="20" hidden="1">#REF!</definedName>
    <definedName name="BExGMZ3UBN48IXU1ZEFYECEMZ1IM" localSheetId="21" hidden="1">#REF!</definedName>
    <definedName name="BExGMZ3UBN48IXU1ZEFYECEMZ1IM" localSheetId="14" hidden="1">#REF!</definedName>
    <definedName name="BExGMZ3UBN48IXU1ZEFYECEMZ1IM" hidden="1">#REF!</definedName>
    <definedName name="BExGN4I0QATXNZCLZJM1KH1OIJQH" localSheetId="20" hidden="1">#REF!</definedName>
    <definedName name="BExGN4I0QATXNZCLZJM1KH1OIJQH" localSheetId="21" hidden="1">#REF!</definedName>
    <definedName name="BExGN4I0QATXNZCLZJM1KH1OIJQH" localSheetId="14" hidden="1">#REF!</definedName>
    <definedName name="BExGN4I0QATXNZCLZJM1KH1OIJQH" hidden="1">#REF!</definedName>
    <definedName name="BExGN9FZ2RWCMSY1YOBJKZMNIM9R" localSheetId="20" hidden="1">#REF!</definedName>
    <definedName name="BExGN9FZ2RWCMSY1YOBJKZMNIM9R" localSheetId="21" hidden="1">#REF!</definedName>
    <definedName name="BExGN9FZ2RWCMSY1YOBJKZMNIM9R" localSheetId="14" hidden="1">#REF!</definedName>
    <definedName name="BExGN9FZ2RWCMSY1YOBJKZMNIM9R" hidden="1">#REF!</definedName>
    <definedName name="BExGNDSIMTHOCXXG6QOGR6DA8SGG" localSheetId="20" hidden="1">#REF!</definedName>
    <definedName name="BExGNDSIMTHOCXXG6QOGR6DA8SGG" localSheetId="21" hidden="1">#REF!</definedName>
    <definedName name="BExGNDSIMTHOCXXG6QOGR6DA8SGG" localSheetId="14" hidden="1">#REF!</definedName>
    <definedName name="BExGNDSIMTHOCXXG6QOGR6DA8SGG" hidden="1">#REF!</definedName>
    <definedName name="BExGNHOS7RBERG1J2M2HVGSRZL5G" localSheetId="20" hidden="1">#REF!</definedName>
    <definedName name="BExGNHOS7RBERG1J2M2HVGSRZL5G" localSheetId="21" hidden="1">#REF!</definedName>
    <definedName name="BExGNHOS7RBERG1J2M2HVGSRZL5G" localSheetId="14" hidden="1">#REF!</definedName>
    <definedName name="BExGNHOS7RBERG1J2M2HVGSRZL5G" hidden="1">#REF!</definedName>
    <definedName name="BExGNJ18W3Q55XAXY8XTFB80IVMV" localSheetId="20" hidden="1">#REF!</definedName>
    <definedName name="BExGNJ18W3Q55XAXY8XTFB80IVMV" localSheetId="21" hidden="1">#REF!</definedName>
    <definedName name="BExGNJ18W3Q55XAXY8XTFB80IVMV" localSheetId="14" hidden="1">#REF!</definedName>
    <definedName name="BExGNJ18W3Q55XAXY8XTFB80IVMV" hidden="1">#REF!</definedName>
    <definedName name="BExGNN2YQ9BDAZXT2GLCSAPXKIM7" localSheetId="20" hidden="1">#REF!</definedName>
    <definedName name="BExGNN2YQ9BDAZXT2GLCSAPXKIM7" localSheetId="21" hidden="1">#REF!</definedName>
    <definedName name="BExGNN2YQ9BDAZXT2GLCSAPXKIM7" localSheetId="14" hidden="1">#REF!</definedName>
    <definedName name="BExGNN2YQ9BDAZXT2GLCSAPXKIM7" hidden="1">#REF!</definedName>
    <definedName name="BExGNP6INLF5NZFP5ME6K7C9Y0NH" localSheetId="20" hidden="1">#REF!</definedName>
    <definedName name="BExGNP6INLF5NZFP5ME6K7C9Y0NH" localSheetId="21" hidden="1">#REF!</definedName>
    <definedName name="BExGNP6INLF5NZFP5ME6K7C9Y0NH" localSheetId="14" hidden="1">#REF!</definedName>
    <definedName name="BExGNP6INLF5NZFP5ME6K7C9Y0NH" hidden="1">#REF!</definedName>
    <definedName name="BExGNSS0CKRPKHO25R3TDBEL2NHX" localSheetId="20" hidden="1">#REF!</definedName>
    <definedName name="BExGNSS0CKRPKHO25R3TDBEL2NHX" localSheetId="21" hidden="1">#REF!</definedName>
    <definedName name="BExGNSS0CKRPKHO25R3TDBEL2NHX" localSheetId="14" hidden="1">#REF!</definedName>
    <definedName name="BExGNSS0CKRPKHO25R3TDBEL2NHX" hidden="1">#REF!</definedName>
    <definedName name="BExGNYH0MO8NOVS85L15G0RWX4GW" localSheetId="20" hidden="1">#REF!</definedName>
    <definedName name="BExGNYH0MO8NOVS85L15G0RWX4GW" localSheetId="21" hidden="1">#REF!</definedName>
    <definedName name="BExGNYH0MO8NOVS85L15G0RWX4GW" localSheetId="14" hidden="1">#REF!</definedName>
    <definedName name="BExGNYH0MO8NOVS85L15G0RWX4GW" hidden="1">#REF!</definedName>
    <definedName name="BExGNZO44DEG8CGIDYSEGDUQ531R" localSheetId="20" hidden="1">#REF!</definedName>
    <definedName name="BExGNZO44DEG8CGIDYSEGDUQ531R" localSheetId="21" hidden="1">#REF!</definedName>
    <definedName name="BExGNZO44DEG8CGIDYSEGDUQ531R" localSheetId="14" hidden="1">#REF!</definedName>
    <definedName name="BExGNZO44DEG8CGIDYSEGDUQ531R" hidden="1">#REF!</definedName>
    <definedName name="BExGO22GMMPZVQY9RQ8MDKZDP5G3" localSheetId="20" hidden="1">#REF!</definedName>
    <definedName name="BExGO22GMMPZVQY9RQ8MDKZDP5G3" localSheetId="21" hidden="1">#REF!</definedName>
    <definedName name="BExGO22GMMPZVQY9RQ8MDKZDP5G3" localSheetId="14" hidden="1">#REF!</definedName>
    <definedName name="BExGO22GMMPZVQY9RQ8MDKZDP5G3" hidden="1">#REF!</definedName>
    <definedName name="BExGO2O0V6UYDY26AX8OSN72F77N" localSheetId="20" hidden="1">#REF!</definedName>
    <definedName name="BExGO2O0V6UYDY26AX8OSN72F77N" localSheetId="21" hidden="1">#REF!</definedName>
    <definedName name="BExGO2O0V6UYDY26AX8OSN72F77N" localSheetId="14" hidden="1">#REF!</definedName>
    <definedName name="BExGO2O0V6UYDY26AX8OSN72F77N" hidden="1">#REF!</definedName>
    <definedName name="BExGO2YUBOVLYHY1QSIHRE1KLAFV" localSheetId="20" hidden="1">#REF!</definedName>
    <definedName name="BExGO2YUBOVLYHY1QSIHRE1KLAFV" localSheetId="21" hidden="1">#REF!</definedName>
    <definedName name="BExGO2YUBOVLYHY1QSIHRE1KLAFV" localSheetId="14" hidden="1">#REF!</definedName>
    <definedName name="BExGO2YUBOVLYHY1QSIHRE1KLAFV" hidden="1">#REF!</definedName>
    <definedName name="BExGO70E2O70LF46V8T26YFPL4V8" localSheetId="20" hidden="1">#REF!</definedName>
    <definedName name="BExGO70E2O70LF46V8T26YFPL4V8" localSheetId="21" hidden="1">#REF!</definedName>
    <definedName name="BExGO70E2O70LF46V8T26YFPL4V8" localSheetId="14" hidden="1">#REF!</definedName>
    <definedName name="BExGO70E2O70LF46V8T26YFPL4V8" hidden="1">#REF!</definedName>
    <definedName name="BExGOB25QJMQCQE76MRW9X58OIOO" localSheetId="20" hidden="1">#REF!</definedName>
    <definedName name="BExGOB25QJMQCQE76MRW9X58OIOO" localSheetId="21" hidden="1">#REF!</definedName>
    <definedName name="BExGOB25QJMQCQE76MRW9X58OIOO" localSheetId="14" hidden="1">#REF!</definedName>
    <definedName name="BExGOB25QJMQCQE76MRW9X58OIOO" hidden="1">#REF!</definedName>
    <definedName name="BExGODAZKJ9EXMQZNQR5YDBSS525" localSheetId="20" hidden="1">#REF!</definedName>
    <definedName name="BExGODAZKJ9EXMQZNQR5YDBSS525" localSheetId="21" hidden="1">#REF!</definedName>
    <definedName name="BExGODAZKJ9EXMQZNQR5YDBSS525" localSheetId="14" hidden="1">#REF!</definedName>
    <definedName name="BExGODAZKJ9EXMQZNQR5YDBSS525" hidden="1">#REF!</definedName>
    <definedName name="BExGODR8ZSMUC11I56QHSZ686XV5" localSheetId="20" hidden="1">#REF!</definedName>
    <definedName name="BExGODR8ZSMUC11I56QHSZ686XV5" localSheetId="21" hidden="1">#REF!</definedName>
    <definedName name="BExGODR8ZSMUC11I56QHSZ686XV5" localSheetId="14" hidden="1">#REF!</definedName>
    <definedName name="BExGODR8ZSMUC11I56QHSZ686XV5" hidden="1">#REF!</definedName>
    <definedName name="BExGOXJDHUDPDT8I8IVGVW9J0R5Q" localSheetId="20" hidden="1">#REF!</definedName>
    <definedName name="BExGOXJDHUDPDT8I8IVGVW9J0R5Q" localSheetId="21" hidden="1">#REF!</definedName>
    <definedName name="BExGOXJDHUDPDT8I8IVGVW9J0R5Q" localSheetId="14" hidden="1">#REF!</definedName>
    <definedName name="BExGOXJDHUDPDT8I8IVGVW9J0R5Q" hidden="1">#REF!</definedName>
    <definedName name="BExGPAPYI1N5W3IH8H485BHSVOY3" localSheetId="20" hidden="1">#REF!</definedName>
    <definedName name="BExGPAPYI1N5W3IH8H485BHSVOY3" localSheetId="21" hidden="1">#REF!</definedName>
    <definedName name="BExGPAPYI1N5W3IH8H485BHSVOY3" localSheetId="14" hidden="1">#REF!</definedName>
    <definedName name="BExGPAPYI1N5W3IH8H485BHSVOY3" hidden="1">#REF!</definedName>
    <definedName name="BExGPFO3GOKYO2922Y91GMQRCMOA" localSheetId="20" hidden="1">#REF!</definedName>
    <definedName name="BExGPFO3GOKYO2922Y91GMQRCMOA" localSheetId="21" hidden="1">#REF!</definedName>
    <definedName name="BExGPFO3GOKYO2922Y91GMQRCMOA" localSheetId="14" hidden="1">#REF!</definedName>
    <definedName name="BExGPFO3GOKYO2922Y91GMQRCMOA" hidden="1">#REF!</definedName>
    <definedName name="BExGPHGT5KDOCMV2EFS4OVKTWBRD" localSheetId="20" hidden="1">#REF!</definedName>
    <definedName name="BExGPHGT5KDOCMV2EFS4OVKTWBRD" localSheetId="21" hidden="1">#REF!</definedName>
    <definedName name="BExGPHGT5KDOCMV2EFS4OVKTWBRD" localSheetId="14" hidden="1">#REF!</definedName>
    <definedName name="BExGPHGT5KDOCMV2EFS4OVKTWBRD" hidden="1">#REF!</definedName>
    <definedName name="BExGPID72Y4Y619LWASUQZKZHJNC" localSheetId="20" hidden="1">#REF!</definedName>
    <definedName name="BExGPID72Y4Y619LWASUQZKZHJNC" localSheetId="21" hidden="1">#REF!</definedName>
    <definedName name="BExGPID72Y4Y619LWASUQZKZHJNC" localSheetId="14" hidden="1">#REF!</definedName>
    <definedName name="BExGPID72Y4Y619LWASUQZKZHJNC" hidden="1">#REF!</definedName>
    <definedName name="BExGPPENQIANVGLVQJ77DK5JPRTB" localSheetId="20" hidden="1">#REF!</definedName>
    <definedName name="BExGPPENQIANVGLVQJ77DK5JPRTB" localSheetId="21" hidden="1">#REF!</definedName>
    <definedName name="BExGPPENQIANVGLVQJ77DK5JPRTB" localSheetId="14" hidden="1">#REF!</definedName>
    <definedName name="BExGPPENQIANVGLVQJ77DK5JPRTB" hidden="1">#REF!</definedName>
    <definedName name="BExGPSUUG7TL5F5PTYU6G4HPJV1B" localSheetId="20" hidden="1">#REF!</definedName>
    <definedName name="BExGPSUUG7TL5F5PTYU6G4HPJV1B" localSheetId="21" hidden="1">#REF!</definedName>
    <definedName name="BExGPSUUG7TL5F5PTYU6G4HPJV1B" localSheetId="14" hidden="1">#REF!</definedName>
    <definedName name="BExGPSUUG7TL5F5PTYU6G4HPJV1B" hidden="1">#REF!</definedName>
    <definedName name="BExGQ1E950UYXYWQ84EZEQPWHVYY" localSheetId="20" hidden="1">#REF!</definedName>
    <definedName name="BExGQ1E950UYXYWQ84EZEQPWHVYY" localSheetId="21" hidden="1">#REF!</definedName>
    <definedName name="BExGQ1E950UYXYWQ84EZEQPWHVYY" localSheetId="14" hidden="1">#REF!</definedName>
    <definedName name="BExGQ1E950UYXYWQ84EZEQPWHVYY" hidden="1">#REF!</definedName>
    <definedName name="BExGQ1ZU4967P72AHF4V1D0FOL5C" localSheetId="20" hidden="1">#REF!</definedName>
    <definedName name="BExGQ1ZU4967P72AHF4V1D0FOL5C" localSheetId="21" hidden="1">#REF!</definedName>
    <definedName name="BExGQ1ZU4967P72AHF4V1D0FOL5C" localSheetId="14" hidden="1">#REF!</definedName>
    <definedName name="BExGQ1ZU4967P72AHF4V1D0FOL5C" hidden="1">#REF!</definedName>
    <definedName name="BExGQ36ZOMR9GV8T05M605MMOY3Y" localSheetId="20" hidden="1">#REF!</definedName>
    <definedName name="BExGQ36ZOMR9GV8T05M605MMOY3Y" localSheetId="21" hidden="1">#REF!</definedName>
    <definedName name="BExGQ36ZOMR9GV8T05M605MMOY3Y" localSheetId="14" hidden="1">#REF!</definedName>
    <definedName name="BExGQ36ZOMR9GV8T05M605MMOY3Y" hidden="1">#REF!</definedName>
    <definedName name="BExGQ4ZP0PPMLDNVBUG12W9FFVI9" localSheetId="20" hidden="1">#REF!</definedName>
    <definedName name="BExGQ4ZP0PPMLDNVBUG12W9FFVI9" localSheetId="21" hidden="1">#REF!</definedName>
    <definedName name="BExGQ4ZP0PPMLDNVBUG12W9FFVI9" localSheetId="14" hidden="1">#REF!</definedName>
    <definedName name="BExGQ4ZP0PPMLDNVBUG12W9FFVI9" hidden="1">#REF!</definedName>
    <definedName name="BExGQ61DTJ0SBFMDFBAK3XZ9O0ZO" localSheetId="20" hidden="1">#REF!</definedName>
    <definedName name="BExGQ61DTJ0SBFMDFBAK3XZ9O0ZO" localSheetId="21" hidden="1">#REF!</definedName>
    <definedName name="BExGQ61DTJ0SBFMDFBAK3XZ9O0ZO" localSheetId="14" hidden="1">#REF!</definedName>
    <definedName name="BExGQ61DTJ0SBFMDFBAK3XZ9O0ZO" hidden="1">#REF!</definedName>
    <definedName name="BExGQ6SG9XEOD0VMBAR22YPZWSTA" localSheetId="20" hidden="1">#REF!</definedName>
    <definedName name="BExGQ6SG9XEOD0VMBAR22YPZWSTA" localSheetId="21" hidden="1">#REF!</definedName>
    <definedName name="BExGQ6SG9XEOD0VMBAR22YPZWSTA" localSheetId="14" hidden="1">#REF!</definedName>
    <definedName name="BExGQ6SG9XEOD0VMBAR22YPZWSTA" hidden="1">#REF!</definedName>
    <definedName name="BExGQ8FQN3FRAGH5H2V74848P5JX" localSheetId="20" hidden="1">#REF!</definedName>
    <definedName name="BExGQ8FQN3FRAGH5H2V74848P5JX" localSheetId="21" hidden="1">#REF!</definedName>
    <definedName name="BExGQ8FQN3FRAGH5H2V74848P5JX" localSheetId="14" hidden="1">#REF!</definedName>
    <definedName name="BExGQ8FQN3FRAGH5H2V74848P5JX" hidden="1">#REF!</definedName>
    <definedName name="BExGQGJ1A7LNZUS8QSMOG8UNGLMK" localSheetId="20" hidden="1">#REF!</definedName>
    <definedName name="BExGQGJ1A7LNZUS8QSMOG8UNGLMK" localSheetId="21" hidden="1">#REF!</definedName>
    <definedName name="BExGQGJ1A7LNZUS8QSMOG8UNGLMK" localSheetId="14" hidden="1">#REF!</definedName>
    <definedName name="BExGQGJ1A7LNZUS8QSMOG8UNGLMK" hidden="1">#REF!</definedName>
    <definedName name="BExGQLBNZ35IK2VK33HJUAE4ADX2" localSheetId="20" hidden="1">#REF!</definedName>
    <definedName name="BExGQLBNZ35IK2VK33HJUAE4ADX2" localSheetId="21" hidden="1">#REF!</definedName>
    <definedName name="BExGQLBNZ35IK2VK33HJUAE4ADX2" localSheetId="14" hidden="1">#REF!</definedName>
    <definedName name="BExGQLBNZ35IK2VK33HJUAE4ADX2" hidden="1">#REF!</definedName>
    <definedName name="BExGQPO7ENFEQC0NC6MC9OZR2LHY" localSheetId="20" hidden="1">#REF!</definedName>
    <definedName name="BExGQPO7ENFEQC0NC6MC9OZR2LHY" localSheetId="21" hidden="1">#REF!</definedName>
    <definedName name="BExGQPO7ENFEQC0NC6MC9OZR2LHY" localSheetId="14" hidden="1">#REF!</definedName>
    <definedName name="BExGQPO7ENFEQC0NC6MC9OZR2LHY" hidden="1">#REF!</definedName>
    <definedName name="BExGQX0H4EZMXBJTKJJE4ICJWN5O" localSheetId="20" hidden="1">#REF!</definedName>
    <definedName name="BExGQX0H4EZMXBJTKJJE4ICJWN5O" localSheetId="21" hidden="1">#REF!</definedName>
    <definedName name="BExGQX0H4EZMXBJTKJJE4ICJWN5O" localSheetId="14" hidden="1">#REF!</definedName>
    <definedName name="BExGQX0H4EZMXBJTKJJE4ICJWN5O" hidden="1">#REF!</definedName>
    <definedName name="BExGR4CW3WRIID17GGX4MI9ZDHFE" localSheetId="20" hidden="1">#REF!</definedName>
    <definedName name="BExGR4CW3WRIID17GGX4MI9ZDHFE" localSheetId="21" hidden="1">#REF!</definedName>
    <definedName name="BExGR4CW3WRIID17GGX4MI9ZDHFE" localSheetId="14" hidden="1">#REF!</definedName>
    <definedName name="BExGR4CW3WRIID17GGX4MI9ZDHFE" hidden="1">#REF!</definedName>
    <definedName name="BExGR65GJX27MU2OL6NI5PB8XVB4" localSheetId="20" hidden="1">#REF!</definedName>
    <definedName name="BExGR65GJX27MU2OL6NI5PB8XVB4" localSheetId="21" hidden="1">#REF!</definedName>
    <definedName name="BExGR65GJX27MU2OL6NI5PB8XVB4" localSheetId="14" hidden="1">#REF!</definedName>
    <definedName name="BExGR65GJX27MU2OL6NI5PB8XVB4" hidden="1">#REF!</definedName>
    <definedName name="BExGR6LQ97HETGS3CT96L4IK0JSH" localSheetId="20" hidden="1">#REF!</definedName>
    <definedName name="BExGR6LQ97HETGS3CT96L4IK0JSH" localSheetId="21" hidden="1">#REF!</definedName>
    <definedName name="BExGR6LQ97HETGS3CT96L4IK0JSH" localSheetId="14" hidden="1">#REF!</definedName>
    <definedName name="BExGR6LQ97HETGS3CT96L4IK0JSH" hidden="1">#REF!</definedName>
    <definedName name="BExGR9ATP2LVT7B9OCPSLJ11H9SX" localSheetId="20" hidden="1">#REF!</definedName>
    <definedName name="BExGR9ATP2LVT7B9OCPSLJ11H9SX" localSheetId="21" hidden="1">#REF!</definedName>
    <definedName name="BExGR9ATP2LVT7B9OCPSLJ11H9SX" localSheetId="14" hidden="1">#REF!</definedName>
    <definedName name="BExGR9ATP2LVT7B9OCPSLJ11H9SX" hidden="1">#REF!</definedName>
    <definedName name="BExGRILCZ3BMTGDY72B1Q9BUGW0J" localSheetId="20" hidden="1">#REF!</definedName>
    <definedName name="BExGRILCZ3BMTGDY72B1Q9BUGW0J" localSheetId="21" hidden="1">#REF!</definedName>
    <definedName name="BExGRILCZ3BMTGDY72B1Q9BUGW0J" localSheetId="14" hidden="1">#REF!</definedName>
    <definedName name="BExGRILCZ3BMTGDY72B1Q9BUGW0J" hidden="1">#REF!</definedName>
    <definedName name="BExGRNZJ74Y6OYJB9F9Y9T3CAHOS" localSheetId="20" hidden="1">#REF!</definedName>
    <definedName name="BExGRNZJ74Y6OYJB9F9Y9T3CAHOS" localSheetId="21" hidden="1">#REF!</definedName>
    <definedName name="BExGRNZJ74Y6OYJB9F9Y9T3CAHOS" localSheetId="14" hidden="1">#REF!</definedName>
    <definedName name="BExGRNZJ74Y6OYJB9F9Y9T3CAHOS" hidden="1">#REF!</definedName>
    <definedName name="BExGRPC5QJQ7UGQ4P7CFWVGRQGFW" localSheetId="20" hidden="1">#REF!</definedName>
    <definedName name="BExGRPC5QJQ7UGQ4P7CFWVGRQGFW" localSheetId="21" hidden="1">#REF!</definedName>
    <definedName name="BExGRPC5QJQ7UGQ4P7CFWVGRQGFW" localSheetId="14" hidden="1">#REF!</definedName>
    <definedName name="BExGRPC5QJQ7UGQ4P7CFWVGRQGFW" hidden="1">#REF!</definedName>
    <definedName name="BExGRSMULUXOBEN8G0TK90PRKQ9O" localSheetId="20" hidden="1">#REF!</definedName>
    <definedName name="BExGRSMULUXOBEN8G0TK90PRKQ9O" localSheetId="21" hidden="1">#REF!</definedName>
    <definedName name="BExGRSMULUXOBEN8G0TK90PRKQ9O" localSheetId="14" hidden="1">#REF!</definedName>
    <definedName name="BExGRSMULUXOBEN8G0TK90PRKQ9O" hidden="1">#REF!</definedName>
    <definedName name="BExGRUKVVKDL8483WI70VN2QZDGD" localSheetId="20" hidden="1">#REF!</definedName>
    <definedName name="BExGRUKVVKDL8483WI70VN2QZDGD" localSheetId="21" hidden="1">#REF!</definedName>
    <definedName name="BExGRUKVVKDL8483WI70VN2QZDGD" localSheetId="14" hidden="1">#REF!</definedName>
    <definedName name="BExGRUKVVKDL8483WI70VN2QZDGD" hidden="1">#REF!</definedName>
    <definedName name="BExGS2IWR5DUNJ1U9PAKIV8CMBNI" localSheetId="20" hidden="1">#REF!</definedName>
    <definedName name="BExGS2IWR5DUNJ1U9PAKIV8CMBNI" localSheetId="21" hidden="1">#REF!</definedName>
    <definedName name="BExGS2IWR5DUNJ1U9PAKIV8CMBNI" localSheetId="14" hidden="1">#REF!</definedName>
    <definedName name="BExGS2IWR5DUNJ1U9PAKIV8CMBNI" hidden="1">#REF!</definedName>
    <definedName name="BExGS69P9FFTEOPDS0MWFKF45G47" localSheetId="20" hidden="1">#REF!</definedName>
    <definedName name="BExGS69P9FFTEOPDS0MWFKF45G47" localSheetId="21" hidden="1">#REF!</definedName>
    <definedName name="BExGS69P9FFTEOPDS0MWFKF45G47" localSheetId="14" hidden="1">#REF!</definedName>
    <definedName name="BExGS69P9FFTEOPDS0MWFKF45G47" hidden="1">#REF!</definedName>
    <definedName name="BExGS6F1JFHM5MUJ1RFO50WP6D05" localSheetId="20" hidden="1">#REF!</definedName>
    <definedName name="BExGS6F1JFHM5MUJ1RFO50WP6D05" localSheetId="21" hidden="1">#REF!</definedName>
    <definedName name="BExGS6F1JFHM5MUJ1RFO50WP6D05" localSheetId="14" hidden="1">#REF!</definedName>
    <definedName name="BExGS6F1JFHM5MUJ1RFO50WP6D05" hidden="1">#REF!</definedName>
    <definedName name="BExGSA5YB5ZGE4NHDVCZ55TQAJTL" localSheetId="20" hidden="1">#REF!</definedName>
    <definedName name="BExGSA5YB5ZGE4NHDVCZ55TQAJTL" localSheetId="21" hidden="1">#REF!</definedName>
    <definedName name="BExGSA5YB5ZGE4NHDVCZ55TQAJTL" localSheetId="14" hidden="1">#REF!</definedName>
    <definedName name="BExGSA5YB5ZGE4NHDVCZ55TQAJTL" hidden="1">#REF!</definedName>
    <definedName name="BExGSBYPYOBOB218ABCIM2X63GJ8" localSheetId="20" hidden="1">#REF!</definedName>
    <definedName name="BExGSBYPYOBOB218ABCIM2X63GJ8" localSheetId="21" hidden="1">#REF!</definedName>
    <definedName name="BExGSBYPYOBOB218ABCIM2X63GJ8" localSheetId="14" hidden="1">#REF!</definedName>
    <definedName name="BExGSBYPYOBOB218ABCIM2X63GJ8" hidden="1">#REF!</definedName>
    <definedName name="BExGSCEUCQQVDEEKWJ677QTGUVTE" localSheetId="20" hidden="1">#REF!</definedName>
    <definedName name="BExGSCEUCQQVDEEKWJ677QTGUVTE" localSheetId="21" hidden="1">#REF!</definedName>
    <definedName name="BExGSCEUCQQVDEEKWJ677QTGUVTE" localSheetId="14" hidden="1">#REF!</definedName>
    <definedName name="BExGSCEUCQQVDEEKWJ677QTGUVTE" hidden="1">#REF!</definedName>
    <definedName name="BExGSQY65LH1PCKKM5WHDW83F35O" localSheetId="20" hidden="1">#REF!</definedName>
    <definedName name="BExGSQY65LH1PCKKM5WHDW83F35O" localSheetId="21" hidden="1">#REF!</definedName>
    <definedName name="BExGSQY65LH1PCKKM5WHDW83F35O" localSheetId="14" hidden="1">#REF!</definedName>
    <definedName name="BExGSQY65LH1PCKKM5WHDW83F35O" hidden="1">#REF!</definedName>
    <definedName name="BExGSYW1GKISF0PMUAK3XJK9PEW9" localSheetId="20" hidden="1">#REF!</definedName>
    <definedName name="BExGSYW1GKISF0PMUAK3XJK9PEW9" localSheetId="21" hidden="1">#REF!</definedName>
    <definedName name="BExGSYW1GKISF0PMUAK3XJK9PEW9" localSheetId="14" hidden="1">#REF!</definedName>
    <definedName name="BExGSYW1GKISF0PMUAK3XJK9PEW9" hidden="1">#REF!</definedName>
    <definedName name="BExGT0DZJB6LSF6L693UUB9EY1VQ" localSheetId="20" hidden="1">#REF!</definedName>
    <definedName name="BExGT0DZJB6LSF6L693UUB9EY1VQ" localSheetId="21" hidden="1">#REF!</definedName>
    <definedName name="BExGT0DZJB6LSF6L693UUB9EY1VQ" localSheetId="14" hidden="1">#REF!</definedName>
    <definedName name="BExGT0DZJB6LSF6L693UUB9EY1VQ" hidden="1">#REF!</definedName>
    <definedName name="BExGTEMKIEF46KBIDWCAOAN5U718" localSheetId="20" hidden="1">#REF!</definedName>
    <definedName name="BExGTEMKIEF46KBIDWCAOAN5U718" localSheetId="21" hidden="1">#REF!</definedName>
    <definedName name="BExGTEMKIEF46KBIDWCAOAN5U718" localSheetId="14" hidden="1">#REF!</definedName>
    <definedName name="BExGTEMKIEF46KBIDWCAOAN5U718" hidden="1">#REF!</definedName>
    <definedName name="BExGTGVFIF8HOQXR54SK065A8M4K" localSheetId="20" hidden="1">#REF!</definedName>
    <definedName name="BExGTGVFIF8HOQXR54SK065A8M4K" localSheetId="21" hidden="1">#REF!</definedName>
    <definedName name="BExGTGVFIF8HOQXR54SK065A8M4K" localSheetId="14" hidden="1">#REF!</definedName>
    <definedName name="BExGTGVFIF8HOQXR54SK065A8M4K" hidden="1">#REF!</definedName>
    <definedName name="BExGTIYX3OWPIINOGY1E4QQYSKHP" localSheetId="20" hidden="1">#REF!</definedName>
    <definedName name="BExGTIYX3OWPIINOGY1E4QQYSKHP" localSheetId="21" hidden="1">#REF!</definedName>
    <definedName name="BExGTIYX3OWPIINOGY1E4QQYSKHP" localSheetId="14" hidden="1">#REF!</definedName>
    <definedName name="BExGTIYX3OWPIINOGY1E4QQYSKHP" hidden="1">#REF!</definedName>
    <definedName name="BExGTKGUN0KUU3C0RL2LK98D8MEK" localSheetId="20" hidden="1">#REF!</definedName>
    <definedName name="BExGTKGUN0KUU3C0RL2LK98D8MEK" localSheetId="21" hidden="1">#REF!</definedName>
    <definedName name="BExGTKGUN0KUU3C0RL2LK98D8MEK" localSheetId="14" hidden="1">#REF!</definedName>
    <definedName name="BExGTKGUN0KUU3C0RL2LK98D8MEK" hidden="1">#REF!</definedName>
    <definedName name="BExGTV3U5SZUPLTWEMEY3IIN1L4L" localSheetId="20" hidden="1">#REF!</definedName>
    <definedName name="BExGTV3U5SZUPLTWEMEY3IIN1L4L" localSheetId="21" hidden="1">#REF!</definedName>
    <definedName name="BExGTV3U5SZUPLTWEMEY3IIN1L4L" localSheetId="14" hidden="1">#REF!</definedName>
    <definedName name="BExGTV3U5SZUPLTWEMEY3IIN1L4L" hidden="1">#REF!</definedName>
    <definedName name="BExGTZ046J7VMUG4YPKFN2K8TWB7" localSheetId="20" hidden="1">#REF!</definedName>
    <definedName name="BExGTZ046J7VMUG4YPKFN2K8TWB7" localSheetId="21" hidden="1">#REF!</definedName>
    <definedName name="BExGTZ046J7VMUG4YPKFN2K8TWB7" localSheetId="14" hidden="1">#REF!</definedName>
    <definedName name="BExGTZ046J7VMUG4YPKFN2K8TWB7" hidden="1">#REF!</definedName>
    <definedName name="BExGTZ04EFFQ3Z3JMM0G35JYWUK3" localSheetId="20" hidden="1">#REF!</definedName>
    <definedName name="BExGTZ04EFFQ3Z3JMM0G35JYWUK3" localSheetId="21" hidden="1">#REF!</definedName>
    <definedName name="BExGTZ04EFFQ3Z3JMM0G35JYWUK3" localSheetId="14" hidden="1">#REF!</definedName>
    <definedName name="BExGTZ04EFFQ3Z3JMM0G35JYWUK3" hidden="1">#REF!</definedName>
    <definedName name="BExGU2G9OPRZRIU9YGF6NX9FUW0J" localSheetId="20" hidden="1">#REF!</definedName>
    <definedName name="BExGU2G9OPRZRIU9YGF6NX9FUW0J" localSheetId="21" hidden="1">#REF!</definedName>
    <definedName name="BExGU2G9OPRZRIU9YGF6NX9FUW0J" localSheetId="14" hidden="1">#REF!</definedName>
    <definedName name="BExGU2G9OPRZRIU9YGF6NX9FUW0J" hidden="1">#REF!</definedName>
    <definedName name="BExGU6HTKLRZO8UOI3DTAM5RFDBA" localSheetId="20" hidden="1">#REF!</definedName>
    <definedName name="BExGU6HTKLRZO8UOI3DTAM5RFDBA" localSheetId="21" hidden="1">#REF!</definedName>
    <definedName name="BExGU6HTKLRZO8UOI3DTAM5RFDBA" localSheetId="14" hidden="1">#REF!</definedName>
    <definedName name="BExGU6HTKLRZO8UOI3DTAM5RFDBA" hidden="1">#REF!</definedName>
    <definedName name="BExGUDDZXFFQHAF4UZF8ZB1HO7H6" localSheetId="20" hidden="1">#REF!</definedName>
    <definedName name="BExGUDDZXFFQHAF4UZF8ZB1HO7H6" localSheetId="21" hidden="1">#REF!</definedName>
    <definedName name="BExGUDDZXFFQHAF4UZF8ZB1HO7H6" localSheetId="14" hidden="1">#REF!</definedName>
    <definedName name="BExGUDDZXFFQHAF4UZF8ZB1HO7H6" hidden="1">#REF!</definedName>
    <definedName name="BExGUI6NCRHY7EAB6SK6EPPMWFG1" localSheetId="20" hidden="1">#REF!</definedName>
    <definedName name="BExGUI6NCRHY7EAB6SK6EPPMWFG1" localSheetId="21" hidden="1">#REF!</definedName>
    <definedName name="BExGUI6NCRHY7EAB6SK6EPPMWFG1" localSheetId="14" hidden="1">#REF!</definedName>
    <definedName name="BExGUI6NCRHY7EAB6SK6EPPMWFG1" hidden="1">#REF!</definedName>
    <definedName name="BExGUIBXBRHGM97ZX6GBA4ZDQ79C" localSheetId="20" hidden="1">#REF!</definedName>
    <definedName name="BExGUIBXBRHGM97ZX6GBA4ZDQ79C" localSheetId="21" hidden="1">#REF!</definedName>
    <definedName name="BExGUIBXBRHGM97ZX6GBA4ZDQ79C" localSheetId="14" hidden="1">#REF!</definedName>
    <definedName name="BExGUIBXBRHGM97ZX6GBA4ZDQ79C" hidden="1">#REF!</definedName>
    <definedName name="BExGUM8D91UNPCOO4TKP9FGX85TF" localSheetId="20" hidden="1">#REF!</definedName>
    <definedName name="BExGUM8D91UNPCOO4TKP9FGX85TF" localSheetId="21" hidden="1">#REF!</definedName>
    <definedName name="BExGUM8D91UNPCOO4TKP9FGX85TF" localSheetId="14" hidden="1">#REF!</definedName>
    <definedName name="BExGUM8D91UNPCOO4TKP9FGX85TF" hidden="1">#REF!</definedName>
    <definedName name="BExGUMDP0WYFBZL2MCB36WWJIC04" localSheetId="20" hidden="1">#REF!</definedName>
    <definedName name="BExGUMDP0WYFBZL2MCB36WWJIC04" localSheetId="21" hidden="1">#REF!</definedName>
    <definedName name="BExGUMDP0WYFBZL2MCB36WWJIC04" localSheetId="14" hidden="1">#REF!</definedName>
    <definedName name="BExGUMDP0WYFBZL2MCB36WWJIC04" hidden="1">#REF!</definedName>
    <definedName name="BExGUQF9N9FKI7S0H30WUAEB5LPD" localSheetId="20" hidden="1">#REF!</definedName>
    <definedName name="BExGUQF9N9FKI7S0H30WUAEB5LPD" localSheetId="21" hidden="1">#REF!</definedName>
    <definedName name="BExGUQF9N9FKI7S0H30WUAEB5LPD" localSheetId="14" hidden="1">#REF!</definedName>
    <definedName name="BExGUQF9N9FKI7S0H30WUAEB5LPD" hidden="1">#REF!</definedName>
    <definedName name="BExGUR6BA03XPBK60SQUW197GJ5X" localSheetId="20" hidden="1">#REF!</definedName>
    <definedName name="BExGUR6BA03XPBK60SQUW197GJ5X" localSheetId="21" hidden="1">#REF!</definedName>
    <definedName name="BExGUR6BA03XPBK60SQUW197GJ5X" localSheetId="14" hidden="1">#REF!</definedName>
    <definedName name="BExGUR6BA03XPBK60SQUW197GJ5X" hidden="1">#REF!</definedName>
    <definedName name="BExGUVIP60TA4B7X2PFGMBFUSKGX" localSheetId="20" hidden="1">#REF!</definedName>
    <definedName name="BExGUVIP60TA4B7X2PFGMBFUSKGX" localSheetId="21" hidden="1">#REF!</definedName>
    <definedName name="BExGUVIP60TA4B7X2PFGMBFUSKGX" localSheetId="14" hidden="1">#REF!</definedName>
    <definedName name="BExGUVIP60TA4B7X2PFGMBFUSKGX" hidden="1">#REF!</definedName>
    <definedName name="BExGUVTIIWAK5T0F5FD428QDO46W" localSheetId="20" hidden="1">#REF!</definedName>
    <definedName name="BExGUVTIIWAK5T0F5FD428QDO46W" localSheetId="21" hidden="1">#REF!</definedName>
    <definedName name="BExGUVTIIWAK5T0F5FD428QDO46W" localSheetId="14" hidden="1">#REF!</definedName>
    <definedName name="BExGUVTIIWAK5T0F5FD428QDO46W" hidden="1">#REF!</definedName>
    <definedName name="BExGUZKF06F209XL1IZWVJEQ82EE" localSheetId="20" hidden="1">#REF!</definedName>
    <definedName name="BExGUZKF06F209XL1IZWVJEQ82EE" localSheetId="21" hidden="1">#REF!</definedName>
    <definedName name="BExGUZKF06F209XL1IZWVJEQ82EE" localSheetId="14" hidden="1">#REF!</definedName>
    <definedName name="BExGUZKF06F209XL1IZWVJEQ82EE" hidden="1">#REF!</definedName>
    <definedName name="BExGUZPWM950OZ8P1A3N86LXK97U" localSheetId="20" hidden="1">#REF!</definedName>
    <definedName name="BExGUZPWM950OZ8P1A3N86LXK97U" localSheetId="21" hidden="1">#REF!</definedName>
    <definedName name="BExGUZPWM950OZ8P1A3N86LXK97U" localSheetId="14" hidden="1">#REF!</definedName>
    <definedName name="BExGUZPWM950OZ8P1A3N86LXK97U" hidden="1">#REF!</definedName>
    <definedName name="BExGV2EVT380QHD4AP2RL9MR8L5L" localSheetId="20" hidden="1">#REF!</definedName>
    <definedName name="BExGV2EVT380QHD4AP2RL9MR8L5L" localSheetId="21" hidden="1">#REF!</definedName>
    <definedName name="BExGV2EVT380QHD4AP2RL9MR8L5L" localSheetId="14" hidden="1">#REF!</definedName>
    <definedName name="BExGV2EVT380QHD4AP2RL9MR8L5L" hidden="1">#REF!</definedName>
    <definedName name="BExGVBUSKOI7KB24K40PTXJE6MER" localSheetId="20" hidden="1">#REF!</definedName>
    <definedName name="BExGVBUSKOI7KB24K40PTXJE6MER" localSheetId="21" hidden="1">#REF!</definedName>
    <definedName name="BExGVBUSKOI7KB24K40PTXJE6MER" localSheetId="14" hidden="1">#REF!</definedName>
    <definedName name="BExGVBUSKOI7KB24K40PTXJE6MER" hidden="1">#REF!</definedName>
    <definedName name="BExGVGSQSVWTL2MNI6TT8Y92W3KA" localSheetId="20" hidden="1">#REF!</definedName>
    <definedName name="BExGVGSQSVWTL2MNI6TT8Y92W3KA" localSheetId="21" hidden="1">#REF!</definedName>
    <definedName name="BExGVGSQSVWTL2MNI6TT8Y92W3KA" localSheetId="14" hidden="1">#REF!</definedName>
    <definedName name="BExGVGSQSVWTL2MNI6TT8Y92W3KA" hidden="1">#REF!</definedName>
    <definedName name="BExGVHP63K0GSYU17R73XGX6W2U6" localSheetId="20" hidden="1">#REF!</definedName>
    <definedName name="BExGVHP63K0GSYU17R73XGX6W2U6" localSheetId="21" hidden="1">#REF!</definedName>
    <definedName name="BExGVHP63K0GSYU17R73XGX6W2U6" localSheetId="14" hidden="1">#REF!</definedName>
    <definedName name="BExGVHP63K0GSYU17R73XGX6W2U6" hidden="1">#REF!</definedName>
    <definedName name="BExGVN3DDSLKWSP9MVJS9QMNEUIK" localSheetId="20" hidden="1">#REF!</definedName>
    <definedName name="BExGVN3DDSLKWSP9MVJS9QMNEUIK" localSheetId="21" hidden="1">#REF!</definedName>
    <definedName name="BExGVN3DDSLKWSP9MVJS9QMNEUIK" localSheetId="14" hidden="1">#REF!</definedName>
    <definedName name="BExGVN3DDSLKWSP9MVJS9QMNEUIK" hidden="1">#REF!</definedName>
    <definedName name="BExGVUVVMLOCR9DPVUZSQ141EE4J" localSheetId="20" hidden="1">#REF!</definedName>
    <definedName name="BExGVUVVMLOCR9DPVUZSQ141EE4J" localSheetId="21" hidden="1">#REF!</definedName>
    <definedName name="BExGVUVVMLOCR9DPVUZSQ141EE4J" localSheetId="14" hidden="1">#REF!</definedName>
    <definedName name="BExGVUVVMLOCR9DPVUZSQ141EE4J" hidden="1">#REF!</definedName>
    <definedName name="BExGVV6OOLDQ3TXZK51TTF3YX0WN" localSheetId="20" hidden="1">#REF!</definedName>
    <definedName name="BExGVV6OOLDQ3TXZK51TTF3YX0WN" localSheetId="21" hidden="1">#REF!</definedName>
    <definedName name="BExGVV6OOLDQ3TXZK51TTF3YX0WN" localSheetId="14" hidden="1">#REF!</definedName>
    <definedName name="BExGVV6OOLDQ3TXZK51TTF3YX0WN" hidden="1">#REF!</definedName>
    <definedName name="BExGW0KVS7U0C87XFZ78QW991IEV" localSheetId="20" hidden="1">#REF!</definedName>
    <definedName name="BExGW0KVS7U0C87XFZ78QW991IEV" localSheetId="21" hidden="1">#REF!</definedName>
    <definedName name="BExGW0KVS7U0C87XFZ78QW991IEV" localSheetId="14" hidden="1">#REF!</definedName>
    <definedName name="BExGW0KVS7U0C87XFZ78QW991IEV" hidden="1">#REF!</definedName>
    <definedName name="BExGW0Q7QHE29TGNWAWQ6GR0V6TQ" localSheetId="20" hidden="1">#REF!</definedName>
    <definedName name="BExGW0Q7QHE29TGNWAWQ6GR0V6TQ" localSheetId="21" hidden="1">#REF!</definedName>
    <definedName name="BExGW0Q7QHE29TGNWAWQ6GR0V6TQ" localSheetId="14" hidden="1">#REF!</definedName>
    <definedName name="BExGW0Q7QHE29TGNWAWQ6GR0V6TQ" hidden="1">#REF!</definedName>
    <definedName name="BExGW2Z7AMPG6H9EXA9ML6EZVGGA" localSheetId="20" hidden="1">#REF!</definedName>
    <definedName name="BExGW2Z7AMPG6H9EXA9ML6EZVGGA" localSheetId="21" hidden="1">#REF!</definedName>
    <definedName name="BExGW2Z7AMPG6H9EXA9ML6EZVGGA" localSheetId="14" hidden="1">#REF!</definedName>
    <definedName name="BExGW2Z7AMPG6H9EXA9ML6EZVGGA" hidden="1">#REF!</definedName>
    <definedName name="BExGWABG5VT5XO1A196RK61AXA8C" localSheetId="20" hidden="1">#REF!</definedName>
    <definedName name="BExGWABG5VT5XO1A196RK61AXA8C" localSheetId="21" hidden="1">#REF!</definedName>
    <definedName name="BExGWABG5VT5XO1A196RK61AXA8C" localSheetId="14" hidden="1">#REF!</definedName>
    <definedName name="BExGWABG5VT5XO1A196RK61AXA8C" hidden="1">#REF!</definedName>
    <definedName name="BExGWEO0JDG84NYLEAV5NSOAGMJZ" localSheetId="20" hidden="1">#REF!</definedName>
    <definedName name="BExGWEO0JDG84NYLEAV5NSOAGMJZ" localSheetId="21" hidden="1">#REF!</definedName>
    <definedName name="BExGWEO0JDG84NYLEAV5NSOAGMJZ" localSheetId="14" hidden="1">#REF!</definedName>
    <definedName name="BExGWEO0JDG84NYLEAV5NSOAGMJZ" hidden="1">#REF!</definedName>
    <definedName name="BExGWLEOC70Z8QAJTPT2PDHTNM4L" localSheetId="20" hidden="1">#REF!</definedName>
    <definedName name="BExGWLEOC70Z8QAJTPT2PDHTNM4L" localSheetId="21" hidden="1">#REF!</definedName>
    <definedName name="BExGWLEOC70Z8QAJTPT2PDHTNM4L" localSheetId="14" hidden="1">#REF!</definedName>
    <definedName name="BExGWLEOC70Z8QAJTPT2PDHTNM4L" hidden="1">#REF!</definedName>
    <definedName name="BExGWNCXLCRTLBVMTXYJ5PHQI6SS" localSheetId="20" hidden="1">#REF!</definedName>
    <definedName name="BExGWNCXLCRTLBVMTXYJ5PHQI6SS" localSheetId="21" hidden="1">#REF!</definedName>
    <definedName name="BExGWNCXLCRTLBVMTXYJ5PHQI6SS" localSheetId="14" hidden="1">#REF!</definedName>
    <definedName name="BExGWNCXLCRTLBVMTXYJ5PHQI6SS" hidden="1">#REF!</definedName>
    <definedName name="BExGX4L8N6ERT0Q4EVVNA97EGD80" localSheetId="20" hidden="1">#REF!</definedName>
    <definedName name="BExGX4L8N6ERT0Q4EVVNA97EGD80" localSheetId="21" hidden="1">#REF!</definedName>
    <definedName name="BExGX4L8N6ERT0Q4EVVNA97EGD80" localSheetId="14" hidden="1">#REF!</definedName>
    <definedName name="BExGX4L8N6ERT0Q4EVVNA97EGD80" hidden="1">#REF!</definedName>
    <definedName name="BExGX5MWTL78XM0QCP4NT564ML39" localSheetId="20" hidden="1">#REF!</definedName>
    <definedName name="BExGX5MWTL78XM0QCP4NT564ML39" localSheetId="21" hidden="1">#REF!</definedName>
    <definedName name="BExGX5MWTL78XM0QCP4NT564ML39" localSheetId="14" hidden="1">#REF!</definedName>
    <definedName name="BExGX5MWTL78XM0QCP4NT564ML39" hidden="1">#REF!</definedName>
    <definedName name="BExGX6U988MCFIGDA1282F92U9AA" localSheetId="20" hidden="1">#REF!</definedName>
    <definedName name="BExGX6U988MCFIGDA1282F92U9AA" localSheetId="21" hidden="1">#REF!</definedName>
    <definedName name="BExGX6U988MCFIGDA1282F92U9AA" localSheetId="14" hidden="1">#REF!</definedName>
    <definedName name="BExGX6U988MCFIGDA1282F92U9AA" hidden="1">#REF!</definedName>
    <definedName name="BExGX7FTB1CKAT5HUW6H531FIY6I" localSheetId="20" hidden="1">#REF!</definedName>
    <definedName name="BExGX7FTB1CKAT5HUW6H531FIY6I" localSheetId="21" hidden="1">#REF!</definedName>
    <definedName name="BExGX7FTB1CKAT5HUW6H531FIY6I" localSheetId="14" hidden="1">#REF!</definedName>
    <definedName name="BExGX7FTB1CKAT5HUW6H531FIY6I" hidden="1">#REF!</definedName>
    <definedName name="BExGX9DVACJQIZ4GH6YAD2A7F70O" localSheetId="20" hidden="1">#REF!</definedName>
    <definedName name="BExGX9DVACJQIZ4GH6YAD2A7F70O" localSheetId="21" hidden="1">#REF!</definedName>
    <definedName name="BExGX9DVACJQIZ4GH6YAD2A7F70O" localSheetId="14" hidden="1">#REF!</definedName>
    <definedName name="BExGX9DVACJQIZ4GH6YAD2A7F70O" hidden="1">#REF!</definedName>
    <definedName name="BExGXCZBQISQ3IMF6DJH1OXNAQP8" localSheetId="20" hidden="1">#REF!</definedName>
    <definedName name="BExGXCZBQISQ3IMF6DJH1OXNAQP8" localSheetId="21" hidden="1">#REF!</definedName>
    <definedName name="BExGXCZBQISQ3IMF6DJH1OXNAQP8" localSheetId="14" hidden="1">#REF!</definedName>
    <definedName name="BExGXCZBQISQ3IMF6DJH1OXNAQP8" hidden="1">#REF!</definedName>
    <definedName name="BExGXDVP2S2Y8Z8Q43I78RCIK3DD" localSheetId="20" hidden="1">#REF!</definedName>
    <definedName name="BExGXDVP2S2Y8Z8Q43I78RCIK3DD" localSheetId="21" hidden="1">#REF!</definedName>
    <definedName name="BExGXDVP2S2Y8Z8Q43I78RCIK3DD" localSheetId="14" hidden="1">#REF!</definedName>
    <definedName name="BExGXDVP2S2Y8Z8Q43I78RCIK3DD" hidden="1">#REF!</definedName>
    <definedName name="BExGXJ9W5JU7TT9S0BKL5Y6VVB39" localSheetId="20" hidden="1">#REF!</definedName>
    <definedName name="BExGXJ9W5JU7TT9S0BKL5Y6VVB39" localSheetId="21" hidden="1">#REF!</definedName>
    <definedName name="BExGXJ9W5JU7TT9S0BKL5Y6VVB39" localSheetId="14" hidden="1">#REF!</definedName>
    <definedName name="BExGXJ9W5JU7TT9S0BKL5Y6VVB39" hidden="1">#REF!</definedName>
    <definedName name="BExGXWB73RJ4BASBQTQ8EY0EC1EB" localSheetId="20" hidden="1">#REF!</definedName>
    <definedName name="BExGXWB73RJ4BASBQTQ8EY0EC1EB" localSheetId="21" hidden="1">#REF!</definedName>
    <definedName name="BExGXWB73RJ4BASBQTQ8EY0EC1EB" localSheetId="14" hidden="1">#REF!</definedName>
    <definedName name="BExGXWB73RJ4BASBQTQ8EY0EC1EB" hidden="1">#REF!</definedName>
    <definedName name="BExGXZ0ABB43C7SMRKZHWOSU9EQX" localSheetId="20" hidden="1">#REF!</definedName>
    <definedName name="BExGXZ0ABB43C7SMRKZHWOSU9EQX" localSheetId="21" hidden="1">#REF!</definedName>
    <definedName name="BExGXZ0ABB43C7SMRKZHWOSU9EQX" localSheetId="14" hidden="1">#REF!</definedName>
    <definedName name="BExGXZ0ABB43C7SMRKZHWOSU9EQX" hidden="1">#REF!</definedName>
    <definedName name="BExGY6SU3SYVCJ3AG2ITY59SAZ5A" localSheetId="20" hidden="1">#REF!</definedName>
    <definedName name="BExGY6SU3SYVCJ3AG2ITY59SAZ5A" localSheetId="21" hidden="1">#REF!</definedName>
    <definedName name="BExGY6SU3SYVCJ3AG2ITY59SAZ5A" localSheetId="14" hidden="1">#REF!</definedName>
    <definedName name="BExGY6SU3SYVCJ3AG2ITY59SAZ5A" hidden="1">#REF!</definedName>
    <definedName name="BExGY6YA4P5KMY2VHT0DYK3YTFAX" localSheetId="20" hidden="1">#REF!</definedName>
    <definedName name="BExGY6YA4P5KMY2VHT0DYK3YTFAX" localSheetId="21" hidden="1">#REF!</definedName>
    <definedName name="BExGY6YA4P5KMY2VHT0DYK3YTFAX" localSheetId="14" hidden="1">#REF!</definedName>
    <definedName name="BExGY6YA4P5KMY2VHT0DYK3YTFAX" hidden="1">#REF!</definedName>
    <definedName name="BExGY8G88PVVRYHPHRPJZFSX6HSC" localSheetId="20" hidden="1">#REF!</definedName>
    <definedName name="BExGY8G88PVVRYHPHRPJZFSX6HSC" localSheetId="21" hidden="1">#REF!</definedName>
    <definedName name="BExGY8G88PVVRYHPHRPJZFSX6HSC" localSheetId="14" hidden="1">#REF!</definedName>
    <definedName name="BExGY8G88PVVRYHPHRPJZFSX6HSC" hidden="1">#REF!</definedName>
    <definedName name="BExGYC718HTZ80PNKYPVIYGRJVF6" localSheetId="20" hidden="1">#REF!</definedName>
    <definedName name="BExGYC718HTZ80PNKYPVIYGRJVF6" localSheetId="21" hidden="1">#REF!</definedName>
    <definedName name="BExGYC718HTZ80PNKYPVIYGRJVF6" localSheetId="14" hidden="1">#REF!</definedName>
    <definedName name="BExGYC718HTZ80PNKYPVIYGRJVF6" hidden="1">#REF!</definedName>
    <definedName name="BExGYCNATXZY2FID93B17YWIPPRD" localSheetId="20" hidden="1">#REF!</definedName>
    <definedName name="BExGYCNATXZY2FID93B17YWIPPRD" localSheetId="21" hidden="1">#REF!</definedName>
    <definedName name="BExGYCNATXZY2FID93B17YWIPPRD" localSheetId="14" hidden="1">#REF!</definedName>
    <definedName name="BExGYCNATXZY2FID93B17YWIPPRD" hidden="1">#REF!</definedName>
    <definedName name="BExGYGJJJ3BBCQAOA51WHP01HN73" localSheetId="20" hidden="1">#REF!</definedName>
    <definedName name="BExGYGJJJ3BBCQAOA51WHP01HN73" localSheetId="21" hidden="1">#REF!</definedName>
    <definedName name="BExGYGJJJ3BBCQAOA51WHP01HN73" localSheetId="14" hidden="1">#REF!</definedName>
    <definedName name="BExGYGJJJ3BBCQAOA51WHP01HN73" hidden="1">#REF!</definedName>
    <definedName name="BExGYOS6TV2C72PLRFU8RP1I58GY" localSheetId="20" hidden="1">#REF!</definedName>
    <definedName name="BExGYOS6TV2C72PLRFU8RP1I58GY" localSheetId="21" hidden="1">#REF!</definedName>
    <definedName name="BExGYOS6TV2C72PLRFU8RP1I58GY" localSheetId="14" hidden="1">#REF!</definedName>
    <definedName name="BExGYOS6TV2C72PLRFU8RP1I58GY" hidden="1">#REF!</definedName>
    <definedName name="BExGYXBM828PX0KPDVAZBWDL6MJZ" localSheetId="20" hidden="1">#REF!</definedName>
    <definedName name="BExGYXBM828PX0KPDVAZBWDL6MJZ" localSheetId="21" hidden="1">#REF!</definedName>
    <definedName name="BExGYXBM828PX0KPDVAZBWDL6MJZ" localSheetId="14" hidden="1">#REF!</definedName>
    <definedName name="BExGYXBM828PX0KPDVAZBWDL6MJZ" hidden="1">#REF!</definedName>
    <definedName name="BExGZJ78ZWZCVHZ3BKEKFJZ6MAEO" localSheetId="20" hidden="1">#REF!</definedName>
    <definedName name="BExGZJ78ZWZCVHZ3BKEKFJZ6MAEO" localSheetId="21" hidden="1">#REF!</definedName>
    <definedName name="BExGZJ78ZWZCVHZ3BKEKFJZ6MAEO" localSheetId="14" hidden="1">#REF!</definedName>
    <definedName name="BExGZJ78ZWZCVHZ3BKEKFJZ6MAEO" hidden="1">#REF!</definedName>
    <definedName name="BExGZOLH2QV73J3M9IWDDPA62TP4" localSheetId="20" hidden="1">#REF!</definedName>
    <definedName name="BExGZOLH2QV73J3M9IWDDPA62TP4" localSheetId="21" hidden="1">#REF!</definedName>
    <definedName name="BExGZOLH2QV73J3M9IWDDPA62TP4" localSheetId="14" hidden="1">#REF!</definedName>
    <definedName name="BExGZOLH2QV73J3M9IWDDPA62TP4" hidden="1">#REF!</definedName>
    <definedName name="BExGZP1PWGFKVVVN4YDIS22DZPCR" localSheetId="20" hidden="1">#REF!</definedName>
    <definedName name="BExGZP1PWGFKVVVN4YDIS22DZPCR" localSheetId="21" hidden="1">#REF!</definedName>
    <definedName name="BExGZP1PWGFKVVVN4YDIS22DZPCR" localSheetId="14" hidden="1">#REF!</definedName>
    <definedName name="BExGZP1PWGFKVVVN4YDIS22DZPCR" hidden="1">#REF!</definedName>
    <definedName name="BExGZQUHCPM6G5U9OM8JU339JAG6" localSheetId="20" hidden="1">#REF!</definedName>
    <definedName name="BExGZQUHCPM6G5U9OM8JU339JAG6" localSheetId="21" hidden="1">#REF!</definedName>
    <definedName name="BExGZQUHCPM6G5U9OM8JU339JAG6" localSheetId="14" hidden="1">#REF!</definedName>
    <definedName name="BExGZQUHCPM6G5U9OM8JU339JAG6" hidden="1">#REF!</definedName>
    <definedName name="BExH00FQKX09BD5WU4DB5KPXAUYA" localSheetId="20" hidden="1">#REF!</definedName>
    <definedName name="BExH00FQKX09BD5WU4DB5KPXAUYA" localSheetId="21" hidden="1">#REF!</definedName>
    <definedName name="BExH00FQKX09BD5WU4DB5KPXAUYA" localSheetId="14" hidden="1">#REF!</definedName>
    <definedName name="BExH00FQKX09BD5WU4DB5KPXAUYA" hidden="1">#REF!</definedName>
    <definedName name="BExH00L21GZX5YJJGVMOAWBERLP5" localSheetId="20" hidden="1">#REF!</definedName>
    <definedName name="BExH00L21GZX5YJJGVMOAWBERLP5" localSheetId="21" hidden="1">#REF!</definedName>
    <definedName name="BExH00L21GZX5YJJGVMOAWBERLP5" localSheetId="14" hidden="1">#REF!</definedName>
    <definedName name="BExH00L21GZX5YJJGVMOAWBERLP5" hidden="1">#REF!</definedName>
    <definedName name="BExH02ZD6VAY1KQLAQYBBI6WWIZB" localSheetId="20" hidden="1">#REF!</definedName>
    <definedName name="BExH02ZD6VAY1KQLAQYBBI6WWIZB" localSheetId="21" hidden="1">#REF!</definedName>
    <definedName name="BExH02ZD6VAY1KQLAQYBBI6WWIZB" localSheetId="14" hidden="1">#REF!</definedName>
    <definedName name="BExH02ZD6VAY1KQLAQYBBI6WWIZB" hidden="1">#REF!</definedName>
    <definedName name="BExH08Z6LQCGGSGSAILMHX4X7JMD" localSheetId="20" hidden="1">#REF!</definedName>
    <definedName name="BExH08Z6LQCGGSGSAILMHX4X7JMD" localSheetId="21" hidden="1">#REF!</definedName>
    <definedName name="BExH08Z6LQCGGSGSAILMHX4X7JMD" localSheetId="14" hidden="1">#REF!</definedName>
    <definedName name="BExH08Z6LQCGGSGSAILMHX4X7JMD" hidden="1">#REF!</definedName>
    <definedName name="BExH0KT9Z8HEVRRQRGQ8YHXRLIJA" localSheetId="20" hidden="1">#REF!</definedName>
    <definedName name="BExH0KT9Z8HEVRRQRGQ8YHXRLIJA" localSheetId="21" hidden="1">#REF!</definedName>
    <definedName name="BExH0KT9Z8HEVRRQRGQ8YHXRLIJA" localSheetId="14" hidden="1">#REF!</definedName>
    <definedName name="BExH0KT9Z8HEVRRQRGQ8YHXRLIJA" hidden="1">#REF!</definedName>
    <definedName name="BExH0M0FDN12YBOCKL3XL2Z7T7Y8" localSheetId="20" hidden="1">#REF!</definedName>
    <definedName name="BExH0M0FDN12YBOCKL3XL2Z7T7Y8" localSheetId="21" hidden="1">#REF!</definedName>
    <definedName name="BExH0M0FDN12YBOCKL3XL2Z7T7Y8" localSheetId="14" hidden="1">#REF!</definedName>
    <definedName name="BExH0M0FDN12YBOCKL3XL2Z7T7Y8" hidden="1">#REF!</definedName>
    <definedName name="BExH0O9G06YPZ5TN9RYT326I1CP2" localSheetId="20" hidden="1">#REF!</definedName>
    <definedName name="BExH0O9G06YPZ5TN9RYT326I1CP2" localSheetId="21" hidden="1">#REF!</definedName>
    <definedName name="BExH0O9G06YPZ5TN9RYT326I1CP2" localSheetId="14" hidden="1">#REF!</definedName>
    <definedName name="BExH0O9G06YPZ5TN9RYT326I1CP2" hidden="1">#REF!</definedName>
    <definedName name="BExH0PGM6RG0F3AAGULBIGOH91C2" localSheetId="20" hidden="1">#REF!</definedName>
    <definedName name="BExH0PGM6RG0F3AAGULBIGOH91C2" localSheetId="21" hidden="1">#REF!</definedName>
    <definedName name="BExH0PGM6RG0F3AAGULBIGOH91C2" localSheetId="14" hidden="1">#REF!</definedName>
    <definedName name="BExH0PGM6RG0F3AAGULBIGOH91C2" hidden="1">#REF!</definedName>
    <definedName name="BExH0QIB3F0YZLM5XYHBCU5F0OVR" localSheetId="20" hidden="1">#REF!</definedName>
    <definedName name="BExH0QIB3F0YZLM5XYHBCU5F0OVR" localSheetId="21" hidden="1">#REF!</definedName>
    <definedName name="BExH0QIB3F0YZLM5XYHBCU5F0OVR" localSheetId="14" hidden="1">#REF!</definedName>
    <definedName name="BExH0QIB3F0YZLM5XYHBCU5F0OVR" hidden="1">#REF!</definedName>
    <definedName name="BExH0RK5LJAAP7O67ZFB4RG6WPPL" localSheetId="20" hidden="1">#REF!</definedName>
    <definedName name="BExH0RK5LJAAP7O67ZFB4RG6WPPL" localSheetId="21" hidden="1">#REF!</definedName>
    <definedName name="BExH0RK5LJAAP7O67ZFB4RG6WPPL" localSheetId="14" hidden="1">#REF!</definedName>
    <definedName name="BExH0RK5LJAAP7O67ZFB4RG6WPPL" hidden="1">#REF!</definedName>
    <definedName name="BExH0WNJAKTJRCKMTX8O4KNMIIJM" localSheetId="20" hidden="1">#REF!</definedName>
    <definedName name="BExH0WNJAKTJRCKMTX8O4KNMIIJM" localSheetId="21" hidden="1">#REF!</definedName>
    <definedName name="BExH0WNJAKTJRCKMTX8O4KNMIIJM" localSheetId="14" hidden="1">#REF!</definedName>
    <definedName name="BExH0WNJAKTJRCKMTX8O4KNMIIJM" hidden="1">#REF!</definedName>
    <definedName name="BExH12Y4WX542WI3ZEM15AK4UM9J" localSheetId="20" hidden="1">#REF!</definedName>
    <definedName name="BExH12Y4WX542WI3ZEM15AK4UM9J" localSheetId="21" hidden="1">#REF!</definedName>
    <definedName name="BExH12Y4WX542WI3ZEM15AK4UM9J" localSheetId="14" hidden="1">#REF!</definedName>
    <definedName name="BExH12Y4WX542WI3ZEM15AK4UM9J" hidden="1">#REF!</definedName>
    <definedName name="BExH18CCU7B8JWO8AWGEQRLWZG6J" localSheetId="20" hidden="1">#REF!</definedName>
    <definedName name="BExH18CCU7B8JWO8AWGEQRLWZG6J" localSheetId="21" hidden="1">#REF!</definedName>
    <definedName name="BExH18CCU7B8JWO8AWGEQRLWZG6J" localSheetId="14" hidden="1">#REF!</definedName>
    <definedName name="BExH18CCU7B8JWO8AWGEQRLWZG6J" hidden="1">#REF!</definedName>
    <definedName name="BExH1BN2H92IQKKP5IREFSS9FBF2" localSheetId="20" hidden="1">#REF!</definedName>
    <definedName name="BExH1BN2H92IQKKP5IREFSS9FBF2" localSheetId="21" hidden="1">#REF!</definedName>
    <definedName name="BExH1BN2H92IQKKP5IREFSS9FBF2" localSheetId="14" hidden="1">#REF!</definedName>
    <definedName name="BExH1BN2H92IQKKP5IREFSS9FBF2" hidden="1">#REF!</definedName>
    <definedName name="BExH1FDTQXR9QQ31WDB7OPXU7MPT" localSheetId="20" hidden="1">#REF!</definedName>
    <definedName name="BExH1FDTQXR9QQ31WDB7OPXU7MPT" localSheetId="21" hidden="1">#REF!</definedName>
    <definedName name="BExH1FDTQXR9QQ31WDB7OPXU7MPT" localSheetId="14" hidden="1">#REF!</definedName>
    <definedName name="BExH1FDTQXR9QQ31WDB7OPXU7MPT" hidden="1">#REF!</definedName>
    <definedName name="BExH1FOMEUIJNIDJAUY0ZQFBJSY9" localSheetId="20" hidden="1">#REF!</definedName>
    <definedName name="BExH1FOMEUIJNIDJAUY0ZQFBJSY9" localSheetId="21" hidden="1">#REF!</definedName>
    <definedName name="BExH1FOMEUIJNIDJAUY0ZQFBJSY9" localSheetId="14" hidden="1">#REF!</definedName>
    <definedName name="BExH1FOMEUIJNIDJAUY0ZQFBJSY9" hidden="1">#REF!</definedName>
    <definedName name="BExH1GA6TT290OTIZ8C3N610CYZ1" localSheetId="20" hidden="1">#REF!</definedName>
    <definedName name="BExH1GA6TT290OTIZ8C3N610CYZ1" localSheetId="21" hidden="1">#REF!</definedName>
    <definedName name="BExH1GA6TT290OTIZ8C3N610CYZ1" localSheetId="14" hidden="1">#REF!</definedName>
    <definedName name="BExH1GA6TT290OTIZ8C3N610CYZ1" hidden="1">#REF!</definedName>
    <definedName name="BExH1I8E3HJSZLFRZZ1ZKX7TBJEP" localSheetId="20" hidden="1">#REF!</definedName>
    <definedName name="BExH1I8E3HJSZLFRZZ1ZKX7TBJEP" localSheetId="21" hidden="1">#REF!</definedName>
    <definedName name="BExH1I8E3HJSZLFRZZ1ZKX7TBJEP" localSheetId="14" hidden="1">#REF!</definedName>
    <definedName name="BExH1I8E3HJSZLFRZZ1ZKX7TBJEP" hidden="1">#REF!</definedName>
    <definedName name="BExH1JFFHEBFX9BWJMNIA3N66R3Z" localSheetId="20" hidden="1">#REF!</definedName>
    <definedName name="BExH1JFFHEBFX9BWJMNIA3N66R3Z" localSheetId="21" hidden="1">#REF!</definedName>
    <definedName name="BExH1JFFHEBFX9BWJMNIA3N66R3Z" localSheetId="14" hidden="1">#REF!</definedName>
    <definedName name="BExH1JFFHEBFX9BWJMNIA3N66R3Z" hidden="1">#REF!</definedName>
    <definedName name="BExH1XYRKX51T571O1SRBP9J1D98" localSheetId="20" hidden="1">#REF!</definedName>
    <definedName name="BExH1XYRKX51T571O1SRBP9J1D98" localSheetId="21" hidden="1">#REF!</definedName>
    <definedName name="BExH1XYRKX51T571O1SRBP9J1D98" localSheetId="14" hidden="1">#REF!</definedName>
    <definedName name="BExH1XYRKX51T571O1SRBP9J1D98" hidden="1">#REF!</definedName>
    <definedName name="BExH1Z0GIUSVTF2H1G1I3PDGBNK2" localSheetId="20" hidden="1">#REF!</definedName>
    <definedName name="BExH1Z0GIUSVTF2H1G1I3PDGBNK2" localSheetId="21" hidden="1">#REF!</definedName>
    <definedName name="BExH1Z0GIUSVTF2H1G1I3PDGBNK2" localSheetId="14" hidden="1">#REF!</definedName>
    <definedName name="BExH1Z0GIUSVTF2H1G1I3PDGBNK2" hidden="1">#REF!</definedName>
    <definedName name="BExH225UTM6S9FW4MUDZS7F1PQSH" localSheetId="20" hidden="1">#REF!</definedName>
    <definedName name="BExH225UTM6S9FW4MUDZS7F1PQSH" localSheetId="21" hidden="1">#REF!</definedName>
    <definedName name="BExH225UTM6S9FW4MUDZS7F1PQSH" localSheetId="14" hidden="1">#REF!</definedName>
    <definedName name="BExH225UTM6S9FW4MUDZS7F1PQSH" hidden="1">#REF!</definedName>
    <definedName name="BExH23271RF7AYZ542KHQTH68GQ7" localSheetId="20" hidden="1">#REF!</definedName>
    <definedName name="BExH23271RF7AYZ542KHQTH68GQ7" localSheetId="21" hidden="1">#REF!</definedName>
    <definedName name="BExH23271RF7AYZ542KHQTH68GQ7" localSheetId="14" hidden="1">#REF!</definedName>
    <definedName name="BExH23271RF7AYZ542KHQTH68GQ7" hidden="1">#REF!</definedName>
    <definedName name="BExH2DP58R7D1BGUFBM2FHESVRF0" localSheetId="20" hidden="1">#REF!</definedName>
    <definedName name="BExH2DP58R7D1BGUFBM2FHESVRF0" localSheetId="21" hidden="1">#REF!</definedName>
    <definedName name="BExH2DP58R7D1BGUFBM2FHESVRF0" localSheetId="14" hidden="1">#REF!</definedName>
    <definedName name="BExH2DP58R7D1BGUFBM2FHESVRF0" hidden="1">#REF!</definedName>
    <definedName name="BExH2GJQR4JALNB314RY0LDI49VH" localSheetId="20" hidden="1">#REF!</definedName>
    <definedName name="BExH2GJQR4JALNB314RY0LDI49VH" localSheetId="21" hidden="1">#REF!</definedName>
    <definedName name="BExH2GJQR4JALNB314RY0LDI49VH" localSheetId="14" hidden="1">#REF!</definedName>
    <definedName name="BExH2GJQR4JALNB314RY0LDI49VH" hidden="1">#REF!</definedName>
    <definedName name="BExH2JZR49T7644JFVE7B3N7RZM9" localSheetId="20" hidden="1">#REF!</definedName>
    <definedName name="BExH2JZR49T7644JFVE7B3N7RZM9" localSheetId="21" hidden="1">#REF!</definedName>
    <definedName name="BExH2JZR49T7644JFVE7B3N7RZM9" localSheetId="14" hidden="1">#REF!</definedName>
    <definedName name="BExH2JZR49T7644JFVE7B3N7RZM9" hidden="1">#REF!</definedName>
    <definedName name="BExH2QVWL3AXHSB9EK2GQRD0DBRH" localSheetId="20" hidden="1">#REF!</definedName>
    <definedName name="BExH2QVWL3AXHSB9EK2GQRD0DBRH" localSheetId="21" hidden="1">#REF!</definedName>
    <definedName name="BExH2QVWL3AXHSB9EK2GQRD0DBRH" localSheetId="14" hidden="1">#REF!</definedName>
    <definedName name="BExH2QVWL3AXHSB9EK2GQRD0DBRH" hidden="1">#REF!</definedName>
    <definedName name="BExH2WKXV8X5S2GSBBTWGI0NLNAH" localSheetId="20" hidden="1">#REF!</definedName>
    <definedName name="BExH2WKXV8X5S2GSBBTWGI0NLNAH" localSheetId="21" hidden="1">#REF!</definedName>
    <definedName name="BExH2WKXV8X5S2GSBBTWGI0NLNAH" localSheetId="14" hidden="1">#REF!</definedName>
    <definedName name="BExH2WKXV8X5S2GSBBTWGI0NLNAH" hidden="1">#REF!</definedName>
    <definedName name="BExH2XS1UFYFGU0S0EBXX90W2WE8" localSheetId="20" hidden="1">#REF!</definedName>
    <definedName name="BExH2XS1UFYFGU0S0EBXX90W2WE8" localSheetId="21" hidden="1">#REF!</definedName>
    <definedName name="BExH2XS1UFYFGU0S0EBXX90W2WE8" localSheetId="14" hidden="1">#REF!</definedName>
    <definedName name="BExH2XS1UFYFGU0S0EBXX90W2WE8" hidden="1">#REF!</definedName>
    <definedName name="BExH2XS1X04DMUN544K5RU4XPDCI" localSheetId="20" hidden="1">#REF!</definedName>
    <definedName name="BExH2XS1X04DMUN544K5RU4XPDCI" localSheetId="21" hidden="1">#REF!</definedName>
    <definedName name="BExH2XS1X04DMUN544K5RU4XPDCI" localSheetId="14" hidden="1">#REF!</definedName>
    <definedName name="BExH2XS1X04DMUN544K5RU4XPDCI" hidden="1">#REF!</definedName>
    <definedName name="BExH2XS2TND9SB0GC295R4FP6K5Y" localSheetId="20" hidden="1">#REF!</definedName>
    <definedName name="BExH2XS2TND9SB0GC295R4FP6K5Y" localSheetId="21" hidden="1">#REF!</definedName>
    <definedName name="BExH2XS2TND9SB0GC295R4FP6K5Y" localSheetId="14" hidden="1">#REF!</definedName>
    <definedName name="BExH2XS2TND9SB0GC295R4FP6K5Y" hidden="1">#REF!</definedName>
    <definedName name="BExH2ZA0SZ4SSITL50NA8LZ3OEX6" localSheetId="20" hidden="1">#REF!</definedName>
    <definedName name="BExH2ZA0SZ4SSITL50NA8LZ3OEX6" localSheetId="21" hidden="1">#REF!</definedName>
    <definedName name="BExH2ZA0SZ4SSITL50NA8LZ3OEX6" localSheetId="14" hidden="1">#REF!</definedName>
    <definedName name="BExH2ZA0SZ4SSITL50NA8LZ3OEX6" hidden="1">#REF!</definedName>
    <definedName name="BExH31Z3JNVJPESWKXHILGXZHP2M" localSheetId="20" hidden="1">#REF!</definedName>
    <definedName name="BExH31Z3JNVJPESWKXHILGXZHP2M" localSheetId="21" hidden="1">#REF!</definedName>
    <definedName name="BExH31Z3JNVJPESWKXHILGXZHP2M" localSheetId="14" hidden="1">#REF!</definedName>
    <definedName name="BExH31Z3JNVJPESWKXHILGXZHP2M" hidden="1">#REF!</definedName>
    <definedName name="BExH3E9HZ3QJCDZW7WI7YACFQCHE" localSheetId="20" hidden="1">#REF!</definedName>
    <definedName name="BExH3E9HZ3QJCDZW7WI7YACFQCHE" localSheetId="21" hidden="1">#REF!</definedName>
    <definedName name="BExH3E9HZ3QJCDZW7WI7YACFQCHE" localSheetId="14" hidden="1">#REF!</definedName>
    <definedName name="BExH3E9HZ3QJCDZW7WI7YACFQCHE" hidden="1">#REF!</definedName>
    <definedName name="BExH3IRB6764RQ5HBYRLH6XCT29X" localSheetId="20" hidden="1">#REF!</definedName>
    <definedName name="BExH3IRB6764RQ5HBYRLH6XCT29X" localSheetId="21" hidden="1">#REF!</definedName>
    <definedName name="BExH3IRB6764RQ5HBYRLH6XCT29X" localSheetId="14" hidden="1">#REF!</definedName>
    <definedName name="BExH3IRB6764RQ5HBYRLH6XCT29X" hidden="1">#REF!</definedName>
    <definedName name="BExIG2U8V6RSB47SXLCQG3Q68YRO" localSheetId="20" hidden="1">#REF!</definedName>
    <definedName name="BExIG2U8V6RSB47SXLCQG3Q68YRO" localSheetId="21" hidden="1">#REF!</definedName>
    <definedName name="BExIG2U8V6RSB47SXLCQG3Q68YRO" localSheetId="14" hidden="1">#REF!</definedName>
    <definedName name="BExIG2U8V6RSB47SXLCQG3Q68YRO" hidden="1">#REF!</definedName>
    <definedName name="BExIGJBO8R13LV7CZ7C1YCP974NN" localSheetId="20" hidden="1">#REF!</definedName>
    <definedName name="BExIGJBO8R13LV7CZ7C1YCP974NN" localSheetId="21" hidden="1">#REF!</definedName>
    <definedName name="BExIGJBO8R13LV7CZ7C1YCP974NN" localSheetId="14" hidden="1">#REF!</definedName>
    <definedName name="BExIGJBO8R13LV7CZ7C1YCP974NN" hidden="1">#REF!</definedName>
    <definedName name="BExIGWT86FPOEYTI8GXCGU5Y3KGK" localSheetId="20" hidden="1">#REF!</definedName>
    <definedName name="BExIGWT86FPOEYTI8GXCGU5Y3KGK" localSheetId="21" hidden="1">#REF!</definedName>
    <definedName name="BExIGWT86FPOEYTI8GXCGU5Y3KGK" localSheetId="14" hidden="1">#REF!</definedName>
    <definedName name="BExIGWT86FPOEYTI8GXCGU5Y3KGK" hidden="1">#REF!</definedName>
    <definedName name="BExIHBHXA7E7VUTBVHXXXCH3A5CL" localSheetId="20" hidden="1">#REF!</definedName>
    <definedName name="BExIHBHXA7E7VUTBVHXXXCH3A5CL" localSheetId="21" hidden="1">#REF!</definedName>
    <definedName name="BExIHBHXA7E7VUTBVHXXXCH3A5CL" localSheetId="14" hidden="1">#REF!</definedName>
    <definedName name="BExIHBHXA7E7VUTBVHXXXCH3A5CL" hidden="1">#REF!</definedName>
    <definedName name="BExIHBSOGRSH1GKS6GKBRAJ7GXFQ" localSheetId="20" hidden="1">#REF!</definedName>
    <definedName name="BExIHBSOGRSH1GKS6GKBRAJ7GXFQ" localSheetId="21" hidden="1">#REF!</definedName>
    <definedName name="BExIHBSOGRSH1GKS6GKBRAJ7GXFQ" localSheetId="14" hidden="1">#REF!</definedName>
    <definedName name="BExIHBSOGRSH1GKS6GKBRAJ7GXFQ" hidden="1">#REF!</definedName>
    <definedName name="BExIHDFY73YM0AHAR2Z5OJTFKSL2" localSheetId="20" hidden="1">#REF!</definedName>
    <definedName name="BExIHDFY73YM0AHAR2Z5OJTFKSL2" localSheetId="21" hidden="1">#REF!</definedName>
    <definedName name="BExIHDFY73YM0AHAR2Z5OJTFKSL2" localSheetId="14" hidden="1">#REF!</definedName>
    <definedName name="BExIHDFY73YM0AHAR2Z5OJTFKSL2" hidden="1">#REF!</definedName>
    <definedName name="BExIHPQCQTGEW8QOJVIQ4VX0P6DX" localSheetId="20" hidden="1">#REF!</definedName>
    <definedName name="BExIHPQCQTGEW8QOJVIQ4VX0P6DX" localSheetId="21" hidden="1">#REF!</definedName>
    <definedName name="BExIHPQCQTGEW8QOJVIQ4VX0P6DX" localSheetId="14" hidden="1">#REF!</definedName>
    <definedName name="BExIHPQCQTGEW8QOJVIQ4VX0P6DX" hidden="1">#REF!</definedName>
    <definedName name="BExII1KN91Q7DLW0UB7W2TJ5ACT9" localSheetId="20" hidden="1">#REF!</definedName>
    <definedName name="BExII1KN91Q7DLW0UB7W2TJ5ACT9" localSheetId="21" hidden="1">#REF!</definedName>
    <definedName name="BExII1KN91Q7DLW0UB7W2TJ5ACT9" localSheetId="14" hidden="1">#REF!</definedName>
    <definedName name="BExII1KN91Q7DLW0UB7W2TJ5ACT9" hidden="1">#REF!</definedName>
    <definedName name="BExII50LI8I0CDOOZEMIVHVA2V95" localSheetId="20" hidden="1">#REF!</definedName>
    <definedName name="BExII50LI8I0CDOOZEMIVHVA2V95" localSheetId="21" hidden="1">#REF!</definedName>
    <definedName name="BExII50LI8I0CDOOZEMIVHVA2V95" localSheetId="14" hidden="1">#REF!</definedName>
    <definedName name="BExII50LI8I0CDOOZEMIVHVA2V95" hidden="1">#REF!</definedName>
    <definedName name="BExIINQWABWRGYDT02DOJQ5L7BQF" localSheetId="20" hidden="1">#REF!</definedName>
    <definedName name="BExIINQWABWRGYDT02DOJQ5L7BQF" localSheetId="21" hidden="1">#REF!</definedName>
    <definedName name="BExIINQWABWRGYDT02DOJQ5L7BQF" localSheetId="14" hidden="1">#REF!</definedName>
    <definedName name="BExIINQWABWRGYDT02DOJQ5L7BQF" hidden="1">#REF!</definedName>
    <definedName name="BExIIXMY38TQD12CVV4S57L3I809" localSheetId="20" hidden="1">#REF!</definedName>
    <definedName name="BExIIXMY38TQD12CVV4S57L3I809" localSheetId="21" hidden="1">#REF!</definedName>
    <definedName name="BExIIXMY38TQD12CVV4S57L3I809" localSheetId="14" hidden="1">#REF!</definedName>
    <definedName name="BExIIXMY38TQD12CVV4S57L3I809" hidden="1">#REF!</definedName>
    <definedName name="BExIIY37NEVU2LGS1JE4VR9AN6W4" localSheetId="20" hidden="1">#REF!</definedName>
    <definedName name="BExIIY37NEVU2LGS1JE4VR9AN6W4" localSheetId="21" hidden="1">#REF!</definedName>
    <definedName name="BExIIY37NEVU2LGS1JE4VR9AN6W4" localSheetId="14" hidden="1">#REF!</definedName>
    <definedName name="BExIIY37NEVU2LGS1JE4VR9AN6W4" hidden="1">#REF!</definedName>
    <definedName name="BExIIYJAGXR8TPZ1KCYM7EGJ79UW" localSheetId="20" hidden="1">#REF!</definedName>
    <definedName name="BExIIYJAGXR8TPZ1KCYM7EGJ79UW" localSheetId="21" hidden="1">#REF!</definedName>
    <definedName name="BExIIYJAGXR8TPZ1KCYM7EGJ79UW" localSheetId="14" hidden="1">#REF!</definedName>
    <definedName name="BExIIYJAGXR8TPZ1KCYM7EGJ79UW" hidden="1">#REF!</definedName>
    <definedName name="BExIJ3160YCWGAVEU0208ZGXXG3P" localSheetId="20" hidden="1">#REF!</definedName>
    <definedName name="BExIJ3160YCWGAVEU0208ZGXXG3P" localSheetId="21" hidden="1">#REF!</definedName>
    <definedName name="BExIJ3160YCWGAVEU0208ZGXXG3P" localSheetId="14" hidden="1">#REF!</definedName>
    <definedName name="BExIJ3160YCWGAVEU0208ZGXXG3P" hidden="1">#REF!</definedName>
    <definedName name="BExIJFGZJ5ED9D6KAY4PGQYLELAX" localSheetId="20" hidden="1">#REF!</definedName>
    <definedName name="BExIJFGZJ5ED9D6KAY4PGQYLELAX" localSheetId="21" hidden="1">#REF!</definedName>
    <definedName name="BExIJFGZJ5ED9D6KAY4PGQYLELAX" localSheetId="14" hidden="1">#REF!</definedName>
    <definedName name="BExIJFGZJ5ED9D6KAY4PGQYLELAX" hidden="1">#REF!</definedName>
    <definedName name="BExIJQK80ZEKSTV62E59AYJYUNLI" localSheetId="20" hidden="1">#REF!</definedName>
    <definedName name="BExIJQK80ZEKSTV62E59AYJYUNLI" localSheetId="21" hidden="1">#REF!</definedName>
    <definedName name="BExIJQK80ZEKSTV62E59AYJYUNLI" localSheetId="14" hidden="1">#REF!</definedName>
    <definedName name="BExIJQK80ZEKSTV62E59AYJYUNLI" hidden="1">#REF!</definedName>
    <definedName name="BExIJRLX3M0YQLU1D5Y9V7HM5QNM" localSheetId="20" hidden="1">#REF!</definedName>
    <definedName name="BExIJRLX3M0YQLU1D5Y9V7HM5QNM" localSheetId="21" hidden="1">#REF!</definedName>
    <definedName name="BExIJRLX3M0YQLU1D5Y9V7HM5QNM" localSheetId="14" hidden="1">#REF!</definedName>
    <definedName name="BExIJRLX3M0YQLU1D5Y9V7HM5QNM" hidden="1">#REF!</definedName>
    <definedName name="BExIJV22J0QA7286KNPMHO1ZUCB3" localSheetId="20" hidden="1">#REF!</definedName>
    <definedName name="BExIJV22J0QA7286KNPMHO1ZUCB3" localSheetId="21" hidden="1">#REF!</definedName>
    <definedName name="BExIJV22J0QA7286KNPMHO1ZUCB3" localSheetId="14" hidden="1">#REF!</definedName>
    <definedName name="BExIJV22J0QA7286KNPMHO1ZUCB3" hidden="1">#REF!</definedName>
    <definedName name="BExIJVI6OC7B6ZE9V4PAOYZXKNER" localSheetId="20" hidden="1">#REF!</definedName>
    <definedName name="BExIJVI6OC7B6ZE9V4PAOYZXKNER" localSheetId="21" hidden="1">#REF!</definedName>
    <definedName name="BExIJVI6OC7B6ZE9V4PAOYZXKNER" localSheetId="14" hidden="1">#REF!</definedName>
    <definedName name="BExIJVI6OC7B6ZE9V4PAOYZXKNER" hidden="1">#REF!</definedName>
    <definedName name="BExIJWK0NGTGQ4X7D5VIVXD14JHI" localSheetId="20" hidden="1">#REF!</definedName>
    <definedName name="BExIJWK0NGTGQ4X7D5VIVXD14JHI" localSheetId="21" hidden="1">#REF!</definedName>
    <definedName name="BExIJWK0NGTGQ4X7D5VIVXD14JHI" localSheetId="14" hidden="1">#REF!</definedName>
    <definedName name="BExIJWK0NGTGQ4X7D5VIVXD14JHI" hidden="1">#REF!</definedName>
    <definedName name="BExIJWPCIYINEJUTXU74VK7WG031" localSheetId="20" hidden="1">#REF!</definedName>
    <definedName name="BExIJWPCIYINEJUTXU74VK7WG031" localSheetId="21" hidden="1">#REF!</definedName>
    <definedName name="BExIJWPCIYINEJUTXU74VK7WG031" localSheetId="14" hidden="1">#REF!</definedName>
    <definedName name="BExIJWPCIYINEJUTXU74VK7WG031" hidden="1">#REF!</definedName>
    <definedName name="BExIKHTXPZR5A8OHB6HDP6QWDHAD" localSheetId="20" hidden="1">#REF!</definedName>
    <definedName name="BExIKHTXPZR5A8OHB6HDP6QWDHAD" localSheetId="21" hidden="1">#REF!</definedName>
    <definedName name="BExIKHTXPZR5A8OHB6HDP6QWDHAD" localSheetId="14" hidden="1">#REF!</definedName>
    <definedName name="BExIKHTXPZR5A8OHB6HDP6QWDHAD" hidden="1">#REF!</definedName>
    <definedName name="BExIKMMJOETSAXJYY1SIKM58LMA2" localSheetId="20" hidden="1">#REF!</definedName>
    <definedName name="BExIKMMJOETSAXJYY1SIKM58LMA2" localSheetId="21" hidden="1">#REF!</definedName>
    <definedName name="BExIKMMJOETSAXJYY1SIKM58LMA2" localSheetId="14" hidden="1">#REF!</definedName>
    <definedName name="BExIKMMJOETSAXJYY1SIKM58LMA2" hidden="1">#REF!</definedName>
    <definedName name="BExIKRF6AQ6VOO9KCIWSM6FY8M7D" localSheetId="20" hidden="1">#REF!</definedName>
    <definedName name="BExIKRF6AQ6VOO9KCIWSM6FY8M7D" localSheetId="21" hidden="1">#REF!</definedName>
    <definedName name="BExIKRF6AQ6VOO9KCIWSM6FY8M7D" localSheetId="14" hidden="1">#REF!</definedName>
    <definedName name="BExIKRF6AQ6VOO9KCIWSM6FY8M7D" hidden="1">#REF!</definedName>
    <definedName name="BExIKTYZESFT3LC0ASFMFKSE0D1X" localSheetId="20" hidden="1">#REF!</definedName>
    <definedName name="BExIKTYZESFT3LC0ASFMFKSE0D1X" localSheetId="21" hidden="1">#REF!</definedName>
    <definedName name="BExIKTYZESFT3LC0ASFMFKSE0D1X" localSheetId="14" hidden="1">#REF!</definedName>
    <definedName name="BExIKTYZESFT3LC0ASFMFKSE0D1X" hidden="1">#REF!</definedName>
    <definedName name="BExIKXVA6M8K0PTRYAGXS666L335" localSheetId="20" hidden="1">#REF!</definedName>
    <definedName name="BExIKXVA6M8K0PTRYAGXS666L335" localSheetId="21" hidden="1">#REF!</definedName>
    <definedName name="BExIKXVA6M8K0PTRYAGXS666L335" localSheetId="14" hidden="1">#REF!</definedName>
    <definedName name="BExIKXVA6M8K0PTRYAGXS666L335" hidden="1">#REF!</definedName>
    <definedName name="BExIL0PMZ2SXK9R6MLP43KBU1J2P" localSheetId="20" hidden="1">#REF!</definedName>
    <definedName name="BExIL0PMZ2SXK9R6MLP43KBU1J2P" localSheetId="21" hidden="1">#REF!</definedName>
    <definedName name="BExIL0PMZ2SXK9R6MLP43KBU1J2P" localSheetId="14" hidden="1">#REF!</definedName>
    <definedName name="BExIL0PMZ2SXK9R6MLP43KBU1J2P" hidden="1">#REF!</definedName>
    <definedName name="BExIL1WSMNNQQK98YHWHV5HVONIZ" localSheetId="20" hidden="1">#REF!</definedName>
    <definedName name="BExIL1WSMNNQQK98YHWHV5HVONIZ" localSheetId="21" hidden="1">#REF!</definedName>
    <definedName name="BExIL1WSMNNQQK98YHWHV5HVONIZ" localSheetId="14" hidden="1">#REF!</definedName>
    <definedName name="BExIL1WSMNNQQK98YHWHV5HVONIZ" hidden="1">#REF!</definedName>
    <definedName name="BExILAAXRTRAD18K74M6MGUEEPUM" localSheetId="20" hidden="1">#REF!</definedName>
    <definedName name="BExILAAXRTRAD18K74M6MGUEEPUM" localSheetId="21" hidden="1">#REF!</definedName>
    <definedName name="BExILAAXRTRAD18K74M6MGUEEPUM" localSheetId="14" hidden="1">#REF!</definedName>
    <definedName name="BExILAAXRTRAD18K74M6MGUEEPUM" hidden="1">#REF!</definedName>
    <definedName name="BExILG5F338C0FFLMVOKMKF8X5ZP" localSheetId="20" hidden="1">#REF!</definedName>
    <definedName name="BExILG5F338C0FFLMVOKMKF8X5ZP" localSheetId="21" hidden="1">#REF!</definedName>
    <definedName name="BExILG5F338C0FFLMVOKMKF8X5ZP" localSheetId="14" hidden="1">#REF!</definedName>
    <definedName name="BExILG5F338C0FFLMVOKMKF8X5ZP" hidden="1">#REF!</definedName>
    <definedName name="BExILGQTQM0HOD0BJI90YO7GOIN3" localSheetId="20" hidden="1">#REF!</definedName>
    <definedName name="BExILGQTQM0HOD0BJI90YO7GOIN3" localSheetId="21" hidden="1">#REF!</definedName>
    <definedName name="BExILGQTQM0HOD0BJI90YO7GOIN3" localSheetId="14" hidden="1">#REF!</definedName>
    <definedName name="BExILGQTQM0HOD0BJI90YO7GOIN3" hidden="1">#REF!</definedName>
    <definedName name="BExILPL7P2BNCD7MYCGTQ9F0R5JX" localSheetId="20" hidden="1">#REF!</definedName>
    <definedName name="BExILPL7P2BNCD7MYCGTQ9F0R5JX" localSheetId="21" hidden="1">#REF!</definedName>
    <definedName name="BExILPL7P2BNCD7MYCGTQ9F0R5JX" localSheetId="14" hidden="1">#REF!</definedName>
    <definedName name="BExILPL7P2BNCD7MYCGTQ9F0R5JX" hidden="1">#REF!</definedName>
    <definedName name="BExILVVS4B1B4G7IO0LPUDWY9K8W" localSheetId="20" hidden="1">#REF!</definedName>
    <definedName name="BExILVVS4B1B4G7IO0LPUDWY9K8W" localSheetId="21" hidden="1">#REF!</definedName>
    <definedName name="BExILVVS4B1B4G7IO0LPUDWY9K8W" localSheetId="14" hidden="1">#REF!</definedName>
    <definedName name="BExILVVS4B1B4G7IO0LPUDWY9K8W" hidden="1">#REF!</definedName>
    <definedName name="BExIM9DBUB7ZGF4B20FVUO9QGOX2" localSheetId="20" hidden="1">#REF!</definedName>
    <definedName name="BExIM9DBUB7ZGF4B20FVUO9QGOX2" localSheetId="21" hidden="1">#REF!</definedName>
    <definedName name="BExIM9DBUB7ZGF4B20FVUO9QGOX2" localSheetId="14" hidden="1">#REF!</definedName>
    <definedName name="BExIM9DBUB7ZGF4B20FVUO9QGOX2" hidden="1">#REF!</definedName>
    <definedName name="BExIMCTBZ4WAESGCDWJ64SB4F0L1" localSheetId="20" hidden="1">#REF!</definedName>
    <definedName name="BExIMCTBZ4WAESGCDWJ64SB4F0L1" localSheetId="21" hidden="1">#REF!</definedName>
    <definedName name="BExIMCTBZ4WAESGCDWJ64SB4F0L1" localSheetId="14" hidden="1">#REF!</definedName>
    <definedName name="BExIMCTBZ4WAESGCDWJ64SB4F0L1" hidden="1">#REF!</definedName>
    <definedName name="BExIMGK9Z94TFPWWZFMD10HV0IF6" localSheetId="20" hidden="1">#REF!</definedName>
    <definedName name="BExIMGK9Z94TFPWWZFMD10HV0IF6" localSheetId="21" hidden="1">#REF!</definedName>
    <definedName name="BExIMGK9Z94TFPWWZFMD10HV0IF6" localSheetId="14" hidden="1">#REF!</definedName>
    <definedName name="BExIMGK9Z94TFPWWZFMD10HV0IF6" hidden="1">#REF!</definedName>
    <definedName name="BExIMPEGKG18TELVC33T4OQTNBWC" localSheetId="20" hidden="1">#REF!</definedName>
    <definedName name="BExIMPEGKG18TELVC33T4OQTNBWC" localSheetId="21" hidden="1">#REF!</definedName>
    <definedName name="BExIMPEGKG18TELVC33T4OQTNBWC" localSheetId="14" hidden="1">#REF!</definedName>
    <definedName name="BExIMPEGKG18TELVC33T4OQTNBWC" hidden="1">#REF!</definedName>
    <definedName name="BExIN4OR435DL1US13JQPOQK8GD5" localSheetId="20" hidden="1">#REF!</definedName>
    <definedName name="BExIN4OR435DL1US13JQPOQK8GD5" localSheetId="21" hidden="1">#REF!</definedName>
    <definedName name="BExIN4OR435DL1US13JQPOQK8GD5" localSheetId="14" hidden="1">#REF!</definedName>
    <definedName name="BExIN4OR435DL1US13JQPOQK8GD5" hidden="1">#REF!</definedName>
    <definedName name="BExINI6A7H3KSFRFA6UBBDPKW37F" localSheetId="20" hidden="1">#REF!</definedName>
    <definedName name="BExINI6A7H3KSFRFA6UBBDPKW37F" localSheetId="21" hidden="1">#REF!</definedName>
    <definedName name="BExINI6A7H3KSFRFA6UBBDPKW37F" localSheetId="14" hidden="1">#REF!</definedName>
    <definedName name="BExINI6A7H3KSFRFA6UBBDPKW37F" hidden="1">#REF!</definedName>
    <definedName name="BExINIMK8XC3JOBT2EXYFHHH52H0" localSheetId="20" hidden="1">#REF!</definedName>
    <definedName name="BExINIMK8XC3JOBT2EXYFHHH52H0" localSheetId="21" hidden="1">#REF!</definedName>
    <definedName name="BExINIMK8XC3JOBT2EXYFHHH52H0" localSheetId="14" hidden="1">#REF!</definedName>
    <definedName name="BExINIMK8XC3JOBT2EXYFHHH52H0" hidden="1">#REF!</definedName>
    <definedName name="BExINLX401ZKEGWU168DS4JUM2J6" localSheetId="20" hidden="1">#REF!</definedName>
    <definedName name="BExINLX401ZKEGWU168DS4JUM2J6" localSheetId="21" hidden="1">#REF!</definedName>
    <definedName name="BExINLX401ZKEGWU168DS4JUM2J6" localSheetId="14" hidden="1">#REF!</definedName>
    <definedName name="BExINLX401ZKEGWU168DS4JUM2J6" hidden="1">#REF!</definedName>
    <definedName name="BExINMYYJO1FTV1CZF6O5XCFAMQX" localSheetId="20" hidden="1">#REF!</definedName>
    <definedName name="BExINMYYJO1FTV1CZF6O5XCFAMQX" localSheetId="21" hidden="1">#REF!</definedName>
    <definedName name="BExINMYYJO1FTV1CZF6O5XCFAMQX" localSheetId="14" hidden="1">#REF!</definedName>
    <definedName name="BExINMYYJO1FTV1CZF6O5XCFAMQX" hidden="1">#REF!</definedName>
    <definedName name="BExINP2H4KI05FRFV5PKZFE00HKO" localSheetId="20" hidden="1">#REF!</definedName>
    <definedName name="BExINP2H4KI05FRFV5PKZFE00HKO" localSheetId="21" hidden="1">#REF!</definedName>
    <definedName name="BExINP2H4KI05FRFV5PKZFE00HKO" localSheetId="14" hidden="1">#REF!</definedName>
    <definedName name="BExINP2H4KI05FRFV5PKZFE00HKO" hidden="1">#REF!</definedName>
    <definedName name="BExINPTCEJ9RPDEBJEJH80NATGUQ" localSheetId="20" hidden="1">#REF!</definedName>
    <definedName name="BExINPTCEJ9RPDEBJEJH80NATGUQ" localSheetId="21" hidden="1">#REF!</definedName>
    <definedName name="BExINPTCEJ9RPDEBJEJH80NATGUQ" localSheetId="14" hidden="1">#REF!</definedName>
    <definedName name="BExINPTCEJ9RPDEBJEJH80NATGUQ" hidden="1">#REF!</definedName>
    <definedName name="BExINWEQMNJ70A6JRXC2LACBX1GX" localSheetId="20" hidden="1">#REF!</definedName>
    <definedName name="BExINWEQMNJ70A6JRXC2LACBX1GX" localSheetId="21" hidden="1">#REF!</definedName>
    <definedName name="BExINWEQMNJ70A6JRXC2LACBX1GX" localSheetId="14" hidden="1">#REF!</definedName>
    <definedName name="BExINWEQMNJ70A6JRXC2LACBX1GX" hidden="1">#REF!</definedName>
    <definedName name="BExINZELVWYGU876QUUZCIMXPBQC" localSheetId="20" hidden="1">#REF!</definedName>
    <definedName name="BExINZELVWYGU876QUUZCIMXPBQC" localSheetId="21" hidden="1">#REF!</definedName>
    <definedName name="BExINZELVWYGU876QUUZCIMXPBQC" localSheetId="14" hidden="1">#REF!</definedName>
    <definedName name="BExINZELVWYGU876QUUZCIMXPBQC" hidden="1">#REF!</definedName>
    <definedName name="BExIO9QZ59ZHRA8SX6QICH2AY8A2" localSheetId="20" hidden="1">#REF!</definedName>
    <definedName name="BExIO9QZ59ZHRA8SX6QICH2AY8A2" localSheetId="21" hidden="1">#REF!</definedName>
    <definedName name="BExIO9QZ59ZHRA8SX6QICH2AY8A2" localSheetId="14" hidden="1">#REF!</definedName>
    <definedName name="BExIO9QZ59ZHRA8SX6QICH2AY8A2" hidden="1">#REF!</definedName>
    <definedName name="BExIOAHV525SMMGFDJFE7456JPBD" localSheetId="20" hidden="1">#REF!</definedName>
    <definedName name="BExIOAHV525SMMGFDJFE7456JPBD" localSheetId="21" hidden="1">#REF!</definedName>
    <definedName name="BExIOAHV525SMMGFDJFE7456JPBD" localSheetId="14" hidden="1">#REF!</definedName>
    <definedName name="BExIOAHV525SMMGFDJFE7456JPBD" hidden="1">#REF!</definedName>
    <definedName name="BExIOCQUQHKUU1KONGSDOLQTQEIC" localSheetId="20" hidden="1">#REF!</definedName>
    <definedName name="BExIOCQUQHKUU1KONGSDOLQTQEIC" localSheetId="21" hidden="1">#REF!</definedName>
    <definedName name="BExIOCQUQHKUU1KONGSDOLQTQEIC" localSheetId="14" hidden="1">#REF!</definedName>
    <definedName name="BExIOCQUQHKUU1KONGSDOLQTQEIC" hidden="1">#REF!</definedName>
    <definedName name="BExIOFAGCDQQKALMX3V0KU94KUQO" localSheetId="20" hidden="1">#REF!</definedName>
    <definedName name="BExIOFAGCDQQKALMX3V0KU94KUQO" localSheetId="21" hidden="1">#REF!</definedName>
    <definedName name="BExIOFAGCDQQKALMX3V0KU94KUQO" localSheetId="14" hidden="1">#REF!</definedName>
    <definedName name="BExIOFAGCDQQKALMX3V0KU94KUQO" hidden="1">#REF!</definedName>
    <definedName name="BExIOFL8Y5O61VLKTB4H20IJNWS1" localSheetId="20" hidden="1">#REF!</definedName>
    <definedName name="BExIOFL8Y5O61VLKTB4H20IJNWS1" localSheetId="21" hidden="1">#REF!</definedName>
    <definedName name="BExIOFL8Y5O61VLKTB4H20IJNWS1" localSheetId="14" hidden="1">#REF!</definedName>
    <definedName name="BExIOFL8Y5O61VLKTB4H20IJNWS1" hidden="1">#REF!</definedName>
    <definedName name="BExIOMBXRW5NS4ZPYX9G5QREZ5J6" localSheetId="20" hidden="1">#REF!</definedName>
    <definedName name="BExIOMBXRW5NS4ZPYX9G5QREZ5J6" localSheetId="21" hidden="1">#REF!</definedName>
    <definedName name="BExIOMBXRW5NS4ZPYX9G5QREZ5J6" localSheetId="14" hidden="1">#REF!</definedName>
    <definedName name="BExIOMBXRW5NS4ZPYX9G5QREZ5J6" hidden="1">#REF!</definedName>
    <definedName name="BExIORA3GK78T7C7SNBJJUONJ0LS" localSheetId="20" hidden="1">#REF!</definedName>
    <definedName name="BExIORA3GK78T7C7SNBJJUONJ0LS" localSheetId="21" hidden="1">#REF!</definedName>
    <definedName name="BExIORA3GK78T7C7SNBJJUONJ0LS" localSheetId="14" hidden="1">#REF!</definedName>
    <definedName name="BExIORA3GK78T7C7SNBJJUONJ0LS" hidden="1">#REF!</definedName>
    <definedName name="BExIORFDXP4AVIEBLSTZ8ETSXMNM" localSheetId="20" hidden="1">#REF!</definedName>
    <definedName name="BExIORFDXP4AVIEBLSTZ8ETSXMNM" localSheetId="21" hidden="1">#REF!</definedName>
    <definedName name="BExIORFDXP4AVIEBLSTZ8ETSXMNM" localSheetId="14" hidden="1">#REF!</definedName>
    <definedName name="BExIORFDXP4AVIEBLSTZ8ETSXMNM" hidden="1">#REF!</definedName>
    <definedName name="BExIOTZ5EFZ2NASVQ05RH15HRSW6" localSheetId="20" hidden="1">#REF!</definedName>
    <definedName name="BExIOTZ5EFZ2NASVQ05RH15HRSW6" localSheetId="21" hidden="1">#REF!</definedName>
    <definedName name="BExIOTZ5EFZ2NASVQ05RH15HRSW6" localSheetId="14" hidden="1">#REF!</definedName>
    <definedName name="BExIOTZ5EFZ2NASVQ05RH15HRSW6" hidden="1">#REF!</definedName>
    <definedName name="BExIP8YNN6UUE1GZ223SWH7DLGKO" localSheetId="20" hidden="1">#REF!</definedName>
    <definedName name="BExIP8YNN6UUE1GZ223SWH7DLGKO" localSheetId="21" hidden="1">#REF!</definedName>
    <definedName name="BExIP8YNN6UUE1GZ223SWH7DLGKO" localSheetId="14" hidden="1">#REF!</definedName>
    <definedName name="BExIP8YNN6UUE1GZ223SWH7DLGKO" hidden="1">#REF!</definedName>
    <definedName name="BExIPAB4AOL592OJCC1CFAXTLF1A" localSheetId="20" hidden="1">#REF!</definedName>
    <definedName name="BExIPAB4AOL592OJCC1CFAXTLF1A" localSheetId="21" hidden="1">#REF!</definedName>
    <definedName name="BExIPAB4AOL592OJCC1CFAXTLF1A" localSheetId="14" hidden="1">#REF!</definedName>
    <definedName name="BExIPAB4AOL592OJCC1CFAXTLF1A" hidden="1">#REF!</definedName>
    <definedName name="BExIPB25DKX4S2ZCKQN7KWSC3JBF" localSheetId="20" hidden="1">#REF!</definedName>
    <definedName name="BExIPB25DKX4S2ZCKQN7KWSC3JBF" localSheetId="21" hidden="1">#REF!</definedName>
    <definedName name="BExIPB25DKX4S2ZCKQN7KWSC3JBF" localSheetId="14" hidden="1">#REF!</definedName>
    <definedName name="BExIPB25DKX4S2ZCKQN7KWSC3JBF" hidden="1">#REF!</definedName>
    <definedName name="BExIPCUX4I4S2N50TLMMLALYLH9S" localSheetId="20" hidden="1">#REF!</definedName>
    <definedName name="BExIPCUX4I4S2N50TLMMLALYLH9S" localSheetId="21" hidden="1">#REF!</definedName>
    <definedName name="BExIPCUX4I4S2N50TLMMLALYLH9S" localSheetId="14" hidden="1">#REF!</definedName>
    <definedName name="BExIPCUX4I4S2N50TLMMLALYLH9S" hidden="1">#REF!</definedName>
    <definedName name="BExIPDLT8JYAMGE5HTN4D1YHZF3V" localSheetId="20" hidden="1">#REF!</definedName>
    <definedName name="BExIPDLT8JYAMGE5HTN4D1YHZF3V" localSheetId="21" hidden="1">#REF!</definedName>
    <definedName name="BExIPDLT8JYAMGE5HTN4D1YHZF3V" localSheetId="14" hidden="1">#REF!</definedName>
    <definedName name="BExIPDLT8JYAMGE5HTN4D1YHZF3V" hidden="1">#REF!</definedName>
    <definedName name="BExIPG040Q08EWIWL6CAVR3GRI43" localSheetId="20" hidden="1">#REF!</definedName>
    <definedName name="BExIPG040Q08EWIWL6CAVR3GRI43" localSheetId="21" hidden="1">#REF!</definedName>
    <definedName name="BExIPG040Q08EWIWL6CAVR3GRI43" localSheetId="14" hidden="1">#REF!</definedName>
    <definedName name="BExIPG040Q08EWIWL6CAVR3GRI43" hidden="1">#REF!</definedName>
    <definedName name="BExIPKNFUDPDKOSH5GHDVNA8D66S" localSheetId="20" hidden="1">#REF!</definedName>
    <definedName name="BExIPKNFUDPDKOSH5GHDVNA8D66S" localSheetId="21" hidden="1">#REF!</definedName>
    <definedName name="BExIPKNFUDPDKOSH5GHDVNA8D66S" localSheetId="14" hidden="1">#REF!</definedName>
    <definedName name="BExIPKNFUDPDKOSH5GHDVNA8D66S" hidden="1">#REF!</definedName>
    <definedName name="BExIQ1VS9A2FHVD9TUHKG9K8EVVP" localSheetId="20" hidden="1">#REF!</definedName>
    <definedName name="BExIQ1VS9A2FHVD9TUHKG9K8EVVP" localSheetId="21" hidden="1">#REF!</definedName>
    <definedName name="BExIQ1VS9A2FHVD9TUHKG9K8EVVP" localSheetId="14" hidden="1">#REF!</definedName>
    <definedName name="BExIQ1VS9A2FHVD9TUHKG9K8EVVP" hidden="1">#REF!</definedName>
    <definedName name="BExIQ3J19L30PSQ2CXNT6IHW0I7V" localSheetId="20" hidden="1">#REF!</definedName>
    <definedName name="BExIQ3J19L30PSQ2CXNT6IHW0I7V" localSheetId="21" hidden="1">#REF!</definedName>
    <definedName name="BExIQ3J19L30PSQ2CXNT6IHW0I7V" localSheetId="14" hidden="1">#REF!</definedName>
    <definedName name="BExIQ3J19L30PSQ2CXNT6IHW0I7V" hidden="1">#REF!</definedName>
    <definedName name="BExIQ3OJ7M04XCY276IO0LJA5XUK" localSheetId="20" hidden="1">#REF!</definedName>
    <definedName name="BExIQ3OJ7M04XCY276IO0LJA5XUK" localSheetId="21" hidden="1">#REF!</definedName>
    <definedName name="BExIQ3OJ7M04XCY276IO0LJA5XUK" localSheetId="14" hidden="1">#REF!</definedName>
    <definedName name="BExIQ3OJ7M04XCY276IO0LJA5XUK" hidden="1">#REF!</definedName>
    <definedName name="BExIQ5S19ITB0NDRUN4XV7B905ED" localSheetId="20" hidden="1">#REF!</definedName>
    <definedName name="BExIQ5S19ITB0NDRUN4XV7B905ED" localSheetId="21" hidden="1">#REF!</definedName>
    <definedName name="BExIQ5S19ITB0NDRUN4XV7B905ED" localSheetId="14" hidden="1">#REF!</definedName>
    <definedName name="BExIQ5S19ITB0NDRUN4XV7B905ED" hidden="1">#REF!</definedName>
    <definedName name="BExIQ810MMN2UN0EQ9CRQAFWA19X" localSheetId="20" hidden="1">#REF!</definedName>
    <definedName name="BExIQ810MMN2UN0EQ9CRQAFWA19X" localSheetId="21" hidden="1">#REF!</definedName>
    <definedName name="BExIQ810MMN2UN0EQ9CRQAFWA19X" localSheetId="14" hidden="1">#REF!</definedName>
    <definedName name="BExIQ810MMN2UN0EQ9CRQAFWA19X" hidden="1">#REF!</definedName>
    <definedName name="BExIQ9TMQT2EIXSVQW7GVSOAW2VJ" localSheetId="20" hidden="1">#REF!</definedName>
    <definedName name="BExIQ9TMQT2EIXSVQW7GVSOAW2VJ" localSheetId="21" hidden="1">#REF!</definedName>
    <definedName name="BExIQ9TMQT2EIXSVQW7GVSOAW2VJ" localSheetId="14" hidden="1">#REF!</definedName>
    <definedName name="BExIQ9TMQT2EIXSVQW7GVSOAW2VJ" hidden="1">#REF!</definedName>
    <definedName name="BExIQBMDE1L6J4H27K1FMSHQKDSE" localSheetId="20" hidden="1">#REF!</definedName>
    <definedName name="BExIQBMDE1L6J4H27K1FMSHQKDSE" localSheetId="21" hidden="1">#REF!</definedName>
    <definedName name="BExIQBMDE1L6J4H27K1FMSHQKDSE" localSheetId="14" hidden="1">#REF!</definedName>
    <definedName name="BExIQBMDE1L6J4H27K1FMSHQKDSE" hidden="1">#REF!</definedName>
    <definedName name="BExIQE65LVXUOF3UZFO7SDHFJH22" localSheetId="20" hidden="1">#REF!</definedName>
    <definedName name="BExIQE65LVXUOF3UZFO7SDHFJH22" localSheetId="21" hidden="1">#REF!</definedName>
    <definedName name="BExIQE65LVXUOF3UZFO7SDHFJH22" localSheetId="14" hidden="1">#REF!</definedName>
    <definedName name="BExIQE65LVXUOF3UZFO7SDHFJH22" hidden="1">#REF!</definedName>
    <definedName name="BExIQG9OO2KKBOWTMD1OXY36TEGA" localSheetId="20" hidden="1">#REF!</definedName>
    <definedName name="BExIQG9OO2KKBOWTMD1OXY36TEGA" localSheetId="21" hidden="1">#REF!</definedName>
    <definedName name="BExIQG9OO2KKBOWTMD1OXY36TEGA" localSheetId="14" hidden="1">#REF!</definedName>
    <definedName name="BExIQG9OO2KKBOWTMD1OXY36TEGA" hidden="1">#REF!</definedName>
    <definedName name="BExIQHWZ65ALA9VAFCJEGIL1145G" localSheetId="20" hidden="1">#REF!</definedName>
    <definedName name="BExIQHWZ65ALA9VAFCJEGIL1145G" localSheetId="21" hidden="1">#REF!</definedName>
    <definedName name="BExIQHWZ65ALA9VAFCJEGIL1145G" localSheetId="14" hidden="1">#REF!</definedName>
    <definedName name="BExIQHWZ65ALA9VAFCJEGIL1145G" hidden="1">#REF!</definedName>
    <definedName name="BExIQX1XBB31HZTYEEVOBSE3C5A6" localSheetId="20" hidden="1">#REF!</definedName>
    <definedName name="BExIQX1XBB31HZTYEEVOBSE3C5A6" localSheetId="21" hidden="1">#REF!</definedName>
    <definedName name="BExIQX1XBB31HZTYEEVOBSE3C5A6" localSheetId="14" hidden="1">#REF!</definedName>
    <definedName name="BExIQX1XBB31HZTYEEVOBSE3C5A6" hidden="1">#REF!</definedName>
    <definedName name="BExIR2ALYRP9FW99DK2084J7IIDC" localSheetId="20" hidden="1">#REF!</definedName>
    <definedName name="BExIR2ALYRP9FW99DK2084J7IIDC" localSheetId="21" hidden="1">#REF!</definedName>
    <definedName name="BExIR2ALYRP9FW99DK2084J7IIDC" localSheetId="14" hidden="1">#REF!</definedName>
    <definedName name="BExIR2ALYRP9FW99DK2084J7IIDC" hidden="1">#REF!</definedName>
    <definedName name="BExIR8FQETPTQYW37DBVDWG3J4JW" localSheetId="20" hidden="1">#REF!</definedName>
    <definedName name="BExIR8FQETPTQYW37DBVDWG3J4JW" localSheetId="21" hidden="1">#REF!</definedName>
    <definedName name="BExIR8FQETPTQYW37DBVDWG3J4JW" localSheetId="14" hidden="1">#REF!</definedName>
    <definedName name="BExIR8FQETPTQYW37DBVDWG3J4JW" hidden="1">#REF!</definedName>
    <definedName name="BExIRHKWQB1PP4ZLB0C3AVUBAFMD" localSheetId="20" hidden="1">#REF!</definedName>
    <definedName name="BExIRHKWQB1PP4ZLB0C3AVUBAFMD" localSheetId="21" hidden="1">#REF!</definedName>
    <definedName name="BExIRHKWQB1PP4ZLB0C3AVUBAFMD" localSheetId="14" hidden="1">#REF!</definedName>
    <definedName name="BExIRHKWQB1PP4ZLB0C3AVUBAFMD" hidden="1">#REF!</definedName>
    <definedName name="BExIRJTRJPQR3OTAGAV7JTA4VMPS" localSheetId="20" hidden="1">#REF!</definedName>
    <definedName name="BExIRJTRJPQR3OTAGAV7JTA4VMPS" localSheetId="21" hidden="1">#REF!</definedName>
    <definedName name="BExIRJTRJPQR3OTAGAV7JTA4VMPS" localSheetId="14" hidden="1">#REF!</definedName>
    <definedName name="BExIRJTRJPQR3OTAGAV7JTA4VMPS" hidden="1">#REF!</definedName>
    <definedName name="BExIROH27RJOG6VI7ZHR0RZGAZZ4" localSheetId="20" hidden="1">#REF!</definedName>
    <definedName name="BExIROH27RJOG6VI7ZHR0RZGAZZ4" localSheetId="21" hidden="1">#REF!</definedName>
    <definedName name="BExIROH27RJOG6VI7ZHR0RZGAZZ4" localSheetId="14" hidden="1">#REF!</definedName>
    <definedName name="BExIROH27RJOG6VI7ZHR0RZGAZZ4" hidden="1">#REF!</definedName>
    <definedName name="BExIRRBGTY01OQOI3U5SW59RFDFI" localSheetId="20" hidden="1">#REF!</definedName>
    <definedName name="BExIRRBGTY01OQOI3U5SW59RFDFI" localSheetId="21" hidden="1">#REF!</definedName>
    <definedName name="BExIRRBGTY01OQOI3U5SW59RFDFI" localSheetId="14" hidden="1">#REF!</definedName>
    <definedName name="BExIRRBGTY01OQOI3U5SW59RFDFI" hidden="1">#REF!</definedName>
    <definedName name="BExIS4T0DRF57HYO7OGG72KBOFOI" localSheetId="20" hidden="1">#REF!</definedName>
    <definedName name="BExIS4T0DRF57HYO7OGG72KBOFOI" localSheetId="21" hidden="1">#REF!</definedName>
    <definedName name="BExIS4T0DRF57HYO7OGG72KBOFOI" localSheetId="14" hidden="1">#REF!</definedName>
    <definedName name="BExIS4T0DRF57HYO7OGG72KBOFOI" hidden="1">#REF!</definedName>
    <definedName name="BExIS77BJDDK18PGI9DSEYZPIL7P" localSheetId="20" hidden="1">#REF!</definedName>
    <definedName name="BExIS77BJDDK18PGI9DSEYZPIL7P" localSheetId="21" hidden="1">#REF!</definedName>
    <definedName name="BExIS77BJDDK18PGI9DSEYZPIL7P" localSheetId="14" hidden="1">#REF!</definedName>
    <definedName name="BExIS77BJDDK18PGI9DSEYZPIL7P" hidden="1">#REF!</definedName>
    <definedName name="BExIS8USL1T3Z97CZ30HJ98E2GXQ" localSheetId="20" hidden="1">#REF!</definedName>
    <definedName name="BExIS8USL1T3Z97CZ30HJ98E2GXQ" localSheetId="21" hidden="1">#REF!</definedName>
    <definedName name="BExIS8USL1T3Z97CZ30HJ98E2GXQ" localSheetId="14" hidden="1">#REF!</definedName>
    <definedName name="BExIS8USL1T3Z97CZ30HJ98E2GXQ" hidden="1">#REF!</definedName>
    <definedName name="BExISC5B700MZUBFTQ9K4IKTF7HR" localSheetId="20" hidden="1">#REF!</definedName>
    <definedName name="BExISC5B700MZUBFTQ9K4IKTF7HR" localSheetId="21" hidden="1">#REF!</definedName>
    <definedName name="BExISC5B700MZUBFTQ9K4IKTF7HR" localSheetId="14" hidden="1">#REF!</definedName>
    <definedName name="BExISC5B700MZUBFTQ9K4IKTF7HR" hidden="1">#REF!</definedName>
    <definedName name="BExISDHXS49S1H56ENBPRF1NLD5C" localSheetId="20" hidden="1">#REF!</definedName>
    <definedName name="BExISDHXS49S1H56ENBPRF1NLD5C" localSheetId="21" hidden="1">#REF!</definedName>
    <definedName name="BExISDHXS49S1H56ENBPRF1NLD5C" localSheetId="14" hidden="1">#REF!</definedName>
    <definedName name="BExISDHXS49S1H56ENBPRF1NLD5C" hidden="1">#REF!</definedName>
    <definedName name="BExISM1JLV54A21A164IURMPGUMU" localSheetId="20" hidden="1">#REF!</definedName>
    <definedName name="BExISM1JLV54A21A164IURMPGUMU" localSheetId="21" hidden="1">#REF!</definedName>
    <definedName name="BExISM1JLV54A21A164IURMPGUMU" localSheetId="14" hidden="1">#REF!</definedName>
    <definedName name="BExISM1JLV54A21A164IURMPGUMU" hidden="1">#REF!</definedName>
    <definedName name="BExISRFKJYUZ4AKW44IJF7RF9Y90" localSheetId="20" hidden="1">#REF!</definedName>
    <definedName name="BExISRFKJYUZ4AKW44IJF7RF9Y90" localSheetId="21" hidden="1">#REF!</definedName>
    <definedName name="BExISRFKJYUZ4AKW44IJF7RF9Y90" localSheetId="14" hidden="1">#REF!</definedName>
    <definedName name="BExISRFKJYUZ4AKW44IJF7RF9Y90" hidden="1">#REF!</definedName>
    <definedName name="BExISSMVV57JAUB6CSGBMBFVNGWK" localSheetId="20" hidden="1">#REF!</definedName>
    <definedName name="BExISSMVV57JAUB6CSGBMBFVNGWK" localSheetId="21" hidden="1">#REF!</definedName>
    <definedName name="BExISSMVV57JAUB6CSGBMBFVNGWK" localSheetId="14" hidden="1">#REF!</definedName>
    <definedName name="BExISSMVV57JAUB6CSGBMBFVNGWK" hidden="1">#REF!</definedName>
    <definedName name="BExIT16AD4HCD0WQCCA72AKLQHK1" localSheetId="20" hidden="1">#REF!</definedName>
    <definedName name="BExIT16AD4HCD0WQCCA72AKLQHK1" localSheetId="21" hidden="1">#REF!</definedName>
    <definedName name="BExIT16AD4HCD0WQCCA72AKLQHK1" localSheetId="14" hidden="1">#REF!</definedName>
    <definedName name="BExIT16AD4HCD0WQCCA72AKLQHK1" hidden="1">#REF!</definedName>
    <definedName name="BExIT1MK8TBAK3SNP36A8FKDQSOK" localSheetId="20" hidden="1">#REF!</definedName>
    <definedName name="BExIT1MK8TBAK3SNP36A8FKDQSOK" localSheetId="21" hidden="1">#REF!</definedName>
    <definedName name="BExIT1MK8TBAK3SNP36A8FKDQSOK" localSheetId="14" hidden="1">#REF!</definedName>
    <definedName name="BExIT1MK8TBAK3SNP36A8FKDQSOK" hidden="1">#REF!</definedName>
    <definedName name="BExIT9PPVL7XGGIZS7G6QI6L7H9U" localSheetId="20" hidden="1">#REF!</definedName>
    <definedName name="BExIT9PPVL7XGGIZS7G6QI6L7H9U" localSheetId="21" hidden="1">#REF!</definedName>
    <definedName name="BExIT9PPVL7XGGIZS7G6QI6L7H9U" localSheetId="14" hidden="1">#REF!</definedName>
    <definedName name="BExIT9PPVL7XGGIZS7G6QI6L7H9U" hidden="1">#REF!</definedName>
    <definedName name="BExITBNYANV2S8KD56GOGCKW393R" localSheetId="20" hidden="1">#REF!</definedName>
    <definedName name="BExITBNYANV2S8KD56GOGCKW393R" localSheetId="21" hidden="1">#REF!</definedName>
    <definedName name="BExITBNYANV2S8KD56GOGCKW393R" localSheetId="14" hidden="1">#REF!</definedName>
    <definedName name="BExITBNYANV2S8KD56GOGCKW393R" hidden="1">#REF!</definedName>
    <definedName name="BExITGB4FVAV0LE88D7JMX7FBYXI" localSheetId="20" hidden="1">#REF!</definedName>
    <definedName name="BExITGB4FVAV0LE88D7JMX7FBYXI" localSheetId="21" hidden="1">#REF!</definedName>
    <definedName name="BExITGB4FVAV0LE88D7JMX7FBYXI" localSheetId="14" hidden="1">#REF!</definedName>
    <definedName name="BExITGB4FVAV0LE88D7JMX7FBYXI" hidden="1">#REF!</definedName>
    <definedName name="BExITI3TQ14K842P38QF0PNWSWNO" localSheetId="20" hidden="1">#REF!</definedName>
    <definedName name="BExITI3TQ14K842P38QF0PNWSWNO" localSheetId="21" hidden="1">#REF!</definedName>
    <definedName name="BExITI3TQ14K842P38QF0PNWSWNO" localSheetId="14" hidden="1">#REF!</definedName>
    <definedName name="BExITI3TQ14K842P38QF0PNWSWNO" hidden="1">#REF!</definedName>
    <definedName name="BExIU9OGER4TPMETACWUEP1UENK0" localSheetId="20" hidden="1">#REF!</definedName>
    <definedName name="BExIU9OGER4TPMETACWUEP1UENK0" localSheetId="21" hidden="1">#REF!</definedName>
    <definedName name="BExIU9OGER4TPMETACWUEP1UENK0" localSheetId="14" hidden="1">#REF!</definedName>
    <definedName name="BExIU9OGER4TPMETACWUEP1UENK0" hidden="1">#REF!</definedName>
    <definedName name="BExIUD4OJGH65NFNQ4VMCE3R4J1X" localSheetId="20" hidden="1">#REF!</definedName>
    <definedName name="BExIUD4OJGH65NFNQ4VMCE3R4J1X" localSheetId="21" hidden="1">#REF!</definedName>
    <definedName name="BExIUD4OJGH65NFNQ4VMCE3R4J1X" localSheetId="14" hidden="1">#REF!</definedName>
    <definedName name="BExIUD4OJGH65NFNQ4VMCE3R4J1X" hidden="1">#REF!</definedName>
    <definedName name="BExIUQM0XWNNW3MJD26EOVIT7FSU" localSheetId="20" hidden="1">#REF!</definedName>
    <definedName name="BExIUQM0XWNNW3MJD26EOVIT7FSU" localSheetId="21" hidden="1">#REF!</definedName>
    <definedName name="BExIUQM0XWNNW3MJD26EOVIT7FSU" localSheetId="14" hidden="1">#REF!</definedName>
    <definedName name="BExIUQM0XWNNW3MJD26EOVIT7FSU" hidden="1">#REF!</definedName>
    <definedName name="BExIUTB5OAAXYW0OFMP0PS40SPOB" localSheetId="20" hidden="1">#REF!</definedName>
    <definedName name="BExIUTB5OAAXYW0OFMP0PS40SPOB" localSheetId="21" hidden="1">#REF!</definedName>
    <definedName name="BExIUTB5OAAXYW0OFMP0PS40SPOB" localSheetId="14" hidden="1">#REF!</definedName>
    <definedName name="BExIUTB5OAAXYW0OFMP0PS40SPOB" hidden="1">#REF!</definedName>
    <definedName name="BExIUUT2MHIOV6R3WHA0DPM1KBKY" localSheetId="20" hidden="1">#REF!</definedName>
    <definedName name="BExIUUT2MHIOV6R3WHA0DPM1KBKY" localSheetId="21" hidden="1">#REF!</definedName>
    <definedName name="BExIUUT2MHIOV6R3WHA0DPM1KBKY" localSheetId="14" hidden="1">#REF!</definedName>
    <definedName name="BExIUUT2MHIOV6R3WHA0DPM1KBKY" hidden="1">#REF!</definedName>
    <definedName name="BExIUYPDT1AM6MWGWQS646PIZIWC" localSheetId="20" hidden="1">#REF!</definedName>
    <definedName name="BExIUYPDT1AM6MWGWQS646PIZIWC" localSheetId="21" hidden="1">#REF!</definedName>
    <definedName name="BExIUYPDT1AM6MWGWQS646PIZIWC" localSheetId="14" hidden="1">#REF!</definedName>
    <definedName name="BExIUYPDT1AM6MWGWQS646PIZIWC" hidden="1">#REF!</definedName>
    <definedName name="BExIV0I2O9F8D1UK1SI8AEYR6U0A" localSheetId="20" hidden="1">#REF!</definedName>
    <definedName name="BExIV0I2O9F8D1UK1SI8AEYR6U0A" localSheetId="21" hidden="1">#REF!</definedName>
    <definedName name="BExIV0I2O9F8D1UK1SI8AEYR6U0A" localSheetId="14" hidden="1">#REF!</definedName>
    <definedName name="BExIV0I2O9F8D1UK1SI8AEYR6U0A" hidden="1">#REF!</definedName>
    <definedName name="BExIV2LM38XPLRTWT0R44TMQ59E5" localSheetId="20" hidden="1">#REF!</definedName>
    <definedName name="BExIV2LM38XPLRTWT0R44TMQ59E5" localSheetId="21" hidden="1">#REF!</definedName>
    <definedName name="BExIV2LM38XPLRTWT0R44TMQ59E5" localSheetId="14" hidden="1">#REF!</definedName>
    <definedName name="BExIV2LM38XPLRTWT0R44TMQ59E5" hidden="1">#REF!</definedName>
    <definedName name="BExIV3HY4S0YRV1F7XEMF2YHAR2I" localSheetId="20" hidden="1">#REF!</definedName>
    <definedName name="BExIV3HY4S0YRV1F7XEMF2YHAR2I" localSheetId="21" hidden="1">#REF!</definedName>
    <definedName name="BExIV3HY4S0YRV1F7XEMF2YHAR2I" localSheetId="14" hidden="1">#REF!</definedName>
    <definedName name="BExIV3HY4S0YRV1F7XEMF2YHAR2I" hidden="1">#REF!</definedName>
    <definedName name="BExIV6HUZFRIFLXW2SICKGTAH1PV" localSheetId="20" hidden="1">#REF!</definedName>
    <definedName name="BExIV6HUZFRIFLXW2SICKGTAH1PV" localSheetId="21" hidden="1">#REF!</definedName>
    <definedName name="BExIV6HUZFRIFLXW2SICKGTAH1PV" localSheetId="14" hidden="1">#REF!</definedName>
    <definedName name="BExIV6HUZFRIFLXW2SICKGTAH1PV" hidden="1">#REF!</definedName>
    <definedName name="BExIVCXWL6H5LD9DHDIA4F5U9TQL" localSheetId="20" hidden="1">#REF!</definedName>
    <definedName name="BExIVCXWL6H5LD9DHDIA4F5U9TQL" localSheetId="21" hidden="1">#REF!</definedName>
    <definedName name="BExIVCXWL6H5LD9DHDIA4F5U9TQL" localSheetId="14" hidden="1">#REF!</definedName>
    <definedName name="BExIVCXWL6H5LD9DHDIA4F5U9TQL" hidden="1">#REF!</definedName>
    <definedName name="BExIVEVYJ7KL8QNR5ZTOSD11I5A6" localSheetId="20" hidden="1">#REF!</definedName>
    <definedName name="BExIVEVYJ7KL8QNR5ZTOSD11I5A6" localSheetId="21" hidden="1">#REF!</definedName>
    <definedName name="BExIVEVYJ7KL8QNR5ZTOSD11I5A6" localSheetId="14" hidden="1">#REF!</definedName>
    <definedName name="BExIVEVYJ7KL8QNR5ZTOSD11I5A6" hidden="1">#REF!</definedName>
    <definedName name="BExIVJ30S9U8MA1TUBRND8DGF96D" localSheetId="20" hidden="1">#REF!</definedName>
    <definedName name="BExIVJ30S9U8MA1TUBRND8DGF96D" localSheetId="21" hidden="1">#REF!</definedName>
    <definedName name="BExIVJ30S9U8MA1TUBRND8DGF96D" localSheetId="14" hidden="1">#REF!</definedName>
    <definedName name="BExIVJ30S9U8MA1TUBRND8DGF96D" hidden="1">#REF!</definedName>
    <definedName name="BExIVMOIPSEWSIHIDDLOXESQ28A0" localSheetId="20" hidden="1">#REF!</definedName>
    <definedName name="BExIVMOIPSEWSIHIDDLOXESQ28A0" localSheetId="21" hidden="1">#REF!</definedName>
    <definedName name="BExIVMOIPSEWSIHIDDLOXESQ28A0" localSheetId="14" hidden="1">#REF!</definedName>
    <definedName name="BExIVMOIPSEWSIHIDDLOXESQ28A0" hidden="1">#REF!</definedName>
    <definedName name="BExIVNVNJX9BYDLC88NG09YF5XQ6" localSheetId="20" hidden="1">#REF!</definedName>
    <definedName name="BExIVNVNJX9BYDLC88NG09YF5XQ6" localSheetId="21" hidden="1">#REF!</definedName>
    <definedName name="BExIVNVNJX9BYDLC88NG09YF5XQ6" localSheetId="14" hidden="1">#REF!</definedName>
    <definedName name="BExIVNVNJX9BYDLC88NG09YF5XQ6" hidden="1">#REF!</definedName>
    <definedName name="BExIVQVKLMGSRYT1LFZH0KUIA4OR" localSheetId="20" hidden="1">#REF!</definedName>
    <definedName name="BExIVQVKLMGSRYT1LFZH0KUIA4OR" localSheetId="21" hidden="1">#REF!</definedName>
    <definedName name="BExIVQVKLMGSRYT1LFZH0KUIA4OR" localSheetId="14" hidden="1">#REF!</definedName>
    <definedName name="BExIVQVKLMGSRYT1LFZH0KUIA4OR" hidden="1">#REF!</definedName>
    <definedName name="BExIVYTFI35KNR2XSA6N8OJYUTUR" localSheetId="20" hidden="1">#REF!</definedName>
    <definedName name="BExIVYTFI35KNR2XSA6N8OJYUTUR" localSheetId="21" hidden="1">#REF!</definedName>
    <definedName name="BExIVYTFI35KNR2XSA6N8OJYUTUR" localSheetId="14" hidden="1">#REF!</definedName>
    <definedName name="BExIVYTFI35KNR2XSA6N8OJYUTUR" hidden="1">#REF!</definedName>
    <definedName name="BExIVZF05SNB8DE7VLQOFG9S41HS" localSheetId="20" hidden="1">#REF!</definedName>
    <definedName name="BExIVZF05SNB8DE7VLQOFG9S41HS" localSheetId="21" hidden="1">#REF!</definedName>
    <definedName name="BExIVZF05SNB8DE7VLQOFG9S41HS" localSheetId="14" hidden="1">#REF!</definedName>
    <definedName name="BExIVZF05SNB8DE7VLQOFG9S41HS" hidden="1">#REF!</definedName>
    <definedName name="BExIWB3SY3WRIVIOF988DNNODBOA" localSheetId="20" hidden="1">#REF!</definedName>
    <definedName name="BExIWB3SY3WRIVIOF988DNNODBOA" localSheetId="21" hidden="1">#REF!</definedName>
    <definedName name="BExIWB3SY3WRIVIOF988DNNODBOA" localSheetId="14" hidden="1">#REF!</definedName>
    <definedName name="BExIWB3SY3WRIVIOF988DNNODBOA" hidden="1">#REF!</definedName>
    <definedName name="BExIWB99CG0H52LRD6QWPN4L6DV2" localSheetId="20" hidden="1">#REF!</definedName>
    <definedName name="BExIWB99CG0H52LRD6QWPN4L6DV2" localSheetId="21" hidden="1">#REF!</definedName>
    <definedName name="BExIWB99CG0H52LRD6QWPN4L6DV2" localSheetId="14" hidden="1">#REF!</definedName>
    <definedName name="BExIWB99CG0H52LRD6QWPN4L6DV2" hidden="1">#REF!</definedName>
    <definedName name="BExIWG1W7XP9DFYYSZAIOSHM0QLQ" localSheetId="20" hidden="1">#REF!</definedName>
    <definedName name="BExIWG1W7XP9DFYYSZAIOSHM0QLQ" localSheetId="21" hidden="1">#REF!</definedName>
    <definedName name="BExIWG1W7XP9DFYYSZAIOSHM0QLQ" localSheetId="14" hidden="1">#REF!</definedName>
    <definedName name="BExIWG1W7XP9DFYYSZAIOSHM0QLQ" hidden="1">#REF!</definedName>
    <definedName name="BExIWH3KUK94B7833DD4TB0Y6KP9" localSheetId="20" hidden="1">#REF!</definedName>
    <definedName name="BExIWH3KUK94B7833DD4TB0Y6KP9" localSheetId="21" hidden="1">#REF!</definedName>
    <definedName name="BExIWH3KUK94B7833DD4TB0Y6KP9" localSheetId="14" hidden="1">#REF!</definedName>
    <definedName name="BExIWH3KUK94B7833DD4TB0Y6KP9" hidden="1">#REF!</definedName>
    <definedName name="BExIWHZXYAALPLS8CSHZHJ82LBOH" localSheetId="20" hidden="1">#REF!</definedName>
    <definedName name="BExIWHZXYAALPLS8CSHZHJ82LBOH" localSheetId="21" hidden="1">#REF!</definedName>
    <definedName name="BExIWHZXYAALPLS8CSHZHJ82LBOH" localSheetId="14" hidden="1">#REF!</definedName>
    <definedName name="BExIWHZXYAALPLS8CSHZHJ82LBOH" hidden="1">#REF!</definedName>
    <definedName name="BExIWJY6FHR6KOO0P8U4IZ7VD42D" localSheetId="20" hidden="1">#REF!</definedName>
    <definedName name="BExIWJY6FHR6KOO0P8U4IZ7VD42D" localSheetId="21" hidden="1">#REF!</definedName>
    <definedName name="BExIWJY6FHR6KOO0P8U4IZ7VD42D" localSheetId="14" hidden="1">#REF!</definedName>
    <definedName name="BExIWJY6FHR6KOO0P8U4IZ7VD42D" hidden="1">#REF!</definedName>
    <definedName name="BExIWKE9MGIDWORBI43AWTUNYFAN" localSheetId="20" hidden="1">#REF!</definedName>
    <definedName name="BExIWKE9MGIDWORBI43AWTUNYFAN" localSheetId="21" hidden="1">#REF!</definedName>
    <definedName name="BExIWKE9MGIDWORBI43AWTUNYFAN" localSheetId="14" hidden="1">#REF!</definedName>
    <definedName name="BExIWKE9MGIDWORBI43AWTUNYFAN" hidden="1">#REF!</definedName>
    <definedName name="BExIWPHOYLSNGZKVD3RRKOEALEUG" localSheetId="20" hidden="1">#REF!</definedName>
    <definedName name="BExIWPHOYLSNGZKVD3RRKOEALEUG" localSheetId="21" hidden="1">#REF!</definedName>
    <definedName name="BExIWPHOYLSNGZKVD3RRKOEALEUG" localSheetId="14" hidden="1">#REF!</definedName>
    <definedName name="BExIWPHOYLSNGZKVD3RRKOEALEUG" hidden="1">#REF!</definedName>
    <definedName name="BExIWSHLD1QIZPL5ARLXOJ9Y2CAA" localSheetId="20" hidden="1">#REF!</definedName>
    <definedName name="BExIWSHLD1QIZPL5ARLXOJ9Y2CAA" localSheetId="21" hidden="1">#REF!</definedName>
    <definedName name="BExIWSHLD1QIZPL5ARLXOJ9Y2CAA" localSheetId="14" hidden="1">#REF!</definedName>
    <definedName name="BExIWSHLD1QIZPL5ARLXOJ9Y2CAA" hidden="1">#REF!</definedName>
    <definedName name="BExIX34PM5DBTRHRQWP6PL6WIX88" localSheetId="20" hidden="1">#REF!</definedName>
    <definedName name="BExIX34PM5DBTRHRQWP6PL6WIX88" localSheetId="21" hidden="1">#REF!</definedName>
    <definedName name="BExIX34PM5DBTRHRQWP6PL6WIX88" localSheetId="14" hidden="1">#REF!</definedName>
    <definedName name="BExIX34PM5DBTRHRQWP6PL6WIX88" hidden="1">#REF!</definedName>
    <definedName name="BExIX5OAP9KSUE5SIZCW9P39Q4WE" localSheetId="20" hidden="1">#REF!</definedName>
    <definedName name="BExIX5OAP9KSUE5SIZCW9P39Q4WE" localSheetId="21" hidden="1">#REF!</definedName>
    <definedName name="BExIX5OAP9KSUE5SIZCW9P39Q4WE" localSheetId="14" hidden="1">#REF!</definedName>
    <definedName name="BExIX5OAP9KSUE5SIZCW9P39Q4WE" hidden="1">#REF!</definedName>
    <definedName name="BExIXGRJPVJMUDGSG7IHPXPNO69B" localSheetId="20" hidden="1">#REF!</definedName>
    <definedName name="BExIXGRJPVJMUDGSG7IHPXPNO69B" localSheetId="21" hidden="1">#REF!</definedName>
    <definedName name="BExIXGRJPVJMUDGSG7IHPXPNO69B" localSheetId="14" hidden="1">#REF!</definedName>
    <definedName name="BExIXGRJPVJMUDGSG7IHPXPNO69B" hidden="1">#REF!</definedName>
    <definedName name="BExIXGWVQ9WOO0NCJLXAU4PJPOPM" localSheetId="20" hidden="1">#REF!</definedName>
    <definedName name="BExIXGWVQ9WOO0NCJLXAU4PJPOPM" localSheetId="21" hidden="1">#REF!</definedName>
    <definedName name="BExIXGWVQ9WOO0NCJLXAU4PJPOPM" localSheetId="14" hidden="1">#REF!</definedName>
    <definedName name="BExIXGWVQ9WOO0NCJLXAU4PJPOPM" hidden="1">#REF!</definedName>
    <definedName name="BExIXLK6SEOTUWQVNLCH4SAKTVGQ" localSheetId="20" hidden="1">#REF!</definedName>
    <definedName name="BExIXLK6SEOTUWQVNLCH4SAKTVGQ" localSheetId="21" hidden="1">#REF!</definedName>
    <definedName name="BExIXLK6SEOTUWQVNLCH4SAKTVGQ" localSheetId="14" hidden="1">#REF!</definedName>
    <definedName name="BExIXLK6SEOTUWQVNLCH4SAKTVGQ" hidden="1">#REF!</definedName>
    <definedName name="BExIXM5R87ZL3FHALWZXYCPHGX3E" localSheetId="20" hidden="1">#REF!</definedName>
    <definedName name="BExIXM5R87ZL3FHALWZXYCPHGX3E" localSheetId="21" hidden="1">#REF!</definedName>
    <definedName name="BExIXM5R87ZL3FHALWZXYCPHGX3E" localSheetId="14" hidden="1">#REF!</definedName>
    <definedName name="BExIXM5R87ZL3FHALWZXYCPHGX3E" hidden="1">#REF!</definedName>
    <definedName name="BExIXN24YK8MIB3OZ905DHU9CDH1" localSheetId="20" hidden="1">#REF!</definedName>
    <definedName name="BExIXN24YK8MIB3OZ905DHU9CDH1" localSheetId="21" hidden="1">#REF!</definedName>
    <definedName name="BExIXN24YK8MIB3OZ905DHU9CDH1" localSheetId="14" hidden="1">#REF!</definedName>
    <definedName name="BExIXN24YK8MIB3OZ905DHU9CDH1" hidden="1">#REF!</definedName>
    <definedName name="BExIXS036ZCKT2Z8XZKLZ8PFWQGL" localSheetId="20" hidden="1">#REF!</definedName>
    <definedName name="BExIXS036ZCKT2Z8XZKLZ8PFWQGL" localSheetId="21" hidden="1">#REF!</definedName>
    <definedName name="BExIXS036ZCKT2Z8XZKLZ8PFWQGL" localSheetId="14" hidden="1">#REF!</definedName>
    <definedName name="BExIXS036ZCKT2Z8XZKLZ8PFWQGL" hidden="1">#REF!</definedName>
    <definedName name="BExIXY5CF9PFM0P40AZ4U51TMWV0" localSheetId="20" hidden="1">#REF!</definedName>
    <definedName name="BExIXY5CF9PFM0P40AZ4U51TMWV0" localSheetId="21" hidden="1">#REF!</definedName>
    <definedName name="BExIXY5CF9PFM0P40AZ4U51TMWV0" localSheetId="14" hidden="1">#REF!</definedName>
    <definedName name="BExIXY5CF9PFM0P40AZ4U51TMWV0" hidden="1">#REF!</definedName>
    <definedName name="BExIYEXJBK8JDWIRSVV4RJSKZVV1" localSheetId="20" hidden="1">#REF!</definedName>
    <definedName name="BExIYEXJBK8JDWIRSVV4RJSKZVV1" localSheetId="21" hidden="1">#REF!</definedName>
    <definedName name="BExIYEXJBK8JDWIRSVV4RJSKZVV1" localSheetId="14" hidden="1">#REF!</definedName>
    <definedName name="BExIYEXJBK8JDWIRSVV4RJSKZVV1" hidden="1">#REF!</definedName>
    <definedName name="BExIYFJ59KLIPRTGIHX9X07UVGT3" localSheetId="20" hidden="1">#REF!</definedName>
    <definedName name="BExIYFJ59KLIPRTGIHX9X07UVGT3" localSheetId="21" hidden="1">#REF!</definedName>
    <definedName name="BExIYFJ59KLIPRTGIHX9X07UVGT3" localSheetId="14" hidden="1">#REF!</definedName>
    <definedName name="BExIYFJ59KLIPRTGIHX9X07UVGT3" hidden="1">#REF!</definedName>
    <definedName name="BExIYHH7GZO6BU3DC4GRLH3FD3ZS" localSheetId="20" hidden="1">#REF!</definedName>
    <definedName name="BExIYHH7GZO6BU3DC4GRLH3FD3ZS" localSheetId="21" hidden="1">#REF!</definedName>
    <definedName name="BExIYHH7GZO6BU3DC4GRLH3FD3ZS" localSheetId="14" hidden="1">#REF!</definedName>
    <definedName name="BExIYHH7GZO6BU3DC4GRLH3FD3ZS" hidden="1">#REF!</definedName>
    <definedName name="BExIYHMPBTD67ZNUL9O76FZQHYPT" localSheetId="20" hidden="1">#REF!</definedName>
    <definedName name="BExIYHMPBTD67ZNUL9O76FZQHYPT" localSheetId="21" hidden="1">#REF!</definedName>
    <definedName name="BExIYHMPBTD67ZNUL9O76FZQHYPT" localSheetId="14" hidden="1">#REF!</definedName>
    <definedName name="BExIYHMPBTD67ZNUL9O76FZQHYPT" hidden="1">#REF!</definedName>
    <definedName name="BExIYI2RH0K4225XO970K2IQ1E79" localSheetId="20" hidden="1">#REF!</definedName>
    <definedName name="BExIYI2RH0K4225XO970K2IQ1E79" localSheetId="21" hidden="1">#REF!</definedName>
    <definedName name="BExIYI2RH0K4225XO970K2IQ1E79" localSheetId="14" hidden="1">#REF!</definedName>
    <definedName name="BExIYI2RH0K4225XO970K2IQ1E79" hidden="1">#REF!</definedName>
    <definedName name="BExIYMPZ0KS2KOJFQAUQJ77L7701" localSheetId="20" hidden="1">#REF!</definedName>
    <definedName name="BExIYMPZ0KS2KOJFQAUQJ77L7701" localSheetId="21" hidden="1">#REF!</definedName>
    <definedName name="BExIYMPZ0KS2KOJFQAUQJ77L7701" localSheetId="14" hidden="1">#REF!</definedName>
    <definedName name="BExIYMPZ0KS2KOJFQAUQJ77L7701" hidden="1">#REF!</definedName>
    <definedName name="BExIYP9Q6FV9T0R9G3UDKLS4TTYX" localSheetId="20" hidden="1">#REF!</definedName>
    <definedName name="BExIYP9Q6FV9T0R9G3UDKLS4TTYX" localSheetId="21" hidden="1">#REF!</definedName>
    <definedName name="BExIYP9Q6FV9T0R9G3UDKLS4TTYX" localSheetId="14" hidden="1">#REF!</definedName>
    <definedName name="BExIYP9Q6FV9T0R9G3UDKLS4TTYX" hidden="1">#REF!</definedName>
    <definedName name="BExIYZGLDQ1TN7BIIN4RLDP31GIM" localSheetId="20" hidden="1">#REF!</definedName>
    <definedName name="BExIYZGLDQ1TN7BIIN4RLDP31GIM" localSheetId="21" hidden="1">#REF!</definedName>
    <definedName name="BExIYZGLDQ1TN7BIIN4RLDP31GIM" localSheetId="14" hidden="1">#REF!</definedName>
    <definedName name="BExIYZGLDQ1TN7BIIN4RLDP31GIM" hidden="1">#REF!</definedName>
    <definedName name="BExIZ4K0EZJK6PW3L8SVKTJFSWW9" localSheetId="20" hidden="1">#REF!</definedName>
    <definedName name="BExIZ4K0EZJK6PW3L8SVKTJFSWW9" localSheetId="21" hidden="1">#REF!</definedName>
    <definedName name="BExIZ4K0EZJK6PW3L8SVKTJFSWW9" localSheetId="14" hidden="1">#REF!</definedName>
    <definedName name="BExIZ4K0EZJK6PW3L8SVKTJFSWW9" hidden="1">#REF!</definedName>
    <definedName name="BExIZAECOEZGBAO29QMV14E6XDIV" localSheetId="20" hidden="1">#REF!</definedName>
    <definedName name="BExIZAECOEZGBAO29QMV14E6XDIV" localSheetId="21" hidden="1">#REF!</definedName>
    <definedName name="BExIZAECOEZGBAO29QMV14E6XDIV" localSheetId="14" hidden="1">#REF!</definedName>
    <definedName name="BExIZAECOEZGBAO29QMV14E6XDIV" hidden="1">#REF!</definedName>
    <definedName name="BExIZHQR3N1546MQS83ZJ8I6SPZ3" localSheetId="20" hidden="1">#REF!</definedName>
    <definedName name="BExIZHQR3N1546MQS83ZJ8I6SPZ3" localSheetId="21" hidden="1">#REF!</definedName>
    <definedName name="BExIZHQR3N1546MQS83ZJ8I6SPZ3" localSheetId="14" hidden="1">#REF!</definedName>
    <definedName name="BExIZHQR3N1546MQS83ZJ8I6SPZ3" hidden="1">#REF!</definedName>
    <definedName name="BExIZKVXYD5O2JBU81F2UFJZLLSI" localSheetId="20" hidden="1">#REF!</definedName>
    <definedName name="BExIZKVXYD5O2JBU81F2UFJZLLSI" localSheetId="21" hidden="1">#REF!</definedName>
    <definedName name="BExIZKVXYD5O2JBU81F2UFJZLLSI" localSheetId="14" hidden="1">#REF!</definedName>
    <definedName name="BExIZKVXYD5O2JBU81F2UFJZLLSI" hidden="1">#REF!</definedName>
    <definedName name="BExIZPZDHC8HGER83WHCZAHOX7LK" localSheetId="20" hidden="1">#REF!</definedName>
    <definedName name="BExIZPZDHC8HGER83WHCZAHOX7LK" localSheetId="21" hidden="1">#REF!</definedName>
    <definedName name="BExIZPZDHC8HGER83WHCZAHOX7LK" localSheetId="14" hidden="1">#REF!</definedName>
    <definedName name="BExIZPZDHC8HGER83WHCZAHOX7LK" hidden="1">#REF!</definedName>
    <definedName name="BExIZQA5XCS39QKXMYR1MH2ZIGPS" localSheetId="20" hidden="1">#REF!</definedName>
    <definedName name="BExIZQA5XCS39QKXMYR1MH2ZIGPS" localSheetId="21" hidden="1">#REF!</definedName>
    <definedName name="BExIZQA5XCS39QKXMYR1MH2ZIGPS" localSheetId="14" hidden="1">#REF!</definedName>
    <definedName name="BExIZQA5XCS39QKXMYR1MH2ZIGPS" hidden="1">#REF!</definedName>
    <definedName name="BExIZVDLRUNAL32D9KO9X7Y4PB3O" localSheetId="20" hidden="1">#REF!</definedName>
    <definedName name="BExIZVDLRUNAL32D9KO9X7Y4PB3O" localSheetId="21" hidden="1">#REF!</definedName>
    <definedName name="BExIZVDLRUNAL32D9KO9X7Y4PB3O" localSheetId="14" hidden="1">#REF!</definedName>
    <definedName name="BExIZVDLRUNAL32D9KO9X7Y4PB3O" hidden="1">#REF!</definedName>
    <definedName name="BExIZY2PUZ0OF9YKK1B13IW0VS6G" localSheetId="20" hidden="1">#REF!</definedName>
    <definedName name="BExIZY2PUZ0OF9YKK1B13IW0VS6G" localSheetId="21" hidden="1">#REF!</definedName>
    <definedName name="BExIZY2PUZ0OF9YKK1B13IW0VS6G" localSheetId="14" hidden="1">#REF!</definedName>
    <definedName name="BExIZY2PUZ0OF9YKK1B13IW0VS6G" hidden="1">#REF!</definedName>
    <definedName name="BExJ08KBRR2XMWW3VZMPSQKXHZUH" localSheetId="20" hidden="1">#REF!</definedName>
    <definedName name="BExJ08KBRR2XMWW3VZMPSQKXHZUH" localSheetId="21" hidden="1">#REF!</definedName>
    <definedName name="BExJ08KBRR2XMWW3VZMPSQKXHZUH" localSheetId="14" hidden="1">#REF!</definedName>
    <definedName name="BExJ08KBRR2XMWW3VZMPSQKXHZUH" hidden="1">#REF!</definedName>
    <definedName name="BExJ0DYJWXGE7DA39PYL3WM05U9O" localSheetId="20" hidden="1">#REF!</definedName>
    <definedName name="BExJ0DYJWXGE7DA39PYL3WM05U9O" localSheetId="21" hidden="1">#REF!</definedName>
    <definedName name="BExJ0DYJWXGE7DA39PYL3WM05U9O" localSheetId="14" hidden="1">#REF!</definedName>
    <definedName name="BExJ0DYJWXGE7DA39PYL3WM05U9O" hidden="1">#REF!</definedName>
    <definedName name="BExJ0JYDEZPM2303TRBXOZ74M7N6" localSheetId="20" hidden="1">#REF!</definedName>
    <definedName name="BExJ0JYDEZPM2303TRBXOZ74M7N6" localSheetId="21" hidden="1">#REF!</definedName>
    <definedName name="BExJ0JYDEZPM2303TRBXOZ74M7N6" localSheetId="14" hidden="1">#REF!</definedName>
    <definedName name="BExJ0JYDEZPM2303TRBXOZ74M7N6" hidden="1">#REF!</definedName>
    <definedName name="BExJ0MY8SY5J5V50H3UKE78ODTVB" localSheetId="20" hidden="1">#REF!</definedName>
    <definedName name="BExJ0MY8SY5J5V50H3UKE78ODTVB" localSheetId="21" hidden="1">#REF!</definedName>
    <definedName name="BExJ0MY8SY5J5V50H3UKE78ODTVB" localSheetId="14" hidden="1">#REF!</definedName>
    <definedName name="BExJ0MY8SY5J5V50H3UKE78ODTVB" hidden="1">#REF!</definedName>
    <definedName name="BExJ0YC98G37ML4N8FLP8D95EFRF" localSheetId="20" hidden="1">#REF!</definedName>
    <definedName name="BExJ0YC98G37ML4N8FLP8D95EFRF" localSheetId="21" hidden="1">#REF!</definedName>
    <definedName name="BExJ0YC98G37ML4N8FLP8D95EFRF" localSheetId="14" hidden="1">#REF!</definedName>
    <definedName name="BExJ0YC98G37ML4N8FLP8D95EFRF" hidden="1">#REF!</definedName>
    <definedName name="BExKCDYKAEV45AFXHVHZZ62E5BM3" localSheetId="20" hidden="1">#REF!</definedName>
    <definedName name="BExKCDYKAEV45AFXHVHZZ62E5BM3" localSheetId="21" hidden="1">#REF!</definedName>
    <definedName name="BExKCDYKAEV45AFXHVHZZ62E5BM3" localSheetId="14" hidden="1">#REF!</definedName>
    <definedName name="BExKCDYKAEV45AFXHVHZZ62E5BM3" hidden="1">#REF!</definedName>
    <definedName name="BExKCYXU0W2VQVDI3N3N37K2598P" localSheetId="20" hidden="1">#REF!</definedName>
    <definedName name="BExKCYXU0W2VQVDI3N3N37K2598P" localSheetId="21" hidden="1">#REF!</definedName>
    <definedName name="BExKCYXU0W2VQVDI3N3N37K2598P" localSheetId="14" hidden="1">#REF!</definedName>
    <definedName name="BExKCYXU0W2VQVDI3N3N37K2598P" hidden="1">#REF!</definedName>
    <definedName name="BExKDJX3Z1TS0WFDD9EAO42JHL9G" localSheetId="20" hidden="1">#REF!</definedName>
    <definedName name="BExKDJX3Z1TS0WFDD9EAO42JHL9G" localSheetId="21" hidden="1">#REF!</definedName>
    <definedName name="BExKDJX3Z1TS0WFDD9EAO42JHL9G" localSheetId="14" hidden="1">#REF!</definedName>
    <definedName name="BExKDJX3Z1TS0WFDD9EAO42JHL9G" hidden="1">#REF!</definedName>
    <definedName name="BExKDK7WVA5I2WBACAZHAHN35D0I" localSheetId="20" hidden="1">#REF!</definedName>
    <definedName name="BExKDK7WVA5I2WBACAZHAHN35D0I" localSheetId="21" hidden="1">#REF!</definedName>
    <definedName name="BExKDK7WVA5I2WBACAZHAHN35D0I" localSheetId="14" hidden="1">#REF!</definedName>
    <definedName name="BExKDK7WVA5I2WBACAZHAHN35D0I" hidden="1">#REF!</definedName>
    <definedName name="BExKDKO0W4AGQO1V7K6Q4VM750FT" localSheetId="20" hidden="1">#REF!</definedName>
    <definedName name="BExKDKO0W4AGQO1V7K6Q4VM750FT" localSheetId="21" hidden="1">#REF!</definedName>
    <definedName name="BExKDKO0W4AGQO1V7K6Q4VM750FT" localSheetId="14" hidden="1">#REF!</definedName>
    <definedName name="BExKDKO0W4AGQO1V7K6Q4VM750FT" hidden="1">#REF!</definedName>
    <definedName name="BExKDLF10G7W77J87QWH3ZGLUCLW" localSheetId="20" hidden="1">#REF!</definedName>
    <definedName name="BExKDLF10G7W77J87QWH3ZGLUCLW" localSheetId="21" hidden="1">#REF!</definedName>
    <definedName name="BExKDLF10G7W77J87QWH3ZGLUCLW" localSheetId="14" hidden="1">#REF!</definedName>
    <definedName name="BExKDLF10G7W77J87QWH3ZGLUCLW" hidden="1">#REF!</definedName>
    <definedName name="BExKE2NDBQ14HOJH945N4W9ZZFJO" localSheetId="20" hidden="1">#REF!</definedName>
    <definedName name="BExKE2NDBQ14HOJH945N4W9ZZFJO" localSheetId="21" hidden="1">#REF!</definedName>
    <definedName name="BExKE2NDBQ14HOJH945N4W9ZZFJO" localSheetId="14" hidden="1">#REF!</definedName>
    <definedName name="BExKE2NDBQ14HOJH945N4W9ZZFJO" hidden="1">#REF!</definedName>
    <definedName name="BExKEFE0I3MT6ZLC4T1L9465HKTN" localSheetId="20" hidden="1">#REF!</definedName>
    <definedName name="BExKEFE0I3MT6ZLC4T1L9465HKTN" localSheetId="21" hidden="1">#REF!</definedName>
    <definedName name="BExKEFE0I3MT6ZLC4T1L9465HKTN" localSheetId="14" hidden="1">#REF!</definedName>
    <definedName name="BExKEFE0I3MT6ZLC4T1L9465HKTN" hidden="1">#REF!</definedName>
    <definedName name="BExKEK6O5BVJP4VY02FY7JNAZ6BT" localSheetId="20" hidden="1">#REF!</definedName>
    <definedName name="BExKEK6O5BVJP4VY02FY7JNAZ6BT" localSheetId="21" hidden="1">#REF!</definedName>
    <definedName name="BExKEK6O5BVJP4VY02FY7JNAZ6BT" localSheetId="14" hidden="1">#REF!</definedName>
    <definedName name="BExKEK6O5BVJP4VY02FY7JNAZ6BT" hidden="1">#REF!</definedName>
    <definedName name="BExKEKXK6E6QX339ELPXDIRZSJE0" localSheetId="20" hidden="1">#REF!</definedName>
    <definedName name="BExKEKXK6E6QX339ELPXDIRZSJE0" localSheetId="21" hidden="1">#REF!</definedName>
    <definedName name="BExKEKXK6E6QX339ELPXDIRZSJE0" localSheetId="14" hidden="1">#REF!</definedName>
    <definedName name="BExKEKXK6E6QX339ELPXDIRZSJE0" hidden="1">#REF!</definedName>
    <definedName name="BExKEMFI35R0D4WN4A59V9QH7I5S" localSheetId="20" hidden="1">#REF!</definedName>
    <definedName name="BExKEMFI35R0D4WN4A59V9QH7I5S" localSheetId="21" hidden="1">#REF!</definedName>
    <definedName name="BExKEMFI35R0D4WN4A59V9QH7I5S" localSheetId="14" hidden="1">#REF!</definedName>
    <definedName name="BExKEMFI35R0D4WN4A59V9QH7I5S" hidden="1">#REF!</definedName>
    <definedName name="BExKEOOIBMP7N8033EY2CJYCBX6H" localSheetId="20" hidden="1">#REF!</definedName>
    <definedName name="BExKEOOIBMP7N8033EY2CJYCBX6H" localSheetId="21" hidden="1">#REF!</definedName>
    <definedName name="BExKEOOIBMP7N8033EY2CJYCBX6H" localSheetId="14" hidden="1">#REF!</definedName>
    <definedName name="BExKEOOIBMP7N8033EY2CJYCBX6H" hidden="1">#REF!</definedName>
    <definedName name="BExKEW0RR5LA3VC46A2BEOOMQE56" localSheetId="20" hidden="1">#REF!</definedName>
    <definedName name="BExKEW0RR5LA3VC46A2BEOOMQE56" localSheetId="21" hidden="1">#REF!</definedName>
    <definedName name="BExKEW0RR5LA3VC46A2BEOOMQE56" localSheetId="14" hidden="1">#REF!</definedName>
    <definedName name="BExKEW0RR5LA3VC46A2BEOOMQE56" hidden="1">#REF!</definedName>
    <definedName name="BExKF37PTJB4PE1PUQWG20ASBX4E" localSheetId="20" hidden="1">#REF!</definedName>
    <definedName name="BExKF37PTJB4PE1PUQWG20ASBX4E" localSheetId="21" hidden="1">#REF!</definedName>
    <definedName name="BExKF37PTJB4PE1PUQWG20ASBX4E" localSheetId="14" hidden="1">#REF!</definedName>
    <definedName name="BExKF37PTJB4PE1PUQWG20ASBX4E" hidden="1">#REF!</definedName>
    <definedName name="BExKFA3VI1CZK21SM0N3LZWT9LA1" localSheetId="20" hidden="1">#REF!</definedName>
    <definedName name="BExKFA3VI1CZK21SM0N3LZWT9LA1" localSheetId="21" hidden="1">#REF!</definedName>
    <definedName name="BExKFA3VI1CZK21SM0N3LZWT9LA1" localSheetId="14" hidden="1">#REF!</definedName>
    <definedName name="BExKFA3VI1CZK21SM0N3LZWT9LA1" hidden="1">#REF!</definedName>
    <definedName name="BExKFBB29XXT9A2LVUXYSIVKPWGB" localSheetId="20" hidden="1">#REF!</definedName>
    <definedName name="BExKFBB29XXT9A2LVUXYSIVKPWGB" localSheetId="21" hidden="1">#REF!</definedName>
    <definedName name="BExKFBB29XXT9A2LVUXYSIVKPWGB" localSheetId="14" hidden="1">#REF!</definedName>
    <definedName name="BExKFBB29XXT9A2LVUXYSIVKPWGB" hidden="1">#REF!</definedName>
    <definedName name="BExKFINBFV5J2NFRCL4YUO3YF0ZE" localSheetId="20" hidden="1">#REF!</definedName>
    <definedName name="BExKFINBFV5J2NFRCL4YUO3YF0ZE" localSheetId="21" hidden="1">#REF!</definedName>
    <definedName name="BExKFINBFV5J2NFRCL4YUO3YF0ZE" localSheetId="14" hidden="1">#REF!</definedName>
    <definedName name="BExKFINBFV5J2NFRCL4YUO3YF0ZE" hidden="1">#REF!</definedName>
    <definedName name="BExKFISRBFACTAMJSALEYMY66F6X" localSheetId="20" hidden="1">#REF!</definedName>
    <definedName name="BExKFISRBFACTAMJSALEYMY66F6X" localSheetId="21" hidden="1">#REF!</definedName>
    <definedName name="BExKFISRBFACTAMJSALEYMY66F6X" localSheetId="14" hidden="1">#REF!</definedName>
    <definedName name="BExKFISRBFACTAMJSALEYMY66F6X" hidden="1">#REF!</definedName>
    <definedName name="BExKFOSK5DJ151C4E8544UWMYTOC" localSheetId="20" hidden="1">#REF!</definedName>
    <definedName name="BExKFOSK5DJ151C4E8544UWMYTOC" localSheetId="21" hidden="1">#REF!</definedName>
    <definedName name="BExKFOSK5DJ151C4E8544UWMYTOC" localSheetId="14" hidden="1">#REF!</definedName>
    <definedName name="BExKFOSK5DJ151C4E8544UWMYTOC" hidden="1">#REF!</definedName>
    <definedName name="BExKFWL3DE1V1VOVHAFYBE85QUB7" localSheetId="20" hidden="1">#REF!</definedName>
    <definedName name="BExKFWL3DE1V1VOVHAFYBE85QUB7" localSheetId="21" hidden="1">#REF!</definedName>
    <definedName name="BExKFWL3DE1V1VOVHAFYBE85QUB7" localSheetId="14" hidden="1">#REF!</definedName>
    <definedName name="BExKFWL3DE1V1VOVHAFYBE85QUB7" hidden="1">#REF!</definedName>
    <definedName name="BExKFXS9NDEWPZDVGLTMOM3CFO7N" localSheetId="20" hidden="1">#REF!</definedName>
    <definedName name="BExKFXS9NDEWPZDVGLTMOM3CFO7N" localSheetId="21" hidden="1">#REF!</definedName>
    <definedName name="BExKFXS9NDEWPZDVGLTMOM3CFO7N" localSheetId="14" hidden="1">#REF!</definedName>
    <definedName name="BExKFXS9NDEWPZDVGLTMOM3CFO7N" hidden="1">#REF!</definedName>
    <definedName name="BExKFYJC4EVEV54F82K6VKP7Q3OU" localSheetId="20" hidden="1">#REF!</definedName>
    <definedName name="BExKFYJC4EVEV54F82K6VKP7Q3OU" localSheetId="21" hidden="1">#REF!</definedName>
    <definedName name="BExKFYJC4EVEV54F82K6VKP7Q3OU" localSheetId="14" hidden="1">#REF!</definedName>
    <definedName name="BExKFYJC4EVEV54F82K6VKP7Q3OU" hidden="1">#REF!</definedName>
    <definedName name="BExKG4IYHBKQQ8J8FN10GB2IKO33" localSheetId="20" hidden="1">#REF!</definedName>
    <definedName name="BExKG4IYHBKQQ8J8FN10GB2IKO33" localSheetId="21" hidden="1">#REF!</definedName>
    <definedName name="BExKG4IYHBKQQ8J8FN10GB2IKO33" localSheetId="14" hidden="1">#REF!</definedName>
    <definedName name="BExKG4IYHBKQQ8J8FN10GB2IKO33" hidden="1">#REF!</definedName>
    <definedName name="BExKGBVDO2JNJUFOFQMF0RJG03ZK" localSheetId="20" hidden="1">#REF!</definedName>
    <definedName name="BExKGBVDO2JNJUFOFQMF0RJG03ZK" localSheetId="21" hidden="1">#REF!</definedName>
    <definedName name="BExKGBVDO2JNJUFOFQMF0RJG03ZK" localSheetId="14" hidden="1">#REF!</definedName>
    <definedName name="BExKGBVDO2JNJUFOFQMF0RJG03ZK" hidden="1">#REF!</definedName>
    <definedName name="BExKGF0L44S78D33WMQ1A75TRKB9" localSheetId="20" hidden="1">#REF!</definedName>
    <definedName name="BExKGF0L44S78D33WMQ1A75TRKB9" localSheetId="21" hidden="1">#REF!</definedName>
    <definedName name="BExKGF0L44S78D33WMQ1A75TRKB9" localSheetId="14" hidden="1">#REF!</definedName>
    <definedName name="BExKGF0L44S78D33WMQ1A75TRKB9" hidden="1">#REF!</definedName>
    <definedName name="BExKGFRN31B3G20LMQ4LRF879J68" localSheetId="20" hidden="1">#REF!</definedName>
    <definedName name="BExKGFRN31B3G20LMQ4LRF879J68" localSheetId="21" hidden="1">#REF!</definedName>
    <definedName name="BExKGFRN31B3G20LMQ4LRF879J68" localSheetId="14" hidden="1">#REF!</definedName>
    <definedName name="BExKGFRN31B3G20LMQ4LRF879J68" hidden="1">#REF!</definedName>
    <definedName name="BExKGJD3U3ADZILP20U3EURP0UQP" localSheetId="20" hidden="1">#REF!</definedName>
    <definedName name="BExKGJD3U3ADZILP20U3EURP0UQP" localSheetId="21" hidden="1">#REF!</definedName>
    <definedName name="BExKGJD3U3ADZILP20U3EURP0UQP" localSheetId="14" hidden="1">#REF!</definedName>
    <definedName name="BExKGJD3U3ADZILP20U3EURP0UQP" hidden="1">#REF!</definedName>
    <definedName name="BExKGNK5YGKP0YHHTAAOV17Z9EIM" localSheetId="20" hidden="1">#REF!</definedName>
    <definedName name="BExKGNK5YGKP0YHHTAAOV17Z9EIM" localSheetId="21" hidden="1">#REF!</definedName>
    <definedName name="BExKGNK5YGKP0YHHTAAOV17Z9EIM" localSheetId="14" hidden="1">#REF!</definedName>
    <definedName name="BExKGNK5YGKP0YHHTAAOV17Z9EIM" hidden="1">#REF!</definedName>
    <definedName name="BExKGV77YH9YXIQTRKK2331QGYKF" localSheetId="20" hidden="1">#REF!</definedName>
    <definedName name="BExKGV77YH9YXIQTRKK2331QGYKF" localSheetId="21" hidden="1">#REF!</definedName>
    <definedName name="BExKGV77YH9YXIQTRKK2331QGYKF" localSheetId="14" hidden="1">#REF!</definedName>
    <definedName name="BExKGV77YH9YXIQTRKK2331QGYKF" hidden="1">#REF!</definedName>
    <definedName name="BExKH3FTZ5VGTB86W9M4AB39R0G8" localSheetId="20" hidden="1">#REF!</definedName>
    <definedName name="BExKH3FTZ5VGTB86W9M4AB39R0G8" localSheetId="21" hidden="1">#REF!</definedName>
    <definedName name="BExKH3FTZ5VGTB86W9M4AB39R0G8" localSheetId="14" hidden="1">#REF!</definedName>
    <definedName name="BExKH3FTZ5VGTB86W9M4AB39R0G8" hidden="1">#REF!</definedName>
    <definedName name="BExKH3FV5U5O6XZM7STS3NZKQFGJ" localSheetId="20" hidden="1">#REF!</definedName>
    <definedName name="BExKH3FV5U5O6XZM7STS3NZKQFGJ" localSheetId="21" hidden="1">#REF!</definedName>
    <definedName name="BExKH3FV5U5O6XZM7STS3NZKQFGJ" localSheetId="14" hidden="1">#REF!</definedName>
    <definedName name="BExKH3FV5U5O6XZM7STS3NZKQFGJ" hidden="1">#REF!</definedName>
    <definedName name="BExKH3W5435VN8DZ68OCKI93SEO4" localSheetId="20" hidden="1">#REF!</definedName>
    <definedName name="BExKH3W5435VN8DZ68OCKI93SEO4" localSheetId="21" hidden="1">#REF!</definedName>
    <definedName name="BExKH3W5435VN8DZ68OCKI93SEO4" localSheetId="14" hidden="1">#REF!</definedName>
    <definedName name="BExKH3W5435VN8DZ68OCKI93SEO4" hidden="1">#REF!</definedName>
    <definedName name="BExKH9L4L5ZUAA98QAZ7DB7YH4QE" localSheetId="20" hidden="1">#REF!</definedName>
    <definedName name="BExKH9L4L5ZUAA98QAZ7DB7YH4QE" localSheetId="21" hidden="1">#REF!</definedName>
    <definedName name="BExKH9L4L5ZUAA98QAZ7DB7YH4QE" localSheetId="14" hidden="1">#REF!</definedName>
    <definedName name="BExKH9L4L5ZUAA98QAZ7DB7YH4QE" hidden="1">#REF!</definedName>
    <definedName name="BExKHAMUH8NR3HRV0V6FHJE3ROLN" localSheetId="20" hidden="1">#REF!</definedName>
    <definedName name="BExKHAMUH8NR3HRV0V6FHJE3ROLN" localSheetId="21" hidden="1">#REF!</definedName>
    <definedName name="BExKHAMUH8NR3HRV0V6FHJE3ROLN" localSheetId="14" hidden="1">#REF!</definedName>
    <definedName name="BExKHAMUH8NR3HRV0V6FHJE3ROLN" hidden="1">#REF!</definedName>
    <definedName name="BExKHCFKOWFHO2WW0N7Y5XDXEWAO" localSheetId="20" hidden="1">#REF!</definedName>
    <definedName name="BExKHCFKOWFHO2WW0N7Y5XDXEWAO" localSheetId="21" hidden="1">#REF!</definedName>
    <definedName name="BExKHCFKOWFHO2WW0N7Y5XDXEWAO" localSheetId="14" hidden="1">#REF!</definedName>
    <definedName name="BExKHCFKOWFHO2WW0N7Y5XDXEWAO" hidden="1">#REF!</definedName>
    <definedName name="BExKHIVLONZ46HLMR50DEXKEUNEP" localSheetId="20" hidden="1">#REF!</definedName>
    <definedName name="BExKHIVLONZ46HLMR50DEXKEUNEP" localSheetId="21" hidden="1">#REF!</definedName>
    <definedName name="BExKHIVLONZ46HLMR50DEXKEUNEP" localSheetId="14" hidden="1">#REF!</definedName>
    <definedName name="BExKHIVLONZ46HLMR50DEXKEUNEP" hidden="1">#REF!</definedName>
    <definedName name="BExKHPM9XA0ADDK7TUR0N38EXWEP" localSheetId="20" hidden="1">#REF!</definedName>
    <definedName name="BExKHPM9XA0ADDK7TUR0N38EXWEP" localSheetId="21" hidden="1">#REF!</definedName>
    <definedName name="BExKHPM9XA0ADDK7TUR0N38EXWEP" localSheetId="14" hidden="1">#REF!</definedName>
    <definedName name="BExKHPM9XA0ADDK7TUR0N38EXWEP" hidden="1">#REF!</definedName>
    <definedName name="BExKHQYXEM47TMIQRQVHE4T5LT8K" localSheetId="20" hidden="1">#REF!</definedName>
    <definedName name="BExKHQYXEM47TMIQRQVHE4T5LT8K" localSheetId="21" hidden="1">#REF!</definedName>
    <definedName name="BExKHQYXEM47TMIQRQVHE4T5LT8K" localSheetId="14" hidden="1">#REF!</definedName>
    <definedName name="BExKHQYXEM47TMIQRQVHE4T5LT8K" hidden="1">#REF!</definedName>
    <definedName name="BExKI4076KXCDE5KXL79KT36OKLO" localSheetId="20" hidden="1">#REF!</definedName>
    <definedName name="BExKI4076KXCDE5KXL79KT36OKLO" localSheetId="21" hidden="1">#REF!</definedName>
    <definedName name="BExKI4076KXCDE5KXL79KT36OKLO" localSheetId="14" hidden="1">#REF!</definedName>
    <definedName name="BExKI4076KXCDE5KXL79KT36OKLO" hidden="1">#REF!</definedName>
    <definedName name="BExKI7AUWXBP1WBLFRIYSNQZDWCY" localSheetId="20" hidden="1">#REF!</definedName>
    <definedName name="BExKI7AUWXBP1WBLFRIYSNQZDWCY" localSheetId="21" hidden="1">#REF!</definedName>
    <definedName name="BExKI7AUWXBP1WBLFRIYSNQZDWCY" localSheetId="14" hidden="1">#REF!</definedName>
    <definedName name="BExKI7AUWXBP1WBLFRIYSNQZDWCY" hidden="1">#REF!</definedName>
    <definedName name="BExKI7LO70WYISR7Q0Y1ZDWO9M3B" localSheetId="20" hidden="1">#REF!</definedName>
    <definedName name="BExKI7LO70WYISR7Q0Y1ZDWO9M3B" localSheetId="21" hidden="1">#REF!</definedName>
    <definedName name="BExKI7LO70WYISR7Q0Y1ZDWO9M3B" localSheetId="14" hidden="1">#REF!</definedName>
    <definedName name="BExKI7LO70WYISR7Q0Y1ZDWO9M3B" hidden="1">#REF!</definedName>
    <definedName name="BExKIF3EIT434ZQKMDXUBJCRLMK8" localSheetId="20" hidden="1">#REF!</definedName>
    <definedName name="BExKIF3EIT434ZQKMDXUBJCRLMK8" localSheetId="21" hidden="1">#REF!</definedName>
    <definedName name="BExKIF3EIT434ZQKMDXUBJCRLMK8" localSheetId="14" hidden="1">#REF!</definedName>
    <definedName name="BExKIF3EIT434ZQKMDXUBJCRLMK8" hidden="1">#REF!</definedName>
    <definedName name="BExKIGQV6TXIZG039HBOJU62WP2U" localSheetId="20" hidden="1">#REF!</definedName>
    <definedName name="BExKIGQV6TXIZG039HBOJU62WP2U" localSheetId="21" hidden="1">#REF!</definedName>
    <definedName name="BExKIGQV6TXIZG039HBOJU62WP2U" localSheetId="14" hidden="1">#REF!</definedName>
    <definedName name="BExKIGQV6TXIZG039HBOJU62WP2U" hidden="1">#REF!</definedName>
    <definedName name="BExKILE008SF3KTAN8WML3XKI1NZ" localSheetId="20" hidden="1">#REF!</definedName>
    <definedName name="BExKILE008SF3KTAN8WML3XKI1NZ" localSheetId="21" hidden="1">#REF!</definedName>
    <definedName name="BExKILE008SF3KTAN8WML3XKI1NZ" localSheetId="14" hidden="1">#REF!</definedName>
    <definedName name="BExKILE008SF3KTAN8WML3XKI1NZ" hidden="1">#REF!</definedName>
    <definedName name="BExKINSBB6RS7I489QHMCOMU4Z2X" localSheetId="20" hidden="1">#REF!</definedName>
    <definedName name="BExKINSBB6RS7I489QHMCOMU4Z2X" localSheetId="21" hidden="1">#REF!</definedName>
    <definedName name="BExKINSBB6RS7I489QHMCOMU4Z2X" localSheetId="14" hidden="1">#REF!</definedName>
    <definedName name="BExKINSBB6RS7I489QHMCOMU4Z2X" hidden="1">#REF!</definedName>
    <definedName name="BExKINXMPEA03CETGL1VOW1XRJIR" localSheetId="20" hidden="1">#REF!</definedName>
    <definedName name="BExKINXMPEA03CETGL1VOW1XRJIR" localSheetId="21" hidden="1">#REF!</definedName>
    <definedName name="BExKINXMPEA03CETGL1VOW1XRJIR" localSheetId="14" hidden="1">#REF!</definedName>
    <definedName name="BExKINXMPEA03CETGL1VOW1XRJIR" hidden="1">#REF!</definedName>
    <definedName name="BExKITBU5LXLZYDJS3D3BAVWEY3U" localSheetId="20" hidden="1">#REF!</definedName>
    <definedName name="BExKITBU5LXLZYDJS3D3BAVWEY3U" localSheetId="21" hidden="1">#REF!</definedName>
    <definedName name="BExKITBU5LXLZYDJS3D3BAVWEY3U" localSheetId="14" hidden="1">#REF!</definedName>
    <definedName name="BExKITBU5LXLZYDJS3D3BAVWEY3U" hidden="1">#REF!</definedName>
    <definedName name="BExKIU87ZKSOC2DYZWFK6SAK9I8E" localSheetId="20" hidden="1">#REF!</definedName>
    <definedName name="BExKIU87ZKSOC2DYZWFK6SAK9I8E" localSheetId="21" hidden="1">#REF!</definedName>
    <definedName name="BExKIU87ZKSOC2DYZWFK6SAK9I8E" localSheetId="14" hidden="1">#REF!</definedName>
    <definedName name="BExKIU87ZKSOC2DYZWFK6SAK9I8E" hidden="1">#REF!</definedName>
    <definedName name="BExKJ449HLYX2DJ9UF0H9GTPSQ73" localSheetId="20" hidden="1">#REF!</definedName>
    <definedName name="BExKJ449HLYX2DJ9UF0H9GTPSQ73" localSheetId="21" hidden="1">#REF!</definedName>
    <definedName name="BExKJ449HLYX2DJ9UF0H9GTPSQ73" localSheetId="14" hidden="1">#REF!</definedName>
    <definedName name="BExKJ449HLYX2DJ9UF0H9GTPSQ73" hidden="1">#REF!</definedName>
    <definedName name="BExKJ5649R9IC0GKQD6QI2G7C99Q" localSheetId="20" hidden="1">#REF!</definedName>
    <definedName name="BExKJ5649R9IC0GKQD6QI2G7C99Q" localSheetId="21" hidden="1">#REF!</definedName>
    <definedName name="BExKJ5649R9IC0GKQD6QI2G7C99Q" localSheetId="14" hidden="1">#REF!</definedName>
    <definedName name="BExKJ5649R9IC0GKQD6QI2G7C99Q" hidden="1">#REF!</definedName>
    <definedName name="BExKJEB4FXIMV2AAE9S3FCGRK1R0" localSheetId="20" hidden="1">#REF!</definedName>
    <definedName name="BExKJEB4FXIMV2AAE9S3FCGRK1R0" localSheetId="21" hidden="1">#REF!</definedName>
    <definedName name="BExKJEB4FXIMV2AAE9S3FCGRK1R0" localSheetId="14" hidden="1">#REF!</definedName>
    <definedName name="BExKJEB4FXIMV2AAE9S3FCGRK1R0" hidden="1">#REF!</definedName>
    <definedName name="BExKJELX2RUC8UEC56IZPYYZXHA7" localSheetId="20" hidden="1">#REF!</definedName>
    <definedName name="BExKJELX2RUC8UEC56IZPYYZXHA7" localSheetId="21" hidden="1">#REF!</definedName>
    <definedName name="BExKJELX2RUC8UEC56IZPYYZXHA7" localSheetId="14" hidden="1">#REF!</definedName>
    <definedName name="BExKJELX2RUC8UEC56IZPYYZXHA7" hidden="1">#REF!</definedName>
    <definedName name="BExKJI7CV9I6ILFIZ3SVO4DGK64J" localSheetId="20" hidden="1">#REF!</definedName>
    <definedName name="BExKJI7CV9I6ILFIZ3SVO4DGK64J" localSheetId="21" hidden="1">#REF!</definedName>
    <definedName name="BExKJI7CV9I6ILFIZ3SVO4DGK64J" localSheetId="14" hidden="1">#REF!</definedName>
    <definedName name="BExKJI7CV9I6ILFIZ3SVO4DGK64J" hidden="1">#REF!</definedName>
    <definedName name="BExKJINMXS61G2TZEXCJAWVV4F57" localSheetId="20" hidden="1">#REF!</definedName>
    <definedName name="BExKJINMXS61G2TZEXCJAWVV4F57" localSheetId="21" hidden="1">#REF!</definedName>
    <definedName name="BExKJINMXS61G2TZEXCJAWVV4F57" localSheetId="14" hidden="1">#REF!</definedName>
    <definedName name="BExKJINMXS61G2TZEXCJAWVV4F57" hidden="1">#REF!</definedName>
    <definedName name="BExKJK5ME8KB7HA0180L7OUZDDGV" localSheetId="20" hidden="1">#REF!</definedName>
    <definedName name="BExKJK5ME8KB7HA0180L7OUZDDGV" localSheetId="21" hidden="1">#REF!</definedName>
    <definedName name="BExKJK5ME8KB7HA0180L7OUZDDGV" localSheetId="14" hidden="1">#REF!</definedName>
    <definedName name="BExKJK5ME8KB7HA0180L7OUZDDGV" hidden="1">#REF!</definedName>
    <definedName name="BExKJLY652HI5GNEEWQXOB08K2C1" localSheetId="20" hidden="1">#REF!</definedName>
    <definedName name="BExKJLY652HI5GNEEWQXOB08K2C1" localSheetId="21" hidden="1">#REF!</definedName>
    <definedName name="BExKJLY652HI5GNEEWQXOB08K2C1" localSheetId="14" hidden="1">#REF!</definedName>
    <definedName name="BExKJLY652HI5GNEEWQXOB08K2C1" hidden="1">#REF!</definedName>
    <definedName name="BExKJN5IF0VMDILJ5K8ZENF2QYV1" localSheetId="20" hidden="1">#REF!</definedName>
    <definedName name="BExKJN5IF0VMDILJ5K8ZENF2QYV1" localSheetId="21" hidden="1">#REF!</definedName>
    <definedName name="BExKJN5IF0VMDILJ5K8ZENF2QYV1" localSheetId="14" hidden="1">#REF!</definedName>
    <definedName name="BExKJN5IF0VMDILJ5K8ZENF2QYV1" hidden="1">#REF!</definedName>
    <definedName name="BExKJUSJPFUIK20FTVAFJWR2OUYX" localSheetId="20" hidden="1">#REF!</definedName>
    <definedName name="BExKJUSJPFUIK20FTVAFJWR2OUYX" localSheetId="21" hidden="1">#REF!</definedName>
    <definedName name="BExKJUSJPFUIK20FTVAFJWR2OUYX" localSheetId="14" hidden="1">#REF!</definedName>
    <definedName name="BExKJUSJPFUIK20FTVAFJWR2OUYX" hidden="1">#REF!</definedName>
    <definedName name="BExKJXHNZTE5OMRQ1KTVM1DIQE9I" localSheetId="20" hidden="1">#REF!</definedName>
    <definedName name="BExKJXHNZTE5OMRQ1KTVM1DIQE9I" localSheetId="21" hidden="1">#REF!</definedName>
    <definedName name="BExKJXHNZTE5OMRQ1KTVM1DIQE9I" localSheetId="14" hidden="1">#REF!</definedName>
    <definedName name="BExKJXHNZTE5OMRQ1KTVM1DIQE9I" hidden="1">#REF!</definedName>
    <definedName name="BExKK8VP5RS3D0UXZVKA37C4SYBP" localSheetId="20" hidden="1">#REF!</definedName>
    <definedName name="BExKK8VP5RS3D0UXZVKA37C4SYBP" localSheetId="21" hidden="1">#REF!</definedName>
    <definedName name="BExKK8VP5RS3D0UXZVKA37C4SYBP" localSheetId="14" hidden="1">#REF!</definedName>
    <definedName name="BExKK8VP5RS3D0UXZVKA37C4SYBP" hidden="1">#REF!</definedName>
    <definedName name="BExKKIM9NPF6B3SPMPIQB27HQME4" localSheetId="20" hidden="1">#REF!</definedName>
    <definedName name="BExKKIM9NPF6B3SPMPIQB27HQME4" localSheetId="21" hidden="1">#REF!</definedName>
    <definedName name="BExKKIM9NPF6B3SPMPIQB27HQME4" localSheetId="14" hidden="1">#REF!</definedName>
    <definedName name="BExKKIM9NPF6B3SPMPIQB27HQME4" hidden="1">#REF!</definedName>
    <definedName name="BExKKIX1BCBQ4R3K41QD8NTV0OV0" localSheetId="20" hidden="1">#REF!</definedName>
    <definedName name="BExKKIX1BCBQ4R3K41QD8NTV0OV0" localSheetId="21" hidden="1">#REF!</definedName>
    <definedName name="BExKKIX1BCBQ4R3K41QD8NTV0OV0" localSheetId="14" hidden="1">#REF!</definedName>
    <definedName name="BExKKIX1BCBQ4R3K41QD8NTV0OV0" hidden="1">#REF!</definedName>
    <definedName name="BExKKJ2IHMOO66DQ0V2YABR4GV05" localSheetId="20" hidden="1">#REF!</definedName>
    <definedName name="BExKKJ2IHMOO66DQ0V2YABR4GV05" localSheetId="21" hidden="1">#REF!</definedName>
    <definedName name="BExKKJ2IHMOO66DQ0V2YABR4GV05" localSheetId="14" hidden="1">#REF!</definedName>
    <definedName name="BExKKJ2IHMOO66DQ0V2YABR4GV05" hidden="1">#REF!</definedName>
    <definedName name="BExKKQ3ZWADYV03YHMXDOAMU90EB" localSheetId="20" hidden="1">#REF!</definedName>
    <definedName name="BExKKQ3ZWADYV03YHMXDOAMU90EB" localSheetId="21" hidden="1">#REF!</definedName>
    <definedName name="BExKKQ3ZWADYV03YHMXDOAMU90EB" localSheetId="14" hidden="1">#REF!</definedName>
    <definedName name="BExKKQ3ZWADYV03YHMXDOAMU90EB" hidden="1">#REF!</definedName>
    <definedName name="BExKKUGD2HMJWQEYZ8H3X1BMXFS9" localSheetId="20" hidden="1">#REF!</definedName>
    <definedName name="BExKKUGD2HMJWQEYZ8H3X1BMXFS9" localSheetId="21" hidden="1">#REF!</definedName>
    <definedName name="BExKKUGD2HMJWQEYZ8H3X1BMXFS9" localSheetId="14" hidden="1">#REF!</definedName>
    <definedName name="BExKKUGD2HMJWQEYZ8H3X1BMXFS9" hidden="1">#REF!</definedName>
    <definedName name="BExKKX05KCZZZPKOR1NE5A8RGVT4" localSheetId="20" hidden="1">#REF!</definedName>
    <definedName name="BExKKX05KCZZZPKOR1NE5A8RGVT4" localSheetId="21" hidden="1">#REF!</definedName>
    <definedName name="BExKKX05KCZZZPKOR1NE5A8RGVT4" localSheetId="14" hidden="1">#REF!</definedName>
    <definedName name="BExKKX05KCZZZPKOR1NE5A8RGVT4" hidden="1">#REF!</definedName>
    <definedName name="BExKL3QUCLQLECGZM555PRF8EN56" localSheetId="20" hidden="1">#REF!</definedName>
    <definedName name="BExKL3QUCLQLECGZM555PRF8EN56" localSheetId="21" hidden="1">#REF!</definedName>
    <definedName name="BExKL3QUCLQLECGZM555PRF8EN56" localSheetId="14" hidden="1">#REF!</definedName>
    <definedName name="BExKL3QUCLQLECGZM555PRF8EN56" hidden="1">#REF!</definedName>
    <definedName name="BExKL7CGLA62V9UQH9ZDEHIK8W4O" localSheetId="20" hidden="1">#REF!</definedName>
    <definedName name="BExKL7CGLA62V9UQH9ZDEHIK8W4O" localSheetId="21" hidden="1">#REF!</definedName>
    <definedName name="BExKL7CGLA62V9UQH9ZDEHIK8W4O" localSheetId="14" hidden="1">#REF!</definedName>
    <definedName name="BExKL7CGLA62V9UQH9ZDEHIK8W4O" hidden="1">#REF!</definedName>
    <definedName name="BExKLD6S9L66QYREYHBE5J44OK7X" localSheetId="20" hidden="1">#REF!</definedName>
    <definedName name="BExKLD6S9L66QYREYHBE5J44OK7X" localSheetId="21" hidden="1">#REF!</definedName>
    <definedName name="BExKLD6S9L66QYREYHBE5J44OK7X" localSheetId="14" hidden="1">#REF!</definedName>
    <definedName name="BExKLD6S9L66QYREYHBE5J44OK7X" hidden="1">#REF!</definedName>
    <definedName name="BExKLEZK32L28GYJWVO63BZ5E1JD" localSheetId="20" hidden="1">#REF!</definedName>
    <definedName name="BExKLEZK32L28GYJWVO63BZ5E1JD" localSheetId="21" hidden="1">#REF!</definedName>
    <definedName name="BExKLEZK32L28GYJWVO63BZ5E1JD" localSheetId="14" hidden="1">#REF!</definedName>
    <definedName name="BExKLEZK32L28GYJWVO63BZ5E1JD" hidden="1">#REF!</definedName>
    <definedName name="BExKLLKVVHT06LA55JB2FC871DC5" localSheetId="20" hidden="1">#REF!</definedName>
    <definedName name="BExKLLKVVHT06LA55JB2FC871DC5" localSheetId="21" hidden="1">#REF!</definedName>
    <definedName name="BExKLLKVVHT06LA55JB2FC871DC5" localSheetId="14" hidden="1">#REF!</definedName>
    <definedName name="BExKLLKVVHT06LA55JB2FC871DC5" hidden="1">#REF!</definedName>
    <definedName name="BExKMKNALVJRCZS69GFJA4M1J08O" localSheetId="20" hidden="1">#REF!</definedName>
    <definedName name="BExKMKNALVJRCZS69GFJA4M1J08O" localSheetId="21" hidden="1">#REF!</definedName>
    <definedName name="BExKMKNALVJRCZS69GFJA4M1J08O" localSheetId="14" hidden="1">#REF!</definedName>
    <definedName name="BExKMKNALVJRCZS69GFJA4M1J08O" hidden="1">#REF!</definedName>
    <definedName name="BExKMMFZIDRFNSBCWVADJ4S2JE52" localSheetId="20" hidden="1">#REF!</definedName>
    <definedName name="BExKMMFZIDRFNSBCWVADJ4S2JE52" localSheetId="21" hidden="1">#REF!</definedName>
    <definedName name="BExKMMFZIDRFNSBCWVADJ4S2JE52" localSheetId="14" hidden="1">#REF!</definedName>
    <definedName name="BExKMMFZIDRFNSBCWVADJ4S2JE52" hidden="1">#REF!</definedName>
    <definedName name="BExKMRZJS845FERFW6HUXLFAOMYD" localSheetId="20" hidden="1">#REF!</definedName>
    <definedName name="BExKMRZJS845FERFW6HUXLFAOMYD" localSheetId="21" hidden="1">#REF!</definedName>
    <definedName name="BExKMRZJS845FERFW6HUXLFAOMYD" localSheetId="14" hidden="1">#REF!</definedName>
    <definedName name="BExKMRZJS845FERFW6HUXLFAOMYD" hidden="1">#REF!</definedName>
    <definedName name="BExKMS514WWPGUGRYGTH6XU97T8B" localSheetId="20" hidden="1">#REF!</definedName>
    <definedName name="BExKMS514WWPGUGRYGTH6XU97T8B" localSheetId="21" hidden="1">#REF!</definedName>
    <definedName name="BExKMS514WWPGUGRYGTH6XU97T8B" localSheetId="14" hidden="1">#REF!</definedName>
    <definedName name="BExKMS514WWPGUGRYGTH6XU97T8B" hidden="1">#REF!</definedName>
    <definedName name="BExKMUDV8AH8HQAD5HJVUW7GFDWU" localSheetId="20" hidden="1">#REF!</definedName>
    <definedName name="BExKMUDV8AH8HQAD5HJVUW7GFDWU" localSheetId="21" hidden="1">#REF!</definedName>
    <definedName name="BExKMUDV8AH8HQAD5HJVUW7GFDWU" localSheetId="14" hidden="1">#REF!</definedName>
    <definedName name="BExKMUDV8AH8HQAD5HJVUW7GFDWU" hidden="1">#REF!</definedName>
    <definedName name="BExKMWBX4EH3EYJ07UFEM08NB40Z" localSheetId="20" hidden="1">#REF!</definedName>
    <definedName name="BExKMWBX4EH3EYJ07UFEM08NB40Z" localSheetId="21" hidden="1">#REF!</definedName>
    <definedName name="BExKMWBX4EH3EYJ07UFEM08NB40Z" localSheetId="14" hidden="1">#REF!</definedName>
    <definedName name="BExKMWBX4EH3EYJ07UFEM08NB40Z" hidden="1">#REF!</definedName>
    <definedName name="BExKN4Q70IU9OY91QRUSK3044MQD" localSheetId="20" hidden="1">#REF!</definedName>
    <definedName name="BExKN4Q70IU9OY91QRUSK3044MQD" localSheetId="21" hidden="1">#REF!</definedName>
    <definedName name="BExKN4Q70IU9OY91QRUSK3044MQD" localSheetId="14" hidden="1">#REF!</definedName>
    <definedName name="BExKN4Q70IU9OY91QRUSK3044MQD" hidden="1">#REF!</definedName>
    <definedName name="BExKNBGV2IR3S7M0BX4810KZB4V3" localSheetId="20" hidden="1">#REF!</definedName>
    <definedName name="BExKNBGV2IR3S7M0BX4810KZB4V3" localSheetId="21" hidden="1">#REF!</definedName>
    <definedName name="BExKNBGV2IR3S7M0BX4810KZB4V3" localSheetId="14" hidden="1">#REF!</definedName>
    <definedName name="BExKNBGV2IR3S7M0BX4810KZB4V3" hidden="1">#REF!</definedName>
    <definedName name="BExKNCTBZTSY3MO42VU5PLV6YUHZ" localSheetId="20" hidden="1">#REF!</definedName>
    <definedName name="BExKNCTBZTSY3MO42VU5PLV6YUHZ" localSheetId="21" hidden="1">#REF!</definedName>
    <definedName name="BExKNCTBZTSY3MO42VU5PLV6YUHZ" localSheetId="14" hidden="1">#REF!</definedName>
    <definedName name="BExKNCTBZTSY3MO42VU5PLV6YUHZ" hidden="1">#REF!</definedName>
    <definedName name="BExKNGV2YY749C42AQ2T9QNIE5C3" localSheetId="20" hidden="1">#REF!</definedName>
    <definedName name="BExKNGV2YY749C42AQ2T9QNIE5C3" localSheetId="21" hidden="1">#REF!</definedName>
    <definedName name="BExKNGV2YY749C42AQ2T9QNIE5C3" localSheetId="14" hidden="1">#REF!</definedName>
    <definedName name="BExKNGV2YY749C42AQ2T9QNIE5C3" hidden="1">#REF!</definedName>
    <definedName name="BExKNH0F1WPNUEQITIUN5T4NDX9H" localSheetId="20" hidden="1">#REF!</definedName>
    <definedName name="BExKNH0F1WPNUEQITIUN5T4NDX9H" localSheetId="21" hidden="1">#REF!</definedName>
    <definedName name="BExKNH0F1WPNUEQITIUN5T4NDX9H" localSheetId="14" hidden="1">#REF!</definedName>
    <definedName name="BExKNH0F1WPNUEQITIUN5T4NDX9H" hidden="1">#REF!</definedName>
    <definedName name="BExKNV8UOHVWEHDJWI2WMJ9X6QHZ" localSheetId="20" hidden="1">#REF!</definedName>
    <definedName name="BExKNV8UOHVWEHDJWI2WMJ9X6QHZ" localSheetId="21" hidden="1">#REF!</definedName>
    <definedName name="BExKNV8UOHVWEHDJWI2WMJ9X6QHZ" localSheetId="14" hidden="1">#REF!</definedName>
    <definedName name="BExKNV8UOHVWEHDJWI2WMJ9X6QHZ" hidden="1">#REF!</definedName>
    <definedName name="BExKNZLD7UATC1MYRNJD8H2NH4KU" localSheetId="20" hidden="1">#REF!</definedName>
    <definedName name="BExKNZLD7UATC1MYRNJD8H2NH4KU" localSheetId="21" hidden="1">#REF!</definedName>
    <definedName name="BExKNZLD7UATC1MYRNJD8H2NH4KU" localSheetId="14" hidden="1">#REF!</definedName>
    <definedName name="BExKNZLD7UATC1MYRNJD8H2NH4KU" hidden="1">#REF!</definedName>
    <definedName name="BExKNZQUKQQG2Y97R74G4O4BJP1L" localSheetId="20" hidden="1">#REF!</definedName>
    <definedName name="BExKNZQUKQQG2Y97R74G4O4BJP1L" localSheetId="21" hidden="1">#REF!</definedName>
    <definedName name="BExKNZQUKQQG2Y97R74G4O4BJP1L" localSheetId="14" hidden="1">#REF!</definedName>
    <definedName name="BExKNZQUKQQG2Y97R74G4O4BJP1L" hidden="1">#REF!</definedName>
    <definedName name="BExKO06X0EAD3ABEG1E8PWLDWHBA" localSheetId="20" hidden="1">#REF!</definedName>
    <definedName name="BExKO06X0EAD3ABEG1E8PWLDWHBA" localSheetId="21" hidden="1">#REF!</definedName>
    <definedName name="BExKO06X0EAD3ABEG1E8PWLDWHBA" localSheetId="14" hidden="1">#REF!</definedName>
    <definedName name="BExKO06X0EAD3ABEG1E8PWLDWHBA" hidden="1">#REF!</definedName>
    <definedName name="BExKO2AHHSGNI1AZOIOW21KPXKPE" localSheetId="20" hidden="1">#REF!</definedName>
    <definedName name="BExKO2AHHSGNI1AZOIOW21KPXKPE" localSheetId="21" hidden="1">#REF!</definedName>
    <definedName name="BExKO2AHHSGNI1AZOIOW21KPXKPE" localSheetId="14" hidden="1">#REF!</definedName>
    <definedName name="BExKO2AHHSGNI1AZOIOW21KPXKPE" hidden="1">#REF!</definedName>
    <definedName name="BExKO2FXWJWC5IZLDN8JHYILQJ2N" localSheetId="20" hidden="1">#REF!</definedName>
    <definedName name="BExKO2FXWJWC5IZLDN8JHYILQJ2N" localSheetId="21" hidden="1">#REF!</definedName>
    <definedName name="BExKO2FXWJWC5IZLDN8JHYILQJ2N" localSheetId="14" hidden="1">#REF!</definedName>
    <definedName name="BExKO2FXWJWC5IZLDN8JHYILQJ2N" hidden="1">#REF!</definedName>
    <definedName name="BExKO438WZ8FKOU00NURGFMOYXWN" localSheetId="20" hidden="1">#REF!</definedName>
    <definedName name="BExKO438WZ8FKOU00NURGFMOYXWN" localSheetId="21" hidden="1">#REF!</definedName>
    <definedName name="BExKO438WZ8FKOU00NURGFMOYXWN" localSheetId="14" hidden="1">#REF!</definedName>
    <definedName name="BExKO438WZ8FKOU00NURGFMOYXWN" hidden="1">#REF!</definedName>
    <definedName name="BExKO551EZ73M80UFHBQE7BQVU4L" localSheetId="20" hidden="1">#REF!</definedName>
    <definedName name="BExKO551EZ73M80UFHBQE7BQVU4L" localSheetId="21" hidden="1">#REF!</definedName>
    <definedName name="BExKO551EZ73M80UFHBQE7BQVU4L" localSheetId="14" hidden="1">#REF!</definedName>
    <definedName name="BExKO551EZ73M80UFHBQE7BQVU4L" hidden="1">#REF!</definedName>
    <definedName name="BExKOBA4VTRV9YG31IM1PDDO3J9M" localSheetId="20" hidden="1">#REF!</definedName>
    <definedName name="BExKOBA4VTRV9YG31IM1PDDO3J9M" localSheetId="21" hidden="1">#REF!</definedName>
    <definedName name="BExKOBA4VTRV9YG31IM1PDDO3J9M" localSheetId="14" hidden="1">#REF!</definedName>
    <definedName name="BExKOBA4VTRV9YG31IM1PDDO3J9M" hidden="1">#REF!</definedName>
    <definedName name="BExKODIZGWW2EQD0FEYW6WK6XLCM" localSheetId="20" hidden="1">#REF!</definedName>
    <definedName name="BExKODIZGWW2EQD0FEYW6WK6XLCM" localSheetId="21" hidden="1">#REF!</definedName>
    <definedName name="BExKODIZGWW2EQD0FEYW6WK6XLCM" localSheetId="14" hidden="1">#REF!</definedName>
    <definedName name="BExKODIZGWW2EQD0FEYW6WK6XLCM" hidden="1">#REF!</definedName>
    <definedName name="BExKOPO2HPWVQGAKW8LOZMPIDEFG" localSheetId="20" hidden="1">#REF!</definedName>
    <definedName name="BExKOPO2HPWVQGAKW8LOZMPIDEFG" localSheetId="21" hidden="1">#REF!</definedName>
    <definedName name="BExKOPO2HPWVQGAKW8LOZMPIDEFG" localSheetId="14" hidden="1">#REF!</definedName>
    <definedName name="BExKOPO2HPWVQGAKW8LOZMPIDEFG" hidden="1">#REF!</definedName>
    <definedName name="BExKP7SRQ3MN5BDYXV2XMBQNUH23" localSheetId="20" hidden="1">#REF!</definedName>
    <definedName name="BExKP7SRQ3MN5BDYXV2XMBQNUH23" localSheetId="21" hidden="1">#REF!</definedName>
    <definedName name="BExKP7SRQ3MN5BDYXV2XMBQNUH23" localSheetId="14" hidden="1">#REF!</definedName>
    <definedName name="BExKP7SRQ3MN5BDYXV2XMBQNUH23" hidden="1">#REF!</definedName>
    <definedName name="BExKPEZP0QTKOTLIMMIFSVTHQEEK" localSheetId="20" hidden="1">#REF!</definedName>
    <definedName name="BExKPEZP0QTKOTLIMMIFSVTHQEEK" localSheetId="21" hidden="1">#REF!</definedName>
    <definedName name="BExKPEZP0QTKOTLIMMIFSVTHQEEK" localSheetId="14" hidden="1">#REF!</definedName>
    <definedName name="BExKPEZP0QTKOTLIMMIFSVTHQEEK" hidden="1">#REF!</definedName>
    <definedName name="BExKPFFSVTL757PNITV8R9RN4452" localSheetId="20" hidden="1">#REF!</definedName>
    <definedName name="BExKPFFSVTL757PNITV8R9RN4452" localSheetId="21" hidden="1">#REF!</definedName>
    <definedName name="BExKPFFSVTL757PNITV8R9RN4452" localSheetId="14" hidden="1">#REF!</definedName>
    <definedName name="BExKPFFSVTL757PNITV8R9RN4452" hidden="1">#REF!</definedName>
    <definedName name="BExKPJHKPVROP9QX9BMBZMU2HEZ1" localSheetId="20" hidden="1">#REF!</definedName>
    <definedName name="BExKPJHKPVROP9QX9BMBZMU2HEZ1" localSheetId="21" hidden="1">#REF!</definedName>
    <definedName name="BExKPJHKPVROP9QX9BMBZMU2HEZ1" localSheetId="14" hidden="1">#REF!</definedName>
    <definedName name="BExKPJHKPVROP9QX9BMBZMU2HEZ1" hidden="1">#REF!</definedName>
    <definedName name="BExKPLQJX0HJ8OTXBXH9IC9J2V0W" localSheetId="20" hidden="1">#REF!</definedName>
    <definedName name="BExKPLQJX0HJ8OTXBXH9IC9J2V0W" localSheetId="21" hidden="1">#REF!</definedName>
    <definedName name="BExKPLQJX0HJ8OTXBXH9IC9J2V0W" localSheetId="14" hidden="1">#REF!</definedName>
    <definedName name="BExKPLQJX0HJ8OTXBXH9IC9J2V0W" hidden="1">#REF!</definedName>
    <definedName name="BExKPN8C7GN36ZJZHLOB74LU6KT0" localSheetId="20" hidden="1">#REF!</definedName>
    <definedName name="BExKPN8C7GN36ZJZHLOB74LU6KT0" localSheetId="21" hidden="1">#REF!</definedName>
    <definedName name="BExKPN8C7GN36ZJZHLOB74LU6KT0" localSheetId="14" hidden="1">#REF!</definedName>
    <definedName name="BExKPN8C7GN36ZJZHLOB74LU6KT0" hidden="1">#REF!</definedName>
    <definedName name="BExKPX9VZ1J5021Q98K60HMPJU58" localSheetId="20" hidden="1">#REF!</definedName>
    <definedName name="BExKPX9VZ1J5021Q98K60HMPJU58" localSheetId="21" hidden="1">#REF!</definedName>
    <definedName name="BExKPX9VZ1J5021Q98K60HMPJU58" localSheetId="14" hidden="1">#REF!</definedName>
    <definedName name="BExKPX9VZ1J5021Q98K60HMPJU58" hidden="1">#REF!</definedName>
    <definedName name="BExKQGGEP203MUWSJVORTY7RFOFT" localSheetId="20" hidden="1">#REF!</definedName>
    <definedName name="BExKQGGEP203MUWSJVORTY7RFOFT" localSheetId="21" hidden="1">#REF!</definedName>
    <definedName name="BExKQGGEP203MUWSJVORTY7RFOFT" localSheetId="14" hidden="1">#REF!</definedName>
    <definedName name="BExKQGGEP203MUWSJVORTY7RFOFT" hidden="1">#REF!</definedName>
    <definedName name="BExKQJGAAWNM3NT19E9I0CQDBTU0" localSheetId="20" hidden="1">#REF!</definedName>
    <definedName name="BExKQJGAAWNM3NT19E9I0CQDBTU0" localSheetId="21" hidden="1">#REF!</definedName>
    <definedName name="BExKQJGAAWNM3NT19E9I0CQDBTU0" localSheetId="14" hidden="1">#REF!</definedName>
    <definedName name="BExKQJGAAWNM3NT19E9I0CQDBTU0" hidden="1">#REF!</definedName>
    <definedName name="BExKQM5GJ1ZN5REKFE7YVBQ0KXWF" localSheetId="20" hidden="1">#REF!</definedName>
    <definedName name="BExKQM5GJ1ZN5REKFE7YVBQ0KXWF" localSheetId="21" hidden="1">#REF!</definedName>
    <definedName name="BExKQM5GJ1ZN5REKFE7YVBQ0KXWF" localSheetId="14" hidden="1">#REF!</definedName>
    <definedName name="BExKQM5GJ1ZN5REKFE7YVBQ0KXWF" hidden="1">#REF!</definedName>
    <definedName name="BExKQQ71278061G7ZFYGPWOMOMY2" localSheetId="20" hidden="1">#REF!</definedName>
    <definedName name="BExKQQ71278061G7ZFYGPWOMOMY2" localSheetId="21" hidden="1">#REF!</definedName>
    <definedName name="BExKQQ71278061G7ZFYGPWOMOMY2" localSheetId="14" hidden="1">#REF!</definedName>
    <definedName name="BExKQQ71278061G7ZFYGPWOMOMY2" hidden="1">#REF!</definedName>
    <definedName name="BExKQTXRG3ECU8NT47UR7643LO5G" localSheetId="20" hidden="1">#REF!</definedName>
    <definedName name="BExKQTXRG3ECU8NT47UR7643LO5G" localSheetId="21" hidden="1">#REF!</definedName>
    <definedName name="BExKQTXRG3ECU8NT47UR7643LO5G" localSheetId="14" hidden="1">#REF!</definedName>
    <definedName name="BExKQTXRG3ECU8NT47UR7643LO5G" hidden="1">#REF!</definedName>
    <definedName name="BExKQVL7HPOIZ4FHANDFMVOJLEPR" localSheetId="20" hidden="1">#REF!</definedName>
    <definedName name="BExKQVL7HPOIZ4FHANDFMVOJLEPR" localSheetId="21" hidden="1">#REF!</definedName>
    <definedName name="BExKQVL7HPOIZ4FHANDFMVOJLEPR" localSheetId="14" hidden="1">#REF!</definedName>
    <definedName name="BExKQVL7HPOIZ4FHANDFMVOJLEPR" hidden="1">#REF!</definedName>
    <definedName name="BExKR3ZAJRYXZB4M7XZPK0I7E55W" localSheetId="20" hidden="1">#REF!</definedName>
    <definedName name="BExKR3ZAJRYXZB4M7XZPK0I7E55W" localSheetId="21" hidden="1">#REF!</definedName>
    <definedName name="BExKR3ZAJRYXZB4M7XZPK0I7E55W" localSheetId="14" hidden="1">#REF!</definedName>
    <definedName name="BExKR3ZAJRYXZB4M7XZPK0I7E55W" hidden="1">#REF!</definedName>
    <definedName name="BExKR8RZSEHW184G0Z56B4EGNU72" localSheetId="20" hidden="1">#REF!</definedName>
    <definedName name="BExKR8RZSEHW184G0Z56B4EGNU72" localSheetId="21" hidden="1">#REF!</definedName>
    <definedName name="BExKR8RZSEHW184G0Z56B4EGNU72" localSheetId="14" hidden="1">#REF!</definedName>
    <definedName name="BExKR8RZSEHW184G0Z56B4EGNU72" hidden="1">#REF!</definedName>
    <definedName name="BExKRHM60KUPM7RGAAFRSKX4TMS5" localSheetId="20" hidden="1">#REF!</definedName>
    <definedName name="BExKRHM60KUPM7RGAAFRSKX4TMS5" localSheetId="21" hidden="1">#REF!</definedName>
    <definedName name="BExKRHM60KUPM7RGAAFRSKX4TMS5" localSheetId="14" hidden="1">#REF!</definedName>
    <definedName name="BExKRHM60KUPM7RGAAFRSKX4TMS5" hidden="1">#REF!</definedName>
    <definedName name="BExKRQB2LX164R610N3VXJPD3C1W" localSheetId="20" hidden="1">#REF!</definedName>
    <definedName name="BExKRQB2LX164R610N3VXJPD3C1W" localSheetId="21" hidden="1">#REF!</definedName>
    <definedName name="BExKRQB2LX164R610N3VXJPD3C1W" localSheetId="14" hidden="1">#REF!</definedName>
    <definedName name="BExKRQB2LX164R610N3VXJPD3C1W" hidden="1">#REF!</definedName>
    <definedName name="BExKRVUSQ6PA7ZYQSTEQL3X7PB9P" localSheetId="20" hidden="1">#REF!</definedName>
    <definedName name="BExKRVUSQ6PA7ZYQSTEQL3X7PB9P" localSheetId="21" hidden="1">#REF!</definedName>
    <definedName name="BExKRVUSQ6PA7ZYQSTEQL3X7PB9P" localSheetId="14" hidden="1">#REF!</definedName>
    <definedName name="BExKRVUSQ6PA7ZYQSTEQL3X7PB9P" hidden="1">#REF!</definedName>
    <definedName name="BExKRY3KZ7F7RB2KH8HXSQ85IEQO" localSheetId="20" hidden="1">#REF!</definedName>
    <definedName name="BExKRY3KZ7F7RB2KH8HXSQ85IEQO" localSheetId="21" hidden="1">#REF!</definedName>
    <definedName name="BExKRY3KZ7F7RB2KH8HXSQ85IEQO" localSheetId="14" hidden="1">#REF!</definedName>
    <definedName name="BExKRY3KZ7F7RB2KH8HXSQ85IEQO" hidden="1">#REF!</definedName>
    <definedName name="BExKS91CCVW1YKNE1EQ4MCE1E9JX" localSheetId="20" hidden="1">#REF!</definedName>
    <definedName name="BExKS91CCVW1YKNE1EQ4MCE1E9JX" localSheetId="21" hidden="1">#REF!</definedName>
    <definedName name="BExKS91CCVW1YKNE1EQ4MCE1E9JX" localSheetId="14" hidden="1">#REF!</definedName>
    <definedName name="BExKS91CCVW1YKNE1EQ4MCE1E9JX" hidden="1">#REF!</definedName>
    <definedName name="BExKSA37DZTCK6H13HPIKR0ZFVL8" localSheetId="20" hidden="1">#REF!</definedName>
    <definedName name="BExKSA37DZTCK6H13HPIKR0ZFVL8" localSheetId="21" hidden="1">#REF!</definedName>
    <definedName name="BExKSA37DZTCK6H13HPIKR0ZFVL8" localSheetId="14" hidden="1">#REF!</definedName>
    <definedName name="BExKSA37DZTCK6H13HPIKR0ZFVL8" hidden="1">#REF!</definedName>
    <definedName name="BExKSB51O073JLM4PEU353GBBSMI" localSheetId="20" hidden="1">#REF!</definedName>
    <definedName name="BExKSB51O073JLM4PEU353GBBSMI" localSheetId="21" hidden="1">#REF!</definedName>
    <definedName name="BExKSB51O073JLM4PEU353GBBSMI" localSheetId="14" hidden="1">#REF!</definedName>
    <definedName name="BExKSB51O073JLM4PEU353GBBSMI" hidden="1">#REF!</definedName>
    <definedName name="BExKSC1EDUXA6RM44LZV6HMMHKLX" localSheetId="20" hidden="1">#REF!</definedName>
    <definedName name="BExKSC1EDUXA6RM44LZV6HMMHKLX" localSheetId="21" hidden="1">#REF!</definedName>
    <definedName name="BExKSC1EDUXA6RM44LZV6HMMHKLX" localSheetId="14" hidden="1">#REF!</definedName>
    <definedName name="BExKSC1EDUXA6RM44LZV6HMMHKLX" hidden="1">#REF!</definedName>
    <definedName name="BExKSFMOMSZYDE0WNC94F40S6636" localSheetId="20" hidden="1">#REF!</definedName>
    <definedName name="BExKSFMOMSZYDE0WNC94F40S6636" localSheetId="21" hidden="1">#REF!</definedName>
    <definedName name="BExKSFMOMSZYDE0WNC94F40S6636" localSheetId="14" hidden="1">#REF!</definedName>
    <definedName name="BExKSFMOMSZYDE0WNC94F40S6636" hidden="1">#REF!</definedName>
    <definedName name="BExKSHQ9K79S8KYUWIV5M5LAHHF1" localSheetId="20" hidden="1">#REF!</definedName>
    <definedName name="BExKSHQ9K79S8KYUWIV5M5LAHHF1" localSheetId="21" hidden="1">#REF!</definedName>
    <definedName name="BExKSHQ9K79S8KYUWIV5M5LAHHF1" localSheetId="14" hidden="1">#REF!</definedName>
    <definedName name="BExKSHQ9K79S8KYUWIV5M5LAHHF1" hidden="1">#REF!</definedName>
    <definedName name="BExKSJTWG9L3FCX8FLK4EMUJMF27" localSheetId="20" hidden="1">#REF!</definedName>
    <definedName name="BExKSJTWG9L3FCX8FLK4EMUJMF27" localSheetId="21" hidden="1">#REF!</definedName>
    <definedName name="BExKSJTWG9L3FCX8FLK4EMUJMF27" localSheetId="14" hidden="1">#REF!</definedName>
    <definedName name="BExKSJTWG9L3FCX8FLK4EMUJMF27" hidden="1">#REF!</definedName>
    <definedName name="BExKSU0MKNAVZYYPKCYTZDWQX4R8" localSheetId="20" hidden="1">#REF!</definedName>
    <definedName name="BExKSU0MKNAVZYYPKCYTZDWQX4R8" localSheetId="21" hidden="1">#REF!</definedName>
    <definedName name="BExKSU0MKNAVZYYPKCYTZDWQX4R8" localSheetId="14" hidden="1">#REF!</definedName>
    <definedName name="BExKSU0MKNAVZYYPKCYTZDWQX4R8" hidden="1">#REF!</definedName>
    <definedName name="BExKSX60G1MUS689FXIGYP2F7C62" localSheetId="20" hidden="1">#REF!</definedName>
    <definedName name="BExKSX60G1MUS689FXIGYP2F7C62" localSheetId="21" hidden="1">#REF!</definedName>
    <definedName name="BExKSX60G1MUS689FXIGYP2F7C62" localSheetId="14" hidden="1">#REF!</definedName>
    <definedName name="BExKSX60G1MUS689FXIGYP2F7C62" hidden="1">#REF!</definedName>
    <definedName name="BExKT2UZ7Y2VWF5NQE18SJRLD2RN" localSheetId="20" hidden="1">#REF!</definedName>
    <definedName name="BExKT2UZ7Y2VWF5NQE18SJRLD2RN" localSheetId="21" hidden="1">#REF!</definedName>
    <definedName name="BExKT2UZ7Y2VWF5NQE18SJRLD2RN" localSheetId="14" hidden="1">#REF!</definedName>
    <definedName name="BExKT2UZ7Y2VWF5NQE18SJRLD2RN" hidden="1">#REF!</definedName>
    <definedName name="BExKT3GJFNGAM09H5F615E36A38C" localSheetId="20" hidden="1">#REF!</definedName>
    <definedName name="BExKT3GJFNGAM09H5F615E36A38C" localSheetId="21" hidden="1">#REF!</definedName>
    <definedName name="BExKT3GJFNGAM09H5F615E36A38C" localSheetId="14" hidden="1">#REF!</definedName>
    <definedName name="BExKT3GJFNGAM09H5F615E36A38C" hidden="1">#REF!</definedName>
    <definedName name="BExKTD1UM9PTLYETG1RM502XDNC0" localSheetId="20" hidden="1">#REF!</definedName>
    <definedName name="BExKTD1UM9PTLYETG1RM502XDNC0" localSheetId="21" hidden="1">#REF!</definedName>
    <definedName name="BExKTD1UM9PTLYETG1RM502XDNC0" localSheetId="14" hidden="1">#REF!</definedName>
    <definedName name="BExKTD1UM9PTLYETG1RM502XDNC0" hidden="1">#REF!</definedName>
    <definedName name="BExKTJN26AY45CE6JUAX3OIL48F7" localSheetId="20" hidden="1">#REF!</definedName>
    <definedName name="BExKTJN26AY45CE6JUAX3OIL48F7" localSheetId="21" hidden="1">#REF!</definedName>
    <definedName name="BExKTJN26AY45CE6JUAX3OIL48F7" localSheetId="14" hidden="1">#REF!</definedName>
    <definedName name="BExKTJN26AY45CE6JUAX3OIL48F7" hidden="1">#REF!</definedName>
    <definedName name="BExKTQZGN8GI3XGSEXMPCCA3S19H" localSheetId="20" hidden="1">#REF!</definedName>
    <definedName name="BExKTQZGN8GI3XGSEXMPCCA3S19H" localSheetId="21" hidden="1">#REF!</definedName>
    <definedName name="BExKTQZGN8GI3XGSEXMPCCA3S19H" localSheetId="14" hidden="1">#REF!</definedName>
    <definedName name="BExKTQZGN8GI3XGSEXMPCCA3S19H" hidden="1">#REF!</definedName>
    <definedName name="BExKTUKYYU0F6TUW1RXV24LRAZFE" localSheetId="20" hidden="1">#REF!</definedName>
    <definedName name="BExKTUKYYU0F6TUW1RXV24LRAZFE" localSheetId="21" hidden="1">#REF!</definedName>
    <definedName name="BExKTUKYYU0F6TUW1RXV24LRAZFE" localSheetId="14" hidden="1">#REF!</definedName>
    <definedName name="BExKTUKYYU0F6TUW1RXV24LRAZFE" hidden="1">#REF!</definedName>
    <definedName name="BExKU3FBLHQBIUTN6XEZW5GC9OG1" localSheetId="20" hidden="1">#REF!</definedName>
    <definedName name="BExKU3FBLHQBIUTN6XEZW5GC9OG1" localSheetId="21" hidden="1">#REF!</definedName>
    <definedName name="BExKU3FBLHQBIUTN6XEZW5GC9OG1" localSheetId="14" hidden="1">#REF!</definedName>
    <definedName name="BExKU3FBLHQBIUTN6XEZW5GC9OG1" hidden="1">#REF!</definedName>
    <definedName name="BExKU82I99FEUIZLODXJDOJC96CQ" localSheetId="20" hidden="1">#REF!</definedName>
    <definedName name="BExKU82I99FEUIZLODXJDOJC96CQ" localSheetId="21" hidden="1">#REF!</definedName>
    <definedName name="BExKU82I99FEUIZLODXJDOJC96CQ" localSheetId="14" hidden="1">#REF!</definedName>
    <definedName name="BExKU82I99FEUIZLODXJDOJC96CQ" hidden="1">#REF!</definedName>
    <definedName name="BExKUDM0DFSCM3D91SH0XLXJSL18" localSheetId="20" hidden="1">#REF!</definedName>
    <definedName name="BExKUDM0DFSCM3D91SH0XLXJSL18" localSheetId="21" hidden="1">#REF!</definedName>
    <definedName name="BExKUDM0DFSCM3D91SH0XLXJSL18" localSheetId="14" hidden="1">#REF!</definedName>
    <definedName name="BExKUDM0DFSCM3D91SH0XLXJSL18" hidden="1">#REF!</definedName>
    <definedName name="BExKUHYKD9TJTMQOOBS4EX04FCEZ" localSheetId="20" hidden="1">#REF!</definedName>
    <definedName name="BExKUHYKD9TJTMQOOBS4EX04FCEZ" localSheetId="21" hidden="1">#REF!</definedName>
    <definedName name="BExKUHYKD9TJTMQOOBS4EX04FCEZ" localSheetId="14" hidden="1">#REF!</definedName>
    <definedName name="BExKUHYKD9TJTMQOOBS4EX04FCEZ" hidden="1">#REF!</definedName>
    <definedName name="BExKULEKJLA77AUQPDUHSM94Y76Z" localSheetId="20" hidden="1">#REF!</definedName>
    <definedName name="BExKULEKJLA77AUQPDUHSM94Y76Z" localSheetId="21" hidden="1">#REF!</definedName>
    <definedName name="BExKULEKJLA77AUQPDUHSM94Y76Z" localSheetId="14" hidden="1">#REF!</definedName>
    <definedName name="BExKULEKJLA77AUQPDUHSM94Y76Z" hidden="1">#REF!</definedName>
    <definedName name="BExKUXE506JSYMR4CV866RHRDYR9" localSheetId="20" hidden="1">#REF!</definedName>
    <definedName name="BExKUXE506JSYMR4CV866RHRDYR9" localSheetId="21" hidden="1">#REF!</definedName>
    <definedName name="BExKUXE506JSYMR4CV866RHRDYR9" localSheetId="14" hidden="1">#REF!</definedName>
    <definedName name="BExKUXE506JSYMR4CV866RHRDYR9" hidden="1">#REF!</definedName>
    <definedName name="BExKV08R85MKI3MAX9E2HERNQUNL" localSheetId="20" hidden="1">#REF!</definedName>
    <definedName name="BExKV08R85MKI3MAX9E2HERNQUNL" localSheetId="21" hidden="1">#REF!</definedName>
    <definedName name="BExKV08R85MKI3MAX9E2HERNQUNL" localSheetId="14" hidden="1">#REF!</definedName>
    <definedName name="BExKV08R85MKI3MAX9E2HERNQUNL" hidden="1">#REF!</definedName>
    <definedName name="BExKV4AAUNNJL5JWD7PX6BFKVS6O" localSheetId="20" hidden="1">#REF!</definedName>
    <definedName name="BExKV4AAUNNJL5JWD7PX6BFKVS6O" localSheetId="21" hidden="1">#REF!</definedName>
    <definedName name="BExKV4AAUNNJL5JWD7PX6BFKVS6O" localSheetId="14" hidden="1">#REF!</definedName>
    <definedName name="BExKV4AAUNNJL5JWD7PX6BFKVS6O" hidden="1">#REF!</definedName>
    <definedName name="BExKVDVK6HN74GQPTXICP9BFC8CF" localSheetId="20" hidden="1">#REF!</definedName>
    <definedName name="BExKVDVK6HN74GQPTXICP9BFC8CF" localSheetId="21" hidden="1">#REF!</definedName>
    <definedName name="BExKVDVK6HN74GQPTXICP9BFC8CF" localSheetId="14" hidden="1">#REF!</definedName>
    <definedName name="BExKVDVK6HN74GQPTXICP9BFC8CF" hidden="1">#REF!</definedName>
    <definedName name="BExKVFZ3ZZGIC1QI8XN6BYFWN0ZY" localSheetId="20" hidden="1">#REF!</definedName>
    <definedName name="BExKVFZ3ZZGIC1QI8XN6BYFWN0ZY" localSheetId="21" hidden="1">#REF!</definedName>
    <definedName name="BExKVFZ3ZZGIC1QI8XN6BYFWN0ZY" localSheetId="14" hidden="1">#REF!</definedName>
    <definedName name="BExKVFZ3ZZGIC1QI8XN6BYFWN0ZY" hidden="1">#REF!</definedName>
    <definedName name="BExKVG4KGO28KPGTAFL1R8TTZ10N" localSheetId="20" hidden="1">#REF!</definedName>
    <definedName name="BExKVG4KGO28KPGTAFL1R8TTZ10N" localSheetId="21" hidden="1">#REF!</definedName>
    <definedName name="BExKVG4KGO28KPGTAFL1R8TTZ10N" localSheetId="14" hidden="1">#REF!</definedName>
    <definedName name="BExKVG4KGO28KPGTAFL1R8TTZ10N" hidden="1">#REF!</definedName>
    <definedName name="BExKW0CSH7DA02YSNV64PSEIXB2P" localSheetId="20" hidden="1">#REF!</definedName>
    <definedName name="BExKW0CSH7DA02YSNV64PSEIXB2P" localSheetId="21" hidden="1">#REF!</definedName>
    <definedName name="BExKW0CSH7DA02YSNV64PSEIXB2P" localSheetId="14" hidden="1">#REF!</definedName>
    <definedName name="BExKW0CSH7DA02YSNV64PSEIXB2P" hidden="1">#REF!</definedName>
    <definedName name="BExM9NUG3Q31X01AI9ZJCZIX25CS" localSheetId="20" hidden="1">#REF!</definedName>
    <definedName name="BExM9NUG3Q31X01AI9ZJCZIX25CS" localSheetId="21" hidden="1">#REF!</definedName>
    <definedName name="BExM9NUG3Q31X01AI9ZJCZIX25CS" localSheetId="14" hidden="1">#REF!</definedName>
    <definedName name="BExM9NUG3Q31X01AI9ZJCZIX25CS" hidden="1">#REF!</definedName>
    <definedName name="BExM9OG182RP30MY23PG49LVPZ1C" localSheetId="20" hidden="1">#REF!</definedName>
    <definedName name="BExM9OG182RP30MY23PG49LVPZ1C" localSheetId="21" hidden="1">#REF!</definedName>
    <definedName name="BExM9OG182RP30MY23PG49LVPZ1C" localSheetId="14" hidden="1">#REF!</definedName>
    <definedName name="BExM9OG182RP30MY23PG49LVPZ1C" hidden="1">#REF!</definedName>
    <definedName name="BExMA64MW1S18NH8DCKPCCEI5KCB" localSheetId="20" hidden="1">#REF!</definedName>
    <definedName name="BExMA64MW1S18NH8DCKPCCEI5KCB" localSheetId="21" hidden="1">#REF!</definedName>
    <definedName name="BExMA64MW1S18NH8DCKPCCEI5KCB" localSheetId="14" hidden="1">#REF!</definedName>
    <definedName name="BExMA64MW1S18NH8DCKPCCEI5KCB" hidden="1">#REF!</definedName>
    <definedName name="BExMALEWFUEM8Y686IT03ECURUBR" localSheetId="20" hidden="1">#REF!</definedName>
    <definedName name="BExMALEWFUEM8Y686IT03ECURUBR" localSheetId="21" hidden="1">#REF!</definedName>
    <definedName name="BExMALEWFUEM8Y686IT03ECURUBR" localSheetId="14" hidden="1">#REF!</definedName>
    <definedName name="BExMALEWFUEM8Y686IT03ECURUBR" hidden="1">#REF!</definedName>
    <definedName name="BExMAS0AQY7KMMTBTBPK0SWWDITB" localSheetId="20" hidden="1">#REF!</definedName>
    <definedName name="BExMAS0AQY7KMMTBTBPK0SWWDITB" localSheetId="21" hidden="1">#REF!</definedName>
    <definedName name="BExMAS0AQY7KMMTBTBPK0SWWDITB" localSheetId="14" hidden="1">#REF!</definedName>
    <definedName name="BExMAS0AQY7KMMTBTBPK0SWWDITB" hidden="1">#REF!</definedName>
    <definedName name="BExMAXJS82ZJ8RS22VLE0V0LDUII" localSheetId="20" hidden="1">#REF!</definedName>
    <definedName name="BExMAXJS82ZJ8RS22VLE0V0LDUII" localSheetId="21" hidden="1">#REF!</definedName>
    <definedName name="BExMAXJS82ZJ8RS22VLE0V0LDUII" localSheetId="14" hidden="1">#REF!</definedName>
    <definedName name="BExMAXJS82ZJ8RS22VLE0V0LDUII" hidden="1">#REF!</definedName>
    <definedName name="BExMB4QRS0R3MTB4CMUHFZ84LNZQ" localSheetId="20" hidden="1">#REF!</definedName>
    <definedName name="BExMB4QRS0R3MTB4CMUHFZ84LNZQ" localSheetId="21" hidden="1">#REF!</definedName>
    <definedName name="BExMB4QRS0R3MTB4CMUHFZ84LNZQ" localSheetId="14" hidden="1">#REF!</definedName>
    <definedName name="BExMB4QRS0R3MTB4CMUHFZ84LNZQ" hidden="1">#REF!</definedName>
    <definedName name="BExMB7AICZ233JKSCEUSR9RQXRS0" localSheetId="20" hidden="1">#REF!</definedName>
    <definedName name="BExMB7AICZ233JKSCEUSR9RQXRS0" localSheetId="21" hidden="1">#REF!</definedName>
    <definedName name="BExMB7AICZ233JKSCEUSR9RQXRS0" localSheetId="14" hidden="1">#REF!</definedName>
    <definedName name="BExMB7AICZ233JKSCEUSR9RQXRS0" hidden="1">#REF!</definedName>
    <definedName name="BExMBC35WKQY5CWQJLV4D05O6971" localSheetId="20" hidden="1">#REF!</definedName>
    <definedName name="BExMBC35WKQY5CWQJLV4D05O6971" localSheetId="21" hidden="1">#REF!</definedName>
    <definedName name="BExMBC35WKQY5CWQJLV4D05O6971" localSheetId="14" hidden="1">#REF!</definedName>
    <definedName name="BExMBC35WKQY5CWQJLV4D05O6971" hidden="1">#REF!</definedName>
    <definedName name="BExMBFTZV4Q1A5KG25C1N9PHQNSW" localSheetId="20" hidden="1">#REF!</definedName>
    <definedName name="BExMBFTZV4Q1A5KG25C1N9PHQNSW" localSheetId="21" hidden="1">#REF!</definedName>
    <definedName name="BExMBFTZV4Q1A5KG25C1N9PHQNSW" localSheetId="14" hidden="1">#REF!</definedName>
    <definedName name="BExMBFTZV4Q1A5KG25C1N9PHQNSW" hidden="1">#REF!</definedName>
    <definedName name="BExMBFZFXQDH3H55R89930TFTU36" localSheetId="20" hidden="1">#REF!</definedName>
    <definedName name="BExMBFZFXQDH3H55R89930TFTU36" localSheetId="21" hidden="1">#REF!</definedName>
    <definedName name="BExMBFZFXQDH3H55R89930TFTU36" localSheetId="14" hidden="1">#REF!</definedName>
    <definedName name="BExMBFZFXQDH3H55R89930TFTU36" hidden="1">#REF!</definedName>
    <definedName name="BExMBK6ISK3U7KHZKUJXIDKGF6VW" localSheetId="20" hidden="1">#REF!</definedName>
    <definedName name="BExMBK6ISK3U7KHZKUJXIDKGF6VW" localSheetId="21" hidden="1">#REF!</definedName>
    <definedName name="BExMBK6ISK3U7KHZKUJXIDKGF6VW" localSheetId="14" hidden="1">#REF!</definedName>
    <definedName name="BExMBK6ISK3U7KHZKUJXIDKGF6VW" hidden="1">#REF!</definedName>
    <definedName name="BExMBYPQDG9AYDQ5E8IECVFREPO6" localSheetId="20" hidden="1">#REF!</definedName>
    <definedName name="BExMBYPQDG9AYDQ5E8IECVFREPO6" localSheetId="21" hidden="1">#REF!</definedName>
    <definedName name="BExMBYPQDG9AYDQ5E8IECVFREPO6" localSheetId="14" hidden="1">#REF!</definedName>
    <definedName name="BExMBYPQDG9AYDQ5E8IECVFREPO6" hidden="1">#REF!</definedName>
    <definedName name="BExMC7PESEESXVMDCGGIP5LPMUGY" localSheetId="20" hidden="1">#REF!</definedName>
    <definedName name="BExMC7PESEESXVMDCGGIP5LPMUGY" localSheetId="21" hidden="1">#REF!</definedName>
    <definedName name="BExMC7PESEESXVMDCGGIP5LPMUGY" localSheetId="14" hidden="1">#REF!</definedName>
    <definedName name="BExMC7PESEESXVMDCGGIP5LPMUGY" hidden="1">#REF!</definedName>
    <definedName name="BExMC8AZUTX8LG89K2JJR7ZG62XX" localSheetId="20" hidden="1">#REF!</definedName>
    <definedName name="BExMC8AZUTX8LG89K2JJR7ZG62XX" localSheetId="21" hidden="1">#REF!</definedName>
    <definedName name="BExMC8AZUTX8LG89K2JJR7ZG62XX" localSheetId="14" hidden="1">#REF!</definedName>
    <definedName name="BExMC8AZUTX8LG89K2JJR7ZG62XX" hidden="1">#REF!</definedName>
    <definedName name="BExMCA96YR10V72G2R0SCIKPZLIZ" localSheetId="20" hidden="1">#REF!</definedName>
    <definedName name="BExMCA96YR10V72G2R0SCIKPZLIZ" localSheetId="21" hidden="1">#REF!</definedName>
    <definedName name="BExMCA96YR10V72G2R0SCIKPZLIZ" localSheetId="14" hidden="1">#REF!</definedName>
    <definedName name="BExMCA96YR10V72G2R0SCIKPZLIZ" hidden="1">#REF!</definedName>
    <definedName name="BExMCB5JU5I2VQDUBS4O42BTEVKI" localSheetId="20" hidden="1">#REF!</definedName>
    <definedName name="BExMCB5JU5I2VQDUBS4O42BTEVKI" localSheetId="21" hidden="1">#REF!</definedName>
    <definedName name="BExMCB5JU5I2VQDUBS4O42BTEVKI" localSheetId="14" hidden="1">#REF!</definedName>
    <definedName name="BExMCB5JU5I2VQDUBS4O42BTEVKI" hidden="1">#REF!</definedName>
    <definedName name="BExMCFSQFSEMPY5IXDIRKZDASDBR" localSheetId="20" hidden="1">#REF!</definedName>
    <definedName name="BExMCFSQFSEMPY5IXDIRKZDASDBR" localSheetId="21" hidden="1">#REF!</definedName>
    <definedName name="BExMCFSQFSEMPY5IXDIRKZDASDBR" localSheetId="14" hidden="1">#REF!</definedName>
    <definedName name="BExMCFSQFSEMPY5IXDIRKZDASDBR" hidden="1">#REF!</definedName>
    <definedName name="BExMCH58I9XOLK7WEE6VSJGYPJGL" localSheetId="20" hidden="1">#REF!</definedName>
    <definedName name="BExMCH58I9XOLK7WEE6VSJGYPJGL" localSheetId="21" hidden="1">#REF!</definedName>
    <definedName name="BExMCH58I9XOLK7WEE6VSJGYPJGL" localSheetId="14" hidden="1">#REF!</definedName>
    <definedName name="BExMCH58I9XOLK7WEE6VSJGYPJGL" hidden="1">#REF!</definedName>
    <definedName name="BExMCMZOEYWVOOJ98TBHTTCS7XB8" localSheetId="20" hidden="1">#REF!</definedName>
    <definedName name="BExMCMZOEYWVOOJ98TBHTTCS7XB8" localSheetId="21" hidden="1">#REF!</definedName>
    <definedName name="BExMCMZOEYWVOOJ98TBHTTCS7XB8" localSheetId="14" hidden="1">#REF!</definedName>
    <definedName name="BExMCMZOEYWVOOJ98TBHTTCS7XB8" hidden="1">#REF!</definedName>
    <definedName name="BExMCS8EF2W3FS9QADNKREYSI8P0" localSheetId="20" hidden="1">#REF!</definedName>
    <definedName name="BExMCS8EF2W3FS9QADNKREYSI8P0" localSheetId="21" hidden="1">#REF!</definedName>
    <definedName name="BExMCS8EF2W3FS9QADNKREYSI8P0" localSheetId="14" hidden="1">#REF!</definedName>
    <definedName name="BExMCS8EF2W3FS9QADNKREYSI8P0" hidden="1">#REF!</definedName>
    <definedName name="BExMCSU0KZGHALEL7N5DJBVL94K7" localSheetId="20" hidden="1">#REF!</definedName>
    <definedName name="BExMCSU0KZGHALEL7N5DJBVL94K7" localSheetId="21" hidden="1">#REF!</definedName>
    <definedName name="BExMCSU0KZGHALEL7N5DJBVL94K7" localSheetId="14" hidden="1">#REF!</definedName>
    <definedName name="BExMCSU0KZGHALEL7N5DJBVL94K7" hidden="1">#REF!</definedName>
    <definedName name="BExMCUS7GSOM96J0HJ7EH0FFM2AC" localSheetId="20" hidden="1">#REF!</definedName>
    <definedName name="BExMCUS7GSOM96J0HJ7EH0FFM2AC" localSheetId="21" hidden="1">#REF!</definedName>
    <definedName name="BExMCUS7GSOM96J0HJ7EH0FFM2AC" localSheetId="14" hidden="1">#REF!</definedName>
    <definedName name="BExMCUS7GSOM96J0HJ7EH0FFM2AC" hidden="1">#REF!</definedName>
    <definedName name="BExMCYTT6TVDWMJXO1NZANRTVNAN" localSheetId="20" hidden="1">#REF!</definedName>
    <definedName name="BExMCYTT6TVDWMJXO1NZANRTVNAN" localSheetId="21" hidden="1">#REF!</definedName>
    <definedName name="BExMCYTT6TVDWMJXO1NZANRTVNAN" localSheetId="14" hidden="1">#REF!</definedName>
    <definedName name="BExMCYTT6TVDWMJXO1NZANRTVNAN" hidden="1">#REF!</definedName>
    <definedName name="BExMD54CT1VTE5YGBM90H90NF28M" localSheetId="20" hidden="1">#REF!</definedName>
    <definedName name="BExMD54CT1VTE5YGBM90H90NF28M" localSheetId="21" hidden="1">#REF!</definedName>
    <definedName name="BExMD54CT1VTE5YGBM90H90NF28M" localSheetId="14" hidden="1">#REF!</definedName>
    <definedName name="BExMD54CT1VTE5YGBM90H90NF28M" hidden="1">#REF!</definedName>
    <definedName name="BExMD5F6IAV108XYJLXUO9HD0IT6" localSheetId="20" hidden="1">#REF!</definedName>
    <definedName name="BExMD5F6IAV108XYJLXUO9HD0IT6" localSheetId="21" hidden="1">#REF!</definedName>
    <definedName name="BExMD5F6IAV108XYJLXUO9HD0IT6" localSheetId="14" hidden="1">#REF!</definedName>
    <definedName name="BExMD5F6IAV108XYJLXUO9HD0IT6" hidden="1">#REF!</definedName>
    <definedName name="BExMDANV66W9T3XAXID40XFJ0J93" localSheetId="20" hidden="1">#REF!</definedName>
    <definedName name="BExMDANV66W9T3XAXID40XFJ0J93" localSheetId="21" hidden="1">#REF!</definedName>
    <definedName name="BExMDANV66W9T3XAXID40XFJ0J93" localSheetId="14" hidden="1">#REF!</definedName>
    <definedName name="BExMDANV66W9T3XAXID40XFJ0J93" hidden="1">#REF!</definedName>
    <definedName name="BExMDGD1KQP7NNR78X2ZX4FCBQ1S" localSheetId="20" hidden="1">#REF!</definedName>
    <definedName name="BExMDGD1KQP7NNR78X2ZX4FCBQ1S" localSheetId="21" hidden="1">#REF!</definedName>
    <definedName name="BExMDGD1KQP7NNR78X2ZX4FCBQ1S" localSheetId="14" hidden="1">#REF!</definedName>
    <definedName name="BExMDGD1KQP7NNR78X2ZX4FCBQ1S" hidden="1">#REF!</definedName>
    <definedName name="BExMDIRDK0DI8P86HB7WPH8QWLSQ" localSheetId="20" hidden="1">#REF!</definedName>
    <definedName name="BExMDIRDK0DI8P86HB7WPH8QWLSQ" localSheetId="21" hidden="1">#REF!</definedName>
    <definedName name="BExMDIRDK0DI8P86HB7WPH8QWLSQ" localSheetId="14" hidden="1">#REF!</definedName>
    <definedName name="BExMDIRDK0DI8P86HB7WPH8QWLSQ" hidden="1">#REF!</definedName>
    <definedName name="BExMDOWGDLP3BZZB4ZPI31VS10FP" localSheetId="20" hidden="1">#REF!</definedName>
    <definedName name="BExMDOWGDLP3BZZB4ZPI31VS10FP" localSheetId="21" hidden="1">#REF!</definedName>
    <definedName name="BExMDOWGDLP3BZZB4ZPI31VS10FP" localSheetId="14" hidden="1">#REF!</definedName>
    <definedName name="BExMDOWGDLP3BZZB4ZPI31VS10FP" hidden="1">#REF!</definedName>
    <definedName name="BExMDPI2FVMORSWDDCVAJ85WYAYO" localSheetId="20" hidden="1">#REF!</definedName>
    <definedName name="BExMDPI2FVMORSWDDCVAJ85WYAYO" localSheetId="21" hidden="1">#REF!</definedName>
    <definedName name="BExMDPI2FVMORSWDDCVAJ85WYAYO" localSheetId="14" hidden="1">#REF!</definedName>
    <definedName name="BExMDPI2FVMORSWDDCVAJ85WYAYO" hidden="1">#REF!</definedName>
    <definedName name="BExMDUWB7VWHFFR266QXO46BNV2S" localSheetId="20" hidden="1">#REF!</definedName>
    <definedName name="BExMDUWB7VWHFFR266QXO46BNV2S" localSheetId="21" hidden="1">#REF!</definedName>
    <definedName name="BExMDUWB7VWHFFR266QXO46BNV2S" localSheetId="14" hidden="1">#REF!</definedName>
    <definedName name="BExMDUWB7VWHFFR266QXO46BNV2S" hidden="1">#REF!</definedName>
    <definedName name="BExME2U47N8LZG0BPJ49ANY5QVV2" localSheetId="20" hidden="1">#REF!</definedName>
    <definedName name="BExME2U47N8LZG0BPJ49ANY5QVV2" localSheetId="21" hidden="1">#REF!</definedName>
    <definedName name="BExME2U47N8LZG0BPJ49ANY5QVV2" localSheetId="14" hidden="1">#REF!</definedName>
    <definedName name="BExME2U47N8LZG0BPJ49ANY5QVV2" hidden="1">#REF!</definedName>
    <definedName name="BExME88DH5DUKMUFI9FNVECXFD2E" localSheetId="20" hidden="1">#REF!</definedName>
    <definedName name="BExME88DH5DUKMUFI9FNVECXFD2E" localSheetId="21" hidden="1">#REF!</definedName>
    <definedName name="BExME88DH5DUKMUFI9FNVECXFD2E" localSheetId="14" hidden="1">#REF!</definedName>
    <definedName name="BExME88DH5DUKMUFI9FNVECXFD2E" hidden="1">#REF!</definedName>
    <definedName name="BExME9A7MOGAK7YTTQYXP5DL6VYA" localSheetId="20" hidden="1">#REF!</definedName>
    <definedName name="BExME9A7MOGAK7YTTQYXP5DL6VYA" localSheetId="21" hidden="1">#REF!</definedName>
    <definedName name="BExME9A7MOGAK7YTTQYXP5DL6VYA" localSheetId="14" hidden="1">#REF!</definedName>
    <definedName name="BExME9A7MOGAK7YTTQYXP5DL6VYA" hidden="1">#REF!</definedName>
    <definedName name="BExMEOV9YFRY5C3GDLU60GIX10BY" localSheetId="20" hidden="1">#REF!</definedName>
    <definedName name="BExMEOV9YFRY5C3GDLU60GIX10BY" localSheetId="21" hidden="1">#REF!</definedName>
    <definedName name="BExMEOV9YFRY5C3GDLU60GIX10BY" localSheetId="14" hidden="1">#REF!</definedName>
    <definedName name="BExMEOV9YFRY5C3GDLU60GIX10BY" hidden="1">#REF!</definedName>
    <definedName name="BExMEUK2Q5GZGZFZ77Z2IYUKOOYW" localSheetId="20" hidden="1">#REF!</definedName>
    <definedName name="BExMEUK2Q5GZGZFZ77Z2IYUKOOYW" localSheetId="21" hidden="1">#REF!</definedName>
    <definedName name="BExMEUK2Q5GZGZFZ77Z2IYUKOOYW" localSheetId="14" hidden="1">#REF!</definedName>
    <definedName name="BExMEUK2Q5GZGZFZ77Z2IYUKOOYW" hidden="1">#REF!</definedName>
    <definedName name="BExMEWT36INWIP0VNS94NEP3WZ4U" localSheetId="20" hidden="1">#REF!</definedName>
    <definedName name="BExMEWT36INWIP0VNS94NEP3WZ4U" localSheetId="21" hidden="1">#REF!</definedName>
    <definedName name="BExMEWT36INWIP0VNS94NEP3WZ4U" localSheetId="14" hidden="1">#REF!</definedName>
    <definedName name="BExMEWT36INWIP0VNS94NEP3WZ4U" hidden="1">#REF!</definedName>
    <definedName name="BExMEY09ESM4H2YGKEQQRYUD114R" localSheetId="20" hidden="1">#REF!</definedName>
    <definedName name="BExMEY09ESM4H2YGKEQQRYUD114R" localSheetId="21" hidden="1">#REF!</definedName>
    <definedName name="BExMEY09ESM4H2YGKEQQRYUD114R" localSheetId="14" hidden="1">#REF!</definedName>
    <definedName name="BExMEY09ESM4H2YGKEQQRYUD114R" hidden="1">#REF!</definedName>
    <definedName name="BExMF0UU4SBJHOJ4SG09QMF1TC7H" localSheetId="20" hidden="1">#REF!</definedName>
    <definedName name="BExMF0UU4SBJHOJ4SG09QMF1TC7H" localSheetId="21" hidden="1">#REF!</definedName>
    <definedName name="BExMF0UU4SBJHOJ4SG09QMF1TC7H" localSheetId="14" hidden="1">#REF!</definedName>
    <definedName name="BExMF0UU4SBJHOJ4SG09QMF1TC7H" hidden="1">#REF!</definedName>
    <definedName name="BExMF2YDPQWGK3CSN8LJG16MLFQZ" localSheetId="20" hidden="1">#REF!</definedName>
    <definedName name="BExMF2YDPQWGK3CSN8LJG16MLFQZ" localSheetId="21" hidden="1">#REF!</definedName>
    <definedName name="BExMF2YDPQWGK3CSN8LJG16MLFQZ" localSheetId="14" hidden="1">#REF!</definedName>
    <definedName name="BExMF2YDPQWGK3CSN8LJG16MLFQZ" hidden="1">#REF!</definedName>
    <definedName name="BExMF4G4IUPQY1Y5GEY5N3E04CL6" localSheetId="20" hidden="1">#REF!</definedName>
    <definedName name="BExMF4G4IUPQY1Y5GEY5N3E04CL6" localSheetId="21" hidden="1">#REF!</definedName>
    <definedName name="BExMF4G4IUPQY1Y5GEY5N3E04CL6" localSheetId="14" hidden="1">#REF!</definedName>
    <definedName name="BExMF4G4IUPQY1Y5GEY5N3E04CL6" hidden="1">#REF!</definedName>
    <definedName name="BExMF9UIGYMOAQK0ELUWP0S0HZZY" localSheetId="20" hidden="1">#REF!</definedName>
    <definedName name="BExMF9UIGYMOAQK0ELUWP0S0HZZY" localSheetId="21" hidden="1">#REF!</definedName>
    <definedName name="BExMF9UIGYMOAQK0ELUWP0S0HZZY" localSheetId="14" hidden="1">#REF!</definedName>
    <definedName name="BExMF9UIGYMOAQK0ELUWP0S0HZZY" hidden="1">#REF!</definedName>
    <definedName name="BExMFDLBSWFMRDYJ2DZETI3EXKN2" localSheetId="20" hidden="1">#REF!</definedName>
    <definedName name="BExMFDLBSWFMRDYJ2DZETI3EXKN2" localSheetId="21" hidden="1">#REF!</definedName>
    <definedName name="BExMFDLBSWFMRDYJ2DZETI3EXKN2" localSheetId="14" hidden="1">#REF!</definedName>
    <definedName name="BExMFDLBSWFMRDYJ2DZETI3EXKN2" hidden="1">#REF!</definedName>
    <definedName name="BExMFLDTMRTCHKA37LQW67BG8D5C" localSheetId="20" hidden="1">#REF!</definedName>
    <definedName name="BExMFLDTMRTCHKA37LQW67BG8D5C" localSheetId="21" hidden="1">#REF!</definedName>
    <definedName name="BExMFLDTMRTCHKA37LQW67BG8D5C" localSheetId="14" hidden="1">#REF!</definedName>
    <definedName name="BExMFLDTMRTCHKA37LQW67BG8D5C" hidden="1">#REF!</definedName>
    <definedName name="BExMFTH63LTWA2JYJTJYMT5K2OF2" localSheetId="20" hidden="1">#REF!</definedName>
    <definedName name="BExMFTH63LTWA2JYJTJYMT5K2OF2" localSheetId="21" hidden="1">#REF!</definedName>
    <definedName name="BExMFTH63LTWA2JYJTJYMT5K2OF2" localSheetId="14" hidden="1">#REF!</definedName>
    <definedName name="BExMFTH63LTWA2JYJTJYMT5K2OF2" hidden="1">#REF!</definedName>
    <definedName name="BExMFY4AG5T27EVMCCNE00GOAR66" localSheetId="20" hidden="1">#REF!</definedName>
    <definedName name="BExMFY4AG5T27EVMCCNE00GOAR66" localSheetId="21" hidden="1">#REF!</definedName>
    <definedName name="BExMFY4AG5T27EVMCCNE00GOAR66" localSheetId="14" hidden="1">#REF!</definedName>
    <definedName name="BExMFY4AG5T27EVMCCNE00GOAR66" hidden="1">#REF!</definedName>
    <definedName name="BExMGQQNOFER1MEVQ961XARTRIOB" localSheetId="20" hidden="1">#REF!</definedName>
    <definedName name="BExMGQQNOFER1MEVQ961XARTRIOB" localSheetId="21" hidden="1">#REF!</definedName>
    <definedName name="BExMGQQNOFER1MEVQ961XARTRIOB" localSheetId="14" hidden="1">#REF!</definedName>
    <definedName name="BExMGQQNOFER1MEVQ961XARTRIOB" hidden="1">#REF!</definedName>
    <definedName name="BExMH189E60TZBQFN2UWVA1UZA7X" localSheetId="20" hidden="1">#REF!</definedName>
    <definedName name="BExMH189E60TZBQFN2UWVA1UZA7X" localSheetId="21" hidden="1">#REF!</definedName>
    <definedName name="BExMH189E60TZBQFN2UWVA1UZA7X" localSheetId="14" hidden="1">#REF!</definedName>
    <definedName name="BExMH189E60TZBQFN2UWVA1UZA7X" hidden="1">#REF!</definedName>
    <definedName name="BExMH3H9TW5TJCNU5Z1EWXP3BAEP" localSheetId="20" hidden="1">#REF!</definedName>
    <definedName name="BExMH3H9TW5TJCNU5Z1EWXP3BAEP" localSheetId="21" hidden="1">#REF!</definedName>
    <definedName name="BExMH3H9TW5TJCNU5Z1EWXP3BAEP" localSheetId="14" hidden="1">#REF!</definedName>
    <definedName name="BExMH3H9TW5TJCNU5Z1EWXP3BAEP" hidden="1">#REF!</definedName>
    <definedName name="BExMH5A1B01SYXROP70DOKTQ5D6Z" localSheetId="20" hidden="1">#REF!</definedName>
    <definedName name="BExMH5A1B01SYXROP70DOKTQ5D6Z" localSheetId="21" hidden="1">#REF!</definedName>
    <definedName name="BExMH5A1B01SYXROP70DOKTQ5D6Z" localSheetId="14" hidden="1">#REF!</definedName>
    <definedName name="BExMH5A1B01SYXROP70DOKTQ5D6Z" hidden="1">#REF!</definedName>
    <definedName name="BExMHCGUJ8A3L31NU0XU0FGXE4P3" localSheetId="20" hidden="1">#REF!</definedName>
    <definedName name="BExMHCGUJ8A3L31NU0XU0FGXE4P3" localSheetId="21" hidden="1">#REF!</definedName>
    <definedName name="BExMHCGUJ8A3L31NU0XU0FGXE4P3" localSheetId="14" hidden="1">#REF!</definedName>
    <definedName name="BExMHCGUJ8A3L31NU0XU0FGXE4P3" hidden="1">#REF!</definedName>
    <definedName name="BExMHOWPB34KPZ76M2KIX2C9R2VB" localSheetId="20" hidden="1">#REF!</definedName>
    <definedName name="BExMHOWPB34KPZ76M2KIX2C9R2VB" localSheetId="21" hidden="1">#REF!</definedName>
    <definedName name="BExMHOWPB34KPZ76M2KIX2C9R2VB" localSheetId="14" hidden="1">#REF!</definedName>
    <definedName name="BExMHOWPB34KPZ76M2KIX2C9R2VB" hidden="1">#REF!</definedName>
    <definedName name="BExMHSSYC6KVHA3QDTSYPN92TWMI" localSheetId="20" hidden="1">#REF!</definedName>
    <definedName name="BExMHSSYC6KVHA3QDTSYPN92TWMI" localSheetId="21" hidden="1">#REF!</definedName>
    <definedName name="BExMHSSYC6KVHA3QDTSYPN92TWMI" localSheetId="14" hidden="1">#REF!</definedName>
    <definedName name="BExMHSSYC6KVHA3QDTSYPN92TWMI" hidden="1">#REF!</definedName>
    <definedName name="BExMI3AJ9477KDL4T9DHET4LJJTW" localSheetId="20" hidden="1">#REF!</definedName>
    <definedName name="BExMI3AJ9477KDL4T9DHET4LJJTW" localSheetId="21" hidden="1">#REF!</definedName>
    <definedName name="BExMI3AJ9477KDL4T9DHET4LJJTW" localSheetId="14" hidden="1">#REF!</definedName>
    <definedName name="BExMI3AJ9477KDL4T9DHET4LJJTW" hidden="1">#REF!</definedName>
    <definedName name="BExMI6QQ20XHD0NWJUN741B37182" localSheetId="20" hidden="1">#REF!</definedName>
    <definedName name="BExMI6QQ20XHD0NWJUN741B37182" localSheetId="21" hidden="1">#REF!</definedName>
    <definedName name="BExMI6QQ20XHD0NWJUN741B37182" localSheetId="14" hidden="1">#REF!</definedName>
    <definedName name="BExMI6QQ20XHD0NWJUN741B37182" hidden="1">#REF!</definedName>
    <definedName name="BExMI7MYDIMC9K16SBAFUY33RHK6" localSheetId="20" hidden="1">#REF!</definedName>
    <definedName name="BExMI7MYDIMC9K16SBAFUY33RHK6" localSheetId="21" hidden="1">#REF!</definedName>
    <definedName name="BExMI7MYDIMC9K16SBAFUY33RHK6" localSheetId="14" hidden="1">#REF!</definedName>
    <definedName name="BExMI7MYDIMC9K16SBAFUY33RHK6" hidden="1">#REF!</definedName>
    <definedName name="BExMI8JB94SBD9EMNJEK7Y2T6GYU" localSheetId="20" hidden="1">#REF!</definedName>
    <definedName name="BExMI8JB94SBD9EMNJEK7Y2T6GYU" localSheetId="21" hidden="1">#REF!</definedName>
    <definedName name="BExMI8JB94SBD9EMNJEK7Y2T6GYU" localSheetId="14" hidden="1">#REF!</definedName>
    <definedName name="BExMI8JB94SBD9EMNJEK7Y2T6GYU" hidden="1">#REF!</definedName>
    <definedName name="BExMI8OS85YTW3KYVE4YD0R7Z6UV" localSheetId="20" hidden="1">#REF!</definedName>
    <definedName name="BExMI8OS85YTW3KYVE4YD0R7Z6UV" localSheetId="21" hidden="1">#REF!</definedName>
    <definedName name="BExMI8OS85YTW3KYVE4YD0R7Z6UV" localSheetId="14" hidden="1">#REF!</definedName>
    <definedName name="BExMI8OS85YTW3KYVE4YD0R7Z6UV" hidden="1">#REF!</definedName>
    <definedName name="BExMI9QNOMVZ44I3BFMGU1EL1RSY" localSheetId="20" hidden="1">#REF!</definedName>
    <definedName name="BExMI9QNOMVZ44I3BFMGU1EL1RSY" localSheetId="21" hidden="1">#REF!</definedName>
    <definedName name="BExMI9QNOMVZ44I3BFMGU1EL1RSY" localSheetId="14" hidden="1">#REF!</definedName>
    <definedName name="BExMI9QNOMVZ44I3BFMGU1EL1RSY" hidden="1">#REF!</definedName>
    <definedName name="BExMIBOOZU40JS3F89OMPSRCE9MM" localSheetId="20" hidden="1">#REF!</definedName>
    <definedName name="BExMIBOOZU40JS3F89OMPSRCE9MM" localSheetId="21" hidden="1">#REF!</definedName>
    <definedName name="BExMIBOOZU40JS3F89OMPSRCE9MM" localSheetId="14" hidden="1">#REF!</definedName>
    <definedName name="BExMIBOOZU40JS3F89OMPSRCE9MM" hidden="1">#REF!</definedName>
    <definedName name="BExMIIQ5MBWSIHTFWAQADXMZC22Q" localSheetId="20" hidden="1">#REF!</definedName>
    <definedName name="BExMIIQ5MBWSIHTFWAQADXMZC22Q" localSheetId="21" hidden="1">#REF!</definedName>
    <definedName name="BExMIIQ5MBWSIHTFWAQADXMZC22Q" localSheetId="14" hidden="1">#REF!</definedName>
    <definedName name="BExMIIQ5MBWSIHTFWAQADXMZC22Q" hidden="1">#REF!</definedName>
    <definedName name="BExMIL4I2GE866I25CR5JBLJWJ6A" localSheetId="20" hidden="1">#REF!</definedName>
    <definedName name="BExMIL4I2GE866I25CR5JBLJWJ6A" localSheetId="21" hidden="1">#REF!</definedName>
    <definedName name="BExMIL4I2GE866I25CR5JBLJWJ6A" localSheetId="14" hidden="1">#REF!</definedName>
    <definedName name="BExMIL4I2GE866I25CR5JBLJWJ6A" hidden="1">#REF!</definedName>
    <definedName name="BExMIRKIPF27SNO82SPFSB3T5U17" localSheetId="20" hidden="1">#REF!</definedName>
    <definedName name="BExMIRKIPF27SNO82SPFSB3T5U17" localSheetId="21" hidden="1">#REF!</definedName>
    <definedName name="BExMIRKIPF27SNO82SPFSB3T5U17" localSheetId="14" hidden="1">#REF!</definedName>
    <definedName name="BExMIRKIPF27SNO82SPFSB3T5U17" hidden="1">#REF!</definedName>
    <definedName name="BExMIV0KC8555D5E42ZGWG15Y0MO" localSheetId="20" hidden="1">#REF!</definedName>
    <definedName name="BExMIV0KC8555D5E42ZGWG15Y0MO" localSheetId="21" hidden="1">#REF!</definedName>
    <definedName name="BExMIV0KC8555D5E42ZGWG15Y0MO" localSheetId="14" hidden="1">#REF!</definedName>
    <definedName name="BExMIV0KC8555D5E42ZGWG15Y0MO" hidden="1">#REF!</definedName>
    <definedName name="BExMIZT6AN7E6YMW2S87CTCN2UXH" localSheetId="20" hidden="1">#REF!</definedName>
    <definedName name="BExMIZT6AN7E6YMW2S87CTCN2UXH" localSheetId="21" hidden="1">#REF!</definedName>
    <definedName name="BExMIZT6AN7E6YMW2S87CTCN2UXH" localSheetId="14" hidden="1">#REF!</definedName>
    <definedName name="BExMIZT6AN7E6YMW2S87CTCN2UXH" hidden="1">#REF!</definedName>
    <definedName name="BExMJB76UESLVRD81AJBOB78JDTT" localSheetId="20" hidden="1">#REF!</definedName>
    <definedName name="BExMJB76UESLVRD81AJBOB78JDTT" localSheetId="21" hidden="1">#REF!</definedName>
    <definedName name="BExMJB76UESLVRD81AJBOB78JDTT" localSheetId="14" hidden="1">#REF!</definedName>
    <definedName name="BExMJB76UESLVRD81AJBOB78JDTT" hidden="1">#REF!</definedName>
    <definedName name="BExMJI8OLFZQCGOW3F99ETW8A21E" localSheetId="20" hidden="1">#REF!</definedName>
    <definedName name="BExMJI8OLFZQCGOW3F99ETW8A21E" localSheetId="21" hidden="1">#REF!</definedName>
    <definedName name="BExMJI8OLFZQCGOW3F99ETW8A21E" localSheetId="14" hidden="1">#REF!</definedName>
    <definedName name="BExMJI8OLFZQCGOW3F99ETW8A21E" hidden="1">#REF!</definedName>
    <definedName name="BExMJNC8ZFB9DRFOJ961ZAJ8U3A8" localSheetId="20" hidden="1">#REF!</definedName>
    <definedName name="BExMJNC8ZFB9DRFOJ961ZAJ8U3A8" localSheetId="21" hidden="1">#REF!</definedName>
    <definedName name="BExMJNC8ZFB9DRFOJ961ZAJ8U3A8" localSheetId="14" hidden="1">#REF!</definedName>
    <definedName name="BExMJNC8ZFB9DRFOJ961ZAJ8U3A8" hidden="1">#REF!</definedName>
    <definedName name="BExMJTBV8A3D31W2IQHP9RDFPPHQ" localSheetId="20" hidden="1">#REF!</definedName>
    <definedName name="BExMJTBV8A3D31W2IQHP9RDFPPHQ" localSheetId="21" hidden="1">#REF!</definedName>
    <definedName name="BExMJTBV8A3D31W2IQHP9RDFPPHQ" localSheetId="14" hidden="1">#REF!</definedName>
    <definedName name="BExMJTBV8A3D31W2IQHP9RDFPPHQ" hidden="1">#REF!</definedName>
    <definedName name="BExMK2RTXN4QJWEUNX002XK8VQP8" localSheetId="20" hidden="1">#REF!</definedName>
    <definedName name="BExMK2RTXN4QJWEUNX002XK8VQP8" localSheetId="21" hidden="1">#REF!</definedName>
    <definedName name="BExMK2RTXN4QJWEUNX002XK8VQP8" localSheetId="14" hidden="1">#REF!</definedName>
    <definedName name="BExMK2RTXN4QJWEUNX002XK8VQP8" hidden="1">#REF!</definedName>
    <definedName name="BExMKBGQDUZ8AWXYHA3QVMSDVZ3D" localSheetId="20" hidden="1">#REF!</definedName>
    <definedName name="BExMKBGQDUZ8AWXYHA3QVMSDVZ3D" localSheetId="21" hidden="1">#REF!</definedName>
    <definedName name="BExMKBGQDUZ8AWXYHA3QVMSDVZ3D" localSheetId="14" hidden="1">#REF!</definedName>
    <definedName name="BExMKBGQDUZ8AWXYHA3QVMSDVZ3D" hidden="1">#REF!</definedName>
    <definedName name="BExMKBM1467553LDFZRRKVSHN374" localSheetId="20" hidden="1">#REF!</definedName>
    <definedName name="BExMKBM1467553LDFZRRKVSHN374" localSheetId="21" hidden="1">#REF!</definedName>
    <definedName name="BExMKBM1467553LDFZRRKVSHN374" localSheetId="14" hidden="1">#REF!</definedName>
    <definedName name="BExMKBM1467553LDFZRRKVSHN374" hidden="1">#REF!</definedName>
    <definedName name="BExMKGK5FJUC0AU8MABRGDC5ZM70" localSheetId="20" hidden="1">#REF!</definedName>
    <definedName name="BExMKGK5FJUC0AU8MABRGDC5ZM70" localSheetId="21" hidden="1">#REF!</definedName>
    <definedName name="BExMKGK5FJUC0AU8MABRGDC5ZM70" localSheetId="14" hidden="1">#REF!</definedName>
    <definedName name="BExMKGK5FJUC0AU8MABRGDC5ZM70" hidden="1">#REF!</definedName>
    <definedName name="BExMKP92JGBM5BJO174H9A4HQIB9" localSheetId="20" hidden="1">#REF!</definedName>
    <definedName name="BExMKP92JGBM5BJO174H9A4HQIB9" localSheetId="21" hidden="1">#REF!</definedName>
    <definedName name="BExMKP92JGBM5BJO174H9A4HQIB9" localSheetId="14" hidden="1">#REF!</definedName>
    <definedName name="BExMKP92JGBM5BJO174H9A4HQIB9" hidden="1">#REF!</definedName>
    <definedName name="BExMKTW7R5SOV4PHAFGHU3W73DYE" localSheetId="20" hidden="1">#REF!</definedName>
    <definedName name="BExMKTW7R5SOV4PHAFGHU3W73DYE" localSheetId="21" hidden="1">#REF!</definedName>
    <definedName name="BExMKTW7R5SOV4PHAFGHU3W73DYE" localSheetId="14" hidden="1">#REF!</definedName>
    <definedName name="BExMKTW7R5SOV4PHAFGHU3W73DYE" hidden="1">#REF!</definedName>
    <definedName name="BExMKU7051J2W1RQXGZGE62NBRUZ" localSheetId="20" hidden="1">#REF!</definedName>
    <definedName name="BExMKU7051J2W1RQXGZGE62NBRUZ" localSheetId="21" hidden="1">#REF!</definedName>
    <definedName name="BExMKU7051J2W1RQXGZGE62NBRUZ" localSheetId="14" hidden="1">#REF!</definedName>
    <definedName name="BExMKU7051J2W1RQXGZGE62NBRUZ" hidden="1">#REF!</definedName>
    <definedName name="BExMKUN3WPECJR2XRID2R7GZRGNX" localSheetId="20" hidden="1">#REF!</definedName>
    <definedName name="BExMKUN3WPECJR2XRID2R7GZRGNX" localSheetId="21" hidden="1">#REF!</definedName>
    <definedName name="BExMKUN3WPECJR2XRID2R7GZRGNX" localSheetId="14" hidden="1">#REF!</definedName>
    <definedName name="BExMKUN3WPECJR2XRID2R7GZRGNX" hidden="1">#REF!</definedName>
    <definedName name="BExMKZ535P011X4TNV16GCOH4H21" localSheetId="20" hidden="1">#REF!</definedName>
    <definedName name="BExMKZ535P011X4TNV16GCOH4H21" localSheetId="21" hidden="1">#REF!</definedName>
    <definedName name="BExMKZ535P011X4TNV16GCOH4H21" localSheetId="14" hidden="1">#REF!</definedName>
    <definedName name="BExMKZ535P011X4TNV16GCOH4H21" hidden="1">#REF!</definedName>
    <definedName name="BExML3XQNDIMX55ZCHHXKUV3D6E6" localSheetId="20" hidden="1">#REF!</definedName>
    <definedName name="BExML3XQNDIMX55ZCHHXKUV3D6E6" localSheetId="21" hidden="1">#REF!</definedName>
    <definedName name="BExML3XQNDIMX55ZCHHXKUV3D6E6" localSheetId="14" hidden="1">#REF!</definedName>
    <definedName name="BExML3XQNDIMX55ZCHHXKUV3D6E6" hidden="1">#REF!</definedName>
    <definedName name="BExML5QGSWHLI18BGY4CGOTD3UWH" localSheetId="20" hidden="1">#REF!</definedName>
    <definedName name="BExML5QGSWHLI18BGY4CGOTD3UWH" localSheetId="21" hidden="1">#REF!</definedName>
    <definedName name="BExML5QGSWHLI18BGY4CGOTD3UWH" localSheetId="14" hidden="1">#REF!</definedName>
    <definedName name="BExML5QGSWHLI18BGY4CGOTD3UWH" hidden="1">#REF!</definedName>
    <definedName name="BExML6BVFCV80776USR7X70HVRZT" localSheetId="20" hidden="1">#REF!</definedName>
    <definedName name="BExML6BVFCV80776USR7X70HVRZT" localSheetId="21" hidden="1">#REF!</definedName>
    <definedName name="BExML6BVFCV80776USR7X70HVRZT" localSheetId="14" hidden="1">#REF!</definedName>
    <definedName name="BExML6BVFCV80776USR7X70HVRZT" hidden="1">#REF!</definedName>
    <definedName name="BExMLO5Z61RE85X8HHX2G4IU3AZW" localSheetId="20" hidden="1">#REF!</definedName>
    <definedName name="BExMLO5Z61RE85X8HHX2G4IU3AZW" localSheetId="21" hidden="1">#REF!</definedName>
    <definedName name="BExMLO5Z61RE85X8HHX2G4IU3AZW" localSheetId="14" hidden="1">#REF!</definedName>
    <definedName name="BExMLO5Z61RE85X8HHX2G4IU3AZW" hidden="1">#REF!</definedName>
    <definedName name="BExMLVI7UORSHM9FMO8S2EI0TMTS" localSheetId="20" hidden="1">#REF!</definedName>
    <definedName name="BExMLVI7UORSHM9FMO8S2EI0TMTS" localSheetId="21" hidden="1">#REF!</definedName>
    <definedName name="BExMLVI7UORSHM9FMO8S2EI0TMTS" localSheetId="14" hidden="1">#REF!</definedName>
    <definedName name="BExMLVI7UORSHM9FMO8S2EI0TMTS" hidden="1">#REF!</definedName>
    <definedName name="BExMM5UCOT2HSSN0ZIPZW55GSOVO" localSheetId="20" hidden="1">#REF!</definedName>
    <definedName name="BExMM5UCOT2HSSN0ZIPZW55GSOVO" localSheetId="21" hidden="1">#REF!</definedName>
    <definedName name="BExMM5UCOT2HSSN0ZIPZW55GSOVO" localSheetId="14" hidden="1">#REF!</definedName>
    <definedName name="BExMM5UCOT2HSSN0ZIPZW55GSOVO" hidden="1">#REF!</definedName>
    <definedName name="BExMM8ZRS5RQ8H1H55RVPVTDL5NL" localSheetId="20" hidden="1">#REF!</definedName>
    <definedName name="BExMM8ZRS5RQ8H1H55RVPVTDL5NL" localSheetId="21" hidden="1">#REF!</definedName>
    <definedName name="BExMM8ZRS5RQ8H1H55RVPVTDL5NL" localSheetId="14" hidden="1">#REF!</definedName>
    <definedName name="BExMM8ZRS5RQ8H1H55RVPVTDL5NL" hidden="1">#REF!</definedName>
    <definedName name="BExMMH8EAZB09XXQ5X4LR0P4NHG9" localSheetId="20" hidden="1">#REF!</definedName>
    <definedName name="BExMMH8EAZB09XXQ5X4LR0P4NHG9" localSheetId="21" hidden="1">#REF!</definedName>
    <definedName name="BExMMH8EAZB09XXQ5X4LR0P4NHG9" localSheetId="14" hidden="1">#REF!</definedName>
    <definedName name="BExMMH8EAZB09XXQ5X4LR0P4NHG9" hidden="1">#REF!</definedName>
    <definedName name="BExMMIQH5BABNZVCIQ7TBCQ10AY5" localSheetId="20" hidden="1">#REF!</definedName>
    <definedName name="BExMMIQH5BABNZVCIQ7TBCQ10AY5" localSheetId="21" hidden="1">#REF!</definedName>
    <definedName name="BExMMIQH5BABNZVCIQ7TBCQ10AY5" localSheetId="14" hidden="1">#REF!</definedName>
    <definedName name="BExMMIQH5BABNZVCIQ7TBCQ10AY5" hidden="1">#REF!</definedName>
    <definedName name="BExMMNIZ2T7M22WECMUQXEF4NJ71" localSheetId="20" hidden="1">#REF!</definedName>
    <definedName name="BExMMNIZ2T7M22WECMUQXEF4NJ71" localSheetId="21" hidden="1">#REF!</definedName>
    <definedName name="BExMMNIZ2T7M22WECMUQXEF4NJ71" localSheetId="14" hidden="1">#REF!</definedName>
    <definedName name="BExMMNIZ2T7M22WECMUQXEF4NJ71" hidden="1">#REF!</definedName>
    <definedName name="BExMMPMIOU7BURTV0L1K6ACW9X73" localSheetId="20" hidden="1">#REF!</definedName>
    <definedName name="BExMMPMIOU7BURTV0L1K6ACW9X73" localSheetId="21" hidden="1">#REF!</definedName>
    <definedName name="BExMMPMIOU7BURTV0L1K6ACW9X73" localSheetId="14" hidden="1">#REF!</definedName>
    <definedName name="BExMMPMIOU7BURTV0L1K6ACW9X73" hidden="1">#REF!</definedName>
    <definedName name="BExMMQ835AJDHS4B419SS645P67Q" localSheetId="20" hidden="1">#REF!</definedName>
    <definedName name="BExMMQ835AJDHS4B419SS645P67Q" localSheetId="21" hidden="1">#REF!</definedName>
    <definedName name="BExMMQ835AJDHS4B419SS645P67Q" localSheetId="14" hidden="1">#REF!</definedName>
    <definedName name="BExMMQ835AJDHS4B419SS645P67Q" hidden="1">#REF!</definedName>
    <definedName name="BExMMQIUVPCOBISTEJJYNCCLUCPY" localSheetId="20" hidden="1">#REF!</definedName>
    <definedName name="BExMMQIUVPCOBISTEJJYNCCLUCPY" localSheetId="21" hidden="1">#REF!</definedName>
    <definedName name="BExMMQIUVPCOBISTEJJYNCCLUCPY" localSheetId="14" hidden="1">#REF!</definedName>
    <definedName name="BExMMQIUVPCOBISTEJJYNCCLUCPY" hidden="1">#REF!</definedName>
    <definedName name="BExMMTIXETA5VAKBSOFDD5SRU887" localSheetId="20" hidden="1">#REF!</definedName>
    <definedName name="BExMMTIXETA5VAKBSOFDD5SRU887" localSheetId="21" hidden="1">#REF!</definedName>
    <definedName name="BExMMTIXETA5VAKBSOFDD5SRU887" localSheetId="14" hidden="1">#REF!</definedName>
    <definedName name="BExMMTIXETA5VAKBSOFDD5SRU887" hidden="1">#REF!</definedName>
    <definedName name="BExMMV0P6P5YS3C35G0JYYHI7992" localSheetId="20" hidden="1">#REF!</definedName>
    <definedName name="BExMMV0P6P5YS3C35G0JYYHI7992" localSheetId="21" hidden="1">#REF!</definedName>
    <definedName name="BExMMV0P6P5YS3C35G0JYYHI7992" localSheetId="14" hidden="1">#REF!</definedName>
    <definedName name="BExMMV0P6P5YS3C35G0JYYHI7992" hidden="1">#REF!</definedName>
    <definedName name="BExMNJLFWZBRN9PZF1IO9CYWV1B2" localSheetId="20" hidden="1">#REF!</definedName>
    <definedName name="BExMNJLFWZBRN9PZF1IO9CYWV1B2" localSheetId="21" hidden="1">#REF!</definedName>
    <definedName name="BExMNJLFWZBRN9PZF1IO9CYWV1B2" localSheetId="14" hidden="1">#REF!</definedName>
    <definedName name="BExMNJLFWZBRN9PZF1IO9CYWV1B2" hidden="1">#REF!</definedName>
    <definedName name="BExMNKCJ0FA57YEUUAJE43U1QN5P" localSheetId="20" hidden="1">#REF!</definedName>
    <definedName name="BExMNKCJ0FA57YEUUAJE43U1QN5P" localSheetId="21" hidden="1">#REF!</definedName>
    <definedName name="BExMNKCJ0FA57YEUUAJE43U1QN5P" localSheetId="14" hidden="1">#REF!</definedName>
    <definedName name="BExMNKCJ0FA57YEUUAJE43U1QN5P" hidden="1">#REF!</definedName>
    <definedName name="BExMNKN5D1WEF2OOJVP6LZ6DLU3Y" localSheetId="20" hidden="1">#REF!</definedName>
    <definedName name="BExMNKN5D1WEF2OOJVP6LZ6DLU3Y" localSheetId="21" hidden="1">#REF!</definedName>
    <definedName name="BExMNKN5D1WEF2OOJVP6LZ6DLU3Y" localSheetId="14" hidden="1">#REF!</definedName>
    <definedName name="BExMNKN5D1WEF2OOJVP6LZ6DLU3Y" hidden="1">#REF!</definedName>
    <definedName name="BExMNR38HMPLWAJRQ9MMS3ZAZ9IU" localSheetId="20" hidden="1">#REF!</definedName>
    <definedName name="BExMNR38HMPLWAJRQ9MMS3ZAZ9IU" localSheetId="21" hidden="1">#REF!</definedName>
    <definedName name="BExMNR38HMPLWAJRQ9MMS3ZAZ9IU" localSheetId="14" hidden="1">#REF!</definedName>
    <definedName name="BExMNR38HMPLWAJRQ9MMS3ZAZ9IU" hidden="1">#REF!</definedName>
    <definedName name="BExMNRDZULKJMVY2VKIIRM2M5A1M" localSheetId="20" hidden="1">#REF!</definedName>
    <definedName name="BExMNRDZULKJMVY2VKIIRM2M5A1M" localSheetId="21" hidden="1">#REF!</definedName>
    <definedName name="BExMNRDZULKJMVY2VKIIRM2M5A1M" localSheetId="14" hidden="1">#REF!</definedName>
    <definedName name="BExMNRDZULKJMVY2VKIIRM2M5A1M" hidden="1">#REF!</definedName>
    <definedName name="BExMNVFKZIBQSCAH71DIF1CJG89T" localSheetId="20" hidden="1">#REF!</definedName>
    <definedName name="BExMNVFKZIBQSCAH71DIF1CJG89T" localSheetId="21" hidden="1">#REF!</definedName>
    <definedName name="BExMNVFKZIBQSCAH71DIF1CJG89T" localSheetId="14" hidden="1">#REF!</definedName>
    <definedName name="BExMNVFKZIBQSCAH71DIF1CJG89T" hidden="1">#REF!</definedName>
    <definedName name="BExMNVVUQAGQY9SA29FGI7D7R5MN" localSheetId="20" hidden="1">#REF!</definedName>
    <definedName name="BExMNVVUQAGQY9SA29FGI7D7R5MN" localSheetId="21" hidden="1">#REF!</definedName>
    <definedName name="BExMNVVUQAGQY9SA29FGI7D7R5MN" localSheetId="14" hidden="1">#REF!</definedName>
    <definedName name="BExMNVVUQAGQY9SA29FGI7D7R5MN" hidden="1">#REF!</definedName>
    <definedName name="BExMO9IOWKTWHO8LQJJQI5P3INWY" localSheetId="20" hidden="1">#REF!</definedName>
    <definedName name="BExMO9IOWKTWHO8LQJJQI5P3INWY" localSheetId="21" hidden="1">#REF!</definedName>
    <definedName name="BExMO9IOWKTWHO8LQJJQI5P3INWY" localSheetId="14" hidden="1">#REF!</definedName>
    <definedName name="BExMO9IOWKTWHO8LQJJQI5P3INWY" hidden="1">#REF!</definedName>
    <definedName name="BExMOI29DOEK5R1A5QZPUDKF7N6T" localSheetId="20" hidden="1">#REF!</definedName>
    <definedName name="BExMOI29DOEK5R1A5QZPUDKF7N6T" localSheetId="21" hidden="1">#REF!</definedName>
    <definedName name="BExMOI29DOEK5R1A5QZPUDKF7N6T" localSheetId="14" hidden="1">#REF!</definedName>
    <definedName name="BExMOI29DOEK5R1A5QZPUDKF7N6T" hidden="1">#REF!</definedName>
    <definedName name="BExMONRAU0S904NLJHPI47RVQDBH" localSheetId="20" hidden="1">#REF!</definedName>
    <definedName name="BExMONRAU0S904NLJHPI47RVQDBH" localSheetId="21" hidden="1">#REF!</definedName>
    <definedName name="BExMONRAU0S904NLJHPI47RVQDBH" localSheetId="14" hidden="1">#REF!</definedName>
    <definedName name="BExMONRAU0S904NLJHPI47RVQDBH" hidden="1">#REF!</definedName>
    <definedName name="BExMPAJ5AJAXGKGK3F6H3ODS6RF4" localSheetId="20" hidden="1">#REF!</definedName>
    <definedName name="BExMPAJ5AJAXGKGK3F6H3ODS6RF4" localSheetId="21" hidden="1">#REF!</definedName>
    <definedName name="BExMPAJ5AJAXGKGK3F6H3ODS6RF4" localSheetId="14" hidden="1">#REF!</definedName>
    <definedName name="BExMPAJ5AJAXGKGK3F6H3ODS6RF4" hidden="1">#REF!</definedName>
    <definedName name="BExMPD2X55FFBVJ6CBUKNPROIOEU" localSheetId="20" hidden="1">#REF!</definedName>
    <definedName name="BExMPD2X55FFBVJ6CBUKNPROIOEU" localSheetId="21" hidden="1">#REF!</definedName>
    <definedName name="BExMPD2X55FFBVJ6CBUKNPROIOEU" localSheetId="14" hidden="1">#REF!</definedName>
    <definedName name="BExMPD2X55FFBVJ6CBUKNPROIOEU" hidden="1">#REF!</definedName>
    <definedName name="BExMPGZ848E38FUH1JBQN97DGWAT" localSheetId="20" hidden="1">#REF!</definedName>
    <definedName name="BExMPGZ848E38FUH1JBQN97DGWAT" localSheetId="21" hidden="1">#REF!</definedName>
    <definedName name="BExMPGZ848E38FUH1JBQN97DGWAT" localSheetId="14" hidden="1">#REF!</definedName>
    <definedName name="BExMPGZ848E38FUH1JBQN97DGWAT" hidden="1">#REF!</definedName>
    <definedName name="BExMPMTICOSMQENOFKQ18K0ZT4S8" localSheetId="20" hidden="1">#REF!</definedName>
    <definedName name="BExMPMTICOSMQENOFKQ18K0ZT4S8" localSheetId="21" hidden="1">#REF!</definedName>
    <definedName name="BExMPMTICOSMQENOFKQ18K0ZT4S8" localSheetId="14" hidden="1">#REF!</definedName>
    <definedName name="BExMPMTICOSMQENOFKQ18K0ZT4S8" hidden="1">#REF!</definedName>
    <definedName name="BExMPMZ07II0R4KGWQQ7PGS3RZS4" localSheetId="20" hidden="1">#REF!</definedName>
    <definedName name="BExMPMZ07II0R4KGWQQ7PGS3RZS4" localSheetId="21" hidden="1">#REF!</definedName>
    <definedName name="BExMPMZ07II0R4KGWQQ7PGS3RZS4" localSheetId="14" hidden="1">#REF!</definedName>
    <definedName name="BExMPMZ07II0R4KGWQQ7PGS3RZS4" hidden="1">#REF!</definedName>
    <definedName name="BExMPOBH04JMDO6Z8DMSEJZM4ANN" localSheetId="20" hidden="1">#REF!</definedName>
    <definedName name="BExMPOBH04JMDO6Z8DMSEJZM4ANN" localSheetId="21" hidden="1">#REF!</definedName>
    <definedName name="BExMPOBH04JMDO6Z8DMSEJZM4ANN" localSheetId="14" hidden="1">#REF!</definedName>
    <definedName name="BExMPOBH04JMDO6Z8DMSEJZM4ANN" hidden="1">#REF!</definedName>
    <definedName name="BExMPSD77XQ3HA6A4FZOJK8G2JP3" localSheetId="20" hidden="1">#REF!</definedName>
    <definedName name="BExMPSD77XQ3HA6A4FZOJK8G2JP3" localSheetId="21" hidden="1">#REF!</definedName>
    <definedName name="BExMPSD77XQ3HA6A4FZOJK8G2JP3" localSheetId="14" hidden="1">#REF!</definedName>
    <definedName name="BExMPSD77XQ3HA6A4FZOJK8G2JP3" hidden="1">#REF!</definedName>
    <definedName name="BExMQ4I3Q7F0BMPHSFMFW9TZ87UD" localSheetId="20" hidden="1">#REF!</definedName>
    <definedName name="BExMQ4I3Q7F0BMPHSFMFW9TZ87UD" localSheetId="21" hidden="1">#REF!</definedName>
    <definedName name="BExMQ4I3Q7F0BMPHSFMFW9TZ87UD" localSheetId="14" hidden="1">#REF!</definedName>
    <definedName name="BExMQ4I3Q7F0BMPHSFMFW9TZ87UD" hidden="1">#REF!</definedName>
    <definedName name="BExMQ4SWDWI4N16AZ0T5CJ6HH8WC" localSheetId="20" hidden="1">#REF!</definedName>
    <definedName name="BExMQ4SWDWI4N16AZ0T5CJ6HH8WC" localSheetId="21" hidden="1">#REF!</definedName>
    <definedName name="BExMQ4SWDWI4N16AZ0T5CJ6HH8WC" localSheetId="14" hidden="1">#REF!</definedName>
    <definedName name="BExMQ4SWDWI4N16AZ0T5CJ6HH8WC" hidden="1">#REF!</definedName>
    <definedName name="BExMQ71WHW50GVX45JU951AGPLFQ" localSheetId="20" hidden="1">#REF!</definedName>
    <definedName name="BExMQ71WHW50GVX45JU951AGPLFQ" localSheetId="21" hidden="1">#REF!</definedName>
    <definedName name="BExMQ71WHW50GVX45JU951AGPLFQ" localSheetId="14" hidden="1">#REF!</definedName>
    <definedName name="BExMQ71WHW50GVX45JU951AGPLFQ" hidden="1">#REF!</definedName>
    <definedName name="BExMQGXSLPT4A6N47LE6FBVHWBOF" localSheetId="20" hidden="1">#REF!</definedName>
    <definedName name="BExMQGXSLPT4A6N47LE6FBVHWBOF" localSheetId="21" hidden="1">#REF!</definedName>
    <definedName name="BExMQGXSLPT4A6N47LE6FBVHWBOF" localSheetId="14" hidden="1">#REF!</definedName>
    <definedName name="BExMQGXSLPT4A6N47LE6FBVHWBOF" hidden="1">#REF!</definedName>
    <definedName name="BExMQNZGFHW75W9HWRCR0FEF0XF0" localSheetId="20" hidden="1">#REF!</definedName>
    <definedName name="BExMQNZGFHW75W9HWRCR0FEF0XF0" localSheetId="21" hidden="1">#REF!</definedName>
    <definedName name="BExMQNZGFHW75W9HWRCR0FEF0XF0" localSheetId="14" hidden="1">#REF!</definedName>
    <definedName name="BExMQNZGFHW75W9HWRCR0FEF0XF0" hidden="1">#REF!</definedName>
    <definedName name="BExMQRKVQPDFPD0WQUA9QND8OV7P" localSheetId="20" hidden="1">#REF!</definedName>
    <definedName name="BExMQRKVQPDFPD0WQUA9QND8OV7P" localSheetId="21" hidden="1">#REF!</definedName>
    <definedName name="BExMQRKVQPDFPD0WQUA9QND8OV7P" localSheetId="14" hidden="1">#REF!</definedName>
    <definedName name="BExMQRKVQPDFPD0WQUA9QND8OV7P" hidden="1">#REF!</definedName>
    <definedName name="BExMQSBR7PL4KLB1Q4961QO45Y4G" localSheetId="20" hidden="1">#REF!</definedName>
    <definedName name="BExMQSBR7PL4KLB1Q4961QO45Y4G" localSheetId="21" hidden="1">#REF!</definedName>
    <definedName name="BExMQSBR7PL4KLB1Q4961QO45Y4G" localSheetId="14" hidden="1">#REF!</definedName>
    <definedName name="BExMQSBR7PL4KLB1Q4961QO45Y4G" hidden="1">#REF!</definedName>
    <definedName name="BExMR1MA4I1X77714ZEPUVC8W398" localSheetId="20" hidden="1">#REF!</definedName>
    <definedName name="BExMR1MA4I1X77714ZEPUVC8W398" localSheetId="21" hidden="1">#REF!</definedName>
    <definedName name="BExMR1MA4I1X77714ZEPUVC8W398" localSheetId="14" hidden="1">#REF!</definedName>
    <definedName name="BExMR1MA4I1X77714ZEPUVC8W398" hidden="1">#REF!</definedName>
    <definedName name="BExMR8YQHA7N77HGHY4Y6R30I3XT" localSheetId="20" hidden="1">#REF!</definedName>
    <definedName name="BExMR8YQHA7N77HGHY4Y6R30I3XT" localSheetId="21" hidden="1">#REF!</definedName>
    <definedName name="BExMR8YQHA7N77HGHY4Y6R30I3XT" localSheetId="14" hidden="1">#REF!</definedName>
    <definedName name="BExMR8YQHA7N77HGHY4Y6R30I3XT" hidden="1">#REF!</definedName>
    <definedName name="BExMRENOIARWRYOIVPDIEBVNRDO7" localSheetId="20" hidden="1">#REF!</definedName>
    <definedName name="BExMRENOIARWRYOIVPDIEBVNRDO7" localSheetId="21" hidden="1">#REF!</definedName>
    <definedName name="BExMRENOIARWRYOIVPDIEBVNRDO7" localSheetId="14" hidden="1">#REF!</definedName>
    <definedName name="BExMRENOIARWRYOIVPDIEBVNRDO7" hidden="1">#REF!</definedName>
    <definedName name="BExMRF3SCIUZL945WMMDCT29MTLN" localSheetId="20" hidden="1">#REF!</definedName>
    <definedName name="BExMRF3SCIUZL945WMMDCT29MTLN" localSheetId="21" hidden="1">#REF!</definedName>
    <definedName name="BExMRF3SCIUZL945WMMDCT29MTLN" localSheetId="14" hidden="1">#REF!</definedName>
    <definedName name="BExMRF3SCIUZL945WMMDCT29MTLN" hidden="1">#REF!</definedName>
    <definedName name="BExMRRJNUMGRSDD5GGKKGEIZ6FTS" localSheetId="20" hidden="1">#REF!</definedName>
    <definedName name="BExMRRJNUMGRSDD5GGKKGEIZ6FTS" localSheetId="21" hidden="1">#REF!</definedName>
    <definedName name="BExMRRJNUMGRSDD5GGKKGEIZ6FTS" localSheetId="14" hidden="1">#REF!</definedName>
    <definedName name="BExMRRJNUMGRSDD5GGKKGEIZ6FTS" hidden="1">#REF!</definedName>
    <definedName name="BExMRU3ACIU0RD2BNWO55LH5U2BR" localSheetId="20" hidden="1">#REF!</definedName>
    <definedName name="BExMRU3ACIU0RD2BNWO55LH5U2BR" localSheetId="21" hidden="1">#REF!</definedName>
    <definedName name="BExMRU3ACIU0RD2BNWO55LH5U2BR" localSheetId="14" hidden="1">#REF!</definedName>
    <definedName name="BExMRU3ACIU0RD2BNWO55LH5U2BR" hidden="1">#REF!</definedName>
    <definedName name="BExMRWC9LD1LDAVIUQHQWIYMK129" localSheetId="20" hidden="1">#REF!</definedName>
    <definedName name="BExMRWC9LD1LDAVIUQHQWIYMK129" localSheetId="21" hidden="1">#REF!</definedName>
    <definedName name="BExMRWC9LD1LDAVIUQHQWIYMK129" localSheetId="14" hidden="1">#REF!</definedName>
    <definedName name="BExMRWC9LD1LDAVIUQHQWIYMK129" hidden="1">#REF!</definedName>
    <definedName name="BExMSBH3T898ERC4BT51ZURKDCH1" localSheetId="20" hidden="1">#REF!</definedName>
    <definedName name="BExMSBH3T898ERC4BT51ZURKDCH1" localSheetId="21" hidden="1">#REF!</definedName>
    <definedName name="BExMSBH3T898ERC4BT51ZURKDCH1" localSheetId="14" hidden="1">#REF!</definedName>
    <definedName name="BExMSBH3T898ERC4BT51ZURKDCH1" hidden="1">#REF!</definedName>
    <definedName name="BExMSQRCC40AP8BDUPL2I2DNC210" localSheetId="20" hidden="1">#REF!</definedName>
    <definedName name="BExMSQRCC40AP8BDUPL2I2DNC210" localSheetId="21" hidden="1">#REF!</definedName>
    <definedName name="BExMSQRCC40AP8BDUPL2I2DNC210" localSheetId="14" hidden="1">#REF!</definedName>
    <definedName name="BExMSQRCC40AP8BDUPL2I2DNC210" hidden="1">#REF!</definedName>
    <definedName name="BExO4J9LR712G00TVA82VNTG8O7H" localSheetId="20" hidden="1">#REF!</definedName>
    <definedName name="BExO4J9LR712G00TVA82VNTG8O7H" localSheetId="21" hidden="1">#REF!</definedName>
    <definedName name="BExO4J9LR712G00TVA82VNTG8O7H" localSheetId="14" hidden="1">#REF!</definedName>
    <definedName name="BExO4J9LR712G00TVA82VNTG8O7H" hidden="1">#REF!</definedName>
    <definedName name="BExO55G2KVZ7MIJ30N827CLH0I2A" localSheetId="20" hidden="1">#REF!</definedName>
    <definedName name="BExO55G2KVZ7MIJ30N827CLH0I2A" localSheetId="21" hidden="1">#REF!</definedName>
    <definedName name="BExO55G2KVZ7MIJ30N827CLH0I2A" localSheetId="14" hidden="1">#REF!</definedName>
    <definedName name="BExO55G2KVZ7MIJ30N827CLH0I2A" hidden="1">#REF!</definedName>
    <definedName name="BExO5A8PZD9EUHC5CMPU6N3SQ15L" localSheetId="20" hidden="1">#REF!</definedName>
    <definedName name="BExO5A8PZD9EUHC5CMPU6N3SQ15L" localSheetId="21" hidden="1">#REF!</definedName>
    <definedName name="BExO5A8PZD9EUHC5CMPU6N3SQ15L" localSheetId="14" hidden="1">#REF!</definedName>
    <definedName name="BExO5A8PZD9EUHC5CMPU6N3SQ15L" hidden="1">#REF!</definedName>
    <definedName name="BExO5XMAHL7CY3X0B1OPKZ28DCJ5" localSheetId="20" hidden="1">#REF!</definedName>
    <definedName name="BExO5XMAHL7CY3X0B1OPKZ28DCJ5" localSheetId="21" hidden="1">#REF!</definedName>
    <definedName name="BExO5XMAHL7CY3X0B1OPKZ28DCJ5" localSheetId="14" hidden="1">#REF!</definedName>
    <definedName name="BExO5XMAHL7CY3X0B1OPKZ28DCJ5" hidden="1">#REF!</definedName>
    <definedName name="BExO66LZJKY4PTQVREELI6POS4AY" localSheetId="20" hidden="1">#REF!</definedName>
    <definedName name="BExO66LZJKY4PTQVREELI6POS4AY" localSheetId="21" hidden="1">#REF!</definedName>
    <definedName name="BExO66LZJKY4PTQVREELI6POS4AY" localSheetId="14" hidden="1">#REF!</definedName>
    <definedName name="BExO66LZJKY4PTQVREELI6POS4AY" hidden="1">#REF!</definedName>
    <definedName name="BExO6LLHCYTF7CIVHKAO0NMET14Q" localSheetId="20" hidden="1">#REF!</definedName>
    <definedName name="BExO6LLHCYTF7CIVHKAO0NMET14Q" localSheetId="21" hidden="1">#REF!</definedName>
    <definedName name="BExO6LLHCYTF7CIVHKAO0NMET14Q" localSheetId="14" hidden="1">#REF!</definedName>
    <definedName name="BExO6LLHCYTF7CIVHKAO0NMET14Q" hidden="1">#REF!</definedName>
    <definedName name="BExO6NOZIPWELHV0XX25APL9UNOP" localSheetId="20" hidden="1">#REF!</definedName>
    <definedName name="BExO6NOZIPWELHV0XX25APL9UNOP" localSheetId="21" hidden="1">#REF!</definedName>
    <definedName name="BExO6NOZIPWELHV0XX25APL9UNOP" localSheetId="14" hidden="1">#REF!</definedName>
    <definedName name="BExO6NOZIPWELHV0XX25APL9UNOP" hidden="1">#REF!</definedName>
    <definedName name="BExO71MMHEBC11LG4HXDEQNHOII2" localSheetId="20" hidden="1">#REF!</definedName>
    <definedName name="BExO71MMHEBC11LG4HXDEQNHOII2" localSheetId="21" hidden="1">#REF!</definedName>
    <definedName name="BExO71MMHEBC11LG4HXDEQNHOII2" localSheetId="14" hidden="1">#REF!</definedName>
    <definedName name="BExO71MMHEBC11LG4HXDEQNHOII2" hidden="1">#REF!</definedName>
    <definedName name="BExO71S28H4XYOYYLAXOO93QV4TF" localSheetId="20" hidden="1">#REF!</definedName>
    <definedName name="BExO71S28H4XYOYYLAXOO93QV4TF" localSheetId="21" hidden="1">#REF!</definedName>
    <definedName name="BExO71S28H4XYOYYLAXOO93QV4TF" localSheetId="14" hidden="1">#REF!</definedName>
    <definedName name="BExO71S28H4XYOYYLAXOO93QV4TF" hidden="1">#REF!</definedName>
    <definedName name="BExO7BIP1737MIY7S6K4XYMTIO95" localSheetId="20" hidden="1">#REF!</definedName>
    <definedName name="BExO7BIP1737MIY7S6K4XYMTIO95" localSheetId="21" hidden="1">#REF!</definedName>
    <definedName name="BExO7BIP1737MIY7S6K4XYMTIO95" localSheetId="14" hidden="1">#REF!</definedName>
    <definedName name="BExO7BIP1737MIY7S6K4XYMTIO95" hidden="1">#REF!</definedName>
    <definedName name="BExO7OUQS3XTUQ2LDKGQ8AAQ3OJJ" localSheetId="20" hidden="1">#REF!</definedName>
    <definedName name="BExO7OUQS3XTUQ2LDKGQ8AAQ3OJJ" localSheetId="21" hidden="1">#REF!</definedName>
    <definedName name="BExO7OUQS3XTUQ2LDKGQ8AAQ3OJJ" localSheetId="14" hidden="1">#REF!</definedName>
    <definedName name="BExO7OUQS3XTUQ2LDKGQ8AAQ3OJJ" hidden="1">#REF!</definedName>
    <definedName name="BExO85HMYXZJ7SONWBKKIAXMCI3C" localSheetId="20" hidden="1">#REF!</definedName>
    <definedName name="BExO85HMYXZJ7SONWBKKIAXMCI3C" localSheetId="21" hidden="1">#REF!</definedName>
    <definedName name="BExO85HMYXZJ7SONWBKKIAXMCI3C" localSheetId="14" hidden="1">#REF!</definedName>
    <definedName name="BExO85HMYXZJ7SONWBKKIAXMCI3C" hidden="1">#REF!</definedName>
    <definedName name="BExO863922O4PBGQMUNEQKGN3K96" localSheetId="20" hidden="1">#REF!</definedName>
    <definedName name="BExO863922O4PBGQMUNEQKGN3K96" localSheetId="21" hidden="1">#REF!</definedName>
    <definedName name="BExO863922O4PBGQMUNEQKGN3K96" localSheetId="14" hidden="1">#REF!</definedName>
    <definedName name="BExO863922O4PBGQMUNEQKGN3K96" hidden="1">#REF!</definedName>
    <definedName name="BExO89ZIOXN0HOKHY24F7HDZ87UT" localSheetId="20" hidden="1">#REF!</definedName>
    <definedName name="BExO89ZIOXN0HOKHY24F7HDZ87UT" localSheetId="21" hidden="1">#REF!</definedName>
    <definedName name="BExO89ZIOXN0HOKHY24F7HDZ87UT" localSheetId="14" hidden="1">#REF!</definedName>
    <definedName name="BExO89ZIOXN0HOKHY24F7HDZ87UT" hidden="1">#REF!</definedName>
    <definedName name="BExO8A4SWOKD9WI5E6DITCL3LZZC" localSheetId="20" hidden="1">#REF!</definedName>
    <definedName name="BExO8A4SWOKD9WI5E6DITCL3LZZC" localSheetId="21" hidden="1">#REF!</definedName>
    <definedName name="BExO8A4SWOKD9WI5E6DITCL3LZZC" localSheetId="14" hidden="1">#REF!</definedName>
    <definedName name="BExO8A4SWOKD9WI5E6DITCL3LZZC" hidden="1">#REF!</definedName>
    <definedName name="BExO8CDTBCABLEUD6PE2UM2EZ6C4" localSheetId="20" hidden="1">#REF!</definedName>
    <definedName name="BExO8CDTBCABLEUD6PE2UM2EZ6C4" localSheetId="21" hidden="1">#REF!</definedName>
    <definedName name="BExO8CDTBCABLEUD6PE2UM2EZ6C4" localSheetId="14" hidden="1">#REF!</definedName>
    <definedName name="BExO8CDTBCABLEUD6PE2UM2EZ6C4" hidden="1">#REF!</definedName>
    <definedName name="BExO8UTAGQWDBQZEEF4HUNMLQCVU" localSheetId="20" hidden="1">#REF!</definedName>
    <definedName name="BExO8UTAGQWDBQZEEF4HUNMLQCVU" localSheetId="21" hidden="1">#REF!</definedName>
    <definedName name="BExO8UTAGQWDBQZEEF4HUNMLQCVU" localSheetId="14" hidden="1">#REF!</definedName>
    <definedName name="BExO8UTAGQWDBQZEEF4HUNMLQCVU" hidden="1">#REF!</definedName>
    <definedName name="BExO937E20IHMGQOZMECL3VZC7OX" localSheetId="20" hidden="1">#REF!</definedName>
    <definedName name="BExO937E20IHMGQOZMECL3VZC7OX" localSheetId="21" hidden="1">#REF!</definedName>
    <definedName name="BExO937E20IHMGQOZMECL3VZC7OX" localSheetId="14" hidden="1">#REF!</definedName>
    <definedName name="BExO937E20IHMGQOZMECL3VZC7OX" hidden="1">#REF!</definedName>
    <definedName name="BExO94UTJKQQ7TJTTJRTSR70YVJC" localSheetId="20" hidden="1">#REF!</definedName>
    <definedName name="BExO94UTJKQQ7TJTTJRTSR70YVJC" localSheetId="21" hidden="1">#REF!</definedName>
    <definedName name="BExO94UTJKQQ7TJTTJRTSR70YVJC" localSheetId="14" hidden="1">#REF!</definedName>
    <definedName name="BExO94UTJKQQ7TJTTJRTSR70YVJC" hidden="1">#REF!</definedName>
    <definedName name="BExO9EALFB2R8VULHML1AVRPHME0" localSheetId="20" hidden="1">#REF!</definedName>
    <definedName name="BExO9EALFB2R8VULHML1AVRPHME0" localSheetId="21" hidden="1">#REF!</definedName>
    <definedName name="BExO9EALFB2R8VULHML1AVRPHME0" localSheetId="14" hidden="1">#REF!</definedName>
    <definedName name="BExO9EALFB2R8VULHML1AVRPHME0" hidden="1">#REF!</definedName>
    <definedName name="BExO9J3A438976RXIUX5U9SU5T55" localSheetId="20" hidden="1">#REF!</definedName>
    <definedName name="BExO9J3A438976RXIUX5U9SU5T55" localSheetId="21" hidden="1">#REF!</definedName>
    <definedName name="BExO9J3A438976RXIUX5U9SU5T55" localSheetId="14" hidden="1">#REF!</definedName>
    <definedName name="BExO9J3A438976RXIUX5U9SU5T55" hidden="1">#REF!</definedName>
    <definedName name="BExO9RS5RXFJ1911HL3CCK6M74EP" localSheetId="20" hidden="1">#REF!</definedName>
    <definedName name="BExO9RS5RXFJ1911HL3CCK6M74EP" localSheetId="21" hidden="1">#REF!</definedName>
    <definedName name="BExO9RS5RXFJ1911HL3CCK6M74EP" localSheetId="14" hidden="1">#REF!</definedName>
    <definedName name="BExO9RS5RXFJ1911HL3CCK6M74EP" hidden="1">#REF!</definedName>
    <definedName name="BExO9SDRI1M6KMHXSG3AE5L0F2U3" localSheetId="20" hidden="1">#REF!</definedName>
    <definedName name="BExO9SDRI1M6KMHXSG3AE5L0F2U3" localSheetId="21" hidden="1">#REF!</definedName>
    <definedName name="BExO9SDRI1M6KMHXSG3AE5L0F2U3" localSheetId="14" hidden="1">#REF!</definedName>
    <definedName name="BExO9SDRI1M6KMHXSG3AE5L0F2U3" hidden="1">#REF!</definedName>
    <definedName name="BExO9US253B9UNAYT7DWLMK2BO44" localSheetId="20" hidden="1">#REF!</definedName>
    <definedName name="BExO9US253B9UNAYT7DWLMK2BO44" localSheetId="21" hidden="1">#REF!</definedName>
    <definedName name="BExO9US253B9UNAYT7DWLMK2BO44" localSheetId="14" hidden="1">#REF!</definedName>
    <definedName name="BExO9US253B9UNAYT7DWLMK2BO44" hidden="1">#REF!</definedName>
    <definedName name="BExO9V2U2YXAY904GYYGU6TD8Y7M" localSheetId="20" hidden="1">#REF!</definedName>
    <definedName name="BExO9V2U2YXAY904GYYGU6TD8Y7M" localSheetId="21" hidden="1">#REF!</definedName>
    <definedName name="BExO9V2U2YXAY904GYYGU6TD8Y7M" localSheetId="14" hidden="1">#REF!</definedName>
    <definedName name="BExO9V2U2YXAY904GYYGU6TD8Y7M" hidden="1">#REF!</definedName>
    <definedName name="BExOAAIG18X4V98C7122L5F65P5C" localSheetId="20" hidden="1">#REF!</definedName>
    <definedName name="BExOAAIG18X4V98C7122L5F65P5C" localSheetId="21" hidden="1">#REF!</definedName>
    <definedName name="BExOAAIG18X4V98C7122L5F65P5C" localSheetId="14" hidden="1">#REF!</definedName>
    <definedName name="BExOAAIG18X4V98C7122L5F65P5C" hidden="1">#REF!</definedName>
    <definedName name="BExOAQ3GKCT7YZW1EMVU3EILSZL2" localSheetId="20" hidden="1">#REF!</definedName>
    <definedName name="BExOAQ3GKCT7YZW1EMVU3EILSZL2" localSheetId="21" hidden="1">#REF!</definedName>
    <definedName name="BExOAQ3GKCT7YZW1EMVU3EILSZL2" localSheetId="14" hidden="1">#REF!</definedName>
    <definedName name="BExOAQ3GKCT7YZW1EMVU3EILSZL2" hidden="1">#REF!</definedName>
    <definedName name="BExOATZQ6SF8DASYLBQ0Z6D2WPSC" localSheetId="20" hidden="1">#REF!</definedName>
    <definedName name="BExOATZQ6SF8DASYLBQ0Z6D2WPSC" localSheetId="21" hidden="1">#REF!</definedName>
    <definedName name="BExOATZQ6SF8DASYLBQ0Z6D2WPSC" localSheetId="14" hidden="1">#REF!</definedName>
    <definedName name="BExOATZQ6SF8DASYLBQ0Z6D2WPSC" hidden="1">#REF!</definedName>
    <definedName name="BExOB9KT2THGV4SPLDVFTFXS4B14" localSheetId="20" hidden="1">#REF!</definedName>
    <definedName name="BExOB9KT2THGV4SPLDVFTFXS4B14" localSheetId="21" hidden="1">#REF!</definedName>
    <definedName name="BExOB9KT2THGV4SPLDVFTFXS4B14" localSheetId="14" hidden="1">#REF!</definedName>
    <definedName name="BExOB9KT2THGV4SPLDVFTFXS4B14" hidden="1">#REF!</definedName>
    <definedName name="BExOBEZ0IE2WBEYY3D3CMRI72N1K" localSheetId="20" hidden="1">#REF!</definedName>
    <definedName name="BExOBEZ0IE2WBEYY3D3CMRI72N1K" localSheetId="21" hidden="1">#REF!</definedName>
    <definedName name="BExOBEZ0IE2WBEYY3D3CMRI72N1K" localSheetId="14" hidden="1">#REF!</definedName>
    <definedName name="BExOBEZ0IE2WBEYY3D3CMRI72N1K" hidden="1">#REF!</definedName>
    <definedName name="BExOBF9TFH4NSBTR7JD2Q1165NIU" localSheetId="20" hidden="1">#REF!</definedName>
    <definedName name="BExOBF9TFH4NSBTR7JD2Q1165NIU" localSheetId="21" hidden="1">#REF!</definedName>
    <definedName name="BExOBF9TFH4NSBTR7JD2Q1165NIU" localSheetId="14" hidden="1">#REF!</definedName>
    <definedName name="BExOBF9TFH4NSBTR7JD2Q1165NIU" hidden="1">#REF!</definedName>
    <definedName name="BExOBIPU8760ITY0C8N27XZ3KWEF" localSheetId="20" hidden="1">#REF!</definedName>
    <definedName name="BExOBIPU8760ITY0C8N27XZ3KWEF" localSheetId="21" hidden="1">#REF!</definedName>
    <definedName name="BExOBIPU8760ITY0C8N27XZ3KWEF" localSheetId="14" hidden="1">#REF!</definedName>
    <definedName name="BExOBIPU8760ITY0C8N27XZ3KWEF" hidden="1">#REF!</definedName>
    <definedName name="BExOBM0I5L0MZ1G4H9MGMD87SBMZ" localSheetId="20" hidden="1">#REF!</definedName>
    <definedName name="BExOBM0I5L0MZ1G4H9MGMD87SBMZ" localSheetId="21" hidden="1">#REF!</definedName>
    <definedName name="BExOBM0I5L0MZ1G4H9MGMD87SBMZ" localSheetId="14" hidden="1">#REF!</definedName>
    <definedName name="BExOBM0I5L0MZ1G4H9MGMD87SBMZ" hidden="1">#REF!</definedName>
    <definedName name="BExOBOUXMP88KJY2BX2JLUJH5N0K" localSheetId="20" hidden="1">#REF!</definedName>
    <definedName name="BExOBOUXMP88KJY2BX2JLUJH5N0K" localSheetId="21" hidden="1">#REF!</definedName>
    <definedName name="BExOBOUXMP88KJY2BX2JLUJH5N0K" localSheetId="14" hidden="1">#REF!</definedName>
    <definedName name="BExOBOUXMP88KJY2BX2JLUJH5N0K" hidden="1">#REF!</definedName>
    <definedName name="BExOBP0FKQ4SVR59FB48UNLKCOR6" localSheetId="20" hidden="1">#REF!</definedName>
    <definedName name="BExOBP0FKQ4SVR59FB48UNLKCOR6" localSheetId="21" hidden="1">#REF!</definedName>
    <definedName name="BExOBP0FKQ4SVR59FB48UNLKCOR6" localSheetId="14" hidden="1">#REF!</definedName>
    <definedName name="BExOBP0FKQ4SVR59FB48UNLKCOR6" hidden="1">#REF!</definedName>
    <definedName name="BExOBTNR0XX9V82O76VVWUQABHT8" localSheetId="20" hidden="1">#REF!</definedName>
    <definedName name="BExOBTNR0XX9V82O76VVWUQABHT8" localSheetId="21" hidden="1">#REF!</definedName>
    <definedName name="BExOBTNR0XX9V82O76VVWUQABHT8" localSheetId="14" hidden="1">#REF!</definedName>
    <definedName name="BExOBTNR0XX9V82O76VVWUQABHT8" hidden="1">#REF!</definedName>
    <definedName name="BExOBYAVUCQ0IGM0Y6A75QHP0Q1A" localSheetId="20" hidden="1">#REF!</definedName>
    <definedName name="BExOBYAVUCQ0IGM0Y6A75QHP0Q1A" localSheetId="21" hidden="1">#REF!</definedName>
    <definedName name="BExOBYAVUCQ0IGM0Y6A75QHP0Q1A" localSheetId="14" hidden="1">#REF!</definedName>
    <definedName name="BExOBYAVUCQ0IGM0Y6A75QHP0Q1A" hidden="1">#REF!</definedName>
    <definedName name="BExOC3UEHB1CZNINSQHZANWJYKR8" localSheetId="20" hidden="1">#REF!</definedName>
    <definedName name="BExOC3UEHB1CZNINSQHZANWJYKR8" localSheetId="21" hidden="1">#REF!</definedName>
    <definedName name="BExOC3UEHB1CZNINSQHZANWJYKR8" localSheetId="14" hidden="1">#REF!</definedName>
    <definedName name="BExOC3UEHB1CZNINSQHZANWJYKR8" hidden="1">#REF!</definedName>
    <definedName name="BExOCBSF3XGO9YJ23LX2H78VOUR7" localSheetId="20" hidden="1">#REF!</definedName>
    <definedName name="BExOCBSF3XGO9YJ23LX2H78VOUR7" localSheetId="21" hidden="1">#REF!</definedName>
    <definedName name="BExOCBSF3XGO9YJ23LX2H78VOUR7" localSheetId="14" hidden="1">#REF!</definedName>
    <definedName name="BExOCBSF3XGO9YJ23LX2H78VOUR7" hidden="1">#REF!</definedName>
    <definedName name="BExOCEHJCLIUR23CB4TC9OEFJGFX" localSheetId="20" hidden="1">#REF!</definedName>
    <definedName name="BExOCEHJCLIUR23CB4TC9OEFJGFX" localSheetId="21" hidden="1">#REF!</definedName>
    <definedName name="BExOCEHJCLIUR23CB4TC9OEFJGFX" localSheetId="14" hidden="1">#REF!</definedName>
    <definedName name="BExOCEHJCLIUR23CB4TC9OEFJGFX" hidden="1">#REF!</definedName>
    <definedName name="BExOCKXFMOW6WPFEVX1I7R7FNDSS" localSheetId="20" hidden="1">#REF!</definedName>
    <definedName name="BExOCKXFMOW6WPFEVX1I7R7FNDSS" localSheetId="21" hidden="1">#REF!</definedName>
    <definedName name="BExOCKXFMOW6WPFEVX1I7R7FNDSS" localSheetId="14" hidden="1">#REF!</definedName>
    <definedName name="BExOCKXFMOW6WPFEVX1I7R7FNDSS" hidden="1">#REF!</definedName>
    <definedName name="BExOCM4L30L6FV3N2PR4O6X8WY2M" localSheetId="20" hidden="1">#REF!</definedName>
    <definedName name="BExOCM4L30L6FV3N2PR4O6X8WY2M" localSheetId="21" hidden="1">#REF!</definedName>
    <definedName name="BExOCM4L30L6FV3N2PR4O6X8WY2M" localSheetId="14" hidden="1">#REF!</definedName>
    <definedName name="BExOCM4L30L6FV3N2PR4O6X8WY2M" hidden="1">#REF!</definedName>
    <definedName name="BExOCYEXOB95DH5NOB0M5NOYX398" localSheetId="20" hidden="1">#REF!</definedName>
    <definedName name="BExOCYEXOB95DH5NOB0M5NOYX398" localSheetId="21" hidden="1">#REF!</definedName>
    <definedName name="BExOCYEXOB95DH5NOB0M5NOYX398" localSheetId="14" hidden="1">#REF!</definedName>
    <definedName name="BExOCYEXOB95DH5NOB0M5NOYX398" hidden="1">#REF!</definedName>
    <definedName name="BExOD4ERMDMFD8X1016N4EXOUR0S" localSheetId="20" hidden="1">#REF!</definedName>
    <definedName name="BExOD4ERMDMFD8X1016N4EXOUR0S" localSheetId="21" hidden="1">#REF!</definedName>
    <definedName name="BExOD4ERMDMFD8X1016N4EXOUR0S" localSheetId="14" hidden="1">#REF!</definedName>
    <definedName name="BExOD4ERMDMFD8X1016N4EXOUR0S" hidden="1">#REF!</definedName>
    <definedName name="BExOD55RS7BQUHRQ6H3USVGKR0P7" localSheetId="20" hidden="1">#REF!</definedName>
    <definedName name="BExOD55RS7BQUHRQ6H3USVGKR0P7" localSheetId="21" hidden="1">#REF!</definedName>
    <definedName name="BExOD55RS7BQUHRQ6H3USVGKR0P7" localSheetId="14" hidden="1">#REF!</definedName>
    <definedName name="BExOD55RS7BQUHRQ6H3USVGKR0P7" hidden="1">#REF!</definedName>
    <definedName name="BExODEWDDEABM4ZY3XREJIBZ8IVP" localSheetId="20" hidden="1">#REF!</definedName>
    <definedName name="BExODEWDDEABM4ZY3XREJIBZ8IVP" localSheetId="21" hidden="1">#REF!</definedName>
    <definedName name="BExODEWDDEABM4ZY3XREJIBZ8IVP" localSheetId="14" hidden="1">#REF!</definedName>
    <definedName name="BExODEWDDEABM4ZY3XREJIBZ8IVP" hidden="1">#REF!</definedName>
    <definedName name="BExODICDVVLFKWA22B3L0CKKTAZA" localSheetId="20" hidden="1">#REF!</definedName>
    <definedName name="BExODICDVVLFKWA22B3L0CKKTAZA" localSheetId="21" hidden="1">#REF!</definedName>
    <definedName name="BExODICDVVLFKWA22B3L0CKKTAZA" localSheetId="14" hidden="1">#REF!</definedName>
    <definedName name="BExODICDVVLFKWA22B3L0CKKTAZA" hidden="1">#REF!</definedName>
    <definedName name="BExODZFEIWV26E8RFU7XQYX1J458" localSheetId="20" hidden="1">#REF!</definedName>
    <definedName name="BExODZFEIWV26E8RFU7XQYX1J458" localSheetId="21" hidden="1">#REF!</definedName>
    <definedName name="BExODZFEIWV26E8RFU7XQYX1J458" localSheetId="14" hidden="1">#REF!</definedName>
    <definedName name="BExODZFEIWV26E8RFU7XQYX1J458" hidden="1">#REF!</definedName>
    <definedName name="BExOE0S111KPTELH26PPXE94J3GJ" localSheetId="20" hidden="1">#REF!</definedName>
    <definedName name="BExOE0S111KPTELH26PPXE94J3GJ" localSheetId="21" hidden="1">#REF!</definedName>
    <definedName name="BExOE0S111KPTELH26PPXE94J3GJ" localSheetId="14" hidden="1">#REF!</definedName>
    <definedName name="BExOE0S111KPTELH26PPXE94J3GJ" hidden="1">#REF!</definedName>
    <definedName name="BExOE5KH3JKKPZO401YAB3A11G1U" localSheetId="20" hidden="1">#REF!</definedName>
    <definedName name="BExOE5KH3JKKPZO401YAB3A11G1U" localSheetId="21" hidden="1">#REF!</definedName>
    <definedName name="BExOE5KH3JKKPZO401YAB3A11G1U" localSheetId="14" hidden="1">#REF!</definedName>
    <definedName name="BExOE5KH3JKKPZO401YAB3A11G1U" hidden="1">#REF!</definedName>
    <definedName name="BExOEBKG55EROA2VL360A06LKASE" localSheetId="20" hidden="1">#REF!</definedName>
    <definedName name="BExOEBKG55EROA2VL360A06LKASE" localSheetId="21" hidden="1">#REF!</definedName>
    <definedName name="BExOEBKG55EROA2VL360A06LKASE" localSheetId="14" hidden="1">#REF!</definedName>
    <definedName name="BExOEBKG55EROA2VL360A06LKASE" hidden="1">#REF!</definedName>
    <definedName name="BExOEFWUBETCPIYF89P9SBDOI3X5" localSheetId="20" hidden="1">#REF!</definedName>
    <definedName name="BExOEFWUBETCPIYF89P9SBDOI3X5" localSheetId="21" hidden="1">#REF!</definedName>
    <definedName name="BExOEFWUBETCPIYF89P9SBDOI3X5" localSheetId="14" hidden="1">#REF!</definedName>
    <definedName name="BExOEFWUBETCPIYF89P9SBDOI3X5" hidden="1">#REF!</definedName>
    <definedName name="BExOEL08MN74RQKVY0P43PFHPTVB" localSheetId="20" hidden="1">#REF!</definedName>
    <definedName name="BExOEL08MN74RQKVY0P43PFHPTVB" localSheetId="21" hidden="1">#REF!</definedName>
    <definedName name="BExOEL08MN74RQKVY0P43PFHPTVB" localSheetId="14" hidden="1">#REF!</definedName>
    <definedName name="BExOEL08MN74RQKVY0P43PFHPTVB" hidden="1">#REF!</definedName>
    <definedName name="BExOERG5LWXYYEN1DY1H2FWRJS9T" localSheetId="20" hidden="1">#REF!</definedName>
    <definedName name="BExOERG5LWXYYEN1DY1H2FWRJS9T" localSheetId="21" hidden="1">#REF!</definedName>
    <definedName name="BExOERG5LWXYYEN1DY1H2FWRJS9T" localSheetId="14" hidden="1">#REF!</definedName>
    <definedName name="BExOERG5LWXYYEN1DY1H2FWRJS9T" hidden="1">#REF!</definedName>
    <definedName name="BExOEV1S6JJVO5PP4BZ20SNGZR7D" localSheetId="20" hidden="1">#REF!</definedName>
    <definedName name="BExOEV1S6JJVO5PP4BZ20SNGZR7D" localSheetId="21" hidden="1">#REF!</definedName>
    <definedName name="BExOEV1S6JJVO5PP4BZ20SNGZR7D" localSheetId="14" hidden="1">#REF!</definedName>
    <definedName name="BExOEV1S6JJVO5PP4BZ20SNGZR7D" hidden="1">#REF!</definedName>
    <definedName name="BExOEVNDLRXW33RF3AMMCDLTLROJ" localSheetId="20" hidden="1">#REF!</definedName>
    <definedName name="BExOEVNDLRXW33RF3AMMCDLTLROJ" localSheetId="21" hidden="1">#REF!</definedName>
    <definedName name="BExOEVNDLRXW33RF3AMMCDLTLROJ" localSheetId="14" hidden="1">#REF!</definedName>
    <definedName name="BExOEVNDLRXW33RF3AMMCDLTLROJ" hidden="1">#REF!</definedName>
    <definedName name="BExOEZOXV3VXUB6VGSS85GXATYAC" localSheetId="20" hidden="1">#REF!</definedName>
    <definedName name="BExOEZOXV3VXUB6VGSS85GXATYAC" localSheetId="21" hidden="1">#REF!</definedName>
    <definedName name="BExOEZOXV3VXUB6VGSS85GXATYAC" localSheetId="14" hidden="1">#REF!</definedName>
    <definedName name="BExOEZOXV3VXUB6VGSS85GXATYAC" hidden="1">#REF!</definedName>
    <definedName name="BExOFDBSAZV60157PIDWCSSUN3MJ" localSheetId="20" hidden="1">#REF!</definedName>
    <definedName name="BExOFDBSAZV60157PIDWCSSUN3MJ" localSheetId="21" hidden="1">#REF!</definedName>
    <definedName name="BExOFDBSAZV60157PIDWCSSUN3MJ" localSheetId="14" hidden="1">#REF!</definedName>
    <definedName name="BExOFDBSAZV60157PIDWCSSUN3MJ" hidden="1">#REF!</definedName>
    <definedName name="BExOFEDNCYI2TPTMQ8SJN3AW4YMF" localSheetId="20" hidden="1">#REF!</definedName>
    <definedName name="BExOFEDNCYI2TPTMQ8SJN3AW4YMF" localSheetId="21" hidden="1">#REF!</definedName>
    <definedName name="BExOFEDNCYI2TPTMQ8SJN3AW4YMF" localSheetId="14" hidden="1">#REF!</definedName>
    <definedName name="BExOFEDNCYI2TPTMQ8SJN3AW4YMF" hidden="1">#REF!</definedName>
    <definedName name="BExOFVLXVD6RVHSQO8KZOOACSV24" localSheetId="20" hidden="1">#REF!</definedName>
    <definedName name="BExOFVLXVD6RVHSQO8KZOOACSV24" localSheetId="21" hidden="1">#REF!</definedName>
    <definedName name="BExOFVLXVD6RVHSQO8KZOOACSV24" localSheetId="14" hidden="1">#REF!</definedName>
    <definedName name="BExOFVLXVD6RVHSQO8KZOOACSV24" hidden="1">#REF!</definedName>
    <definedName name="BExOG2SW3XOGP9VAPQ3THV3VWV12" localSheetId="20" hidden="1">#REF!</definedName>
    <definedName name="BExOG2SW3XOGP9VAPQ3THV3VWV12" localSheetId="21" hidden="1">#REF!</definedName>
    <definedName name="BExOG2SW3XOGP9VAPQ3THV3VWV12" localSheetId="14" hidden="1">#REF!</definedName>
    <definedName name="BExOG2SW3XOGP9VAPQ3THV3VWV12" hidden="1">#REF!</definedName>
    <definedName name="BExOG45J81K4OPA40KW5VQU54KY3" localSheetId="20" hidden="1">#REF!</definedName>
    <definedName name="BExOG45J81K4OPA40KW5VQU54KY3" localSheetId="21" hidden="1">#REF!</definedName>
    <definedName name="BExOG45J81K4OPA40KW5VQU54KY3" localSheetId="14" hidden="1">#REF!</definedName>
    <definedName name="BExOG45J81K4OPA40KW5VQU54KY3" hidden="1">#REF!</definedName>
    <definedName name="BExOGFE2SCL8HHT4DFAXKLUTJZOG" localSheetId="20" hidden="1">#REF!</definedName>
    <definedName name="BExOGFE2SCL8HHT4DFAXKLUTJZOG" localSheetId="21" hidden="1">#REF!</definedName>
    <definedName name="BExOGFE2SCL8HHT4DFAXKLUTJZOG" localSheetId="14" hidden="1">#REF!</definedName>
    <definedName name="BExOGFE2SCL8HHT4DFAXKLUTJZOG" hidden="1">#REF!</definedName>
    <definedName name="BExOGH1IMADJCZMFDE6NMBBKO558" localSheetId="20" hidden="1">#REF!</definedName>
    <definedName name="BExOGH1IMADJCZMFDE6NMBBKO558" localSheetId="21" hidden="1">#REF!</definedName>
    <definedName name="BExOGH1IMADJCZMFDE6NMBBKO558" localSheetId="14" hidden="1">#REF!</definedName>
    <definedName name="BExOGH1IMADJCZMFDE6NMBBKO558" hidden="1">#REF!</definedName>
    <definedName name="BExOGT6D0LJ3C22RDW8COECKB1J5" localSheetId="20" hidden="1">#REF!</definedName>
    <definedName name="BExOGT6D0LJ3C22RDW8COECKB1J5" localSheetId="21" hidden="1">#REF!</definedName>
    <definedName name="BExOGT6D0LJ3C22RDW8COECKB1J5" localSheetId="14" hidden="1">#REF!</definedName>
    <definedName name="BExOGT6D0LJ3C22RDW8COECKB1J5" hidden="1">#REF!</definedName>
    <definedName name="BExOGTMI1HT31M1RGWVRAVHAK7DE" localSheetId="20" hidden="1">#REF!</definedName>
    <definedName name="BExOGTMI1HT31M1RGWVRAVHAK7DE" localSheetId="21" hidden="1">#REF!</definedName>
    <definedName name="BExOGTMI1HT31M1RGWVRAVHAK7DE" localSheetId="14" hidden="1">#REF!</definedName>
    <definedName name="BExOGTMI1HT31M1RGWVRAVHAK7DE" hidden="1">#REF!</definedName>
    <definedName name="BExOGXO9JE5XSE9GC3I6O21UEKAO" localSheetId="20" hidden="1">#REF!</definedName>
    <definedName name="BExOGXO9JE5XSE9GC3I6O21UEKAO" localSheetId="21" hidden="1">#REF!</definedName>
    <definedName name="BExOGXO9JE5XSE9GC3I6O21UEKAO" localSheetId="14" hidden="1">#REF!</definedName>
    <definedName name="BExOGXO9JE5XSE9GC3I6O21UEKAO" hidden="1">#REF!</definedName>
    <definedName name="BExOH9ICQA5WPLVJIKJVPWUPKSYO" localSheetId="20" hidden="1">#REF!</definedName>
    <definedName name="BExOH9ICQA5WPLVJIKJVPWUPKSYO" localSheetId="21" hidden="1">#REF!</definedName>
    <definedName name="BExOH9ICQA5WPLVJIKJVPWUPKSYO" localSheetId="14" hidden="1">#REF!</definedName>
    <definedName name="BExOH9ICQA5WPLVJIKJVPWUPKSYO" hidden="1">#REF!</definedName>
    <definedName name="BExOH9ICZ13C1LAW8OTYTR9S7ZP3" localSheetId="20" hidden="1">#REF!</definedName>
    <definedName name="BExOH9ICZ13C1LAW8OTYTR9S7ZP3" localSheetId="21" hidden="1">#REF!</definedName>
    <definedName name="BExOH9ICZ13C1LAW8OTYTR9S7ZP3" localSheetId="14" hidden="1">#REF!</definedName>
    <definedName name="BExOH9ICZ13C1LAW8OTYTR9S7ZP3" hidden="1">#REF!</definedName>
    <definedName name="BExOHGEJ8V8OXT32FSU173XLXBDH" localSheetId="20" hidden="1">#REF!</definedName>
    <definedName name="BExOHGEJ8V8OXT32FSU173XLXBDH" localSheetId="21" hidden="1">#REF!</definedName>
    <definedName name="BExOHGEJ8V8OXT32FSU173XLXBDH" localSheetId="14" hidden="1">#REF!</definedName>
    <definedName name="BExOHGEJ8V8OXT32FSU173XLXBDH" hidden="1">#REF!</definedName>
    <definedName name="BExOHL75H3OT4WAKKPUXIVXWFVDS" localSheetId="20" hidden="1">#REF!</definedName>
    <definedName name="BExOHL75H3OT4WAKKPUXIVXWFVDS" localSheetId="21" hidden="1">#REF!</definedName>
    <definedName name="BExOHL75H3OT4WAKKPUXIVXWFVDS" localSheetId="14" hidden="1">#REF!</definedName>
    <definedName name="BExOHL75H3OT4WAKKPUXIVXWFVDS" hidden="1">#REF!</definedName>
    <definedName name="BExOHLHXXJL6363CC082M9M5VVXQ" localSheetId="20" hidden="1">#REF!</definedName>
    <definedName name="BExOHLHXXJL6363CC082M9M5VVXQ" localSheetId="21" hidden="1">#REF!</definedName>
    <definedName name="BExOHLHXXJL6363CC082M9M5VVXQ" localSheetId="14" hidden="1">#REF!</definedName>
    <definedName name="BExOHLHXXJL6363CC082M9M5VVXQ" hidden="1">#REF!</definedName>
    <definedName name="BExOHNAO5UDXSO73BK2ARHWKS90Y" localSheetId="20" hidden="1">#REF!</definedName>
    <definedName name="BExOHNAO5UDXSO73BK2ARHWKS90Y" localSheetId="21" hidden="1">#REF!</definedName>
    <definedName name="BExOHNAO5UDXSO73BK2ARHWKS90Y" localSheetId="14" hidden="1">#REF!</definedName>
    <definedName name="BExOHNAO5UDXSO73BK2ARHWKS90Y" hidden="1">#REF!</definedName>
    <definedName name="BExOHR1G1I9A9CI1HG94EWBLWNM2" localSheetId="20" hidden="1">#REF!</definedName>
    <definedName name="BExOHR1G1I9A9CI1HG94EWBLWNM2" localSheetId="21" hidden="1">#REF!</definedName>
    <definedName name="BExOHR1G1I9A9CI1HG94EWBLWNM2" localSheetId="14" hidden="1">#REF!</definedName>
    <definedName name="BExOHR1G1I9A9CI1HG94EWBLWNM2" hidden="1">#REF!</definedName>
    <definedName name="BExOHTQPP8LQ98L6PYUI6QW08YID" localSheetId="20" hidden="1">#REF!</definedName>
    <definedName name="BExOHTQPP8LQ98L6PYUI6QW08YID" localSheetId="21" hidden="1">#REF!</definedName>
    <definedName name="BExOHTQPP8LQ98L6PYUI6QW08YID" localSheetId="14" hidden="1">#REF!</definedName>
    <definedName name="BExOHTQPP8LQ98L6PYUI6QW08YID" hidden="1">#REF!</definedName>
    <definedName name="BExOHUHN7UXHYAJFJJFU805UZ0NB" localSheetId="20" hidden="1">#REF!</definedName>
    <definedName name="BExOHUHN7UXHYAJFJJFU805UZ0NB" localSheetId="21" hidden="1">#REF!</definedName>
    <definedName name="BExOHUHN7UXHYAJFJJFU805UZ0NB" localSheetId="14" hidden="1">#REF!</definedName>
    <definedName name="BExOHUHN7UXHYAJFJJFU805UZ0NB" hidden="1">#REF!</definedName>
    <definedName name="BExOHX6Q6NJI793PGX59O5EKTP4G" localSheetId="20" hidden="1">#REF!</definedName>
    <definedName name="BExOHX6Q6NJI793PGX59O5EKTP4G" localSheetId="21" hidden="1">#REF!</definedName>
    <definedName name="BExOHX6Q6NJI793PGX59O5EKTP4G" localSheetId="14" hidden="1">#REF!</definedName>
    <definedName name="BExOHX6Q6NJI793PGX59O5EKTP4G" hidden="1">#REF!</definedName>
    <definedName name="BExOI5VMTHH7Y8MQQ1N635CHYI0P" localSheetId="20" hidden="1">#REF!</definedName>
    <definedName name="BExOI5VMTHH7Y8MQQ1N635CHYI0P" localSheetId="21" hidden="1">#REF!</definedName>
    <definedName name="BExOI5VMTHH7Y8MQQ1N635CHYI0P" localSheetId="14" hidden="1">#REF!</definedName>
    <definedName name="BExOI5VMTHH7Y8MQQ1N635CHYI0P" hidden="1">#REF!</definedName>
    <definedName name="BExOIEVCP4Y6VDS23AK84MCYYHRT" localSheetId="20" hidden="1">#REF!</definedName>
    <definedName name="BExOIEVCP4Y6VDS23AK84MCYYHRT" localSheetId="21" hidden="1">#REF!</definedName>
    <definedName name="BExOIEVCP4Y6VDS23AK84MCYYHRT" localSheetId="14" hidden="1">#REF!</definedName>
    <definedName name="BExOIEVCP4Y6VDS23AK84MCYYHRT" hidden="1">#REF!</definedName>
    <definedName name="BExOIFRP0HEHF5D7JSZ0X8ADJ79U" localSheetId="20" hidden="1">#REF!</definedName>
    <definedName name="BExOIFRP0HEHF5D7JSZ0X8ADJ79U" localSheetId="21" hidden="1">#REF!</definedName>
    <definedName name="BExOIFRP0HEHF5D7JSZ0X8ADJ79U" localSheetId="14" hidden="1">#REF!</definedName>
    <definedName name="BExOIFRP0HEHF5D7JSZ0X8ADJ79U" hidden="1">#REF!</definedName>
    <definedName name="BExOIHPQIXR0NDR5WD01BZKPKEO3" localSheetId="20" hidden="1">#REF!</definedName>
    <definedName name="BExOIHPQIXR0NDR5WD01BZKPKEO3" localSheetId="21" hidden="1">#REF!</definedName>
    <definedName name="BExOIHPQIXR0NDR5WD01BZKPKEO3" localSheetId="14" hidden="1">#REF!</definedName>
    <definedName name="BExOIHPQIXR0NDR5WD01BZKPKEO3" hidden="1">#REF!</definedName>
    <definedName name="BExOIM7L0Z3LSII9P7ZTV4KJ8RMA" localSheetId="20" hidden="1">#REF!</definedName>
    <definedName name="BExOIM7L0Z3LSII9P7ZTV4KJ8RMA" localSheetId="21" hidden="1">#REF!</definedName>
    <definedName name="BExOIM7L0Z3LSII9P7ZTV4KJ8RMA" localSheetId="14" hidden="1">#REF!</definedName>
    <definedName name="BExOIM7L0Z3LSII9P7ZTV4KJ8RMA" hidden="1">#REF!</definedName>
    <definedName name="BExOIWJVMJ6MG6JC4SPD1L00OHU1" localSheetId="20" hidden="1">#REF!</definedName>
    <definedName name="BExOIWJVMJ6MG6JC4SPD1L00OHU1" localSheetId="21" hidden="1">#REF!</definedName>
    <definedName name="BExOIWJVMJ6MG6JC4SPD1L00OHU1" localSheetId="14" hidden="1">#REF!</definedName>
    <definedName name="BExOIWJVMJ6MG6JC4SPD1L00OHU1" hidden="1">#REF!</definedName>
    <definedName name="BExOIYCN8Z4JK3OOG86KYUCV0ME8" localSheetId="20" hidden="1">#REF!</definedName>
    <definedName name="BExOIYCN8Z4JK3OOG86KYUCV0ME8" localSheetId="21" hidden="1">#REF!</definedName>
    <definedName name="BExOIYCN8Z4JK3OOG86KYUCV0ME8" localSheetId="14" hidden="1">#REF!</definedName>
    <definedName name="BExOIYCN8Z4JK3OOG86KYUCV0ME8" hidden="1">#REF!</definedName>
    <definedName name="BExOJ3AKZ9BCBZT3KD8WMSLK6MN2" localSheetId="20" hidden="1">#REF!</definedName>
    <definedName name="BExOJ3AKZ9BCBZT3KD8WMSLK6MN2" localSheetId="21" hidden="1">#REF!</definedName>
    <definedName name="BExOJ3AKZ9BCBZT3KD8WMSLK6MN2" localSheetId="14" hidden="1">#REF!</definedName>
    <definedName name="BExOJ3AKZ9BCBZT3KD8WMSLK6MN2" hidden="1">#REF!</definedName>
    <definedName name="BExOJ7XQK71I4YZDD29AKOOWZ47E" localSheetId="20" hidden="1">#REF!</definedName>
    <definedName name="BExOJ7XQK71I4YZDD29AKOOWZ47E" localSheetId="21" hidden="1">#REF!</definedName>
    <definedName name="BExOJ7XQK71I4YZDD29AKOOWZ47E" localSheetId="14" hidden="1">#REF!</definedName>
    <definedName name="BExOJ7XQK71I4YZDD29AKOOWZ47E" hidden="1">#REF!</definedName>
    <definedName name="BExOJAXS2THXXIJMV2F2LZKMI589" localSheetId="20" hidden="1">#REF!</definedName>
    <definedName name="BExOJAXS2THXXIJMV2F2LZKMI589" localSheetId="21" hidden="1">#REF!</definedName>
    <definedName name="BExOJAXS2THXXIJMV2F2LZKMI589" localSheetId="14" hidden="1">#REF!</definedName>
    <definedName name="BExOJAXS2THXXIJMV2F2LZKMI589" hidden="1">#REF!</definedName>
    <definedName name="BExOJDXKJ43BMD5CFWEMSU5R1BP9" localSheetId="20" hidden="1">#REF!</definedName>
    <definedName name="BExOJDXKJ43BMD5CFWEMSU5R1BP9" localSheetId="21" hidden="1">#REF!</definedName>
    <definedName name="BExOJDXKJ43BMD5CFWEMSU5R1BP9" localSheetId="14" hidden="1">#REF!</definedName>
    <definedName name="BExOJDXKJ43BMD5CFWEMSU5R1BP9" hidden="1">#REF!</definedName>
    <definedName name="BExOJHZ9KOD9LEP7ES426LHOCXEY" localSheetId="20" hidden="1">#REF!</definedName>
    <definedName name="BExOJHZ9KOD9LEP7ES426LHOCXEY" localSheetId="21" hidden="1">#REF!</definedName>
    <definedName name="BExOJHZ9KOD9LEP7ES426LHOCXEY" localSheetId="14" hidden="1">#REF!</definedName>
    <definedName name="BExOJHZ9KOD9LEP7ES426LHOCXEY" hidden="1">#REF!</definedName>
    <definedName name="BExOJM0W6XGSW5MXPTTX0GNF6SFT" localSheetId="20" hidden="1">#REF!</definedName>
    <definedName name="BExOJM0W6XGSW5MXPTTX0GNF6SFT" localSheetId="21" hidden="1">#REF!</definedName>
    <definedName name="BExOJM0W6XGSW5MXPTTX0GNF6SFT" localSheetId="14" hidden="1">#REF!</definedName>
    <definedName name="BExOJM0W6XGSW5MXPTTX0GNF6SFT" hidden="1">#REF!</definedName>
    <definedName name="BExOJQ7XL1X94G2GP88DSU6OTRKY" localSheetId="20" hidden="1">#REF!</definedName>
    <definedName name="BExOJQ7XL1X94G2GP88DSU6OTRKY" localSheetId="21" hidden="1">#REF!</definedName>
    <definedName name="BExOJQ7XL1X94G2GP88DSU6OTRKY" localSheetId="14" hidden="1">#REF!</definedName>
    <definedName name="BExOJQ7XL1X94G2GP88DSU6OTRKY" hidden="1">#REF!</definedName>
    <definedName name="BExOJXEUJJ9SYRJXKYYV2NCCDT2R" localSheetId="20" hidden="1">#REF!</definedName>
    <definedName name="BExOJXEUJJ9SYRJXKYYV2NCCDT2R" localSheetId="21" hidden="1">#REF!</definedName>
    <definedName name="BExOJXEUJJ9SYRJXKYYV2NCCDT2R" localSheetId="14" hidden="1">#REF!</definedName>
    <definedName name="BExOJXEUJJ9SYRJXKYYV2NCCDT2R" hidden="1">#REF!</definedName>
    <definedName name="BExOK0EQYM9JUMAGWOUN7QDH7VMZ" localSheetId="20" hidden="1">#REF!</definedName>
    <definedName name="BExOK0EQYM9JUMAGWOUN7QDH7VMZ" localSheetId="21" hidden="1">#REF!</definedName>
    <definedName name="BExOK0EQYM9JUMAGWOUN7QDH7VMZ" localSheetId="14" hidden="1">#REF!</definedName>
    <definedName name="BExOK0EQYM9JUMAGWOUN7QDH7VMZ" hidden="1">#REF!</definedName>
    <definedName name="BExOK10DBCM0O0CLRF8BB6EEWGB2" localSheetId="20" hidden="1">#REF!</definedName>
    <definedName name="BExOK10DBCM0O0CLRF8BB6EEWGB2" localSheetId="21" hidden="1">#REF!</definedName>
    <definedName name="BExOK10DBCM0O0CLRF8BB6EEWGB2" localSheetId="14" hidden="1">#REF!</definedName>
    <definedName name="BExOK10DBCM0O0CLRF8BB6EEWGB2" hidden="1">#REF!</definedName>
    <definedName name="BExOK45QZPFPJ08Z5BZOFLNGPHCZ" localSheetId="20" hidden="1">#REF!</definedName>
    <definedName name="BExOK45QZPFPJ08Z5BZOFLNGPHCZ" localSheetId="21" hidden="1">#REF!</definedName>
    <definedName name="BExOK45QZPFPJ08Z5BZOFLNGPHCZ" localSheetId="14" hidden="1">#REF!</definedName>
    <definedName name="BExOK45QZPFPJ08Z5BZOFLNGPHCZ" hidden="1">#REF!</definedName>
    <definedName name="BExOK4WM9O7QNG6O57FOASI5QSN1" localSheetId="20" hidden="1">#REF!</definedName>
    <definedName name="BExOK4WM9O7QNG6O57FOASI5QSN1" localSheetId="21" hidden="1">#REF!</definedName>
    <definedName name="BExOK4WM9O7QNG6O57FOASI5QSN1" localSheetId="14" hidden="1">#REF!</definedName>
    <definedName name="BExOK4WM9O7QNG6O57FOASI5QSN1" hidden="1">#REF!</definedName>
    <definedName name="BExOK57E3HXBUDOQB4M87JK9OPNE" localSheetId="20" hidden="1">#REF!</definedName>
    <definedName name="BExOK57E3HXBUDOQB4M87JK9OPNE" localSheetId="21" hidden="1">#REF!</definedName>
    <definedName name="BExOK57E3HXBUDOQB4M87JK9OPNE" localSheetId="14" hidden="1">#REF!</definedName>
    <definedName name="BExOK57E3HXBUDOQB4M87JK9OPNE" hidden="1">#REF!</definedName>
    <definedName name="BExOKJLBFD15HACQ01HQLY1U5SE2" localSheetId="20" hidden="1">#REF!</definedName>
    <definedName name="BExOKJLBFD15HACQ01HQLY1U5SE2" localSheetId="21" hidden="1">#REF!</definedName>
    <definedName name="BExOKJLBFD15HACQ01HQLY1U5SE2" localSheetId="14" hidden="1">#REF!</definedName>
    <definedName name="BExOKJLBFD15HACQ01HQLY1U5SE2" hidden="1">#REF!</definedName>
    <definedName name="BExOKTXMJP351VXKH8VT6SXUNIMF" localSheetId="20" hidden="1">#REF!</definedName>
    <definedName name="BExOKTXMJP351VXKH8VT6SXUNIMF" localSheetId="21" hidden="1">#REF!</definedName>
    <definedName name="BExOKTXMJP351VXKH8VT6SXUNIMF" localSheetId="14" hidden="1">#REF!</definedName>
    <definedName name="BExOKTXMJP351VXKH8VT6SXUNIMF" hidden="1">#REF!</definedName>
    <definedName name="BExOKU8GMLOCNVORDE329819XN67" localSheetId="20" hidden="1">#REF!</definedName>
    <definedName name="BExOKU8GMLOCNVORDE329819XN67" localSheetId="21" hidden="1">#REF!</definedName>
    <definedName name="BExOKU8GMLOCNVORDE329819XN67" localSheetId="14" hidden="1">#REF!</definedName>
    <definedName name="BExOKU8GMLOCNVORDE329819XN67" hidden="1">#REF!</definedName>
    <definedName name="BExOL0Z3Z7IAMHPB91EO2MF49U57" localSheetId="20" hidden="1">#REF!</definedName>
    <definedName name="BExOL0Z3Z7IAMHPB91EO2MF49U57" localSheetId="21" hidden="1">#REF!</definedName>
    <definedName name="BExOL0Z3Z7IAMHPB91EO2MF49U57" localSheetId="14" hidden="1">#REF!</definedName>
    <definedName name="BExOL0Z3Z7IAMHPB91EO2MF49U57" hidden="1">#REF!</definedName>
    <definedName name="BExOL7KH12VAR0LG741SIOJTLWFD" localSheetId="20" hidden="1">#REF!</definedName>
    <definedName name="BExOL7KH12VAR0LG741SIOJTLWFD" localSheetId="21" hidden="1">#REF!</definedName>
    <definedName name="BExOL7KH12VAR0LG741SIOJTLWFD" localSheetId="14" hidden="1">#REF!</definedName>
    <definedName name="BExOL7KH12VAR0LG741SIOJTLWFD" hidden="1">#REF!</definedName>
    <definedName name="BExOLGUYDBS2V3UOK4DVPUW5JZN7" localSheetId="20" hidden="1">#REF!</definedName>
    <definedName name="BExOLGUYDBS2V3UOK4DVPUW5JZN7" localSheetId="21" hidden="1">#REF!</definedName>
    <definedName name="BExOLGUYDBS2V3UOK4DVPUW5JZN7" localSheetId="14" hidden="1">#REF!</definedName>
    <definedName name="BExOLGUYDBS2V3UOK4DVPUW5JZN7" hidden="1">#REF!</definedName>
    <definedName name="BExOLICXFHJLILCJVFMJE5MGGWKR" localSheetId="20" hidden="1">#REF!</definedName>
    <definedName name="BExOLICXFHJLILCJVFMJE5MGGWKR" localSheetId="21" hidden="1">#REF!</definedName>
    <definedName name="BExOLICXFHJLILCJVFMJE5MGGWKR" localSheetId="14" hidden="1">#REF!</definedName>
    <definedName name="BExOLICXFHJLILCJVFMJE5MGGWKR" hidden="1">#REF!</definedName>
    <definedName name="BExOLOI0WJS3QC12I3ISL0D9AWOF" localSheetId="20" hidden="1">#REF!</definedName>
    <definedName name="BExOLOI0WJS3QC12I3ISL0D9AWOF" localSheetId="21" hidden="1">#REF!</definedName>
    <definedName name="BExOLOI0WJS3QC12I3ISL0D9AWOF" localSheetId="14" hidden="1">#REF!</definedName>
    <definedName name="BExOLOI0WJS3QC12I3ISL0D9AWOF" hidden="1">#REF!</definedName>
    <definedName name="BExOLQ5A7IWI0W12J7315E7LBI0O" localSheetId="20" hidden="1">#REF!</definedName>
    <definedName name="BExOLQ5A7IWI0W12J7315E7LBI0O" localSheetId="21" hidden="1">#REF!</definedName>
    <definedName name="BExOLQ5A7IWI0W12J7315E7LBI0O" localSheetId="14" hidden="1">#REF!</definedName>
    <definedName name="BExOLQ5A7IWI0W12J7315E7LBI0O" hidden="1">#REF!</definedName>
    <definedName name="BExOLYZNG5RBD0BTS1OEZJNU92Q5" localSheetId="20" hidden="1">#REF!</definedName>
    <definedName name="BExOLYZNG5RBD0BTS1OEZJNU92Q5" localSheetId="21" hidden="1">#REF!</definedName>
    <definedName name="BExOLYZNG5RBD0BTS1OEZJNU92Q5" localSheetId="14" hidden="1">#REF!</definedName>
    <definedName name="BExOLYZNG5RBD0BTS1OEZJNU92Q5" hidden="1">#REF!</definedName>
    <definedName name="BExOM136CSOYSV2NE3NAU04Z4414" localSheetId="20" hidden="1">#REF!</definedName>
    <definedName name="BExOM136CSOYSV2NE3NAU04Z4414" localSheetId="21" hidden="1">#REF!</definedName>
    <definedName name="BExOM136CSOYSV2NE3NAU04Z4414" localSheetId="14" hidden="1">#REF!</definedName>
    <definedName name="BExOM136CSOYSV2NE3NAU04Z4414" hidden="1">#REF!</definedName>
    <definedName name="BExOM3HIJ3UZPOKJI68KPBJAHPDC" localSheetId="20" hidden="1">#REF!</definedName>
    <definedName name="BExOM3HIJ3UZPOKJI68KPBJAHPDC" localSheetId="21" hidden="1">#REF!</definedName>
    <definedName name="BExOM3HIJ3UZPOKJI68KPBJAHPDC" localSheetId="14" hidden="1">#REF!</definedName>
    <definedName name="BExOM3HIJ3UZPOKJI68KPBJAHPDC" hidden="1">#REF!</definedName>
    <definedName name="BExOM5QC0I90GVJG1G7NFAIINKAQ" localSheetId="20" hidden="1">#REF!</definedName>
    <definedName name="BExOM5QC0I90GVJG1G7NFAIINKAQ" localSheetId="21" hidden="1">#REF!</definedName>
    <definedName name="BExOM5QC0I90GVJG1G7NFAIINKAQ" localSheetId="14" hidden="1">#REF!</definedName>
    <definedName name="BExOM5QC0I90GVJG1G7NFAIINKAQ" hidden="1">#REF!</definedName>
    <definedName name="BExOMKPURE33YQ3K1JG9NVQD4W49" localSheetId="20" hidden="1">#REF!</definedName>
    <definedName name="BExOMKPURE33YQ3K1JG9NVQD4W49" localSheetId="21" hidden="1">#REF!</definedName>
    <definedName name="BExOMKPURE33YQ3K1JG9NVQD4W49" localSheetId="14" hidden="1">#REF!</definedName>
    <definedName name="BExOMKPURE33YQ3K1JG9NVQD4W49" hidden="1">#REF!</definedName>
    <definedName name="BExOMP7NGCLUNFK50QD2LPKRG078" localSheetId="20" hidden="1">#REF!</definedName>
    <definedName name="BExOMP7NGCLUNFK50QD2LPKRG078" localSheetId="21" hidden="1">#REF!</definedName>
    <definedName name="BExOMP7NGCLUNFK50QD2LPKRG078" localSheetId="14" hidden="1">#REF!</definedName>
    <definedName name="BExOMP7NGCLUNFK50QD2LPKRG078" hidden="1">#REF!</definedName>
    <definedName name="BExOMPNX2853XA8AUM0BLA7CS86A" localSheetId="20" hidden="1">#REF!</definedName>
    <definedName name="BExOMPNX2853XA8AUM0BLA7CS86A" localSheetId="21" hidden="1">#REF!</definedName>
    <definedName name="BExOMPNX2853XA8AUM0BLA7CS86A" localSheetId="14" hidden="1">#REF!</definedName>
    <definedName name="BExOMPNX2853XA8AUM0BLA7CS86A" hidden="1">#REF!</definedName>
    <definedName name="BExOMU0A6XMY48SZRYL4WQZD13BI" localSheetId="20" hidden="1">#REF!</definedName>
    <definedName name="BExOMU0A6XMY48SZRYL4WQZD13BI" localSheetId="21" hidden="1">#REF!</definedName>
    <definedName name="BExOMU0A6XMY48SZRYL4WQZD13BI" localSheetId="14" hidden="1">#REF!</definedName>
    <definedName name="BExOMU0A6XMY48SZRYL4WQZD13BI" hidden="1">#REF!</definedName>
    <definedName name="BExOMVT0HSNC59DJP4CLISASGHKL" localSheetId="20" hidden="1">#REF!</definedName>
    <definedName name="BExOMVT0HSNC59DJP4CLISASGHKL" localSheetId="21" hidden="1">#REF!</definedName>
    <definedName name="BExOMVT0HSNC59DJP4CLISASGHKL" localSheetId="14" hidden="1">#REF!</definedName>
    <definedName name="BExOMVT0HSNC59DJP4CLISASGHKL" hidden="1">#REF!</definedName>
    <definedName name="BExON0AX35F2SI0UCVMGWGVIUNI3" localSheetId="20" hidden="1">#REF!</definedName>
    <definedName name="BExON0AX35F2SI0UCVMGWGVIUNI3" localSheetId="21" hidden="1">#REF!</definedName>
    <definedName name="BExON0AX35F2SI0UCVMGWGVIUNI3" localSheetId="14" hidden="1">#REF!</definedName>
    <definedName name="BExON0AX35F2SI0UCVMGWGVIUNI3" hidden="1">#REF!</definedName>
    <definedName name="BExON1I19LN0T10YIIYC5NE9UGMR" localSheetId="20" hidden="1">#REF!</definedName>
    <definedName name="BExON1I19LN0T10YIIYC5NE9UGMR" localSheetId="21" hidden="1">#REF!</definedName>
    <definedName name="BExON1I19LN0T10YIIYC5NE9UGMR" localSheetId="14" hidden="1">#REF!</definedName>
    <definedName name="BExON1I19LN0T10YIIYC5NE9UGMR" hidden="1">#REF!</definedName>
    <definedName name="BExON41U4296DV3DPG6I5EF3OEYF" localSheetId="20" hidden="1">#REF!</definedName>
    <definedName name="BExON41U4296DV3DPG6I5EF3OEYF" localSheetId="21" hidden="1">#REF!</definedName>
    <definedName name="BExON41U4296DV3DPG6I5EF3OEYF" localSheetId="14" hidden="1">#REF!</definedName>
    <definedName name="BExON41U4296DV3DPG6I5EF3OEYF" hidden="1">#REF!</definedName>
    <definedName name="BExONB3A7CO4YD8RB41PHC93BQ9M" localSheetId="20" hidden="1">#REF!</definedName>
    <definedName name="BExONB3A7CO4YD8RB41PHC93BQ9M" localSheetId="21" hidden="1">#REF!</definedName>
    <definedName name="BExONB3A7CO4YD8RB41PHC93BQ9M" localSheetId="14" hidden="1">#REF!</definedName>
    <definedName name="BExONB3A7CO4YD8RB41PHC93BQ9M" hidden="1">#REF!</definedName>
    <definedName name="BExONFQH6UUXF8V0GI4BRIST9RFO" localSheetId="20" hidden="1">#REF!</definedName>
    <definedName name="BExONFQH6UUXF8V0GI4BRIST9RFO" localSheetId="21" hidden="1">#REF!</definedName>
    <definedName name="BExONFQH6UUXF8V0GI4BRIST9RFO" localSheetId="14" hidden="1">#REF!</definedName>
    <definedName name="BExONFQH6UUXF8V0GI4BRIST9RFO" hidden="1">#REF!</definedName>
    <definedName name="BExONIL31DZWU7IFVN3VV0XTXJA1" localSheetId="20" hidden="1">#REF!</definedName>
    <definedName name="BExONIL31DZWU7IFVN3VV0XTXJA1" localSheetId="21" hidden="1">#REF!</definedName>
    <definedName name="BExONIL31DZWU7IFVN3VV0XTXJA1" localSheetId="14" hidden="1">#REF!</definedName>
    <definedName name="BExONIL31DZWU7IFVN3VV0XTXJA1" hidden="1">#REF!</definedName>
    <definedName name="BExONJ1BU17R0F5A2UP1UGJBOGKS" localSheetId="20" hidden="1">#REF!</definedName>
    <definedName name="BExONJ1BU17R0F5A2UP1UGJBOGKS" localSheetId="21" hidden="1">#REF!</definedName>
    <definedName name="BExONJ1BU17R0F5A2UP1UGJBOGKS" localSheetId="14" hidden="1">#REF!</definedName>
    <definedName name="BExONJ1BU17R0F5A2UP1UGJBOGKS" hidden="1">#REF!</definedName>
    <definedName name="BExONKZDHE8SS0P4YRLGEQR9KYHF" localSheetId="20" hidden="1">#REF!</definedName>
    <definedName name="BExONKZDHE8SS0P4YRLGEQR9KYHF" localSheetId="21" hidden="1">#REF!</definedName>
    <definedName name="BExONKZDHE8SS0P4YRLGEQR9KYHF" localSheetId="14" hidden="1">#REF!</definedName>
    <definedName name="BExONKZDHE8SS0P4YRLGEQR9KYHF" hidden="1">#REF!</definedName>
    <definedName name="BExONNZ9VMHVX3J6NLNJY7KZA61O" localSheetId="20" hidden="1">#REF!</definedName>
    <definedName name="BExONNZ9VMHVX3J6NLNJY7KZA61O" localSheetId="21" hidden="1">#REF!</definedName>
    <definedName name="BExONNZ9VMHVX3J6NLNJY7KZA61O" localSheetId="14" hidden="1">#REF!</definedName>
    <definedName name="BExONNZ9VMHVX3J6NLNJY7KZA61O" hidden="1">#REF!</definedName>
    <definedName name="BExONRQ1BAA4F3TXP2MYQ4YCZ09S" localSheetId="20" hidden="1">#REF!</definedName>
    <definedName name="BExONRQ1BAA4F3TXP2MYQ4YCZ09S" localSheetId="21" hidden="1">#REF!</definedName>
    <definedName name="BExONRQ1BAA4F3TXP2MYQ4YCZ09S" localSheetId="14" hidden="1">#REF!</definedName>
    <definedName name="BExONRQ1BAA4F3TXP2MYQ4YCZ09S" hidden="1">#REF!</definedName>
    <definedName name="BExONU4ENMND8RLZX0L5EHPYQQSB" localSheetId="20" hidden="1">#REF!</definedName>
    <definedName name="BExONU4ENMND8RLZX0L5EHPYQQSB" localSheetId="21" hidden="1">#REF!</definedName>
    <definedName name="BExONU4ENMND8RLZX0L5EHPYQQSB" localSheetId="14" hidden="1">#REF!</definedName>
    <definedName name="BExONU4ENMND8RLZX0L5EHPYQQSB" hidden="1">#REF!</definedName>
    <definedName name="BExONXPUEU6ZRSIX4PDJ1DXY679I" localSheetId="20" hidden="1">#REF!</definedName>
    <definedName name="BExONXPUEU6ZRSIX4PDJ1DXY679I" localSheetId="21" hidden="1">#REF!</definedName>
    <definedName name="BExONXPUEU6ZRSIX4PDJ1DXY679I" localSheetId="14" hidden="1">#REF!</definedName>
    <definedName name="BExONXPUEU6ZRSIX4PDJ1DXY679I" hidden="1">#REF!</definedName>
    <definedName name="BExOO0KEG2WL5WKKMHN0S2UTIUNG" localSheetId="20" hidden="1">#REF!</definedName>
    <definedName name="BExOO0KEG2WL5WKKMHN0S2UTIUNG" localSheetId="21" hidden="1">#REF!</definedName>
    <definedName name="BExOO0KEG2WL5WKKMHN0S2UTIUNG" localSheetId="14" hidden="1">#REF!</definedName>
    <definedName name="BExOO0KEG2WL5WKKMHN0S2UTIUNG" hidden="1">#REF!</definedName>
    <definedName name="BExOO1WWIZSGB0YTGKESB45TSVMZ" localSheetId="20" hidden="1">#REF!</definedName>
    <definedName name="BExOO1WWIZSGB0YTGKESB45TSVMZ" localSheetId="21" hidden="1">#REF!</definedName>
    <definedName name="BExOO1WWIZSGB0YTGKESB45TSVMZ" localSheetId="14" hidden="1">#REF!</definedName>
    <definedName name="BExOO1WWIZSGB0YTGKESB45TSVMZ" hidden="1">#REF!</definedName>
    <definedName name="BExOO4B8FPAFYPHCTYTX37P1TQM5" localSheetId="20" hidden="1">#REF!</definedName>
    <definedName name="BExOO4B8FPAFYPHCTYTX37P1TQM5" localSheetId="21" hidden="1">#REF!</definedName>
    <definedName name="BExOO4B8FPAFYPHCTYTX37P1TQM5" localSheetId="14" hidden="1">#REF!</definedName>
    <definedName name="BExOO4B8FPAFYPHCTYTX37P1TQM5" hidden="1">#REF!</definedName>
    <definedName name="BExOOIULUDOJRMYABWV5CCL906X6" localSheetId="20" hidden="1">#REF!</definedName>
    <definedName name="BExOOIULUDOJRMYABWV5CCL906X6" localSheetId="21" hidden="1">#REF!</definedName>
    <definedName name="BExOOIULUDOJRMYABWV5CCL906X6" localSheetId="14" hidden="1">#REF!</definedName>
    <definedName name="BExOOIULUDOJRMYABWV5CCL906X6" hidden="1">#REF!</definedName>
    <definedName name="BExOOJLIWKJW5S7XWJXD8TYV5HQ9" localSheetId="20" hidden="1">#REF!</definedName>
    <definedName name="BExOOJLIWKJW5S7XWJXD8TYV5HQ9" localSheetId="21" hidden="1">#REF!</definedName>
    <definedName name="BExOOJLIWKJW5S7XWJXD8TYV5HQ9" localSheetId="14" hidden="1">#REF!</definedName>
    <definedName name="BExOOJLIWKJW5S7XWJXD8TYV5HQ9" hidden="1">#REF!</definedName>
    <definedName name="BExOOQ1JVWQ9LYXD0V94BRXKTA1I" localSheetId="20" hidden="1">#REF!</definedName>
    <definedName name="BExOOQ1JVWQ9LYXD0V94BRXKTA1I" localSheetId="21" hidden="1">#REF!</definedName>
    <definedName name="BExOOQ1JVWQ9LYXD0V94BRXKTA1I" localSheetId="14" hidden="1">#REF!</definedName>
    <definedName name="BExOOQ1JVWQ9LYXD0V94BRXKTA1I" hidden="1">#REF!</definedName>
    <definedName name="BExOOTN0KTXJCL7E476XBN1CJ553" localSheetId="20" hidden="1">#REF!</definedName>
    <definedName name="BExOOTN0KTXJCL7E476XBN1CJ553" localSheetId="21" hidden="1">#REF!</definedName>
    <definedName name="BExOOTN0KTXJCL7E476XBN1CJ553" localSheetId="14" hidden="1">#REF!</definedName>
    <definedName name="BExOOTN0KTXJCL7E476XBN1CJ553" hidden="1">#REF!</definedName>
    <definedName name="BExOOVVUJIJNAYDICUUQQ9O7O3TW" localSheetId="20" hidden="1">#REF!</definedName>
    <definedName name="BExOOVVUJIJNAYDICUUQQ9O7O3TW" localSheetId="21" hidden="1">#REF!</definedName>
    <definedName name="BExOOVVUJIJNAYDICUUQQ9O7O3TW" localSheetId="14" hidden="1">#REF!</definedName>
    <definedName name="BExOOVVUJIJNAYDICUUQQ9O7O3TW" hidden="1">#REF!</definedName>
    <definedName name="BExOP9DDU5MZJKWGFT0MKL44YKIV" localSheetId="20" hidden="1">#REF!</definedName>
    <definedName name="BExOP9DDU5MZJKWGFT0MKL44YKIV" localSheetId="21" hidden="1">#REF!</definedName>
    <definedName name="BExOP9DDU5MZJKWGFT0MKL44YKIV" localSheetId="14" hidden="1">#REF!</definedName>
    <definedName name="BExOP9DDU5MZJKWGFT0MKL44YKIV" hidden="1">#REF!</definedName>
    <definedName name="BExOP9DEBV5W5P4Q25J3XCJBP5S9" localSheetId="20" hidden="1">#REF!</definedName>
    <definedName name="BExOP9DEBV5W5P4Q25J3XCJBP5S9" localSheetId="21" hidden="1">#REF!</definedName>
    <definedName name="BExOP9DEBV5W5P4Q25J3XCJBP5S9" localSheetId="14" hidden="1">#REF!</definedName>
    <definedName name="BExOP9DEBV5W5P4Q25J3XCJBP5S9" hidden="1">#REF!</definedName>
    <definedName name="BExOPFNYRBL0BFM23LZBJTADNOE4" localSheetId="20" hidden="1">#REF!</definedName>
    <definedName name="BExOPFNYRBL0BFM23LZBJTADNOE4" localSheetId="21" hidden="1">#REF!</definedName>
    <definedName name="BExOPFNYRBL0BFM23LZBJTADNOE4" localSheetId="14" hidden="1">#REF!</definedName>
    <definedName name="BExOPFNYRBL0BFM23LZBJTADNOE4" hidden="1">#REF!</definedName>
    <definedName name="BExOPINVFSIZMCVT9YGT2AODVCX3" localSheetId="20" hidden="1">#REF!</definedName>
    <definedName name="BExOPINVFSIZMCVT9YGT2AODVCX3" localSheetId="21" hidden="1">#REF!</definedName>
    <definedName name="BExOPINVFSIZMCVT9YGT2AODVCX3" localSheetId="14" hidden="1">#REF!</definedName>
    <definedName name="BExOPINVFSIZMCVT9YGT2AODVCX3" hidden="1">#REF!</definedName>
    <definedName name="BExOQ1JN4SAC44RTMZIGHSW023WA" localSheetId="20" hidden="1">#REF!</definedName>
    <definedName name="BExOQ1JN4SAC44RTMZIGHSW023WA" localSheetId="21" hidden="1">#REF!</definedName>
    <definedName name="BExOQ1JN4SAC44RTMZIGHSW023WA" localSheetId="14" hidden="1">#REF!</definedName>
    <definedName name="BExOQ1JN4SAC44RTMZIGHSW023WA" hidden="1">#REF!</definedName>
    <definedName name="BExOQ256YMF115DJL3KBPNKABJ90" localSheetId="20" hidden="1">#REF!</definedName>
    <definedName name="BExOQ256YMF115DJL3KBPNKABJ90" localSheetId="21" hidden="1">#REF!</definedName>
    <definedName name="BExOQ256YMF115DJL3KBPNKABJ90" localSheetId="14" hidden="1">#REF!</definedName>
    <definedName name="BExOQ256YMF115DJL3KBPNKABJ90" hidden="1">#REF!</definedName>
    <definedName name="BExQ19DEUOLC11IW32E2AMVZLFF1" localSheetId="20" hidden="1">#REF!</definedName>
    <definedName name="BExQ19DEUOLC11IW32E2AMVZLFF1" localSheetId="21" hidden="1">#REF!</definedName>
    <definedName name="BExQ19DEUOLC11IW32E2AMVZLFF1" localSheetId="14" hidden="1">#REF!</definedName>
    <definedName name="BExQ19DEUOLC11IW32E2AMVZLFF1" hidden="1">#REF!</definedName>
    <definedName name="BExQ1OCW3L24TN0BYVRE2NE3IK1O" localSheetId="20" hidden="1">#REF!</definedName>
    <definedName name="BExQ1OCW3L24TN0BYVRE2NE3IK1O" localSheetId="21" hidden="1">#REF!</definedName>
    <definedName name="BExQ1OCW3L24TN0BYVRE2NE3IK1O" localSheetId="14" hidden="1">#REF!</definedName>
    <definedName name="BExQ1OCW3L24TN0BYVRE2NE3IK1O" hidden="1">#REF!</definedName>
    <definedName name="BExQ29C73XR33S3668YYSYZAIHTG" localSheetId="20" hidden="1">#REF!</definedName>
    <definedName name="BExQ29C73XR33S3668YYSYZAIHTG" localSheetId="21" hidden="1">#REF!</definedName>
    <definedName name="BExQ29C73XR33S3668YYSYZAIHTG" localSheetId="14" hidden="1">#REF!</definedName>
    <definedName name="BExQ29C73XR33S3668YYSYZAIHTG" hidden="1">#REF!</definedName>
    <definedName name="BExQ2FS228IUDUP2023RA1D4AO4C" localSheetId="20" hidden="1">#REF!</definedName>
    <definedName name="BExQ2FS228IUDUP2023RA1D4AO4C" localSheetId="21" hidden="1">#REF!</definedName>
    <definedName name="BExQ2FS228IUDUP2023RA1D4AO4C" localSheetId="14" hidden="1">#REF!</definedName>
    <definedName name="BExQ2FS228IUDUP2023RA1D4AO4C" hidden="1">#REF!</definedName>
    <definedName name="BExQ2L0XYWLY9VPZWXYYFRIRQRJ1" localSheetId="20" hidden="1">#REF!</definedName>
    <definedName name="BExQ2L0XYWLY9VPZWXYYFRIRQRJ1" localSheetId="21" hidden="1">#REF!</definedName>
    <definedName name="BExQ2L0XYWLY9VPZWXYYFRIRQRJ1" localSheetId="14" hidden="1">#REF!</definedName>
    <definedName name="BExQ2L0XYWLY9VPZWXYYFRIRQRJ1" hidden="1">#REF!</definedName>
    <definedName name="BExQ2M841F5Z1BQYR8DG5FKK0LIU" localSheetId="20" hidden="1">#REF!</definedName>
    <definedName name="BExQ2M841F5Z1BQYR8DG5FKK0LIU" localSheetId="21" hidden="1">#REF!</definedName>
    <definedName name="BExQ2M841F5Z1BQYR8DG5FKK0LIU" localSheetId="14" hidden="1">#REF!</definedName>
    <definedName name="BExQ2M841F5Z1BQYR8DG5FKK0LIU" hidden="1">#REF!</definedName>
    <definedName name="BExQ2STHO7AXYTS1VPPHQMX1WT30" localSheetId="20" hidden="1">#REF!</definedName>
    <definedName name="BExQ2STHO7AXYTS1VPPHQMX1WT30" localSheetId="21" hidden="1">#REF!</definedName>
    <definedName name="BExQ2STHO7AXYTS1VPPHQMX1WT30" localSheetId="14" hidden="1">#REF!</definedName>
    <definedName name="BExQ2STHO7AXYTS1VPPHQMX1WT30" hidden="1">#REF!</definedName>
    <definedName name="BExQ2XWXHMQMQ99FF9293AEQHABB" localSheetId="20" hidden="1">#REF!</definedName>
    <definedName name="BExQ2XWXHMQMQ99FF9293AEQHABB" localSheetId="21" hidden="1">#REF!</definedName>
    <definedName name="BExQ2XWXHMQMQ99FF9293AEQHABB" localSheetId="14" hidden="1">#REF!</definedName>
    <definedName name="BExQ2XWXHMQMQ99FF9293AEQHABB" hidden="1">#REF!</definedName>
    <definedName name="BExQ300G8I8TK45A0MVHV15422EU" localSheetId="20" hidden="1">#REF!</definedName>
    <definedName name="BExQ300G8I8TK45A0MVHV15422EU" localSheetId="21" hidden="1">#REF!</definedName>
    <definedName name="BExQ300G8I8TK45A0MVHV15422EU" localSheetId="14" hidden="1">#REF!</definedName>
    <definedName name="BExQ300G8I8TK45A0MVHV15422EU" hidden="1">#REF!</definedName>
    <definedName name="BExQ305RBEODGNAETZ0EZQLLDZZD" localSheetId="20" hidden="1">#REF!</definedName>
    <definedName name="BExQ305RBEODGNAETZ0EZQLLDZZD" localSheetId="21" hidden="1">#REF!</definedName>
    <definedName name="BExQ305RBEODGNAETZ0EZQLLDZZD" localSheetId="14" hidden="1">#REF!</definedName>
    <definedName name="BExQ305RBEODGNAETZ0EZQLLDZZD" hidden="1">#REF!</definedName>
    <definedName name="BExQ37SZQJSC2C73FY2IJY852LVP" localSheetId="20" hidden="1">#REF!</definedName>
    <definedName name="BExQ37SZQJSC2C73FY2IJY852LVP" localSheetId="21" hidden="1">#REF!</definedName>
    <definedName name="BExQ37SZQJSC2C73FY2IJY852LVP" localSheetId="14" hidden="1">#REF!</definedName>
    <definedName name="BExQ37SZQJSC2C73FY2IJY852LVP" hidden="1">#REF!</definedName>
    <definedName name="BExQ39R28MXSG2SEV956F0KZ20AN" localSheetId="20" hidden="1">#REF!</definedName>
    <definedName name="BExQ39R28MXSG2SEV956F0KZ20AN" localSheetId="21" hidden="1">#REF!</definedName>
    <definedName name="BExQ39R28MXSG2SEV956F0KZ20AN" localSheetId="14" hidden="1">#REF!</definedName>
    <definedName name="BExQ39R28MXSG2SEV956F0KZ20AN" hidden="1">#REF!</definedName>
    <definedName name="BExQ3D1P3M5Z3HLMEZ17E0BLEE4U" localSheetId="20" hidden="1">#REF!</definedName>
    <definedName name="BExQ3D1P3M5Z3HLMEZ17E0BLEE4U" localSheetId="21" hidden="1">#REF!</definedName>
    <definedName name="BExQ3D1P3M5Z3HLMEZ17E0BLEE4U" localSheetId="14" hidden="1">#REF!</definedName>
    <definedName name="BExQ3D1P3M5Z3HLMEZ17E0BLEE4U" hidden="1">#REF!</definedName>
    <definedName name="BExQ3EZX6BA2WHKI84SG78UPRTSE" localSheetId="20" hidden="1">#REF!</definedName>
    <definedName name="BExQ3EZX6BA2WHKI84SG78UPRTSE" localSheetId="21" hidden="1">#REF!</definedName>
    <definedName name="BExQ3EZX6BA2WHKI84SG78UPRTSE" localSheetId="14" hidden="1">#REF!</definedName>
    <definedName name="BExQ3EZX6BA2WHKI84SG78UPRTSE" hidden="1">#REF!</definedName>
    <definedName name="BExQ3KOX6620WUSBG7PGACNC936P" localSheetId="20" hidden="1">#REF!</definedName>
    <definedName name="BExQ3KOX6620WUSBG7PGACNC936P" localSheetId="21" hidden="1">#REF!</definedName>
    <definedName name="BExQ3KOX6620WUSBG7PGACNC936P" localSheetId="14" hidden="1">#REF!</definedName>
    <definedName name="BExQ3KOX6620WUSBG7PGACNC936P" hidden="1">#REF!</definedName>
    <definedName name="BExQ3O4W7QF8BOXTUT4IOGF6YKUD" localSheetId="20" hidden="1">#REF!</definedName>
    <definedName name="BExQ3O4W7QF8BOXTUT4IOGF6YKUD" localSheetId="21" hidden="1">#REF!</definedName>
    <definedName name="BExQ3O4W7QF8BOXTUT4IOGF6YKUD" localSheetId="14" hidden="1">#REF!</definedName>
    <definedName name="BExQ3O4W7QF8BOXTUT4IOGF6YKUD" hidden="1">#REF!</definedName>
    <definedName name="BExQ3PXOWSN8561ZR8IEY8ZASI3B" localSheetId="20" hidden="1">#REF!</definedName>
    <definedName name="BExQ3PXOWSN8561ZR8IEY8ZASI3B" localSheetId="21" hidden="1">#REF!</definedName>
    <definedName name="BExQ3PXOWSN8561ZR8IEY8ZASI3B" localSheetId="14" hidden="1">#REF!</definedName>
    <definedName name="BExQ3PXOWSN8561ZR8IEY8ZASI3B" hidden="1">#REF!</definedName>
    <definedName name="BExQ3TZF04IPY0B0UG9CQQ5736UA" localSheetId="20" hidden="1">#REF!</definedName>
    <definedName name="BExQ3TZF04IPY0B0UG9CQQ5736UA" localSheetId="21" hidden="1">#REF!</definedName>
    <definedName name="BExQ3TZF04IPY0B0UG9CQQ5736UA" localSheetId="14" hidden="1">#REF!</definedName>
    <definedName name="BExQ3TZF04IPY0B0UG9CQQ5736UA" hidden="1">#REF!</definedName>
    <definedName name="BExQ42IU9MNDYLODP41DL6YTZMAR" localSheetId="20" hidden="1">#REF!</definedName>
    <definedName name="BExQ42IU9MNDYLODP41DL6YTZMAR" localSheetId="21" hidden="1">#REF!</definedName>
    <definedName name="BExQ42IU9MNDYLODP41DL6YTZMAR" localSheetId="14" hidden="1">#REF!</definedName>
    <definedName name="BExQ42IU9MNDYLODP41DL6YTZMAR" hidden="1">#REF!</definedName>
    <definedName name="BExQ42O4PHH156IHXSW0JAYAC0NJ" localSheetId="20" hidden="1">#REF!</definedName>
    <definedName name="BExQ42O4PHH156IHXSW0JAYAC0NJ" localSheetId="21" hidden="1">#REF!</definedName>
    <definedName name="BExQ42O4PHH156IHXSW0JAYAC0NJ" localSheetId="14" hidden="1">#REF!</definedName>
    <definedName name="BExQ42O4PHH156IHXSW0JAYAC0NJ" hidden="1">#REF!</definedName>
    <definedName name="BExQ452HF7N1HYPXJXQ8WD6SOWUV" localSheetId="20" hidden="1">#REF!</definedName>
    <definedName name="BExQ452HF7N1HYPXJXQ8WD6SOWUV" localSheetId="21" hidden="1">#REF!</definedName>
    <definedName name="BExQ452HF7N1HYPXJXQ8WD6SOWUV" localSheetId="14" hidden="1">#REF!</definedName>
    <definedName name="BExQ452HF7N1HYPXJXQ8WD6SOWUV" hidden="1">#REF!</definedName>
    <definedName name="BExQ4BTBSHPHVEDRCXC2ROW8PLFC" localSheetId="20" hidden="1">#REF!</definedName>
    <definedName name="BExQ4BTBSHPHVEDRCXC2ROW8PLFC" localSheetId="21" hidden="1">#REF!</definedName>
    <definedName name="BExQ4BTBSHPHVEDRCXC2ROW8PLFC" localSheetId="14" hidden="1">#REF!</definedName>
    <definedName name="BExQ4BTBSHPHVEDRCXC2ROW8PLFC" hidden="1">#REF!</definedName>
    <definedName name="BExQ4DGKF54SRKQUTUT4B1CZSS62" localSheetId="20" hidden="1">#REF!</definedName>
    <definedName name="BExQ4DGKF54SRKQUTUT4B1CZSS62" localSheetId="21" hidden="1">#REF!</definedName>
    <definedName name="BExQ4DGKF54SRKQUTUT4B1CZSS62" localSheetId="14" hidden="1">#REF!</definedName>
    <definedName name="BExQ4DGKF54SRKQUTUT4B1CZSS62" hidden="1">#REF!</definedName>
    <definedName name="BExQ4T74LQ5PYTV1MUQUW75A4BDY" localSheetId="20" hidden="1">#REF!</definedName>
    <definedName name="BExQ4T74LQ5PYTV1MUQUW75A4BDY" localSheetId="21" hidden="1">#REF!</definedName>
    <definedName name="BExQ4T74LQ5PYTV1MUQUW75A4BDY" localSheetId="14" hidden="1">#REF!</definedName>
    <definedName name="BExQ4T74LQ5PYTV1MUQUW75A4BDY" hidden="1">#REF!</definedName>
    <definedName name="BExQ4XJHD7EJCNH7S1MJDZJ2MNWG" localSheetId="20" hidden="1">#REF!</definedName>
    <definedName name="BExQ4XJHD7EJCNH7S1MJDZJ2MNWG" localSheetId="21" hidden="1">#REF!</definedName>
    <definedName name="BExQ4XJHD7EJCNH7S1MJDZJ2MNWG" localSheetId="14" hidden="1">#REF!</definedName>
    <definedName name="BExQ4XJHD7EJCNH7S1MJDZJ2MNWG" hidden="1">#REF!</definedName>
    <definedName name="BExQ5039ZCEWBUJHU682G4S89J03" localSheetId="20" hidden="1">#REF!</definedName>
    <definedName name="BExQ5039ZCEWBUJHU682G4S89J03" localSheetId="21" hidden="1">#REF!</definedName>
    <definedName name="BExQ5039ZCEWBUJHU682G4S89J03" localSheetId="14" hidden="1">#REF!</definedName>
    <definedName name="BExQ5039ZCEWBUJHU682G4S89J03" hidden="1">#REF!</definedName>
    <definedName name="BExQ56Z9W6YHZHRXOFFI8EFA7CDI" localSheetId="20" hidden="1">#REF!</definedName>
    <definedName name="BExQ56Z9W6YHZHRXOFFI8EFA7CDI" localSheetId="21" hidden="1">#REF!</definedName>
    <definedName name="BExQ56Z9W6YHZHRXOFFI8EFA7CDI" localSheetId="14" hidden="1">#REF!</definedName>
    <definedName name="BExQ56Z9W6YHZHRXOFFI8EFA7CDI" hidden="1">#REF!</definedName>
    <definedName name="BExQ58MP5FO5Q5CIXVMMYWWPEFW3" localSheetId="20" hidden="1">#REF!</definedName>
    <definedName name="BExQ58MP5FO5Q5CIXVMMYWWPEFW3" localSheetId="21" hidden="1">#REF!</definedName>
    <definedName name="BExQ58MP5FO5Q5CIXVMMYWWPEFW3" localSheetId="14" hidden="1">#REF!</definedName>
    <definedName name="BExQ58MP5FO5Q5CIXVMMYWWPEFW3" hidden="1">#REF!</definedName>
    <definedName name="BExQ5KX3Z668H1KUCKZ9J24HUQ1F" localSheetId="20" hidden="1">#REF!</definedName>
    <definedName name="BExQ5KX3Z668H1KUCKZ9J24HUQ1F" localSheetId="21" hidden="1">#REF!</definedName>
    <definedName name="BExQ5KX3Z668H1KUCKZ9J24HUQ1F" localSheetId="14" hidden="1">#REF!</definedName>
    <definedName name="BExQ5KX3Z668H1KUCKZ9J24HUQ1F" hidden="1">#REF!</definedName>
    <definedName name="BExQ5SPMSOCJYLAY20NB5A6O32RE" localSheetId="20" hidden="1">#REF!</definedName>
    <definedName name="BExQ5SPMSOCJYLAY20NB5A6O32RE" localSheetId="21" hidden="1">#REF!</definedName>
    <definedName name="BExQ5SPMSOCJYLAY20NB5A6O32RE" localSheetId="14" hidden="1">#REF!</definedName>
    <definedName name="BExQ5SPMSOCJYLAY20NB5A6O32RE" hidden="1">#REF!</definedName>
    <definedName name="BExQ5UICMGTMK790KTLK49MAGXRC" localSheetId="20" hidden="1">#REF!</definedName>
    <definedName name="BExQ5UICMGTMK790KTLK49MAGXRC" localSheetId="21" hidden="1">#REF!</definedName>
    <definedName name="BExQ5UICMGTMK790KTLK49MAGXRC" localSheetId="14" hidden="1">#REF!</definedName>
    <definedName name="BExQ5UICMGTMK790KTLK49MAGXRC" hidden="1">#REF!</definedName>
    <definedName name="BExQ5YUUK9FD0QGTY4WD0W90O7OL" localSheetId="20" hidden="1">#REF!</definedName>
    <definedName name="BExQ5YUUK9FD0QGTY4WD0W90O7OL" localSheetId="21" hidden="1">#REF!</definedName>
    <definedName name="BExQ5YUUK9FD0QGTY4WD0W90O7OL" localSheetId="14" hidden="1">#REF!</definedName>
    <definedName name="BExQ5YUUK9FD0QGTY4WD0W90O7OL" hidden="1">#REF!</definedName>
    <definedName name="BExQ62WGBSDPG7ZU34W0N8X45R3X" localSheetId="20" hidden="1">#REF!</definedName>
    <definedName name="BExQ62WGBSDPG7ZU34W0N8X45R3X" localSheetId="21" hidden="1">#REF!</definedName>
    <definedName name="BExQ62WGBSDPG7ZU34W0N8X45R3X" localSheetId="14" hidden="1">#REF!</definedName>
    <definedName name="BExQ62WGBSDPG7ZU34W0N8X45R3X" hidden="1">#REF!</definedName>
    <definedName name="BExQ63793YQ9BH7JLCNRIATIGTRG" localSheetId="20" hidden="1">#REF!</definedName>
    <definedName name="BExQ63793YQ9BH7JLCNRIATIGTRG" localSheetId="21" hidden="1">#REF!</definedName>
    <definedName name="BExQ63793YQ9BH7JLCNRIATIGTRG" localSheetId="14" hidden="1">#REF!</definedName>
    <definedName name="BExQ63793YQ9BH7JLCNRIATIGTRG" hidden="1">#REF!</definedName>
    <definedName name="BExQ6CN1EF2UPZ57ZYMGK8TUJQSS" localSheetId="20" hidden="1">#REF!</definedName>
    <definedName name="BExQ6CN1EF2UPZ57ZYMGK8TUJQSS" localSheetId="21" hidden="1">#REF!</definedName>
    <definedName name="BExQ6CN1EF2UPZ57ZYMGK8TUJQSS" localSheetId="14" hidden="1">#REF!</definedName>
    <definedName name="BExQ6CN1EF2UPZ57ZYMGK8TUJQSS" hidden="1">#REF!</definedName>
    <definedName name="BExQ6FSF8BMWVLJI7Y7MKPG9SU5O" localSheetId="20" hidden="1">#REF!</definedName>
    <definedName name="BExQ6FSF8BMWVLJI7Y7MKPG9SU5O" localSheetId="21" hidden="1">#REF!</definedName>
    <definedName name="BExQ6FSF8BMWVLJI7Y7MKPG9SU5O" localSheetId="14" hidden="1">#REF!</definedName>
    <definedName name="BExQ6FSF8BMWVLJI7Y7MKPG9SU5O" hidden="1">#REF!</definedName>
    <definedName name="BExQ6M2YXJ8AMRJF3QGHC40ADAHZ" localSheetId="20" hidden="1">#REF!</definedName>
    <definedName name="BExQ6M2YXJ8AMRJF3QGHC40ADAHZ" localSheetId="21" hidden="1">#REF!</definedName>
    <definedName name="BExQ6M2YXJ8AMRJF3QGHC40ADAHZ" localSheetId="14" hidden="1">#REF!</definedName>
    <definedName name="BExQ6M2YXJ8AMRJF3QGHC40ADAHZ" hidden="1">#REF!</definedName>
    <definedName name="BExQ6M8B0X44N9TV56ATUVHGDI00" localSheetId="20" hidden="1">#REF!</definedName>
    <definedName name="BExQ6M8B0X44N9TV56ATUVHGDI00" localSheetId="21" hidden="1">#REF!</definedName>
    <definedName name="BExQ6M8B0X44N9TV56ATUVHGDI00" localSheetId="14" hidden="1">#REF!</definedName>
    <definedName name="BExQ6M8B0X44N9TV56ATUVHGDI00" hidden="1">#REF!</definedName>
    <definedName name="BExQ6POH065GV0I74XXVD0VUPBJW" localSheetId="20" hidden="1">#REF!</definedName>
    <definedName name="BExQ6POH065GV0I74XXVD0VUPBJW" localSheetId="21" hidden="1">#REF!</definedName>
    <definedName name="BExQ6POH065GV0I74XXVD0VUPBJW" localSheetId="14" hidden="1">#REF!</definedName>
    <definedName name="BExQ6POH065GV0I74XXVD0VUPBJW" hidden="1">#REF!</definedName>
    <definedName name="BExQ6WV9KPSMXPPLGZ3KK4WNYTHU" localSheetId="20" hidden="1">#REF!</definedName>
    <definedName name="BExQ6WV9KPSMXPPLGZ3KK4WNYTHU" localSheetId="21" hidden="1">#REF!</definedName>
    <definedName name="BExQ6WV9KPSMXPPLGZ3KK4WNYTHU" localSheetId="14" hidden="1">#REF!</definedName>
    <definedName name="BExQ6WV9KPSMXPPLGZ3KK4WNYTHU" hidden="1">#REF!</definedName>
    <definedName name="BExQ7541G92R52ECOIYO6UXIWJJ4" localSheetId="20" hidden="1">#REF!</definedName>
    <definedName name="BExQ7541G92R52ECOIYO6UXIWJJ4" localSheetId="21" hidden="1">#REF!</definedName>
    <definedName name="BExQ7541G92R52ECOIYO6UXIWJJ4" localSheetId="14" hidden="1">#REF!</definedName>
    <definedName name="BExQ7541G92R52ECOIYO6UXIWJJ4" hidden="1">#REF!</definedName>
    <definedName name="BExQ783XTMM2A9I3UKCFWJH1PP2N" localSheetId="20" hidden="1">#REF!</definedName>
    <definedName name="BExQ783XTMM2A9I3UKCFWJH1PP2N" localSheetId="21" hidden="1">#REF!</definedName>
    <definedName name="BExQ783XTMM2A9I3UKCFWJH1PP2N" localSheetId="14" hidden="1">#REF!</definedName>
    <definedName name="BExQ783XTMM2A9I3UKCFWJH1PP2N" hidden="1">#REF!</definedName>
    <definedName name="BExQ79LX01ZPQB8EGD1ZHR2VK2H3" localSheetId="20" hidden="1">#REF!</definedName>
    <definedName name="BExQ79LX01ZPQB8EGD1ZHR2VK2H3" localSheetId="21" hidden="1">#REF!</definedName>
    <definedName name="BExQ79LX01ZPQB8EGD1ZHR2VK2H3" localSheetId="14" hidden="1">#REF!</definedName>
    <definedName name="BExQ79LX01ZPQB8EGD1ZHR2VK2H3" hidden="1">#REF!</definedName>
    <definedName name="BExQ7B3V9MGDK2OIJ61XXFBFLJFZ" localSheetId="20" hidden="1">#REF!</definedName>
    <definedName name="BExQ7B3V9MGDK2OIJ61XXFBFLJFZ" localSheetId="21" hidden="1">#REF!</definedName>
    <definedName name="BExQ7B3V9MGDK2OIJ61XXFBFLJFZ" localSheetId="14" hidden="1">#REF!</definedName>
    <definedName name="BExQ7B3V9MGDK2OIJ61XXFBFLJFZ" hidden="1">#REF!</definedName>
    <definedName name="BExQ7CB046NVPF9ZXDGA7OXOLSLX" localSheetId="20" hidden="1">#REF!</definedName>
    <definedName name="BExQ7CB046NVPF9ZXDGA7OXOLSLX" localSheetId="21" hidden="1">#REF!</definedName>
    <definedName name="BExQ7CB046NVPF9ZXDGA7OXOLSLX" localSheetId="14" hidden="1">#REF!</definedName>
    <definedName name="BExQ7CB046NVPF9ZXDGA7OXOLSLX" hidden="1">#REF!</definedName>
    <definedName name="BExQ7IWDCGGOO1HTJ97YGO1CK3R9" localSheetId="20" hidden="1">#REF!</definedName>
    <definedName name="BExQ7IWDCGGOO1HTJ97YGO1CK3R9" localSheetId="21" hidden="1">#REF!</definedName>
    <definedName name="BExQ7IWDCGGOO1HTJ97YGO1CK3R9" localSheetId="14" hidden="1">#REF!</definedName>
    <definedName name="BExQ7IWDCGGOO1HTJ97YGO1CK3R9" hidden="1">#REF!</definedName>
    <definedName name="BExQ7JNFIEGS2HKNBALH3Q2N5G7Z" localSheetId="20" hidden="1">#REF!</definedName>
    <definedName name="BExQ7JNFIEGS2HKNBALH3Q2N5G7Z" localSheetId="21" hidden="1">#REF!</definedName>
    <definedName name="BExQ7JNFIEGS2HKNBALH3Q2N5G7Z" localSheetId="14" hidden="1">#REF!</definedName>
    <definedName name="BExQ7JNFIEGS2HKNBALH3Q2N5G7Z" hidden="1">#REF!</definedName>
    <definedName name="BExQ7MY3U2Z1IZ71U5LJUD00VVB4" localSheetId="20" hidden="1">#REF!</definedName>
    <definedName name="BExQ7MY3U2Z1IZ71U5LJUD00VVB4" localSheetId="21" hidden="1">#REF!</definedName>
    <definedName name="BExQ7MY3U2Z1IZ71U5LJUD00VVB4" localSheetId="14" hidden="1">#REF!</definedName>
    <definedName name="BExQ7MY3U2Z1IZ71U5LJUD00VVB4" hidden="1">#REF!</definedName>
    <definedName name="BExQ7XL2Q1GVUFL1F9KK0K0EXMWG" localSheetId="20" hidden="1">#REF!</definedName>
    <definedName name="BExQ7XL2Q1GVUFL1F9KK0K0EXMWG" localSheetId="21" hidden="1">#REF!</definedName>
    <definedName name="BExQ7XL2Q1GVUFL1F9KK0K0EXMWG" localSheetId="14" hidden="1">#REF!</definedName>
    <definedName name="BExQ7XL2Q1GVUFL1F9KK0K0EXMWG" hidden="1">#REF!</definedName>
    <definedName name="BExQ8469L3ZRZ3KYZPYMSJIDL7Y5" localSheetId="20" hidden="1">#REF!</definedName>
    <definedName name="BExQ8469L3ZRZ3KYZPYMSJIDL7Y5" localSheetId="21" hidden="1">#REF!</definedName>
    <definedName name="BExQ8469L3ZRZ3KYZPYMSJIDL7Y5" localSheetId="14" hidden="1">#REF!</definedName>
    <definedName name="BExQ8469L3ZRZ3KYZPYMSJIDL7Y5" hidden="1">#REF!</definedName>
    <definedName name="BExQ84MJB94HL3BWRN50M4NCB6Z0" localSheetId="20" hidden="1">#REF!</definedName>
    <definedName name="BExQ84MJB94HL3BWRN50M4NCB6Z0" localSheetId="21" hidden="1">#REF!</definedName>
    <definedName name="BExQ84MJB94HL3BWRN50M4NCB6Z0" localSheetId="14" hidden="1">#REF!</definedName>
    <definedName name="BExQ84MJB94HL3BWRN50M4NCB6Z0" hidden="1">#REF!</definedName>
    <definedName name="BExQ8583ZE00NW7T9OF11OT9IA14" localSheetId="20" hidden="1">#REF!</definedName>
    <definedName name="BExQ8583ZE00NW7T9OF11OT9IA14" localSheetId="21" hidden="1">#REF!</definedName>
    <definedName name="BExQ8583ZE00NW7T9OF11OT9IA14" localSheetId="14" hidden="1">#REF!</definedName>
    <definedName name="BExQ8583ZE00NW7T9OF11OT9IA14" hidden="1">#REF!</definedName>
    <definedName name="BExQ8A0RPE3IMIFIZLUE7KD2N21W" localSheetId="20" hidden="1">#REF!</definedName>
    <definedName name="BExQ8A0RPE3IMIFIZLUE7KD2N21W" localSheetId="21" hidden="1">#REF!</definedName>
    <definedName name="BExQ8A0RPE3IMIFIZLUE7KD2N21W" localSheetId="14" hidden="1">#REF!</definedName>
    <definedName name="BExQ8A0RPE3IMIFIZLUE7KD2N21W" hidden="1">#REF!</definedName>
    <definedName name="BExQ8ABK6H1ADV2R2OYT8NFFYG2N" localSheetId="20" hidden="1">#REF!</definedName>
    <definedName name="BExQ8ABK6H1ADV2R2OYT8NFFYG2N" localSheetId="21" hidden="1">#REF!</definedName>
    <definedName name="BExQ8ABK6H1ADV2R2OYT8NFFYG2N" localSheetId="14" hidden="1">#REF!</definedName>
    <definedName name="BExQ8ABK6H1ADV2R2OYT8NFFYG2N" hidden="1">#REF!</definedName>
    <definedName name="BExQ8DM90XJ6GCJIK9LC5O82I2TJ" localSheetId="20" hidden="1">#REF!</definedName>
    <definedName name="BExQ8DM90XJ6GCJIK9LC5O82I2TJ" localSheetId="21" hidden="1">#REF!</definedName>
    <definedName name="BExQ8DM90XJ6GCJIK9LC5O82I2TJ" localSheetId="14" hidden="1">#REF!</definedName>
    <definedName name="BExQ8DM90XJ6GCJIK9LC5O82I2TJ" hidden="1">#REF!</definedName>
    <definedName name="BExQ8G0K46ZORA0QVQTDI7Z8LXGF" localSheetId="20" hidden="1">#REF!</definedName>
    <definedName name="BExQ8G0K46ZORA0QVQTDI7Z8LXGF" localSheetId="21" hidden="1">#REF!</definedName>
    <definedName name="BExQ8G0K46ZORA0QVQTDI7Z8LXGF" localSheetId="14" hidden="1">#REF!</definedName>
    <definedName name="BExQ8G0K46ZORA0QVQTDI7Z8LXGF" hidden="1">#REF!</definedName>
    <definedName name="BExQ8O3WEU8HNTTGKTW5T0QSKCLP" localSheetId="20" hidden="1">#REF!</definedName>
    <definedName name="BExQ8O3WEU8HNTTGKTW5T0QSKCLP" localSheetId="21" hidden="1">#REF!</definedName>
    <definedName name="BExQ8O3WEU8HNTTGKTW5T0QSKCLP" localSheetId="14" hidden="1">#REF!</definedName>
    <definedName name="BExQ8O3WEU8HNTTGKTW5T0QSKCLP" hidden="1">#REF!</definedName>
    <definedName name="BExQ8ZCEDBOBJA3D9LDP5TU2WYGR" localSheetId="20" hidden="1">#REF!</definedName>
    <definedName name="BExQ8ZCEDBOBJA3D9LDP5TU2WYGR" localSheetId="21" hidden="1">#REF!</definedName>
    <definedName name="BExQ8ZCEDBOBJA3D9LDP5TU2WYGR" localSheetId="14" hidden="1">#REF!</definedName>
    <definedName name="BExQ8ZCEDBOBJA3D9LDP5TU2WYGR" hidden="1">#REF!</definedName>
    <definedName name="BExQ94LAW6MAQBWY25WTBFV5PPZJ" localSheetId="20" hidden="1">#REF!</definedName>
    <definedName name="BExQ94LAW6MAQBWY25WTBFV5PPZJ" localSheetId="21" hidden="1">#REF!</definedName>
    <definedName name="BExQ94LAW6MAQBWY25WTBFV5PPZJ" localSheetId="14" hidden="1">#REF!</definedName>
    <definedName name="BExQ94LAW6MAQBWY25WTBFV5PPZJ" hidden="1">#REF!</definedName>
    <definedName name="BExQ968K8V66L55PCVI3B4VR4FW6" localSheetId="20" hidden="1">#REF!</definedName>
    <definedName name="BExQ968K8V66L55PCVI3B4VR4FW6" localSheetId="21" hidden="1">#REF!</definedName>
    <definedName name="BExQ968K8V66L55PCVI3B4VR4FW6" localSheetId="14" hidden="1">#REF!</definedName>
    <definedName name="BExQ968K8V66L55PCVI3B4VR4FW6" hidden="1">#REF!</definedName>
    <definedName name="BExQ97QIPOSSRK978N8P234Y1XA4" localSheetId="20" hidden="1">#REF!</definedName>
    <definedName name="BExQ97QIPOSSRK978N8P234Y1XA4" localSheetId="21" hidden="1">#REF!</definedName>
    <definedName name="BExQ97QIPOSSRK978N8P234Y1XA4" localSheetId="14" hidden="1">#REF!</definedName>
    <definedName name="BExQ97QIPOSSRK978N8P234Y1XA4" hidden="1">#REF!</definedName>
    <definedName name="BExQ9DFHXLBKBS9DWH05G83SL12Z" localSheetId="20" hidden="1">#REF!</definedName>
    <definedName name="BExQ9DFHXLBKBS9DWH05G83SL12Z" localSheetId="21" hidden="1">#REF!</definedName>
    <definedName name="BExQ9DFHXLBKBS9DWH05G83SL12Z" localSheetId="14" hidden="1">#REF!</definedName>
    <definedName name="BExQ9DFHXLBKBS9DWH05G83SL12Z" hidden="1">#REF!</definedName>
    <definedName name="BExQ9E6FBAXTHGF3RXANFIA77GXP" localSheetId="20" hidden="1">#REF!</definedName>
    <definedName name="BExQ9E6FBAXTHGF3RXANFIA77GXP" localSheetId="21" hidden="1">#REF!</definedName>
    <definedName name="BExQ9E6FBAXTHGF3RXANFIA77GXP" localSheetId="14" hidden="1">#REF!</definedName>
    <definedName name="BExQ9E6FBAXTHGF3RXANFIA77GXP" hidden="1">#REF!</definedName>
    <definedName name="BExQ9J4ID0TGFFFJSQ9PFAMXOYZ1" localSheetId="20" hidden="1">#REF!</definedName>
    <definedName name="BExQ9J4ID0TGFFFJSQ9PFAMXOYZ1" localSheetId="21" hidden="1">#REF!</definedName>
    <definedName name="BExQ9J4ID0TGFFFJSQ9PFAMXOYZ1" localSheetId="14" hidden="1">#REF!</definedName>
    <definedName name="BExQ9J4ID0TGFFFJSQ9PFAMXOYZ1" hidden="1">#REF!</definedName>
    <definedName name="BExQ9KX9734KIAK7IMRLHCPYDHO2" localSheetId="20" hidden="1">#REF!</definedName>
    <definedName name="BExQ9KX9734KIAK7IMRLHCPYDHO2" localSheetId="21" hidden="1">#REF!</definedName>
    <definedName name="BExQ9KX9734KIAK7IMRLHCPYDHO2" localSheetId="14" hidden="1">#REF!</definedName>
    <definedName name="BExQ9KX9734KIAK7IMRLHCPYDHO2" hidden="1">#REF!</definedName>
    <definedName name="BExQ9L81FF4I7816VTPFBDWVU4CW" localSheetId="20" hidden="1">#REF!</definedName>
    <definedName name="BExQ9L81FF4I7816VTPFBDWVU4CW" localSheetId="21" hidden="1">#REF!</definedName>
    <definedName name="BExQ9L81FF4I7816VTPFBDWVU4CW" localSheetId="14" hidden="1">#REF!</definedName>
    <definedName name="BExQ9L81FF4I7816VTPFBDWVU4CW" hidden="1">#REF!</definedName>
    <definedName name="BExQ9M4E2ACZOWWWP1JJIQO8AHUM" localSheetId="20" hidden="1">#REF!</definedName>
    <definedName name="BExQ9M4E2ACZOWWWP1JJIQO8AHUM" localSheetId="21" hidden="1">#REF!</definedName>
    <definedName name="BExQ9M4E2ACZOWWWP1JJIQO8AHUM" localSheetId="14" hidden="1">#REF!</definedName>
    <definedName name="BExQ9M4E2ACZOWWWP1JJIQO8AHUM" hidden="1">#REF!</definedName>
    <definedName name="BExQ9TBCP5IJKSQLYEBE6FQLF16I" localSheetId="20" hidden="1">#REF!</definedName>
    <definedName name="BExQ9TBCP5IJKSQLYEBE6FQLF16I" localSheetId="21" hidden="1">#REF!</definedName>
    <definedName name="BExQ9TBCP5IJKSQLYEBE6FQLF16I" localSheetId="14" hidden="1">#REF!</definedName>
    <definedName name="BExQ9TBCP5IJKSQLYEBE6FQLF16I" hidden="1">#REF!</definedName>
    <definedName name="BExQ9UTANMJCK7LJ4OQMD6F2Q01L" localSheetId="20" hidden="1">#REF!</definedName>
    <definedName name="BExQ9UTANMJCK7LJ4OQMD6F2Q01L" localSheetId="21" hidden="1">#REF!</definedName>
    <definedName name="BExQ9UTANMJCK7LJ4OQMD6F2Q01L" localSheetId="14" hidden="1">#REF!</definedName>
    <definedName name="BExQ9UTANMJCK7LJ4OQMD6F2Q01L" hidden="1">#REF!</definedName>
    <definedName name="BExQ9ZLYHWABXAA9NJDW8ZS0UQ9P" localSheetId="20" hidden="1">#REF!</definedName>
    <definedName name="BExQ9ZLYHWABXAA9NJDW8ZS0UQ9P" localSheetId="21" hidden="1">#REF!</definedName>
    <definedName name="BExQ9ZLYHWABXAA9NJDW8ZS0UQ9P" localSheetId="14" hidden="1">#REF!</definedName>
    <definedName name="BExQ9ZLYHWABXAA9NJDW8ZS0UQ9P" hidden="1">#REF!</definedName>
    <definedName name="BExQ9ZWQ19KSRZNZNPY6ZNWEST1J" localSheetId="20" hidden="1">#REF!</definedName>
    <definedName name="BExQ9ZWQ19KSRZNZNPY6ZNWEST1J" localSheetId="21" hidden="1">#REF!</definedName>
    <definedName name="BExQ9ZWQ19KSRZNZNPY6ZNWEST1J" localSheetId="14" hidden="1">#REF!</definedName>
    <definedName name="BExQ9ZWQ19KSRZNZNPY6ZNWEST1J" hidden="1">#REF!</definedName>
    <definedName name="BExQA324HSCK40ENJUT9CS9EC71B" localSheetId="20" hidden="1">#REF!</definedName>
    <definedName name="BExQA324HSCK40ENJUT9CS9EC71B" localSheetId="21" hidden="1">#REF!</definedName>
    <definedName name="BExQA324HSCK40ENJUT9CS9EC71B" localSheetId="14" hidden="1">#REF!</definedName>
    <definedName name="BExQA324HSCK40ENJUT9CS9EC71B" hidden="1">#REF!</definedName>
    <definedName name="BExQA55GY0STSNBWQCWN8E31ZXCS" localSheetId="20" hidden="1">#REF!</definedName>
    <definedName name="BExQA55GY0STSNBWQCWN8E31ZXCS" localSheetId="21" hidden="1">#REF!</definedName>
    <definedName name="BExQA55GY0STSNBWQCWN8E31ZXCS" localSheetId="14" hidden="1">#REF!</definedName>
    <definedName name="BExQA55GY0STSNBWQCWN8E31ZXCS" hidden="1">#REF!</definedName>
    <definedName name="BExQA7URC7M82I0T9RUF90GCS15S" localSheetId="20" hidden="1">#REF!</definedName>
    <definedName name="BExQA7URC7M82I0T9RUF90GCS15S" localSheetId="21" hidden="1">#REF!</definedName>
    <definedName name="BExQA7URC7M82I0T9RUF90GCS15S" localSheetId="14" hidden="1">#REF!</definedName>
    <definedName name="BExQA7URC7M82I0T9RUF90GCS15S" hidden="1">#REF!</definedName>
    <definedName name="BExQA9HZIN9XEMHEEVHT99UU9Z82" localSheetId="20" hidden="1">#REF!</definedName>
    <definedName name="BExQA9HZIN9XEMHEEVHT99UU9Z82" localSheetId="21" hidden="1">#REF!</definedName>
    <definedName name="BExQA9HZIN9XEMHEEVHT99UU9Z82" localSheetId="14" hidden="1">#REF!</definedName>
    <definedName name="BExQA9HZIN9XEMHEEVHT99UU9Z82" hidden="1">#REF!</definedName>
    <definedName name="BExQAELFYH92K8CJL155181UDORO" localSheetId="20" hidden="1">#REF!</definedName>
    <definedName name="BExQAELFYH92K8CJL155181UDORO" localSheetId="21" hidden="1">#REF!</definedName>
    <definedName name="BExQAELFYH92K8CJL155181UDORO" localSheetId="14" hidden="1">#REF!</definedName>
    <definedName name="BExQAELFYH92K8CJL155181UDORO" hidden="1">#REF!</definedName>
    <definedName name="BExQAG8PP8R5NJKNQD1U4QOSD6X5" localSheetId="20" hidden="1">#REF!</definedName>
    <definedName name="BExQAG8PP8R5NJKNQD1U4QOSD6X5" localSheetId="21" hidden="1">#REF!</definedName>
    <definedName name="BExQAG8PP8R5NJKNQD1U4QOSD6X5" localSheetId="14" hidden="1">#REF!</definedName>
    <definedName name="BExQAG8PP8R5NJKNQD1U4QOSD6X5" hidden="1">#REF!</definedName>
    <definedName name="BExQAVTR32SDHZQ69KNYF6UXXKS2" localSheetId="20" hidden="1">#REF!</definedName>
    <definedName name="BExQAVTR32SDHZQ69KNYF6UXXKS2" localSheetId="21" hidden="1">#REF!</definedName>
    <definedName name="BExQAVTR32SDHZQ69KNYF6UXXKS2" localSheetId="14" hidden="1">#REF!</definedName>
    <definedName name="BExQAVTR32SDHZQ69KNYF6UXXKS2" hidden="1">#REF!</definedName>
    <definedName name="BExQBBETZJ7LHJ9CLAL3GEKQFEGR" localSheetId="20" hidden="1">#REF!</definedName>
    <definedName name="BExQBBETZJ7LHJ9CLAL3GEKQFEGR" localSheetId="21" hidden="1">#REF!</definedName>
    <definedName name="BExQBBETZJ7LHJ9CLAL3GEKQFEGR" localSheetId="14" hidden="1">#REF!</definedName>
    <definedName name="BExQBBETZJ7LHJ9CLAL3GEKQFEGR" hidden="1">#REF!</definedName>
    <definedName name="BExQBDICMZTSA1X73TMHNO4JSFLN" localSheetId="20" hidden="1">#REF!</definedName>
    <definedName name="BExQBDICMZTSA1X73TMHNO4JSFLN" localSheetId="21" hidden="1">#REF!</definedName>
    <definedName name="BExQBDICMZTSA1X73TMHNO4JSFLN" localSheetId="14" hidden="1">#REF!</definedName>
    <definedName name="BExQBDICMZTSA1X73TMHNO4JSFLN" hidden="1">#REF!</definedName>
    <definedName name="BExQBEER6CRCRPSSL61S0OMH57ZA" localSheetId="20" hidden="1">#REF!</definedName>
    <definedName name="BExQBEER6CRCRPSSL61S0OMH57ZA" localSheetId="21" hidden="1">#REF!</definedName>
    <definedName name="BExQBEER6CRCRPSSL61S0OMH57ZA" localSheetId="14" hidden="1">#REF!</definedName>
    <definedName name="BExQBEER6CRCRPSSL61S0OMH57ZA" hidden="1">#REF!</definedName>
    <definedName name="BExQBFR753FNBMC27WEQJT8UKANJ" localSheetId="20" hidden="1">#REF!</definedName>
    <definedName name="BExQBFR753FNBMC27WEQJT8UKANJ" localSheetId="21" hidden="1">#REF!</definedName>
    <definedName name="BExQBFR753FNBMC27WEQJT8UKANJ" localSheetId="14" hidden="1">#REF!</definedName>
    <definedName name="BExQBFR753FNBMC27WEQJT8UKANJ" hidden="1">#REF!</definedName>
    <definedName name="BExQBIGGY5TXI2FJVVZSLZ0LTZYH" localSheetId="20" hidden="1">#REF!</definedName>
    <definedName name="BExQBIGGY5TXI2FJVVZSLZ0LTZYH" localSheetId="21" hidden="1">#REF!</definedName>
    <definedName name="BExQBIGGY5TXI2FJVVZSLZ0LTZYH" localSheetId="14" hidden="1">#REF!</definedName>
    <definedName name="BExQBIGGY5TXI2FJVVZSLZ0LTZYH" hidden="1">#REF!</definedName>
    <definedName name="BExQBM1RUSIQ85LLMM2159BYDPIP" localSheetId="20" hidden="1">#REF!</definedName>
    <definedName name="BExQBM1RUSIQ85LLMM2159BYDPIP" localSheetId="21" hidden="1">#REF!</definedName>
    <definedName name="BExQBM1RUSIQ85LLMM2159BYDPIP" localSheetId="14" hidden="1">#REF!</definedName>
    <definedName name="BExQBM1RUSIQ85LLMM2159BYDPIP" hidden="1">#REF!</definedName>
    <definedName name="BExQBOWE543K7PGA5S7SVU2QKPM3" localSheetId="20" hidden="1">#REF!</definedName>
    <definedName name="BExQBOWE543K7PGA5S7SVU2QKPM3" localSheetId="21" hidden="1">#REF!</definedName>
    <definedName name="BExQBOWE543K7PGA5S7SVU2QKPM3" localSheetId="14" hidden="1">#REF!</definedName>
    <definedName name="BExQBOWE543K7PGA5S7SVU2QKPM3" hidden="1">#REF!</definedName>
    <definedName name="BExQBPSOZ47V81YAEURP0NQJNTJH" localSheetId="20" hidden="1">#REF!</definedName>
    <definedName name="BExQBPSOZ47V81YAEURP0NQJNTJH" localSheetId="21" hidden="1">#REF!</definedName>
    <definedName name="BExQBPSOZ47V81YAEURP0NQJNTJH" localSheetId="14" hidden="1">#REF!</definedName>
    <definedName name="BExQBPSOZ47V81YAEURP0NQJNTJH" hidden="1">#REF!</definedName>
    <definedName name="BExQC5TWT21CGBKD0IHAXTIN2QB8" localSheetId="20" hidden="1">#REF!</definedName>
    <definedName name="BExQC5TWT21CGBKD0IHAXTIN2QB8" localSheetId="21" hidden="1">#REF!</definedName>
    <definedName name="BExQC5TWT21CGBKD0IHAXTIN2QB8" localSheetId="14" hidden="1">#REF!</definedName>
    <definedName name="BExQC5TWT21CGBKD0IHAXTIN2QB8" hidden="1">#REF!</definedName>
    <definedName name="BExQC94JL9F5GW4S8DQCAF4WB2DA" localSheetId="20" hidden="1">#REF!</definedName>
    <definedName name="BExQC94JL9F5GW4S8DQCAF4WB2DA" localSheetId="21" hidden="1">#REF!</definedName>
    <definedName name="BExQC94JL9F5GW4S8DQCAF4WB2DA" localSheetId="14" hidden="1">#REF!</definedName>
    <definedName name="BExQC94JL9F5GW4S8DQCAF4WB2DA" hidden="1">#REF!</definedName>
    <definedName name="BExQCKTD8AT0824LGWREXM1B5D1X" localSheetId="20" hidden="1">#REF!</definedName>
    <definedName name="BExQCKTD8AT0824LGWREXM1B5D1X" localSheetId="21" hidden="1">#REF!</definedName>
    <definedName name="BExQCKTD8AT0824LGWREXM1B5D1X" localSheetId="14" hidden="1">#REF!</definedName>
    <definedName name="BExQCKTD8AT0824LGWREXM1B5D1X" hidden="1">#REF!</definedName>
    <definedName name="BExQCQ7KF4HVXSD72FF3DJGNNO3M" localSheetId="20" hidden="1">#REF!</definedName>
    <definedName name="BExQCQ7KF4HVXSD72FF3DJGNNO3M" localSheetId="21" hidden="1">#REF!</definedName>
    <definedName name="BExQCQ7KF4HVXSD72FF3DJGNNO3M" localSheetId="14" hidden="1">#REF!</definedName>
    <definedName name="BExQCQ7KF4HVXSD72FF3DJGNNO3M" hidden="1">#REF!</definedName>
    <definedName name="BExQCRPJXI0WNJUFFAC39C0PFUFK" localSheetId="20" hidden="1">#REF!</definedName>
    <definedName name="BExQCRPJXI0WNJUFFAC39C0PFUFK" localSheetId="21" hidden="1">#REF!</definedName>
    <definedName name="BExQCRPJXI0WNJUFFAC39C0PFUFK" localSheetId="14" hidden="1">#REF!</definedName>
    <definedName name="BExQCRPJXI0WNJUFFAC39C0PFUFK" hidden="1">#REF!</definedName>
    <definedName name="BExQD571YWOXKR2SX85K5MKQ0AO2" localSheetId="20" hidden="1">#REF!</definedName>
    <definedName name="BExQD571YWOXKR2SX85K5MKQ0AO2" localSheetId="21" hidden="1">#REF!</definedName>
    <definedName name="BExQD571YWOXKR2SX85K5MKQ0AO2" localSheetId="14" hidden="1">#REF!</definedName>
    <definedName name="BExQD571YWOXKR2SX85K5MKQ0AO2" hidden="1">#REF!</definedName>
    <definedName name="BExQDB6VCHN8PNX8EA6JNIEQ2JC2" localSheetId="20" hidden="1">#REF!</definedName>
    <definedName name="BExQDB6VCHN8PNX8EA6JNIEQ2JC2" localSheetId="21" hidden="1">#REF!</definedName>
    <definedName name="BExQDB6VCHN8PNX8EA6JNIEQ2JC2" localSheetId="14" hidden="1">#REF!</definedName>
    <definedName name="BExQDB6VCHN8PNX8EA6JNIEQ2JC2" hidden="1">#REF!</definedName>
    <definedName name="BExQDE1B6U2Q9B73KBENABP71YM1" localSheetId="20" hidden="1">#REF!</definedName>
    <definedName name="BExQDE1B6U2Q9B73KBENABP71YM1" localSheetId="21" hidden="1">#REF!</definedName>
    <definedName name="BExQDE1B6U2Q9B73KBENABP71YM1" localSheetId="14" hidden="1">#REF!</definedName>
    <definedName name="BExQDE1B6U2Q9B73KBENABP71YM1" hidden="1">#REF!</definedName>
    <definedName name="BExQDGQCN7ZW41QDUHOBJUGQAX40" localSheetId="20" hidden="1">#REF!</definedName>
    <definedName name="BExQDGQCN7ZW41QDUHOBJUGQAX40" localSheetId="21" hidden="1">#REF!</definedName>
    <definedName name="BExQDGQCN7ZW41QDUHOBJUGQAX40" localSheetId="14" hidden="1">#REF!</definedName>
    <definedName name="BExQDGQCN7ZW41QDUHOBJUGQAX40" hidden="1">#REF!</definedName>
    <definedName name="BExQED8ZZUEH0WRNOHXI7V9TVC8K" localSheetId="20" hidden="1">#REF!</definedName>
    <definedName name="BExQED8ZZUEH0WRNOHXI7V9TVC8K" localSheetId="21" hidden="1">#REF!</definedName>
    <definedName name="BExQED8ZZUEH0WRNOHXI7V9TVC8K" localSheetId="14" hidden="1">#REF!</definedName>
    <definedName name="BExQED8ZZUEH0WRNOHXI7V9TVC8K" hidden="1">#REF!</definedName>
    <definedName name="BExQEF1PIJIB9J24OB0M4X1WLBB0" localSheetId="20" hidden="1">#REF!</definedName>
    <definedName name="BExQEF1PIJIB9J24OB0M4X1WLBB0" localSheetId="21" hidden="1">#REF!</definedName>
    <definedName name="BExQEF1PIJIB9J24OB0M4X1WLBB0" localSheetId="14" hidden="1">#REF!</definedName>
    <definedName name="BExQEF1PIJIB9J24OB0M4X1WLBB0" hidden="1">#REF!</definedName>
    <definedName name="BExQEMUA4HEFM4OVO8M8MA8PIAW1" localSheetId="20" hidden="1">#REF!</definedName>
    <definedName name="BExQEMUA4HEFM4OVO8M8MA8PIAW1" localSheetId="21" hidden="1">#REF!</definedName>
    <definedName name="BExQEMUA4HEFM4OVO8M8MA8PIAW1" localSheetId="14" hidden="1">#REF!</definedName>
    <definedName name="BExQEMUA4HEFM4OVO8M8MA8PIAW1" hidden="1">#REF!</definedName>
    <definedName name="BExQEP38QPDKB85WG2WOL17IMB5S" localSheetId="20" hidden="1">#REF!</definedName>
    <definedName name="BExQEP38QPDKB85WG2WOL17IMB5S" localSheetId="21" hidden="1">#REF!</definedName>
    <definedName name="BExQEP38QPDKB85WG2WOL17IMB5S" localSheetId="14" hidden="1">#REF!</definedName>
    <definedName name="BExQEP38QPDKB85WG2WOL17IMB5S" hidden="1">#REF!</definedName>
    <definedName name="BExQEQ4XZQFIKUXNU9H7WE7AMZ1U" localSheetId="20" hidden="1">#REF!</definedName>
    <definedName name="BExQEQ4XZQFIKUXNU9H7WE7AMZ1U" localSheetId="21" hidden="1">#REF!</definedName>
    <definedName name="BExQEQ4XZQFIKUXNU9H7WE7AMZ1U" localSheetId="14" hidden="1">#REF!</definedName>
    <definedName name="BExQEQ4XZQFIKUXNU9H7WE7AMZ1U" hidden="1">#REF!</definedName>
    <definedName name="BExQF1OEB07CRAP6ALNNMJNJ3P2D" localSheetId="20" hidden="1">#REF!</definedName>
    <definedName name="BExQF1OEB07CRAP6ALNNMJNJ3P2D" localSheetId="21" hidden="1">#REF!</definedName>
    <definedName name="BExQF1OEB07CRAP6ALNNMJNJ3P2D" localSheetId="14" hidden="1">#REF!</definedName>
    <definedName name="BExQF1OEB07CRAP6ALNNMJNJ3P2D" hidden="1">#REF!</definedName>
    <definedName name="BExQF8KKL224NYD20XYLLM2RE7EW" localSheetId="20" hidden="1">#REF!</definedName>
    <definedName name="BExQF8KKL224NYD20XYLLM2RE7EW" localSheetId="21" hidden="1">#REF!</definedName>
    <definedName name="BExQF8KKL224NYD20XYLLM2RE7EW" localSheetId="14" hidden="1">#REF!</definedName>
    <definedName name="BExQF8KKL224NYD20XYLLM2RE7EW" hidden="1">#REF!</definedName>
    <definedName name="BExQF9X2AQPFJZTCHTU5PTTR0JAH" localSheetId="20" hidden="1">#REF!</definedName>
    <definedName name="BExQF9X2AQPFJZTCHTU5PTTR0JAH" localSheetId="21" hidden="1">#REF!</definedName>
    <definedName name="BExQF9X2AQPFJZTCHTU5PTTR0JAH" localSheetId="14" hidden="1">#REF!</definedName>
    <definedName name="BExQF9X2AQPFJZTCHTU5PTTR0JAH" hidden="1">#REF!</definedName>
    <definedName name="BExQFAINO9ODQZX6NSM8EBTRD04E" localSheetId="20" hidden="1">#REF!</definedName>
    <definedName name="BExQFAINO9ODQZX6NSM8EBTRD04E" localSheetId="21" hidden="1">#REF!</definedName>
    <definedName name="BExQFAINO9ODQZX6NSM8EBTRD04E" localSheetId="14" hidden="1">#REF!</definedName>
    <definedName name="BExQFAINO9ODQZX6NSM8EBTRD04E" hidden="1">#REF!</definedName>
    <definedName name="BExQFC0M9KKFMQKPLPEO2RQDB7MM" localSheetId="20" hidden="1">#REF!</definedName>
    <definedName name="BExQFC0M9KKFMQKPLPEO2RQDB7MM" localSheetId="21" hidden="1">#REF!</definedName>
    <definedName name="BExQFC0M9KKFMQKPLPEO2RQDB7MM" localSheetId="14" hidden="1">#REF!</definedName>
    <definedName name="BExQFC0M9KKFMQKPLPEO2RQDB7MM" hidden="1">#REF!</definedName>
    <definedName name="BExQFEEV7627R8TYZCM28C6V6WHE" localSheetId="20" hidden="1">#REF!</definedName>
    <definedName name="BExQFEEV7627R8TYZCM28C6V6WHE" localSheetId="21" hidden="1">#REF!</definedName>
    <definedName name="BExQFEEV7627R8TYZCM28C6V6WHE" localSheetId="14" hidden="1">#REF!</definedName>
    <definedName name="BExQFEEV7627R8TYZCM28C6V6WHE" hidden="1">#REF!</definedName>
    <definedName name="BExQFEK8NUD04X2OBRA275ADPSDL" localSheetId="20" hidden="1">#REF!</definedName>
    <definedName name="BExQFEK8NUD04X2OBRA275ADPSDL" localSheetId="21" hidden="1">#REF!</definedName>
    <definedName name="BExQFEK8NUD04X2OBRA275ADPSDL" localSheetId="14" hidden="1">#REF!</definedName>
    <definedName name="BExQFEK8NUD04X2OBRA275ADPSDL" hidden="1">#REF!</definedName>
    <definedName name="BExQFGYIWDR4W0YF7XR6E4EWWJ02" localSheetId="20" hidden="1">#REF!</definedName>
    <definedName name="BExQFGYIWDR4W0YF7XR6E4EWWJ02" localSheetId="21" hidden="1">#REF!</definedName>
    <definedName name="BExQFGYIWDR4W0YF7XR6E4EWWJ02" localSheetId="14" hidden="1">#REF!</definedName>
    <definedName name="BExQFGYIWDR4W0YF7XR6E4EWWJ02" hidden="1">#REF!</definedName>
    <definedName name="BExQFPNFKA36IAPS22LAUMBDI4KE" localSheetId="20" hidden="1">#REF!</definedName>
    <definedName name="BExQFPNFKA36IAPS22LAUMBDI4KE" localSheetId="21" hidden="1">#REF!</definedName>
    <definedName name="BExQFPNFKA36IAPS22LAUMBDI4KE" localSheetId="14" hidden="1">#REF!</definedName>
    <definedName name="BExQFPNFKA36IAPS22LAUMBDI4KE" hidden="1">#REF!</definedName>
    <definedName name="BExQFPSWEMA8WBUZ4WK20LR13VSU" localSheetId="20" hidden="1">#REF!</definedName>
    <definedName name="BExQFPSWEMA8WBUZ4WK20LR13VSU" localSheetId="21" hidden="1">#REF!</definedName>
    <definedName name="BExQFPSWEMA8WBUZ4WK20LR13VSU" localSheetId="14" hidden="1">#REF!</definedName>
    <definedName name="BExQFPSWEMA8WBUZ4WK20LR13VSU" hidden="1">#REF!</definedName>
    <definedName name="BExQFVSPOSCCPF1TLJPIWYWYB8A9" localSheetId="20" hidden="1">#REF!</definedName>
    <definedName name="BExQFVSPOSCCPF1TLJPIWYWYB8A9" localSheetId="21" hidden="1">#REF!</definedName>
    <definedName name="BExQFVSPOSCCPF1TLJPIWYWYB8A9" localSheetId="14" hidden="1">#REF!</definedName>
    <definedName name="BExQFVSPOSCCPF1TLJPIWYWYB8A9" hidden="1">#REF!</definedName>
    <definedName name="BExQFWJQXNQAW6LUMOEDS6KMJMYL" localSheetId="20" hidden="1">#REF!</definedName>
    <definedName name="BExQFWJQXNQAW6LUMOEDS6KMJMYL" localSheetId="21" hidden="1">#REF!</definedName>
    <definedName name="BExQFWJQXNQAW6LUMOEDS6KMJMYL" localSheetId="14" hidden="1">#REF!</definedName>
    <definedName name="BExQFWJQXNQAW6LUMOEDS6KMJMYL" hidden="1">#REF!</definedName>
    <definedName name="BExQG8TYRD2G42UA5ZPCRLNKUDMX" localSheetId="20" hidden="1">#REF!</definedName>
    <definedName name="BExQG8TYRD2G42UA5ZPCRLNKUDMX" localSheetId="21" hidden="1">#REF!</definedName>
    <definedName name="BExQG8TYRD2G42UA5ZPCRLNKUDMX" localSheetId="14" hidden="1">#REF!</definedName>
    <definedName name="BExQG8TYRD2G42UA5ZPCRLNKUDMX" hidden="1">#REF!</definedName>
    <definedName name="BExQGGBQ2CMSPV4NV4RA7NMBQER6" localSheetId="20" hidden="1">#REF!</definedName>
    <definedName name="BExQGGBQ2CMSPV4NV4RA7NMBQER6" localSheetId="21" hidden="1">#REF!</definedName>
    <definedName name="BExQGGBQ2CMSPV4NV4RA7NMBQER6" localSheetId="14" hidden="1">#REF!</definedName>
    <definedName name="BExQGGBQ2CMSPV4NV4RA7NMBQER6" hidden="1">#REF!</definedName>
    <definedName name="BExQGO48J9MPCDQ96RBB9UN9AIGT" localSheetId="20" hidden="1">#REF!</definedName>
    <definedName name="BExQGO48J9MPCDQ96RBB9UN9AIGT" localSheetId="21" hidden="1">#REF!</definedName>
    <definedName name="BExQGO48J9MPCDQ96RBB9UN9AIGT" localSheetId="14" hidden="1">#REF!</definedName>
    <definedName name="BExQGO48J9MPCDQ96RBB9UN9AIGT" hidden="1">#REF!</definedName>
    <definedName name="BExQGSBB6MJWDW7AYWA0MSFTXKRR" localSheetId="20" hidden="1">#REF!</definedName>
    <definedName name="BExQGSBB6MJWDW7AYWA0MSFTXKRR" localSheetId="21" hidden="1">#REF!</definedName>
    <definedName name="BExQGSBB6MJWDW7AYWA0MSFTXKRR" localSheetId="14" hidden="1">#REF!</definedName>
    <definedName name="BExQGSBB6MJWDW7AYWA0MSFTXKRR" hidden="1">#REF!</definedName>
    <definedName name="BExQH0UURAJ13AVO5UI04HSRGVYW" localSheetId="20" hidden="1">#REF!</definedName>
    <definedName name="BExQH0UURAJ13AVO5UI04HSRGVYW" localSheetId="21" hidden="1">#REF!</definedName>
    <definedName name="BExQH0UURAJ13AVO5UI04HSRGVYW" localSheetId="14" hidden="1">#REF!</definedName>
    <definedName name="BExQH0UURAJ13AVO5UI04HSRGVYW" hidden="1">#REF!</definedName>
    <definedName name="BExQH5I0FUT0822E2ITR6M5724UF" localSheetId="20" hidden="1">#REF!</definedName>
    <definedName name="BExQH5I0FUT0822E2ITR6M5724UF" localSheetId="21" hidden="1">#REF!</definedName>
    <definedName name="BExQH5I0FUT0822E2ITR6M5724UF" localSheetId="14" hidden="1">#REF!</definedName>
    <definedName name="BExQH5I0FUT0822E2ITR6M5724UF" hidden="1">#REF!</definedName>
    <definedName name="BExQH6ZZY0NR8SE48PSI9D0CU1TC" localSheetId="20" hidden="1">#REF!</definedName>
    <definedName name="BExQH6ZZY0NR8SE48PSI9D0CU1TC" localSheetId="21" hidden="1">#REF!</definedName>
    <definedName name="BExQH6ZZY0NR8SE48PSI9D0CU1TC" localSheetId="14" hidden="1">#REF!</definedName>
    <definedName name="BExQH6ZZY0NR8SE48PSI9D0CU1TC" hidden="1">#REF!</definedName>
    <definedName name="BExQH9P2MCXAJOVEO4GFQT6MNW22" localSheetId="20" hidden="1">#REF!</definedName>
    <definedName name="BExQH9P2MCXAJOVEO4GFQT6MNW22" localSheetId="21" hidden="1">#REF!</definedName>
    <definedName name="BExQH9P2MCXAJOVEO4GFQT6MNW22" localSheetId="14" hidden="1">#REF!</definedName>
    <definedName name="BExQH9P2MCXAJOVEO4GFQT6MNW22" hidden="1">#REF!</definedName>
    <definedName name="BExQHCZSBYUY8OKKJXFYWKBBM6AH" localSheetId="20" hidden="1">#REF!</definedName>
    <definedName name="BExQHCZSBYUY8OKKJXFYWKBBM6AH" localSheetId="21" hidden="1">#REF!</definedName>
    <definedName name="BExQHCZSBYUY8OKKJXFYWKBBM6AH" localSheetId="14" hidden="1">#REF!</definedName>
    <definedName name="BExQHCZSBYUY8OKKJXFYWKBBM6AH" hidden="1">#REF!</definedName>
    <definedName name="BExQHML1J3V7M9VZ3S2S198637RP" localSheetId="20" hidden="1">#REF!</definedName>
    <definedName name="BExQHML1J3V7M9VZ3S2S198637RP" localSheetId="21" hidden="1">#REF!</definedName>
    <definedName name="BExQHML1J3V7M9VZ3S2S198637RP" localSheetId="14" hidden="1">#REF!</definedName>
    <definedName name="BExQHML1J3V7M9VZ3S2S198637RP" hidden="1">#REF!</definedName>
    <definedName name="BExQHPKXZ1K33V2F90NZIQRZYIAW" localSheetId="20" hidden="1">#REF!</definedName>
    <definedName name="BExQHPKXZ1K33V2F90NZIQRZYIAW" localSheetId="21" hidden="1">#REF!</definedName>
    <definedName name="BExQHPKXZ1K33V2F90NZIQRZYIAW" localSheetId="14" hidden="1">#REF!</definedName>
    <definedName name="BExQHPKXZ1K33V2F90NZIQRZYIAW" hidden="1">#REF!</definedName>
    <definedName name="BExQHRDNW8YFGT2B35K9CYSS1VAI" localSheetId="20" hidden="1">#REF!</definedName>
    <definedName name="BExQHRDNW8YFGT2B35K9CYSS1VAI" localSheetId="21" hidden="1">#REF!</definedName>
    <definedName name="BExQHRDNW8YFGT2B35K9CYSS1VAI" localSheetId="14" hidden="1">#REF!</definedName>
    <definedName name="BExQHRDNW8YFGT2B35K9CYSS1VAI" hidden="1">#REF!</definedName>
    <definedName name="BExQHRZ9FBLUG6G6CC88UZA6V39L" localSheetId="20" hidden="1">#REF!</definedName>
    <definedName name="BExQHRZ9FBLUG6G6CC88UZA6V39L" localSheetId="21" hidden="1">#REF!</definedName>
    <definedName name="BExQHRZ9FBLUG6G6CC88UZA6V39L" localSheetId="14" hidden="1">#REF!</definedName>
    <definedName name="BExQHRZ9FBLUG6G6CC88UZA6V39L" hidden="1">#REF!</definedName>
    <definedName name="BExQHVF9KD06AG2RXUQJ9X4PVGX4" localSheetId="20" hidden="1">#REF!</definedName>
    <definedName name="BExQHVF9KD06AG2RXUQJ9X4PVGX4" localSheetId="21" hidden="1">#REF!</definedName>
    <definedName name="BExQHVF9KD06AG2RXUQJ9X4PVGX4" localSheetId="14" hidden="1">#REF!</definedName>
    <definedName name="BExQHVF9KD06AG2RXUQJ9X4PVGX4" hidden="1">#REF!</definedName>
    <definedName name="BExQHZBHVN2L4HC7ACTR73T5OCV0" localSheetId="20" hidden="1">#REF!</definedName>
    <definedName name="BExQHZBHVN2L4HC7ACTR73T5OCV0" localSheetId="21" hidden="1">#REF!</definedName>
    <definedName name="BExQHZBHVN2L4HC7ACTR73T5OCV0" localSheetId="14" hidden="1">#REF!</definedName>
    <definedName name="BExQHZBHVN2L4HC7ACTR73T5OCV0" hidden="1">#REF!</definedName>
    <definedName name="BExQI3O3BBL6MXZNJD1S3UD8WBUU" localSheetId="20" hidden="1">#REF!</definedName>
    <definedName name="BExQI3O3BBL6MXZNJD1S3UD8WBUU" localSheetId="21" hidden="1">#REF!</definedName>
    <definedName name="BExQI3O3BBL6MXZNJD1S3UD8WBUU" localSheetId="14" hidden="1">#REF!</definedName>
    <definedName name="BExQI3O3BBL6MXZNJD1S3UD8WBUU" hidden="1">#REF!</definedName>
    <definedName name="BExQI7431UOEBYKYPVVMNXBZ2ZP2" localSheetId="20" hidden="1">#REF!</definedName>
    <definedName name="BExQI7431UOEBYKYPVVMNXBZ2ZP2" localSheetId="21" hidden="1">#REF!</definedName>
    <definedName name="BExQI7431UOEBYKYPVVMNXBZ2ZP2" localSheetId="14" hidden="1">#REF!</definedName>
    <definedName name="BExQI7431UOEBYKYPVVMNXBZ2ZP2" hidden="1">#REF!</definedName>
    <definedName name="BExQI85V9TNLDJT5LTRZS10Y26SG" localSheetId="20" hidden="1">#REF!</definedName>
    <definedName name="BExQI85V9TNLDJT5LTRZS10Y26SG" localSheetId="21" hidden="1">#REF!</definedName>
    <definedName name="BExQI85V9TNLDJT5LTRZS10Y26SG" localSheetId="14" hidden="1">#REF!</definedName>
    <definedName name="BExQI85V9TNLDJT5LTRZS10Y26SG" hidden="1">#REF!</definedName>
    <definedName name="BExQI9ICYVAAXE7L1BQSE1VWSQA9" localSheetId="20" hidden="1">#REF!</definedName>
    <definedName name="BExQI9ICYVAAXE7L1BQSE1VWSQA9" localSheetId="21" hidden="1">#REF!</definedName>
    <definedName name="BExQI9ICYVAAXE7L1BQSE1VWSQA9" localSheetId="14" hidden="1">#REF!</definedName>
    <definedName name="BExQI9ICYVAAXE7L1BQSE1VWSQA9" hidden="1">#REF!</definedName>
    <definedName name="BExQIAPKHVEV8CU1L3TTHJW67FJ5" localSheetId="20" hidden="1">#REF!</definedName>
    <definedName name="BExQIAPKHVEV8CU1L3TTHJW67FJ5" localSheetId="21" hidden="1">#REF!</definedName>
    <definedName name="BExQIAPKHVEV8CU1L3TTHJW67FJ5" localSheetId="14" hidden="1">#REF!</definedName>
    <definedName name="BExQIAPKHVEV8CU1L3TTHJW67FJ5" hidden="1">#REF!</definedName>
    <definedName name="BExQIAV02RGEQG6AF0CWXU3MS9BZ" localSheetId="20" hidden="1">#REF!</definedName>
    <definedName name="BExQIAV02RGEQG6AF0CWXU3MS9BZ" localSheetId="21" hidden="1">#REF!</definedName>
    <definedName name="BExQIAV02RGEQG6AF0CWXU3MS9BZ" localSheetId="14" hidden="1">#REF!</definedName>
    <definedName name="BExQIAV02RGEQG6AF0CWXU3MS9BZ" hidden="1">#REF!</definedName>
    <definedName name="BExQIBB4I3Z6AUU0HYV1DHRS13M4" localSheetId="20" hidden="1">#REF!</definedName>
    <definedName name="BExQIBB4I3Z6AUU0HYV1DHRS13M4" localSheetId="21" hidden="1">#REF!</definedName>
    <definedName name="BExQIBB4I3Z6AUU0HYV1DHRS13M4" localSheetId="14" hidden="1">#REF!</definedName>
    <definedName name="BExQIBB4I3Z6AUU0HYV1DHRS13M4" hidden="1">#REF!</definedName>
    <definedName name="BExQIBWPAXU7HJZLKGJZY3EB7MIS" localSheetId="20" hidden="1">#REF!</definedName>
    <definedName name="BExQIBWPAXU7HJZLKGJZY3EB7MIS" localSheetId="21" hidden="1">#REF!</definedName>
    <definedName name="BExQIBWPAXU7HJZLKGJZY3EB7MIS" localSheetId="14" hidden="1">#REF!</definedName>
    <definedName name="BExQIBWPAXU7HJZLKGJZY3EB7MIS" hidden="1">#REF!</definedName>
    <definedName name="BExQIHLP9AT969BKBF22IGW76GLI" localSheetId="20" hidden="1">#REF!</definedName>
    <definedName name="BExQIHLP9AT969BKBF22IGW76GLI" localSheetId="21" hidden="1">#REF!</definedName>
    <definedName name="BExQIHLP9AT969BKBF22IGW76GLI" localSheetId="14" hidden="1">#REF!</definedName>
    <definedName name="BExQIHLP9AT969BKBF22IGW76GLI" hidden="1">#REF!</definedName>
    <definedName name="BExQIS8O6R36CI01XRY9ISM99TW9" localSheetId="20" hidden="1">#REF!</definedName>
    <definedName name="BExQIS8O6R36CI01XRY9ISM99TW9" localSheetId="21" hidden="1">#REF!</definedName>
    <definedName name="BExQIS8O6R36CI01XRY9ISM99TW9" localSheetId="14" hidden="1">#REF!</definedName>
    <definedName name="BExQIS8O6R36CI01XRY9ISM99TW9" hidden="1">#REF!</definedName>
    <definedName name="BExQIVJB9MJ25NDUHTCVMSODJY2C" localSheetId="20" hidden="1">#REF!</definedName>
    <definedName name="BExQIVJB9MJ25NDUHTCVMSODJY2C" localSheetId="21" hidden="1">#REF!</definedName>
    <definedName name="BExQIVJB9MJ25NDUHTCVMSODJY2C" localSheetId="14" hidden="1">#REF!</definedName>
    <definedName name="BExQIVJB9MJ25NDUHTCVMSODJY2C" hidden="1">#REF!</definedName>
    <definedName name="BExQIWAEMVTWAU39DWIXT17K2A9Z" localSheetId="20" hidden="1">#REF!</definedName>
    <definedName name="BExQIWAEMVTWAU39DWIXT17K2A9Z" localSheetId="21" hidden="1">#REF!</definedName>
    <definedName name="BExQIWAEMVTWAU39DWIXT17K2A9Z" localSheetId="14" hidden="1">#REF!</definedName>
    <definedName name="BExQIWAEMVTWAU39DWIXT17K2A9Z" hidden="1">#REF!</definedName>
    <definedName name="BExQJ72T8UR0U461ZLEGOOEPCDIG" localSheetId="20" hidden="1">#REF!</definedName>
    <definedName name="BExQJ72T8UR0U461ZLEGOOEPCDIG" localSheetId="21" hidden="1">#REF!</definedName>
    <definedName name="BExQJ72T8UR0U461ZLEGOOEPCDIG" localSheetId="14" hidden="1">#REF!</definedName>
    <definedName name="BExQJ72T8UR0U461ZLEGOOEPCDIG" hidden="1">#REF!</definedName>
    <definedName name="BExQJAZ2QDORCR0K8PR9VHQZ4Y3P" localSheetId="20" hidden="1">#REF!</definedName>
    <definedName name="BExQJAZ2QDORCR0K8PR9VHQZ4Y3P" localSheetId="21" hidden="1">#REF!</definedName>
    <definedName name="BExQJAZ2QDORCR0K8PR9VHQZ4Y3P" localSheetId="14" hidden="1">#REF!</definedName>
    <definedName name="BExQJAZ2QDORCR0K8PR9VHQZ4Y3P" hidden="1">#REF!</definedName>
    <definedName name="BExQJBF7LAX128WR7VTMJC88ZLPG" localSheetId="20" hidden="1">#REF!</definedName>
    <definedName name="BExQJBF7LAX128WR7VTMJC88ZLPG" localSheetId="21" hidden="1">#REF!</definedName>
    <definedName name="BExQJBF7LAX128WR7VTMJC88ZLPG" localSheetId="14" hidden="1">#REF!</definedName>
    <definedName name="BExQJBF7LAX128WR7VTMJC88ZLPG" hidden="1">#REF!</definedName>
    <definedName name="BExQJEVCKX6KZHNCLYXY7D0MX5KN" localSheetId="20" hidden="1">#REF!</definedName>
    <definedName name="BExQJEVCKX6KZHNCLYXY7D0MX5KN" localSheetId="21" hidden="1">#REF!</definedName>
    <definedName name="BExQJEVCKX6KZHNCLYXY7D0MX5KN" localSheetId="14" hidden="1">#REF!</definedName>
    <definedName name="BExQJEVCKX6KZHNCLYXY7D0MX5KN" hidden="1">#REF!</definedName>
    <definedName name="BExQJJYSDX8B0J1QGF2HL071KKA3" localSheetId="20" hidden="1">#REF!</definedName>
    <definedName name="BExQJJYSDX8B0J1QGF2HL071KKA3" localSheetId="21" hidden="1">#REF!</definedName>
    <definedName name="BExQJJYSDX8B0J1QGF2HL071KKA3" localSheetId="14" hidden="1">#REF!</definedName>
    <definedName name="BExQJJYSDX8B0J1QGF2HL071KKA3" hidden="1">#REF!</definedName>
    <definedName name="BExQK1HV6SQQ7CP8H8IUKI9TYXTD" localSheetId="20" hidden="1">#REF!</definedName>
    <definedName name="BExQK1HV6SQQ7CP8H8IUKI9TYXTD" localSheetId="21" hidden="1">#REF!</definedName>
    <definedName name="BExQK1HV6SQQ7CP8H8IUKI9TYXTD" localSheetId="14" hidden="1">#REF!</definedName>
    <definedName name="BExQK1HV6SQQ7CP8H8IUKI9TYXTD" hidden="1">#REF!</definedName>
    <definedName name="BExQK3LE5CSBW1E4H4KHW548FL2R" localSheetId="20" hidden="1">#REF!</definedName>
    <definedName name="BExQK3LE5CSBW1E4H4KHW548FL2R" localSheetId="21" hidden="1">#REF!</definedName>
    <definedName name="BExQK3LE5CSBW1E4H4KHW548FL2R" localSheetId="14" hidden="1">#REF!</definedName>
    <definedName name="BExQK3LE5CSBW1E4H4KHW548FL2R" hidden="1">#REF!</definedName>
    <definedName name="BExQKG6LD6PLNDGNGO9DJXY865BR" localSheetId="20" hidden="1">#REF!</definedName>
    <definedName name="BExQKG6LD6PLNDGNGO9DJXY865BR" localSheetId="21" hidden="1">#REF!</definedName>
    <definedName name="BExQKG6LD6PLNDGNGO9DJXY865BR" localSheetId="14" hidden="1">#REF!</definedName>
    <definedName name="BExQKG6LD6PLNDGNGO9DJXY865BR" hidden="1">#REF!</definedName>
    <definedName name="BExQKUKG8I4CGS9QYSD0H7NHP4JN" localSheetId="20" hidden="1">#REF!</definedName>
    <definedName name="BExQKUKG8I4CGS9QYSD0H7NHP4JN" localSheetId="21" hidden="1">#REF!</definedName>
    <definedName name="BExQKUKG8I4CGS9QYSD0H7NHP4JN" localSheetId="14" hidden="1">#REF!</definedName>
    <definedName name="BExQKUKG8I4CGS9QYSD0H7NHP4JN" hidden="1">#REF!</definedName>
    <definedName name="BExQL2NSE8OYZFXQH8A23RMVMFW7" localSheetId="20" hidden="1">#REF!</definedName>
    <definedName name="BExQL2NSE8OYZFXQH8A23RMVMFW7" localSheetId="21" hidden="1">#REF!</definedName>
    <definedName name="BExQL2NSE8OYZFXQH8A23RMVMFW7" localSheetId="14" hidden="1">#REF!</definedName>
    <definedName name="BExQL2NSE8OYZFXQH8A23RMVMFW7" hidden="1">#REF!</definedName>
    <definedName name="BExQLE1TOW3A287TQB0AVWENT8O1" localSheetId="20" hidden="1">#REF!</definedName>
    <definedName name="BExQLE1TOW3A287TQB0AVWENT8O1" localSheetId="21" hidden="1">#REF!</definedName>
    <definedName name="BExQLE1TOW3A287TQB0AVWENT8O1" localSheetId="14" hidden="1">#REF!</definedName>
    <definedName name="BExQLE1TOW3A287TQB0AVWENT8O1" hidden="1">#REF!</definedName>
    <definedName name="BExRYOYB4A3E5F6MTROY69LR0PMG" localSheetId="20" hidden="1">#REF!</definedName>
    <definedName name="BExRYOYB4A3E5F6MTROY69LR0PMG" localSheetId="21" hidden="1">#REF!</definedName>
    <definedName name="BExRYOYB4A3E5F6MTROY69LR0PMG" localSheetId="14" hidden="1">#REF!</definedName>
    <definedName name="BExRYOYB4A3E5F6MTROY69LR0PMG" hidden="1">#REF!</definedName>
    <definedName name="BExRYZLA9EW71H4SXQR525S72LLP" localSheetId="20" hidden="1">#REF!</definedName>
    <definedName name="BExRYZLA9EW71H4SXQR525S72LLP" localSheetId="21" hidden="1">#REF!</definedName>
    <definedName name="BExRYZLA9EW71H4SXQR525S72LLP" localSheetId="14" hidden="1">#REF!</definedName>
    <definedName name="BExRYZLA9EW71H4SXQR525S72LLP" hidden="1">#REF!</definedName>
    <definedName name="BExRZ66M8G9FQ0VFP077QSZBSOA5" localSheetId="20" hidden="1">#REF!</definedName>
    <definedName name="BExRZ66M8G9FQ0VFP077QSZBSOA5" localSheetId="21" hidden="1">#REF!</definedName>
    <definedName name="BExRZ66M8G9FQ0VFP077QSZBSOA5" localSheetId="14" hidden="1">#REF!</definedName>
    <definedName name="BExRZ66M8G9FQ0VFP077QSZBSOA5" hidden="1">#REF!</definedName>
    <definedName name="BExRZ8FMQQL46I8AQWU17LRNZD5T" localSheetId="20" hidden="1">#REF!</definedName>
    <definedName name="BExRZ8FMQQL46I8AQWU17LRNZD5T" localSheetId="21" hidden="1">#REF!</definedName>
    <definedName name="BExRZ8FMQQL46I8AQWU17LRNZD5T" localSheetId="14" hidden="1">#REF!</definedName>
    <definedName name="BExRZ8FMQQL46I8AQWU17LRNZD5T" hidden="1">#REF!</definedName>
    <definedName name="BExRZIRRIXRUMZ5GOO95S7460BMP" localSheetId="20" hidden="1">#REF!</definedName>
    <definedName name="BExRZIRRIXRUMZ5GOO95S7460BMP" localSheetId="21" hidden="1">#REF!</definedName>
    <definedName name="BExRZIRRIXRUMZ5GOO95S7460BMP" localSheetId="14" hidden="1">#REF!</definedName>
    <definedName name="BExRZIRRIXRUMZ5GOO95S7460BMP" hidden="1">#REF!</definedName>
    <definedName name="BExRZJTNBKKPK7SB4LA31O3OH6PO" localSheetId="20" hidden="1">#REF!</definedName>
    <definedName name="BExRZJTNBKKPK7SB4LA31O3OH6PO" localSheetId="21" hidden="1">#REF!</definedName>
    <definedName name="BExRZJTNBKKPK7SB4LA31O3OH6PO" localSheetId="14" hidden="1">#REF!</definedName>
    <definedName name="BExRZJTNBKKPK7SB4LA31O3OH6PO" hidden="1">#REF!</definedName>
    <definedName name="BExRZK9RAHMM0ZLTNSK7A4LDC42D" localSheetId="20" hidden="1">#REF!</definedName>
    <definedName name="BExRZK9RAHMM0ZLTNSK7A4LDC42D" localSheetId="21" hidden="1">#REF!</definedName>
    <definedName name="BExRZK9RAHMM0ZLTNSK7A4LDC42D" localSheetId="14" hidden="1">#REF!</definedName>
    <definedName name="BExRZK9RAHMM0ZLTNSK7A4LDC42D" hidden="1">#REF!</definedName>
    <definedName name="BExRZNF461H0WDF36L3U0UQSJGZB" localSheetId="20" hidden="1">#REF!</definedName>
    <definedName name="BExRZNF461H0WDF36L3U0UQSJGZB" localSheetId="21" hidden="1">#REF!</definedName>
    <definedName name="BExRZNF461H0WDF36L3U0UQSJGZB" localSheetId="14" hidden="1">#REF!</definedName>
    <definedName name="BExRZNF461H0WDF36L3U0UQSJGZB" hidden="1">#REF!</definedName>
    <definedName name="BExRZOGSR69INI6GAEPHDWSNK5Q4" localSheetId="20" hidden="1">#REF!</definedName>
    <definedName name="BExRZOGSR69INI6GAEPHDWSNK5Q4" localSheetId="21" hidden="1">#REF!</definedName>
    <definedName name="BExRZOGSR69INI6GAEPHDWSNK5Q4" localSheetId="14" hidden="1">#REF!</definedName>
    <definedName name="BExRZOGSR69INI6GAEPHDWSNK5Q4" hidden="1">#REF!</definedName>
    <definedName name="BExS0ASQBKRTPDWFK0KUDFOS9LE5" localSheetId="20" hidden="1">#REF!</definedName>
    <definedName name="BExS0ASQBKRTPDWFK0KUDFOS9LE5" localSheetId="21" hidden="1">#REF!</definedName>
    <definedName name="BExS0ASQBKRTPDWFK0KUDFOS9LE5" localSheetId="14" hidden="1">#REF!</definedName>
    <definedName name="BExS0ASQBKRTPDWFK0KUDFOS9LE5" hidden="1">#REF!</definedName>
    <definedName name="BExS0GHQUF6YT0RU3TKDEO8CSJYB" localSheetId="20" hidden="1">#REF!</definedName>
    <definedName name="BExS0GHQUF6YT0RU3TKDEO8CSJYB" localSheetId="21" hidden="1">#REF!</definedName>
    <definedName name="BExS0GHQUF6YT0RU3TKDEO8CSJYB" localSheetId="14" hidden="1">#REF!</definedName>
    <definedName name="BExS0GHQUF6YT0RU3TKDEO8CSJYB" hidden="1">#REF!</definedName>
    <definedName name="BExS0K8IHC45I78DMZBOJ1P13KQA" localSheetId="20" hidden="1">#REF!</definedName>
    <definedName name="BExS0K8IHC45I78DMZBOJ1P13KQA" localSheetId="21" hidden="1">#REF!</definedName>
    <definedName name="BExS0K8IHC45I78DMZBOJ1P13KQA" localSheetId="14" hidden="1">#REF!</definedName>
    <definedName name="BExS0K8IHC45I78DMZBOJ1P13KQA" hidden="1">#REF!</definedName>
    <definedName name="BExS0L4WP69XXUFHED98XIEPB593" localSheetId="20" hidden="1">#REF!</definedName>
    <definedName name="BExS0L4WP69XXUFHED98XIEPB593" localSheetId="21" hidden="1">#REF!</definedName>
    <definedName name="BExS0L4WP69XXUFHED98XIEPB593" localSheetId="14" hidden="1">#REF!</definedName>
    <definedName name="BExS0L4WP69XXUFHED98XIEPB593" hidden="1">#REF!</definedName>
    <definedName name="BExS0Z2O2N4AJXFEPN87NU9ZGAHG" localSheetId="20" hidden="1">#REF!</definedName>
    <definedName name="BExS0Z2O2N4AJXFEPN87NU9ZGAHG" localSheetId="21" hidden="1">#REF!</definedName>
    <definedName name="BExS0Z2O2N4AJXFEPN87NU9ZGAHG" localSheetId="14" hidden="1">#REF!</definedName>
    <definedName name="BExS0Z2O2N4AJXFEPN87NU9ZGAHG" hidden="1">#REF!</definedName>
    <definedName name="BExS15IJV0WW662NXQUVT3FGP4ST" localSheetId="20" hidden="1">#REF!</definedName>
    <definedName name="BExS15IJV0WW662NXQUVT3FGP4ST" localSheetId="21" hidden="1">#REF!</definedName>
    <definedName name="BExS15IJV0WW662NXQUVT3FGP4ST" localSheetId="14" hidden="1">#REF!</definedName>
    <definedName name="BExS15IJV0WW662NXQUVT3FGP4ST" hidden="1">#REF!</definedName>
    <definedName name="BExS18T8TBNEPF4AU1VJ268XLF3L" localSheetId="20" hidden="1">#REF!</definedName>
    <definedName name="BExS18T8TBNEPF4AU1VJ268XLF3L" localSheetId="21" hidden="1">#REF!</definedName>
    <definedName name="BExS18T8TBNEPF4AU1VJ268XLF3L" localSheetId="14" hidden="1">#REF!</definedName>
    <definedName name="BExS18T8TBNEPF4AU1VJ268XLF3L" hidden="1">#REF!</definedName>
    <definedName name="BExS194110MR25BYJI3CJ2EGZ8XT" localSheetId="20" hidden="1">#REF!</definedName>
    <definedName name="BExS194110MR25BYJI3CJ2EGZ8XT" localSheetId="21" hidden="1">#REF!</definedName>
    <definedName name="BExS194110MR25BYJI3CJ2EGZ8XT" localSheetId="14" hidden="1">#REF!</definedName>
    <definedName name="BExS194110MR25BYJI3CJ2EGZ8XT" hidden="1">#REF!</definedName>
    <definedName name="BExS1BNVGNSGD4EP90QL8WXYWZ66" localSheetId="20" hidden="1">#REF!</definedName>
    <definedName name="BExS1BNVGNSGD4EP90QL8WXYWZ66" localSheetId="21" hidden="1">#REF!</definedName>
    <definedName name="BExS1BNVGNSGD4EP90QL8WXYWZ66" localSheetId="14" hidden="1">#REF!</definedName>
    <definedName name="BExS1BNVGNSGD4EP90QL8WXYWZ66" hidden="1">#REF!</definedName>
    <definedName name="BExS1UE39N6NCND7MAARSBWXS6HU" localSheetId="20" hidden="1">#REF!</definedName>
    <definedName name="BExS1UE39N6NCND7MAARSBWXS6HU" localSheetId="21" hidden="1">#REF!</definedName>
    <definedName name="BExS1UE39N6NCND7MAARSBWXS6HU" localSheetId="14" hidden="1">#REF!</definedName>
    <definedName name="BExS1UE39N6NCND7MAARSBWXS6HU" hidden="1">#REF!</definedName>
    <definedName name="BExS226HTWL5WVC76MP5A1IBI8WD" localSheetId="20" hidden="1">#REF!</definedName>
    <definedName name="BExS226HTWL5WVC76MP5A1IBI8WD" localSheetId="21" hidden="1">#REF!</definedName>
    <definedName name="BExS226HTWL5WVC76MP5A1IBI8WD" localSheetId="14" hidden="1">#REF!</definedName>
    <definedName name="BExS226HTWL5WVC76MP5A1IBI8WD" hidden="1">#REF!</definedName>
    <definedName name="BExS26OI2QNNAH2WMDD95Z400048" localSheetId="20" hidden="1">#REF!</definedName>
    <definedName name="BExS26OI2QNNAH2WMDD95Z400048" localSheetId="21" hidden="1">#REF!</definedName>
    <definedName name="BExS26OI2QNNAH2WMDD95Z400048" localSheetId="14" hidden="1">#REF!</definedName>
    <definedName name="BExS26OI2QNNAH2WMDD95Z400048" hidden="1">#REF!</definedName>
    <definedName name="BExS2D4EI622QRKZKVDPRE66M4XA" localSheetId="20" hidden="1">#REF!</definedName>
    <definedName name="BExS2D4EI622QRKZKVDPRE66M4XA" localSheetId="21" hidden="1">#REF!</definedName>
    <definedName name="BExS2D4EI622QRKZKVDPRE66M4XA" localSheetId="14" hidden="1">#REF!</definedName>
    <definedName name="BExS2D4EI622QRKZKVDPRE66M4XA" hidden="1">#REF!</definedName>
    <definedName name="BExS2DF6B4ZUF3VZLI4G6LJ3BF38" localSheetId="20" hidden="1">#REF!</definedName>
    <definedName name="BExS2DF6B4ZUF3VZLI4G6LJ3BF38" localSheetId="21" hidden="1">#REF!</definedName>
    <definedName name="BExS2DF6B4ZUF3VZLI4G6LJ3BF38" localSheetId="14" hidden="1">#REF!</definedName>
    <definedName name="BExS2DF6B4ZUF3VZLI4G6LJ3BF38" hidden="1">#REF!</definedName>
    <definedName name="BExS2GKEA6VM3PDWKD7XI0KRUHTW" localSheetId="20" hidden="1">#REF!</definedName>
    <definedName name="BExS2GKEA6VM3PDWKD7XI0KRUHTW" localSheetId="21" hidden="1">#REF!</definedName>
    <definedName name="BExS2GKEA6VM3PDWKD7XI0KRUHTW" localSheetId="14" hidden="1">#REF!</definedName>
    <definedName name="BExS2GKEA6VM3PDWKD7XI0KRUHTW" hidden="1">#REF!</definedName>
    <definedName name="BExS2I2HVU314TXI2DYFRY8XV913" localSheetId="20" hidden="1">#REF!</definedName>
    <definedName name="BExS2I2HVU314TXI2DYFRY8XV913" localSheetId="21" hidden="1">#REF!</definedName>
    <definedName name="BExS2I2HVU314TXI2DYFRY8XV913" localSheetId="14" hidden="1">#REF!</definedName>
    <definedName name="BExS2I2HVU314TXI2DYFRY8XV913" hidden="1">#REF!</definedName>
    <definedName name="BExS2QB5FS5LYTFYO4BROTWG3OV5" localSheetId="20" hidden="1">#REF!</definedName>
    <definedName name="BExS2QB5FS5LYTFYO4BROTWG3OV5" localSheetId="21" hidden="1">#REF!</definedName>
    <definedName name="BExS2QB5FS5LYTFYO4BROTWG3OV5" localSheetId="14" hidden="1">#REF!</definedName>
    <definedName name="BExS2QB5FS5LYTFYO4BROTWG3OV5" hidden="1">#REF!</definedName>
    <definedName name="BExS2TLU1HONYV6S3ZD9T12D7CIG" localSheetId="20" hidden="1">#REF!</definedName>
    <definedName name="BExS2TLU1HONYV6S3ZD9T12D7CIG" localSheetId="21" hidden="1">#REF!</definedName>
    <definedName name="BExS2TLU1HONYV6S3ZD9T12D7CIG" localSheetId="14" hidden="1">#REF!</definedName>
    <definedName name="BExS2TLU1HONYV6S3ZD9T12D7CIG" hidden="1">#REF!</definedName>
    <definedName name="BExS2WLQUVBRZJWQTWUU4CYDY4IN" localSheetId="20" hidden="1">#REF!</definedName>
    <definedName name="BExS2WLQUVBRZJWQTWUU4CYDY4IN" localSheetId="21" hidden="1">#REF!</definedName>
    <definedName name="BExS2WLQUVBRZJWQTWUU4CYDY4IN" localSheetId="14" hidden="1">#REF!</definedName>
    <definedName name="BExS2WLQUVBRZJWQTWUU4CYDY4IN" hidden="1">#REF!</definedName>
    <definedName name="BExS2YJQV4NUX6135T90Z1Y5R26Q" localSheetId="20" hidden="1">#REF!</definedName>
    <definedName name="BExS2YJQV4NUX6135T90Z1Y5R26Q" localSheetId="21" hidden="1">#REF!</definedName>
    <definedName name="BExS2YJQV4NUX6135T90Z1Y5R26Q" localSheetId="14" hidden="1">#REF!</definedName>
    <definedName name="BExS2YJQV4NUX6135T90Z1Y5R26Q" hidden="1">#REF!</definedName>
    <definedName name="BExS318UV9I2FXPQQWUKKX00QLPJ" localSheetId="20" hidden="1">#REF!</definedName>
    <definedName name="BExS318UV9I2FXPQQWUKKX00QLPJ" localSheetId="21" hidden="1">#REF!</definedName>
    <definedName name="BExS318UV9I2FXPQQWUKKX00QLPJ" localSheetId="14" hidden="1">#REF!</definedName>
    <definedName name="BExS318UV9I2FXPQQWUKKX00QLPJ" hidden="1">#REF!</definedName>
    <definedName name="BExS3LBS0SMTHALVM4NRI1BAV1NP" localSheetId="20" hidden="1">#REF!</definedName>
    <definedName name="BExS3LBS0SMTHALVM4NRI1BAV1NP" localSheetId="21" hidden="1">#REF!</definedName>
    <definedName name="BExS3LBS0SMTHALVM4NRI1BAV1NP" localSheetId="14" hidden="1">#REF!</definedName>
    <definedName name="BExS3LBS0SMTHALVM4NRI1BAV1NP" hidden="1">#REF!</definedName>
    <definedName name="BExS3MTQ75VBXDGEBURP6YT8RROE" localSheetId="20" hidden="1">#REF!</definedName>
    <definedName name="BExS3MTQ75VBXDGEBURP6YT8RROE" localSheetId="21" hidden="1">#REF!</definedName>
    <definedName name="BExS3MTQ75VBXDGEBURP6YT8RROE" localSheetId="14" hidden="1">#REF!</definedName>
    <definedName name="BExS3MTQ75VBXDGEBURP6YT8RROE" hidden="1">#REF!</definedName>
    <definedName name="BExS3OMGYO0DFN5186UFKEXZ2RX3" localSheetId="20" hidden="1">#REF!</definedName>
    <definedName name="BExS3OMGYO0DFN5186UFKEXZ2RX3" localSheetId="21" hidden="1">#REF!</definedName>
    <definedName name="BExS3OMGYO0DFN5186UFKEXZ2RX3" localSheetId="14" hidden="1">#REF!</definedName>
    <definedName name="BExS3OMGYO0DFN5186UFKEXZ2RX3" hidden="1">#REF!</definedName>
    <definedName name="BExS3SDERJ27OER67TIGOVZU13A2" localSheetId="20" hidden="1">#REF!</definedName>
    <definedName name="BExS3SDERJ27OER67TIGOVZU13A2" localSheetId="21" hidden="1">#REF!</definedName>
    <definedName name="BExS3SDERJ27OER67TIGOVZU13A2" localSheetId="14" hidden="1">#REF!</definedName>
    <definedName name="BExS3SDERJ27OER67TIGOVZU13A2" hidden="1">#REF!</definedName>
    <definedName name="BExS3STIH9SFG0R6H30P191QZE98" localSheetId="20" hidden="1">#REF!</definedName>
    <definedName name="BExS3STIH9SFG0R6H30P191QZE98" localSheetId="21" hidden="1">#REF!</definedName>
    <definedName name="BExS3STIH9SFG0R6H30P191QZE98" localSheetId="14" hidden="1">#REF!</definedName>
    <definedName name="BExS3STIH9SFG0R6H30P191QZE98" hidden="1">#REF!</definedName>
    <definedName name="BExS46R5WDNU5KL04FKY5LHJUCB8" localSheetId="20" hidden="1">#REF!</definedName>
    <definedName name="BExS46R5WDNU5KL04FKY5LHJUCB8" localSheetId="21" hidden="1">#REF!</definedName>
    <definedName name="BExS46R5WDNU5KL04FKY5LHJUCB8" localSheetId="14" hidden="1">#REF!</definedName>
    <definedName name="BExS46R5WDNU5KL04FKY5LHJUCB8" hidden="1">#REF!</definedName>
    <definedName name="BExS4ASWKM93XA275AXHYP8AG6SU" localSheetId="20" hidden="1">#REF!</definedName>
    <definedName name="BExS4ASWKM93XA275AXHYP8AG6SU" localSheetId="21" hidden="1">#REF!</definedName>
    <definedName name="BExS4ASWKM93XA275AXHYP8AG6SU" localSheetId="14" hidden="1">#REF!</definedName>
    <definedName name="BExS4ASWKM93XA275AXHYP8AG6SU" hidden="1">#REF!</definedName>
    <definedName name="BExS4IANBC4RO7HIK0MZZ2RPQU78" localSheetId="20" hidden="1">#REF!</definedName>
    <definedName name="BExS4IANBC4RO7HIK0MZZ2RPQU78" localSheetId="21" hidden="1">#REF!</definedName>
    <definedName name="BExS4IANBC4RO7HIK0MZZ2RPQU78" localSheetId="14" hidden="1">#REF!</definedName>
    <definedName name="BExS4IANBC4RO7HIK0MZZ2RPQU78" hidden="1">#REF!</definedName>
    <definedName name="BExS4JN3Y6SVBKILQK0R9HS45Y52" localSheetId="20" hidden="1">#REF!</definedName>
    <definedName name="BExS4JN3Y6SVBKILQK0R9HS45Y52" localSheetId="21" hidden="1">#REF!</definedName>
    <definedName name="BExS4JN3Y6SVBKILQK0R9HS45Y52" localSheetId="14" hidden="1">#REF!</definedName>
    <definedName name="BExS4JN3Y6SVBKILQK0R9HS45Y52" hidden="1">#REF!</definedName>
    <definedName name="BExS4P6S41O6Z6BED77U3GD9PNH1" localSheetId="20" hidden="1">#REF!</definedName>
    <definedName name="BExS4P6S41O6Z6BED77U3GD9PNH1" localSheetId="21" hidden="1">#REF!</definedName>
    <definedName name="BExS4P6S41O6Z6BED77U3GD9PNH1" localSheetId="14" hidden="1">#REF!</definedName>
    <definedName name="BExS4P6S41O6Z6BED77U3GD9PNH1" hidden="1">#REF!</definedName>
    <definedName name="BExS4PXPURUHFBOKYFJD5J1J2RXC" localSheetId="20" hidden="1">#REF!</definedName>
    <definedName name="BExS4PXPURUHFBOKYFJD5J1J2RXC" localSheetId="21" hidden="1">#REF!</definedName>
    <definedName name="BExS4PXPURUHFBOKYFJD5J1J2RXC" localSheetId="14" hidden="1">#REF!</definedName>
    <definedName name="BExS4PXPURUHFBOKYFJD5J1J2RXC" hidden="1">#REF!</definedName>
    <definedName name="BExS4T32HD3YGJ91HTJ2IGVX6V4O" localSheetId="20" hidden="1">#REF!</definedName>
    <definedName name="BExS4T32HD3YGJ91HTJ2IGVX6V4O" localSheetId="21" hidden="1">#REF!</definedName>
    <definedName name="BExS4T32HD3YGJ91HTJ2IGVX6V4O" localSheetId="14" hidden="1">#REF!</definedName>
    <definedName name="BExS4T32HD3YGJ91HTJ2IGVX6V4O" hidden="1">#REF!</definedName>
    <definedName name="BExS51H0N51UT0FZOPZRCF1GU063" localSheetId="20" hidden="1">#REF!</definedName>
    <definedName name="BExS51H0N51UT0FZOPZRCF1GU063" localSheetId="21" hidden="1">#REF!</definedName>
    <definedName name="BExS51H0N51UT0FZOPZRCF1GU063" localSheetId="14" hidden="1">#REF!</definedName>
    <definedName name="BExS51H0N51UT0FZOPZRCF1GU063" hidden="1">#REF!</definedName>
    <definedName name="BExS54X72TJFC41FJK72MLRR2OO7" localSheetId="20" hidden="1">#REF!</definedName>
    <definedName name="BExS54X72TJFC41FJK72MLRR2OO7" localSheetId="21" hidden="1">#REF!</definedName>
    <definedName name="BExS54X72TJFC41FJK72MLRR2OO7" localSheetId="14" hidden="1">#REF!</definedName>
    <definedName name="BExS54X72TJFC41FJK72MLRR2OO7" hidden="1">#REF!</definedName>
    <definedName name="BExS59F0PA1V2ZC7S5TN6IT41SXP" localSheetId="20" hidden="1">#REF!</definedName>
    <definedName name="BExS59F0PA1V2ZC7S5TN6IT41SXP" localSheetId="21" hidden="1">#REF!</definedName>
    <definedName name="BExS59F0PA1V2ZC7S5TN6IT41SXP" localSheetId="14" hidden="1">#REF!</definedName>
    <definedName name="BExS59F0PA1V2ZC7S5TN6IT41SXP" hidden="1">#REF!</definedName>
    <definedName name="BExS5L3TGB8JVW9ROYWTKYTUPW27" localSheetId="20" hidden="1">#REF!</definedName>
    <definedName name="BExS5L3TGB8JVW9ROYWTKYTUPW27" localSheetId="21" hidden="1">#REF!</definedName>
    <definedName name="BExS5L3TGB8JVW9ROYWTKYTUPW27" localSheetId="14" hidden="1">#REF!</definedName>
    <definedName name="BExS5L3TGB8JVW9ROYWTKYTUPW27" hidden="1">#REF!</definedName>
    <definedName name="BExS6GKQ96EHVLYWNJDWXZXUZW90" localSheetId="20" hidden="1">#REF!</definedName>
    <definedName name="BExS6GKQ96EHVLYWNJDWXZXUZW90" localSheetId="21" hidden="1">#REF!</definedName>
    <definedName name="BExS6GKQ96EHVLYWNJDWXZXUZW90" localSheetId="14" hidden="1">#REF!</definedName>
    <definedName name="BExS6GKQ96EHVLYWNJDWXZXUZW90" hidden="1">#REF!</definedName>
    <definedName name="BExS6ITKSZFRR01YD5B0F676SYN7" localSheetId="20" hidden="1">#REF!</definedName>
    <definedName name="BExS6ITKSZFRR01YD5B0F676SYN7" localSheetId="21" hidden="1">#REF!</definedName>
    <definedName name="BExS6ITKSZFRR01YD5B0F676SYN7" localSheetId="14" hidden="1">#REF!</definedName>
    <definedName name="BExS6ITKSZFRR01YD5B0F676SYN7" hidden="1">#REF!</definedName>
    <definedName name="BExS6N0LI574IAC89EFW6CLTCQ33" localSheetId="20" hidden="1">#REF!</definedName>
    <definedName name="BExS6N0LI574IAC89EFW6CLTCQ33" localSheetId="21" hidden="1">#REF!</definedName>
    <definedName name="BExS6N0LI574IAC89EFW6CLTCQ33" localSheetId="14" hidden="1">#REF!</definedName>
    <definedName name="BExS6N0LI574IAC89EFW6CLTCQ33" hidden="1">#REF!</definedName>
    <definedName name="BExS6N0NEF7XCTT5R600QZ71A44O" localSheetId="20" hidden="1">#REF!</definedName>
    <definedName name="BExS6N0NEF7XCTT5R600QZ71A44O" localSheetId="21" hidden="1">#REF!</definedName>
    <definedName name="BExS6N0NEF7XCTT5R600QZ71A44O" localSheetId="14" hidden="1">#REF!</definedName>
    <definedName name="BExS6N0NEF7XCTT5R600QZ71A44O" hidden="1">#REF!</definedName>
    <definedName name="BExS6WRDBF3ST86ZOBBUL3GTCR11" localSheetId="20" hidden="1">#REF!</definedName>
    <definedName name="BExS6WRDBF3ST86ZOBBUL3GTCR11" localSheetId="21" hidden="1">#REF!</definedName>
    <definedName name="BExS6WRDBF3ST86ZOBBUL3GTCR11" localSheetId="14" hidden="1">#REF!</definedName>
    <definedName name="BExS6WRDBF3ST86ZOBBUL3GTCR11" hidden="1">#REF!</definedName>
    <definedName name="BExS6XNRKR0C3MTA0LV5B60UB908" localSheetId="20" hidden="1">#REF!</definedName>
    <definedName name="BExS6XNRKR0C3MTA0LV5B60UB908" localSheetId="21" hidden="1">#REF!</definedName>
    <definedName name="BExS6XNRKR0C3MTA0LV5B60UB908" localSheetId="14" hidden="1">#REF!</definedName>
    <definedName name="BExS6XNRKR0C3MTA0LV5B60UB908" hidden="1">#REF!</definedName>
    <definedName name="BExS73NELZEK2MDOLXO2Q7H3EG71" localSheetId="20" hidden="1">#REF!</definedName>
    <definedName name="BExS73NELZEK2MDOLXO2Q7H3EG71" localSheetId="21" hidden="1">#REF!</definedName>
    <definedName name="BExS73NELZEK2MDOLXO2Q7H3EG71" localSheetId="14" hidden="1">#REF!</definedName>
    <definedName name="BExS73NELZEK2MDOLXO2Q7H3EG71" hidden="1">#REF!</definedName>
    <definedName name="BExS7DJF6AXTWAJD7K4ZCD7L6BHV" localSheetId="20" hidden="1">#REF!</definedName>
    <definedName name="BExS7DJF6AXTWAJD7K4ZCD7L6BHV" localSheetId="21" hidden="1">#REF!</definedName>
    <definedName name="BExS7DJF6AXTWAJD7K4ZCD7L6BHV" localSheetId="14" hidden="1">#REF!</definedName>
    <definedName name="BExS7DJF6AXTWAJD7K4ZCD7L6BHV" hidden="1">#REF!</definedName>
    <definedName name="BExS7GOTHHOK287MX2RC853NWQAL" localSheetId="20" hidden="1">#REF!</definedName>
    <definedName name="BExS7GOTHHOK287MX2RC853NWQAL" localSheetId="21" hidden="1">#REF!</definedName>
    <definedName name="BExS7GOTHHOK287MX2RC853NWQAL" localSheetId="14" hidden="1">#REF!</definedName>
    <definedName name="BExS7GOTHHOK287MX2RC853NWQAL" hidden="1">#REF!</definedName>
    <definedName name="BExS7TKQYLRZGM93UY3ZJZJBQNFJ" localSheetId="20" hidden="1">#REF!</definedName>
    <definedName name="BExS7TKQYLRZGM93UY3ZJZJBQNFJ" localSheetId="21" hidden="1">#REF!</definedName>
    <definedName name="BExS7TKQYLRZGM93UY3ZJZJBQNFJ" localSheetId="14" hidden="1">#REF!</definedName>
    <definedName name="BExS7TKQYLRZGM93UY3ZJZJBQNFJ" hidden="1">#REF!</definedName>
    <definedName name="BExS7Y2LNGVHSIBKC7C3R6X4LDR6" localSheetId="20" hidden="1">#REF!</definedName>
    <definedName name="BExS7Y2LNGVHSIBKC7C3R6X4LDR6" localSheetId="21" hidden="1">#REF!</definedName>
    <definedName name="BExS7Y2LNGVHSIBKC7C3R6X4LDR6" localSheetId="14" hidden="1">#REF!</definedName>
    <definedName name="BExS7Y2LNGVHSIBKC7C3R6X4LDR6" hidden="1">#REF!</definedName>
    <definedName name="BExS81TE0EY44Y3W2M4Z4MGNP5OM" localSheetId="20" hidden="1">#REF!</definedName>
    <definedName name="BExS81TE0EY44Y3W2M4Z4MGNP5OM" localSheetId="21" hidden="1">#REF!</definedName>
    <definedName name="BExS81TE0EY44Y3W2M4Z4MGNP5OM" localSheetId="14" hidden="1">#REF!</definedName>
    <definedName name="BExS81TE0EY44Y3W2M4Z4MGNP5OM" hidden="1">#REF!</definedName>
    <definedName name="BExS81YPDZDVJJVS15HV2HDXAC3Y" localSheetId="20" hidden="1">#REF!</definedName>
    <definedName name="BExS81YPDZDVJJVS15HV2HDXAC3Y" localSheetId="21" hidden="1">#REF!</definedName>
    <definedName name="BExS81YPDZDVJJVS15HV2HDXAC3Y" localSheetId="14" hidden="1">#REF!</definedName>
    <definedName name="BExS81YPDZDVJJVS15HV2HDXAC3Y" hidden="1">#REF!</definedName>
    <definedName name="BExS82PRVNUTEKQZS56YT2DVF6C2" localSheetId="20" hidden="1">#REF!</definedName>
    <definedName name="BExS82PRVNUTEKQZS56YT2DVF6C2" localSheetId="21" hidden="1">#REF!</definedName>
    <definedName name="BExS82PRVNUTEKQZS56YT2DVF6C2" localSheetId="14" hidden="1">#REF!</definedName>
    <definedName name="BExS82PRVNUTEKQZS56YT2DVF6C2" hidden="1">#REF!</definedName>
    <definedName name="BExS83BCNFAV6DRCB1VTUF96491J" localSheetId="20" hidden="1">#REF!</definedName>
    <definedName name="BExS83BCNFAV6DRCB1VTUF96491J" localSheetId="21" hidden="1">#REF!</definedName>
    <definedName name="BExS83BCNFAV6DRCB1VTUF96491J" localSheetId="14" hidden="1">#REF!</definedName>
    <definedName name="BExS83BCNFAV6DRCB1VTUF96491J" hidden="1">#REF!</definedName>
    <definedName name="BExS86GKM9ISCSNZD15BQ5E5L6A5" localSheetId="20" hidden="1">#REF!</definedName>
    <definedName name="BExS86GKM9ISCSNZD15BQ5E5L6A5" localSheetId="21" hidden="1">#REF!</definedName>
    <definedName name="BExS86GKM9ISCSNZD15BQ5E5L6A5" localSheetId="14" hidden="1">#REF!</definedName>
    <definedName name="BExS86GKM9ISCSNZD15BQ5E5L6A5" hidden="1">#REF!</definedName>
    <definedName name="BExS89GGRJ55EK546SM31UGE2K8T" localSheetId="20" hidden="1">#REF!</definedName>
    <definedName name="BExS89GGRJ55EK546SM31UGE2K8T" localSheetId="21" hidden="1">#REF!</definedName>
    <definedName name="BExS89GGRJ55EK546SM31UGE2K8T" localSheetId="14" hidden="1">#REF!</definedName>
    <definedName name="BExS89GGRJ55EK546SM31UGE2K8T" hidden="1">#REF!</definedName>
    <definedName name="BExS8BPG5A0GR5AO1U951NDGGR0L" localSheetId="20" hidden="1">#REF!</definedName>
    <definedName name="BExS8BPG5A0GR5AO1U951NDGGR0L" localSheetId="21" hidden="1">#REF!</definedName>
    <definedName name="BExS8BPG5A0GR5AO1U951NDGGR0L" localSheetId="14" hidden="1">#REF!</definedName>
    <definedName name="BExS8BPG5A0GR5AO1U951NDGGR0L" hidden="1">#REF!</definedName>
    <definedName name="BExS8CGI0JXFUBD41VFLI0SZSV8F" localSheetId="20" hidden="1">#REF!</definedName>
    <definedName name="BExS8CGI0JXFUBD41VFLI0SZSV8F" localSheetId="21" hidden="1">#REF!</definedName>
    <definedName name="BExS8CGI0JXFUBD41VFLI0SZSV8F" localSheetId="14" hidden="1">#REF!</definedName>
    <definedName name="BExS8CGI0JXFUBD41VFLI0SZSV8F" hidden="1">#REF!</definedName>
    <definedName name="BExS8D22FXVQKOEJP01LT0CDI3PS" localSheetId="20" hidden="1">#REF!</definedName>
    <definedName name="BExS8D22FXVQKOEJP01LT0CDI3PS" localSheetId="21" hidden="1">#REF!</definedName>
    <definedName name="BExS8D22FXVQKOEJP01LT0CDI3PS" localSheetId="14" hidden="1">#REF!</definedName>
    <definedName name="BExS8D22FXVQKOEJP01LT0CDI3PS" hidden="1">#REF!</definedName>
    <definedName name="BExS8EEJOZFBUWZDOM3O25AJRUVU" localSheetId="20" hidden="1">#REF!</definedName>
    <definedName name="BExS8EEJOZFBUWZDOM3O25AJRUVU" localSheetId="21" hidden="1">#REF!</definedName>
    <definedName name="BExS8EEJOZFBUWZDOM3O25AJRUVU" localSheetId="14" hidden="1">#REF!</definedName>
    <definedName name="BExS8EEJOZFBUWZDOM3O25AJRUVU" hidden="1">#REF!</definedName>
    <definedName name="BExS8GSUS17UY50TEM2AWF36BR9Z" localSheetId="20" hidden="1">#REF!</definedName>
    <definedName name="BExS8GSUS17UY50TEM2AWF36BR9Z" localSheetId="21" hidden="1">#REF!</definedName>
    <definedName name="BExS8GSUS17UY50TEM2AWF36BR9Z" localSheetId="14" hidden="1">#REF!</definedName>
    <definedName name="BExS8GSUS17UY50TEM2AWF36BR9Z" hidden="1">#REF!</definedName>
    <definedName name="BExS8HJRBVG0XI6PWA9KTMJZMQXK" localSheetId="20" hidden="1">#REF!</definedName>
    <definedName name="BExS8HJRBVG0XI6PWA9KTMJZMQXK" localSheetId="21" hidden="1">#REF!</definedName>
    <definedName name="BExS8HJRBVG0XI6PWA9KTMJZMQXK" localSheetId="14" hidden="1">#REF!</definedName>
    <definedName name="BExS8HJRBVG0XI6PWA9KTMJZMQXK" hidden="1">#REF!</definedName>
    <definedName name="BExS8NE9HUZJH13OXLREOV1BX0OZ" localSheetId="20" hidden="1">#REF!</definedName>
    <definedName name="BExS8NE9HUZJH13OXLREOV1BX0OZ" localSheetId="21" hidden="1">#REF!</definedName>
    <definedName name="BExS8NE9HUZJH13OXLREOV1BX0OZ" localSheetId="14" hidden="1">#REF!</definedName>
    <definedName name="BExS8NE9HUZJH13OXLREOV1BX0OZ" hidden="1">#REF!</definedName>
    <definedName name="BExS8R51C8RM2FS6V6IRTYO9GA4A" localSheetId="20" hidden="1">#REF!</definedName>
    <definedName name="BExS8R51C8RM2FS6V6IRTYO9GA4A" localSheetId="21" hidden="1">#REF!</definedName>
    <definedName name="BExS8R51C8RM2FS6V6IRTYO9GA4A" localSheetId="14" hidden="1">#REF!</definedName>
    <definedName name="BExS8R51C8RM2FS6V6IRTYO9GA4A" hidden="1">#REF!</definedName>
    <definedName name="BExS8WDX408F60MH1X9B9UZ2H4R7" localSheetId="20" hidden="1">#REF!</definedName>
    <definedName name="BExS8WDX408F60MH1X9B9UZ2H4R7" localSheetId="21" hidden="1">#REF!</definedName>
    <definedName name="BExS8WDX408F60MH1X9B9UZ2H4R7" localSheetId="14" hidden="1">#REF!</definedName>
    <definedName name="BExS8WDX408F60MH1X9B9UZ2H4R7" hidden="1">#REF!</definedName>
    <definedName name="BExS8X4UTVOFE2YEVLO8LTKMSI3A" localSheetId="20" hidden="1">#REF!</definedName>
    <definedName name="BExS8X4UTVOFE2YEVLO8LTKMSI3A" localSheetId="21" hidden="1">#REF!</definedName>
    <definedName name="BExS8X4UTVOFE2YEVLO8LTKMSI3A" localSheetId="14" hidden="1">#REF!</definedName>
    <definedName name="BExS8X4UTVOFE2YEVLO8LTKMSI3A" hidden="1">#REF!</definedName>
    <definedName name="BExS8Z2W2QEC3MH0BZIYLDFQNUIP" localSheetId="20" hidden="1">#REF!</definedName>
    <definedName name="BExS8Z2W2QEC3MH0BZIYLDFQNUIP" localSheetId="21" hidden="1">#REF!</definedName>
    <definedName name="BExS8Z2W2QEC3MH0BZIYLDFQNUIP" localSheetId="14" hidden="1">#REF!</definedName>
    <definedName name="BExS8Z2W2QEC3MH0BZIYLDFQNUIP" hidden="1">#REF!</definedName>
    <definedName name="BExS92DKGRFFCIA9C0IXDOLO57EP" localSheetId="20" hidden="1">#REF!</definedName>
    <definedName name="BExS92DKGRFFCIA9C0IXDOLO57EP" localSheetId="21" hidden="1">#REF!</definedName>
    <definedName name="BExS92DKGRFFCIA9C0IXDOLO57EP" localSheetId="14" hidden="1">#REF!</definedName>
    <definedName name="BExS92DKGRFFCIA9C0IXDOLO57EP" hidden="1">#REF!</definedName>
    <definedName name="BExS98OB4321YCHLCQ022PXKTT2W" localSheetId="20" hidden="1">#REF!</definedName>
    <definedName name="BExS98OB4321YCHLCQ022PXKTT2W" localSheetId="21" hidden="1">#REF!</definedName>
    <definedName name="BExS98OB4321YCHLCQ022PXKTT2W" localSheetId="14" hidden="1">#REF!</definedName>
    <definedName name="BExS98OB4321YCHLCQ022PXKTT2W" hidden="1">#REF!</definedName>
    <definedName name="BExS9C9N8GFISC6HUERJ0EI06GB2" localSheetId="20" hidden="1">#REF!</definedName>
    <definedName name="BExS9C9N8GFISC6HUERJ0EI06GB2" localSheetId="21" hidden="1">#REF!</definedName>
    <definedName name="BExS9C9N8GFISC6HUERJ0EI06GB2" localSheetId="14" hidden="1">#REF!</definedName>
    <definedName name="BExS9C9N8GFISC6HUERJ0EI06GB2" hidden="1">#REF!</definedName>
    <definedName name="BExS9D6619QNINF06KHZHYUAH0S9" localSheetId="20" hidden="1">#REF!</definedName>
    <definedName name="BExS9D6619QNINF06KHZHYUAH0S9" localSheetId="21" hidden="1">#REF!</definedName>
    <definedName name="BExS9D6619QNINF06KHZHYUAH0S9" localSheetId="14" hidden="1">#REF!</definedName>
    <definedName name="BExS9D6619QNINF06KHZHYUAH0S9" hidden="1">#REF!</definedName>
    <definedName name="BExS9DX13CACP3J8JDREK30JB1SQ" localSheetId="20" hidden="1">#REF!</definedName>
    <definedName name="BExS9DX13CACP3J8JDREK30JB1SQ" localSheetId="21" hidden="1">#REF!</definedName>
    <definedName name="BExS9DX13CACP3J8JDREK30JB1SQ" localSheetId="14" hidden="1">#REF!</definedName>
    <definedName name="BExS9DX13CACP3J8JDREK30JB1SQ" hidden="1">#REF!</definedName>
    <definedName name="BExS9FPRS2KRRCS33SE6WFNF5GYL" localSheetId="20" hidden="1">#REF!</definedName>
    <definedName name="BExS9FPRS2KRRCS33SE6WFNF5GYL" localSheetId="21" hidden="1">#REF!</definedName>
    <definedName name="BExS9FPRS2KRRCS33SE6WFNF5GYL" localSheetId="14" hidden="1">#REF!</definedName>
    <definedName name="BExS9FPRS2KRRCS33SE6WFNF5GYL" hidden="1">#REF!</definedName>
    <definedName name="BExS9M5VN3VE822UH6TLACVY24CJ" localSheetId="20" hidden="1">#REF!</definedName>
    <definedName name="BExS9M5VN3VE822UH6TLACVY24CJ" localSheetId="21" hidden="1">#REF!</definedName>
    <definedName name="BExS9M5VN3VE822UH6TLACVY24CJ" localSheetId="14" hidden="1">#REF!</definedName>
    <definedName name="BExS9M5VN3VE822UH6TLACVY24CJ" hidden="1">#REF!</definedName>
    <definedName name="BExS9WI0A6PSEB8N9GPXF2Z7MWHM" localSheetId="20" hidden="1">#REF!</definedName>
    <definedName name="BExS9WI0A6PSEB8N9GPXF2Z7MWHM" localSheetId="21" hidden="1">#REF!</definedName>
    <definedName name="BExS9WI0A6PSEB8N9GPXF2Z7MWHM" localSheetId="14" hidden="1">#REF!</definedName>
    <definedName name="BExS9WI0A6PSEB8N9GPXF2Z7MWHM" hidden="1">#REF!</definedName>
    <definedName name="BExS9XJPZ07ND34OHX60QD382FV6" localSheetId="20" hidden="1">#REF!</definedName>
    <definedName name="BExS9XJPZ07ND34OHX60QD382FV6" localSheetId="21" hidden="1">#REF!</definedName>
    <definedName name="BExS9XJPZ07ND34OHX60QD382FV6" localSheetId="14" hidden="1">#REF!</definedName>
    <definedName name="BExS9XJPZ07ND34OHX60QD382FV6" hidden="1">#REF!</definedName>
    <definedName name="BExSA4AJLEEN4R7HU4FRSMYR17TR" localSheetId="20" hidden="1">#REF!</definedName>
    <definedName name="BExSA4AJLEEN4R7HU4FRSMYR17TR" localSheetId="21" hidden="1">#REF!</definedName>
    <definedName name="BExSA4AJLEEN4R7HU4FRSMYR17TR" localSheetId="14" hidden="1">#REF!</definedName>
    <definedName name="BExSA4AJLEEN4R7HU4FRSMYR17TR" hidden="1">#REF!</definedName>
    <definedName name="BExSA5HP306TN9XJS0TU619DLRR7" localSheetId="20" hidden="1">#REF!</definedName>
    <definedName name="BExSA5HP306TN9XJS0TU619DLRR7" localSheetId="21" hidden="1">#REF!</definedName>
    <definedName name="BExSA5HP306TN9XJS0TU619DLRR7" localSheetId="14" hidden="1">#REF!</definedName>
    <definedName name="BExSA5HP306TN9XJS0TU619DLRR7" hidden="1">#REF!</definedName>
    <definedName name="BExSAAVWQOOIA6B3JHQVGP08HFEM" localSheetId="20" hidden="1">#REF!</definedName>
    <definedName name="BExSAAVWQOOIA6B3JHQVGP08HFEM" localSheetId="21" hidden="1">#REF!</definedName>
    <definedName name="BExSAAVWQOOIA6B3JHQVGP08HFEM" localSheetId="14" hidden="1">#REF!</definedName>
    <definedName name="BExSAAVWQOOIA6B3JHQVGP08HFEM" hidden="1">#REF!</definedName>
    <definedName name="BExSAFJ3IICU2M7QPVE4ARYMXZKX" localSheetId="20" hidden="1">#REF!</definedName>
    <definedName name="BExSAFJ3IICU2M7QPVE4ARYMXZKX" localSheetId="21" hidden="1">#REF!</definedName>
    <definedName name="BExSAFJ3IICU2M7QPVE4ARYMXZKX" localSheetId="14" hidden="1">#REF!</definedName>
    <definedName name="BExSAFJ3IICU2M7QPVE4ARYMXZKX" hidden="1">#REF!</definedName>
    <definedName name="BExSAH6ID8OHX379UXVNGFO8J6KQ" localSheetId="20" hidden="1">#REF!</definedName>
    <definedName name="BExSAH6ID8OHX379UXVNGFO8J6KQ" localSheetId="21" hidden="1">#REF!</definedName>
    <definedName name="BExSAH6ID8OHX379UXVNGFO8J6KQ" localSheetId="14" hidden="1">#REF!</definedName>
    <definedName name="BExSAH6ID8OHX379UXVNGFO8J6KQ" hidden="1">#REF!</definedName>
    <definedName name="BExSAQBHIXGQRNIRGCJMBXUPCZQA" localSheetId="20" hidden="1">#REF!</definedName>
    <definedName name="BExSAQBHIXGQRNIRGCJMBXUPCZQA" localSheetId="21" hidden="1">#REF!</definedName>
    <definedName name="BExSAQBHIXGQRNIRGCJMBXUPCZQA" localSheetId="14" hidden="1">#REF!</definedName>
    <definedName name="BExSAQBHIXGQRNIRGCJMBXUPCZQA" hidden="1">#REF!</definedName>
    <definedName name="BExSAUTCT4P7JP57NOR9MTX33QJZ" localSheetId="20" hidden="1">#REF!</definedName>
    <definedName name="BExSAUTCT4P7JP57NOR9MTX33QJZ" localSheetId="21" hidden="1">#REF!</definedName>
    <definedName name="BExSAUTCT4P7JP57NOR9MTX33QJZ" localSheetId="14" hidden="1">#REF!</definedName>
    <definedName name="BExSAUTCT4P7JP57NOR9MTX33QJZ" hidden="1">#REF!</definedName>
    <definedName name="BExSAY9CA9TFXQ9M9FBJRGJO9T9E" localSheetId="20" hidden="1">#REF!</definedName>
    <definedName name="BExSAY9CA9TFXQ9M9FBJRGJO9T9E" localSheetId="21" hidden="1">#REF!</definedName>
    <definedName name="BExSAY9CA9TFXQ9M9FBJRGJO9T9E" localSheetId="14" hidden="1">#REF!</definedName>
    <definedName name="BExSAY9CA9TFXQ9M9FBJRGJO9T9E" hidden="1">#REF!</definedName>
    <definedName name="BExSB4JYKQ3MINI7RAYK5M8BLJDC" localSheetId="20" hidden="1">#REF!</definedName>
    <definedName name="BExSB4JYKQ3MINI7RAYK5M8BLJDC" localSheetId="21" hidden="1">#REF!</definedName>
    <definedName name="BExSB4JYKQ3MINI7RAYK5M8BLJDC" localSheetId="14" hidden="1">#REF!</definedName>
    <definedName name="BExSB4JYKQ3MINI7RAYK5M8BLJDC" hidden="1">#REF!</definedName>
    <definedName name="BExSBCY73CG3Q15P5BDLDT994XRL" localSheetId="20" hidden="1">#REF!</definedName>
    <definedName name="BExSBCY73CG3Q15P5BDLDT994XRL" localSheetId="21" hidden="1">#REF!</definedName>
    <definedName name="BExSBCY73CG3Q15P5BDLDT994XRL" localSheetId="14" hidden="1">#REF!</definedName>
    <definedName name="BExSBCY73CG3Q15P5BDLDT994XRL" hidden="1">#REF!</definedName>
    <definedName name="BExSBMOS41ZRLWYLOU29V6Y7YORR" localSheetId="20" hidden="1">#REF!</definedName>
    <definedName name="BExSBMOS41ZRLWYLOU29V6Y7YORR" localSheetId="21" hidden="1">#REF!</definedName>
    <definedName name="BExSBMOS41ZRLWYLOU29V6Y7YORR" localSheetId="14" hidden="1">#REF!</definedName>
    <definedName name="BExSBMOS41ZRLWYLOU29V6Y7YORR" hidden="1">#REF!</definedName>
    <definedName name="BExSBPZG22WAMZYIF7CZ686E8X80" localSheetId="20" hidden="1">#REF!</definedName>
    <definedName name="BExSBPZG22WAMZYIF7CZ686E8X80" localSheetId="21" hidden="1">#REF!</definedName>
    <definedName name="BExSBPZG22WAMZYIF7CZ686E8X80" localSheetId="14" hidden="1">#REF!</definedName>
    <definedName name="BExSBPZG22WAMZYIF7CZ686E8X80" hidden="1">#REF!</definedName>
    <definedName name="BExSBRBXXQMBU1TYDW1BXTEVEPRU" localSheetId="20" hidden="1">#REF!</definedName>
    <definedName name="BExSBRBXXQMBU1TYDW1BXTEVEPRU" localSheetId="21" hidden="1">#REF!</definedName>
    <definedName name="BExSBRBXXQMBU1TYDW1BXTEVEPRU" localSheetId="14" hidden="1">#REF!</definedName>
    <definedName name="BExSBRBXXQMBU1TYDW1BXTEVEPRU" hidden="1">#REF!</definedName>
    <definedName name="BExSC54998WTZ21DSL0R8UN0Y9JH" localSheetId="20" hidden="1">#REF!</definedName>
    <definedName name="BExSC54998WTZ21DSL0R8UN0Y9JH" localSheetId="21" hidden="1">#REF!</definedName>
    <definedName name="BExSC54998WTZ21DSL0R8UN0Y9JH" localSheetId="14" hidden="1">#REF!</definedName>
    <definedName name="BExSC54998WTZ21DSL0R8UN0Y9JH" hidden="1">#REF!</definedName>
    <definedName name="BExSC60N7WR9PJSNC9B7ORCX9NGY" localSheetId="20" hidden="1">#REF!</definedName>
    <definedName name="BExSC60N7WR9PJSNC9B7ORCX9NGY" localSheetId="21" hidden="1">#REF!</definedName>
    <definedName name="BExSC60N7WR9PJSNC9B7ORCX9NGY" localSheetId="14" hidden="1">#REF!</definedName>
    <definedName name="BExSC60N7WR9PJSNC9B7ORCX9NGY" hidden="1">#REF!</definedName>
    <definedName name="BExSCE99EZTILTTCE4NJJF96OYYM" localSheetId="20" hidden="1">#REF!</definedName>
    <definedName name="BExSCE99EZTILTTCE4NJJF96OYYM" localSheetId="21" hidden="1">#REF!</definedName>
    <definedName name="BExSCE99EZTILTTCE4NJJF96OYYM" localSheetId="14" hidden="1">#REF!</definedName>
    <definedName name="BExSCE99EZTILTTCE4NJJF96OYYM" hidden="1">#REF!</definedName>
    <definedName name="BExSCFWOMYELUEPWVJIRGIQZH5BV" localSheetId="20" hidden="1">#REF!</definedName>
    <definedName name="BExSCFWOMYELUEPWVJIRGIQZH5BV" localSheetId="21" hidden="1">#REF!</definedName>
    <definedName name="BExSCFWOMYELUEPWVJIRGIQZH5BV" localSheetId="14" hidden="1">#REF!</definedName>
    <definedName name="BExSCFWOMYELUEPWVJIRGIQZH5BV" hidden="1">#REF!</definedName>
    <definedName name="BExSCHUQZ2HFEWS54X67DIS8OSXZ" localSheetId="20" hidden="1">#REF!</definedName>
    <definedName name="BExSCHUQZ2HFEWS54X67DIS8OSXZ" localSheetId="21" hidden="1">#REF!</definedName>
    <definedName name="BExSCHUQZ2HFEWS54X67DIS8OSXZ" localSheetId="14" hidden="1">#REF!</definedName>
    <definedName name="BExSCHUQZ2HFEWS54X67DIS8OSXZ" hidden="1">#REF!</definedName>
    <definedName name="BExSCOG41SKKG4GYU76WRWW1CTE6" localSheetId="20" hidden="1">#REF!</definedName>
    <definedName name="BExSCOG41SKKG4GYU76WRWW1CTE6" localSheetId="21" hidden="1">#REF!</definedName>
    <definedName name="BExSCOG41SKKG4GYU76WRWW1CTE6" localSheetId="14" hidden="1">#REF!</definedName>
    <definedName name="BExSCOG41SKKG4GYU76WRWW1CTE6" hidden="1">#REF!</definedName>
    <definedName name="BExSCVC9P86YVFMRKKUVRV29MZXZ" localSheetId="20" hidden="1">#REF!</definedName>
    <definedName name="BExSCVC9P86YVFMRKKUVRV29MZXZ" localSheetId="21" hidden="1">#REF!</definedName>
    <definedName name="BExSCVC9P86YVFMRKKUVRV29MZXZ" localSheetId="14" hidden="1">#REF!</definedName>
    <definedName name="BExSCVC9P86YVFMRKKUVRV29MZXZ" hidden="1">#REF!</definedName>
    <definedName name="BExSD233CH4MU9ZMGNRF97ZV7KWU" localSheetId="20" hidden="1">#REF!</definedName>
    <definedName name="BExSD233CH4MU9ZMGNRF97ZV7KWU" localSheetId="21" hidden="1">#REF!</definedName>
    <definedName name="BExSD233CH4MU9ZMGNRF97ZV7KWU" localSheetId="14" hidden="1">#REF!</definedName>
    <definedName name="BExSD233CH4MU9ZMGNRF97ZV7KWU" hidden="1">#REF!</definedName>
    <definedName name="BExSD2U0F3BN6IN9N4R2DTTJG15H" localSheetId="20" hidden="1">#REF!</definedName>
    <definedName name="BExSD2U0F3BN6IN9N4R2DTTJG15H" localSheetId="21" hidden="1">#REF!</definedName>
    <definedName name="BExSD2U0F3BN6IN9N4R2DTTJG15H" localSheetId="14" hidden="1">#REF!</definedName>
    <definedName name="BExSD2U0F3BN6IN9N4R2DTTJG15H" hidden="1">#REF!</definedName>
    <definedName name="BExSD6A6NY15YSMFH51ST6XJY429" localSheetId="20" hidden="1">#REF!</definedName>
    <definedName name="BExSD6A6NY15YSMFH51ST6XJY429" localSheetId="21" hidden="1">#REF!</definedName>
    <definedName name="BExSD6A6NY15YSMFH51ST6XJY429" localSheetId="14" hidden="1">#REF!</definedName>
    <definedName name="BExSD6A6NY15YSMFH51ST6XJY429" hidden="1">#REF!</definedName>
    <definedName name="BExSD9VH6PF6RQ135VOEE08YXPAW" localSheetId="20" hidden="1">#REF!</definedName>
    <definedName name="BExSD9VH6PF6RQ135VOEE08YXPAW" localSheetId="21" hidden="1">#REF!</definedName>
    <definedName name="BExSD9VH6PF6RQ135VOEE08YXPAW" localSheetId="14" hidden="1">#REF!</definedName>
    <definedName name="BExSD9VH6PF6RQ135VOEE08YXPAW" hidden="1">#REF!</definedName>
    <definedName name="BExSDI9QWFD49GEZWZ3KOGM27XRB" localSheetId="20" hidden="1">#REF!</definedName>
    <definedName name="BExSDI9QWFD49GEZWZ3KOGM27XRB" localSheetId="21" hidden="1">#REF!</definedName>
    <definedName name="BExSDI9QWFD49GEZWZ3KOGM27XRB" localSheetId="14" hidden="1">#REF!</definedName>
    <definedName name="BExSDI9QWFD49GEZWZ3KOGM27XRB" hidden="1">#REF!</definedName>
    <definedName name="BExSDP5Y04WWMX2WWRITWOX8R5I9" localSheetId="20" hidden="1">#REF!</definedName>
    <definedName name="BExSDP5Y04WWMX2WWRITWOX8R5I9" localSheetId="21" hidden="1">#REF!</definedName>
    <definedName name="BExSDP5Y04WWMX2WWRITWOX8R5I9" localSheetId="14" hidden="1">#REF!</definedName>
    <definedName name="BExSDP5Y04WWMX2WWRITWOX8R5I9" hidden="1">#REF!</definedName>
    <definedName name="BExSDSGM203BJTNS9MKCBX453HMD" localSheetId="20" hidden="1">#REF!</definedName>
    <definedName name="BExSDSGM203BJTNS9MKCBX453HMD" localSheetId="21" hidden="1">#REF!</definedName>
    <definedName name="BExSDSGM203BJTNS9MKCBX453HMD" localSheetId="14" hidden="1">#REF!</definedName>
    <definedName name="BExSDSGM203BJTNS9MKCBX453HMD" hidden="1">#REF!</definedName>
    <definedName name="BExSDT20XUFXTDM37M148AXAP7HN" localSheetId="20" hidden="1">#REF!</definedName>
    <definedName name="BExSDT20XUFXTDM37M148AXAP7HN" localSheetId="21" hidden="1">#REF!</definedName>
    <definedName name="BExSDT20XUFXTDM37M148AXAP7HN" localSheetId="14" hidden="1">#REF!</definedName>
    <definedName name="BExSDT20XUFXTDM37M148AXAP7HN" hidden="1">#REF!</definedName>
    <definedName name="BExSDYLOWNTKCY92LFEDAV8LO7D3" localSheetId="20" hidden="1">#REF!</definedName>
    <definedName name="BExSDYLOWNTKCY92LFEDAV8LO7D3" localSheetId="21" hidden="1">#REF!</definedName>
    <definedName name="BExSDYLOWNTKCY92LFEDAV8LO7D3" localSheetId="14" hidden="1">#REF!</definedName>
    <definedName name="BExSDYLOWNTKCY92LFEDAV8LO7D3" hidden="1">#REF!</definedName>
    <definedName name="BExSE277VXZ807WBUB6A1UGQ1SF9" localSheetId="20" hidden="1">#REF!</definedName>
    <definedName name="BExSE277VXZ807WBUB6A1UGQ1SF9" localSheetId="21" hidden="1">#REF!</definedName>
    <definedName name="BExSE277VXZ807WBUB6A1UGQ1SF9" localSheetId="14" hidden="1">#REF!</definedName>
    <definedName name="BExSE277VXZ807WBUB6A1UGQ1SF9" hidden="1">#REF!</definedName>
    <definedName name="BExSE3EDSP4UL6G0I3DZ5SBHMUBU" localSheetId="20" hidden="1">#REF!</definedName>
    <definedName name="BExSE3EDSP4UL6G0I3DZ5SBHMUBU" localSheetId="21" hidden="1">#REF!</definedName>
    <definedName name="BExSE3EDSP4UL6G0I3DZ5SBHMUBU" localSheetId="14" hidden="1">#REF!</definedName>
    <definedName name="BExSE3EDSP4UL6G0I3DZ5SBHMUBU" hidden="1">#REF!</definedName>
    <definedName name="BExSEEHK1VLWD7JBV9SVVVIKQZ3I" localSheetId="20" hidden="1">#REF!</definedName>
    <definedName name="BExSEEHK1VLWD7JBV9SVVVIKQZ3I" localSheetId="21" hidden="1">#REF!</definedName>
    <definedName name="BExSEEHK1VLWD7JBV9SVVVIKQZ3I" localSheetId="14" hidden="1">#REF!</definedName>
    <definedName name="BExSEEHK1VLWD7JBV9SVVVIKQZ3I" hidden="1">#REF!</definedName>
    <definedName name="BExSEITYG8XAMWJ1C8VKU1MB4TEO" localSheetId="20" hidden="1">#REF!</definedName>
    <definedName name="BExSEITYG8XAMWJ1C8VKU1MB4TEO" localSheetId="21" hidden="1">#REF!</definedName>
    <definedName name="BExSEITYG8XAMWJ1C8VKU1MB4TEO" localSheetId="14" hidden="1">#REF!</definedName>
    <definedName name="BExSEITYG8XAMWJ1C8VKU1MB4TEO" hidden="1">#REF!</definedName>
    <definedName name="BExSEJKZLX37P3V33TRTFJ30BFRK" localSheetId="20" hidden="1">#REF!</definedName>
    <definedName name="BExSEJKZLX37P3V33TRTFJ30BFRK" localSheetId="21" hidden="1">#REF!</definedName>
    <definedName name="BExSEJKZLX37P3V33TRTFJ30BFRK" localSheetId="14" hidden="1">#REF!</definedName>
    <definedName name="BExSEJKZLX37P3V33TRTFJ30BFRK" hidden="1">#REF!</definedName>
    <definedName name="BExSEKXG1AW54E28IG5EODEM0JJV" localSheetId="20" hidden="1">#REF!</definedName>
    <definedName name="BExSEKXG1AW54E28IG5EODEM0JJV" localSheetId="21" hidden="1">#REF!</definedName>
    <definedName name="BExSEKXG1AW54E28IG5EODEM0JJV" localSheetId="14" hidden="1">#REF!</definedName>
    <definedName name="BExSEKXG1AW54E28IG5EODEM0JJV" hidden="1">#REF!</definedName>
    <definedName name="BExSEO84KVM8R2IV5MFH0XI3IZSN" localSheetId="20" hidden="1">#REF!</definedName>
    <definedName name="BExSEO84KVM8R2IV5MFH0XI3IZSN" localSheetId="21" hidden="1">#REF!</definedName>
    <definedName name="BExSEO84KVM8R2IV5MFH0XI3IZSN" localSheetId="14" hidden="1">#REF!</definedName>
    <definedName name="BExSEO84KVM8R2IV5MFH0XI3IZSN" hidden="1">#REF!</definedName>
    <definedName name="BExSEP9UVOAI6TMXKNK587PQ3328" localSheetId="20" hidden="1">#REF!</definedName>
    <definedName name="BExSEP9UVOAI6TMXKNK587PQ3328" localSheetId="21" hidden="1">#REF!</definedName>
    <definedName name="BExSEP9UVOAI6TMXKNK587PQ3328" localSheetId="14" hidden="1">#REF!</definedName>
    <definedName name="BExSEP9UVOAI6TMXKNK587PQ3328" hidden="1">#REF!</definedName>
    <definedName name="BExSERIU9MUGR4NPZAUJCVXUZ74I" localSheetId="20" hidden="1">#REF!</definedName>
    <definedName name="BExSERIU9MUGR4NPZAUJCVXUZ74I" localSheetId="21" hidden="1">#REF!</definedName>
    <definedName name="BExSERIU9MUGR4NPZAUJCVXUZ74I" localSheetId="14" hidden="1">#REF!</definedName>
    <definedName name="BExSERIU9MUGR4NPZAUJCVXUZ74I" hidden="1">#REF!</definedName>
    <definedName name="BExSF07QFLZCO4P6K6QF05XG7PH1" localSheetId="20" hidden="1">#REF!</definedName>
    <definedName name="BExSF07QFLZCO4P6K6QF05XG7PH1" localSheetId="21" hidden="1">#REF!</definedName>
    <definedName name="BExSF07QFLZCO4P6K6QF05XG7PH1" localSheetId="14" hidden="1">#REF!</definedName>
    <definedName name="BExSF07QFLZCO4P6K6QF05XG7PH1" hidden="1">#REF!</definedName>
    <definedName name="BExSFJ8ZAGQ63A4MVMZRQWLVRGQ5" localSheetId="20" hidden="1">#REF!</definedName>
    <definedName name="BExSFJ8ZAGQ63A4MVMZRQWLVRGQ5" localSheetId="21" hidden="1">#REF!</definedName>
    <definedName name="BExSFJ8ZAGQ63A4MVMZRQWLVRGQ5" localSheetId="14" hidden="1">#REF!</definedName>
    <definedName name="BExSFJ8ZAGQ63A4MVMZRQWLVRGQ5" hidden="1">#REF!</definedName>
    <definedName name="BExSFKQRST2S9KXWWLCXYLKSF4G1" localSheetId="20" hidden="1">#REF!</definedName>
    <definedName name="BExSFKQRST2S9KXWWLCXYLKSF4G1" localSheetId="21" hidden="1">#REF!</definedName>
    <definedName name="BExSFKQRST2S9KXWWLCXYLKSF4G1" localSheetId="14" hidden="1">#REF!</definedName>
    <definedName name="BExSFKQRST2S9KXWWLCXYLKSF4G1" hidden="1">#REF!</definedName>
    <definedName name="BExSFOHO6VZ5Y463KL3XYTZBVE3P" localSheetId="20" hidden="1">#REF!</definedName>
    <definedName name="BExSFOHO6VZ5Y463KL3XYTZBVE3P" localSheetId="21" hidden="1">#REF!</definedName>
    <definedName name="BExSFOHO6VZ5Y463KL3XYTZBVE3P" localSheetId="14" hidden="1">#REF!</definedName>
    <definedName name="BExSFOHO6VZ5Y463KL3XYTZBVE3P" hidden="1">#REF!</definedName>
    <definedName name="BExSFY2ZJOYUEYBX21QZ7AMN2WK1" localSheetId="20" hidden="1">#REF!</definedName>
    <definedName name="BExSFY2ZJOYUEYBX21QZ7AMN2WK1" localSheetId="21" hidden="1">#REF!</definedName>
    <definedName name="BExSFY2ZJOYUEYBX21QZ7AMN2WK1" localSheetId="14" hidden="1">#REF!</definedName>
    <definedName name="BExSFY2ZJOYUEYBX21QZ7AMN2WK1" hidden="1">#REF!</definedName>
    <definedName name="BExSFYDRRTAZVPXRWUF5PDQ97WFF" localSheetId="20" hidden="1">#REF!</definedName>
    <definedName name="BExSFYDRRTAZVPXRWUF5PDQ97WFF" localSheetId="21" hidden="1">#REF!</definedName>
    <definedName name="BExSFYDRRTAZVPXRWUF5PDQ97WFF" localSheetId="14" hidden="1">#REF!</definedName>
    <definedName name="BExSFYDRRTAZVPXRWUF5PDQ97WFF" hidden="1">#REF!</definedName>
    <definedName name="BExSFZVPFTXA3F0IJ2NGH1GXX9R7" localSheetId="20" hidden="1">#REF!</definedName>
    <definedName name="BExSFZVPFTXA3F0IJ2NGH1GXX9R7" localSheetId="21" hidden="1">#REF!</definedName>
    <definedName name="BExSFZVPFTXA3F0IJ2NGH1GXX9R7" localSheetId="14" hidden="1">#REF!</definedName>
    <definedName name="BExSFZVPFTXA3F0IJ2NGH1GXX9R7" hidden="1">#REF!</definedName>
    <definedName name="BExSG2Q34XRC1K28H4XG6PQM3FTW" localSheetId="20" hidden="1">#REF!</definedName>
    <definedName name="BExSG2Q34XRC1K28H4XG6PQM3FTW" localSheetId="21" hidden="1">#REF!</definedName>
    <definedName name="BExSG2Q34XRC1K28H4XG6PQM3FTW" localSheetId="14" hidden="1">#REF!</definedName>
    <definedName name="BExSG2Q34XRC1K28H4XG6PQM3FTW" hidden="1">#REF!</definedName>
    <definedName name="BExSG90Q4ZUU2IPGDYOM169NJV9S" localSheetId="20" hidden="1">#REF!</definedName>
    <definedName name="BExSG90Q4ZUU2IPGDYOM169NJV9S" localSheetId="21" hidden="1">#REF!</definedName>
    <definedName name="BExSG90Q4ZUU2IPGDYOM169NJV9S" localSheetId="14" hidden="1">#REF!</definedName>
    <definedName name="BExSG90Q4ZUU2IPGDYOM169NJV9S" hidden="1">#REF!</definedName>
    <definedName name="BExSG9X3DU845PNXYJGGLBQY2UHG" localSheetId="20" hidden="1">#REF!</definedName>
    <definedName name="BExSG9X3DU845PNXYJGGLBQY2UHG" localSheetId="21" hidden="1">#REF!</definedName>
    <definedName name="BExSG9X3DU845PNXYJGGLBQY2UHG" localSheetId="14" hidden="1">#REF!</definedName>
    <definedName name="BExSG9X3DU845PNXYJGGLBQY2UHG" hidden="1">#REF!</definedName>
    <definedName name="BExSGE45J27MDUUNXW7Z8Q33UAON" localSheetId="20" hidden="1">#REF!</definedName>
    <definedName name="BExSGE45J27MDUUNXW7Z8Q33UAON" localSheetId="21" hidden="1">#REF!</definedName>
    <definedName name="BExSGE45J27MDUUNXW7Z8Q33UAON" localSheetId="14" hidden="1">#REF!</definedName>
    <definedName name="BExSGE45J27MDUUNXW7Z8Q33UAON" hidden="1">#REF!</definedName>
    <definedName name="BExSGE9LY91Q0URHB4YAMX0UAMYI" localSheetId="20" hidden="1">#REF!</definedName>
    <definedName name="BExSGE9LY91Q0URHB4YAMX0UAMYI" localSheetId="21" hidden="1">#REF!</definedName>
    <definedName name="BExSGE9LY91Q0URHB4YAMX0UAMYI" localSheetId="14" hidden="1">#REF!</definedName>
    <definedName name="BExSGE9LY91Q0URHB4YAMX0UAMYI" hidden="1">#REF!</definedName>
    <definedName name="BExSGLB2URTLBCKBB4Y885W925F2" localSheetId="20" hidden="1">#REF!</definedName>
    <definedName name="BExSGLB2URTLBCKBB4Y885W925F2" localSheetId="21" hidden="1">#REF!</definedName>
    <definedName name="BExSGLB2URTLBCKBB4Y885W925F2" localSheetId="14" hidden="1">#REF!</definedName>
    <definedName name="BExSGLB2URTLBCKBB4Y885W925F2" hidden="1">#REF!</definedName>
    <definedName name="BExSGNEL2G0PC04ATVS20W5179EK" localSheetId="20" hidden="1">#REF!</definedName>
    <definedName name="BExSGNEL2G0PC04ATVS20W5179EK" localSheetId="21" hidden="1">#REF!</definedName>
    <definedName name="BExSGNEL2G0PC04ATVS20W5179EK" localSheetId="14" hidden="1">#REF!</definedName>
    <definedName name="BExSGNEL2G0PC04ATVS20W5179EK" hidden="1">#REF!</definedName>
    <definedName name="BExSGOAYG73SFWOPAQV80P710GID" localSheetId="20" hidden="1">#REF!</definedName>
    <definedName name="BExSGOAYG73SFWOPAQV80P710GID" localSheetId="21" hidden="1">#REF!</definedName>
    <definedName name="BExSGOAYG73SFWOPAQV80P710GID" localSheetId="14" hidden="1">#REF!</definedName>
    <definedName name="BExSGOAYG73SFWOPAQV80P710GID" hidden="1">#REF!</definedName>
    <definedName name="BExSGOWJHRW7FWKLO2EHUOOGHNAF" localSheetId="20" hidden="1">#REF!</definedName>
    <definedName name="BExSGOWJHRW7FWKLO2EHUOOGHNAF" localSheetId="21" hidden="1">#REF!</definedName>
    <definedName name="BExSGOWJHRW7FWKLO2EHUOOGHNAF" localSheetId="14" hidden="1">#REF!</definedName>
    <definedName name="BExSGOWJHRW7FWKLO2EHUOOGHNAF" hidden="1">#REF!</definedName>
    <definedName name="BExSGOWJTAP41ZV5Q23H7MI9C76W" localSheetId="20" hidden="1">#REF!</definedName>
    <definedName name="BExSGOWJTAP41ZV5Q23H7MI9C76W" localSheetId="21" hidden="1">#REF!</definedName>
    <definedName name="BExSGOWJTAP41ZV5Q23H7MI9C76W" localSheetId="14" hidden="1">#REF!</definedName>
    <definedName name="BExSGOWJTAP41ZV5Q23H7MI9C76W" hidden="1">#REF!</definedName>
    <definedName name="BExSGR5JQVX2HQ0PKCGZNSSUM1RV" localSheetId="20" hidden="1">#REF!</definedName>
    <definedName name="BExSGR5JQVX2HQ0PKCGZNSSUM1RV" localSheetId="21" hidden="1">#REF!</definedName>
    <definedName name="BExSGR5JQVX2HQ0PKCGZNSSUM1RV" localSheetId="14" hidden="1">#REF!</definedName>
    <definedName name="BExSGR5JQVX2HQ0PKCGZNSSUM1RV" hidden="1">#REF!</definedName>
    <definedName name="BExSGT3MKX7YVLVP6YLL6KVO8UGV" localSheetId="20" hidden="1">#REF!</definedName>
    <definedName name="BExSGT3MKX7YVLVP6YLL6KVO8UGV" localSheetId="21" hidden="1">#REF!</definedName>
    <definedName name="BExSGT3MKX7YVLVP6YLL6KVO8UGV" localSheetId="14" hidden="1">#REF!</definedName>
    <definedName name="BExSGT3MKX7YVLVP6YLL6KVO8UGV" hidden="1">#REF!</definedName>
    <definedName name="BExSGVHX69GJZHD99DKE4RZ042B1" localSheetId="20" hidden="1">#REF!</definedName>
    <definedName name="BExSGVHX69GJZHD99DKE4RZ042B1" localSheetId="21" hidden="1">#REF!</definedName>
    <definedName name="BExSGVHX69GJZHD99DKE4RZ042B1" localSheetId="14" hidden="1">#REF!</definedName>
    <definedName name="BExSGVHX69GJZHD99DKE4RZ042B1" hidden="1">#REF!</definedName>
    <definedName name="BExSGZJO4J4ZO04E2N2ECVYS9DEZ" localSheetId="20" hidden="1">#REF!</definedName>
    <definedName name="BExSGZJO4J4ZO04E2N2ECVYS9DEZ" localSheetId="21" hidden="1">#REF!</definedName>
    <definedName name="BExSGZJO4J4ZO04E2N2ECVYS9DEZ" localSheetId="14" hidden="1">#REF!</definedName>
    <definedName name="BExSGZJO4J4ZO04E2N2ECVYS9DEZ" hidden="1">#REF!</definedName>
    <definedName name="BExSHAHFHS7MMNJR8JPVABRGBVIT" localSheetId="20" hidden="1">#REF!</definedName>
    <definedName name="BExSHAHFHS7MMNJR8JPVABRGBVIT" localSheetId="21" hidden="1">#REF!</definedName>
    <definedName name="BExSHAHFHS7MMNJR8JPVABRGBVIT" localSheetId="14" hidden="1">#REF!</definedName>
    <definedName name="BExSHAHFHS7MMNJR8JPVABRGBVIT" hidden="1">#REF!</definedName>
    <definedName name="BExSHGH88QZWW4RNAX4YKAZ5JEBL" localSheetId="20" hidden="1">#REF!</definedName>
    <definedName name="BExSHGH88QZWW4RNAX4YKAZ5JEBL" localSheetId="21" hidden="1">#REF!</definedName>
    <definedName name="BExSHGH88QZWW4RNAX4YKAZ5JEBL" localSheetId="14" hidden="1">#REF!</definedName>
    <definedName name="BExSHGH88QZWW4RNAX4YKAZ5JEBL" hidden="1">#REF!</definedName>
    <definedName name="BExSHOKK1OO3CX9Z28C58E5J1D9W" localSheetId="20" hidden="1">#REF!</definedName>
    <definedName name="BExSHOKK1OO3CX9Z28C58E5J1D9W" localSheetId="21" hidden="1">#REF!</definedName>
    <definedName name="BExSHOKK1OO3CX9Z28C58E5J1D9W" localSheetId="14" hidden="1">#REF!</definedName>
    <definedName name="BExSHOKK1OO3CX9Z28C58E5J1D9W" hidden="1">#REF!</definedName>
    <definedName name="BExSHQD8KYLTQGDXIRKCHQQ7MKIH" localSheetId="20" hidden="1">#REF!</definedName>
    <definedName name="BExSHQD8KYLTQGDXIRKCHQQ7MKIH" localSheetId="21" hidden="1">#REF!</definedName>
    <definedName name="BExSHQD8KYLTQGDXIRKCHQQ7MKIH" localSheetId="14" hidden="1">#REF!</definedName>
    <definedName name="BExSHQD8KYLTQGDXIRKCHQQ7MKIH" hidden="1">#REF!</definedName>
    <definedName name="BExSHVGPIAHXI97UBLI9G4I4M29F" localSheetId="20" hidden="1">#REF!</definedName>
    <definedName name="BExSHVGPIAHXI97UBLI9G4I4M29F" localSheetId="21" hidden="1">#REF!</definedName>
    <definedName name="BExSHVGPIAHXI97UBLI9G4I4M29F" localSheetId="14" hidden="1">#REF!</definedName>
    <definedName name="BExSHVGPIAHXI97UBLI9G4I4M29F" hidden="1">#REF!</definedName>
    <definedName name="BExSI0K2YL3HTCQAD8A7TR4QCUR6" localSheetId="20" hidden="1">#REF!</definedName>
    <definedName name="BExSI0K2YL3HTCQAD8A7TR4QCUR6" localSheetId="21" hidden="1">#REF!</definedName>
    <definedName name="BExSI0K2YL3HTCQAD8A7TR4QCUR6" localSheetId="14" hidden="1">#REF!</definedName>
    <definedName name="BExSI0K2YL3HTCQAD8A7TR4QCUR6" hidden="1">#REF!</definedName>
    <definedName name="BExSIFUDNRWXWIWNGCCFOOD8WIAZ" localSheetId="20" hidden="1">#REF!</definedName>
    <definedName name="BExSIFUDNRWXWIWNGCCFOOD8WIAZ" localSheetId="21" hidden="1">#REF!</definedName>
    <definedName name="BExSIFUDNRWXWIWNGCCFOOD8WIAZ" localSheetId="14" hidden="1">#REF!</definedName>
    <definedName name="BExSIFUDNRWXWIWNGCCFOOD8WIAZ" hidden="1">#REF!</definedName>
    <definedName name="BExTTZNS2PBCR93C9IUW49UZ4I6T" localSheetId="20" hidden="1">#REF!</definedName>
    <definedName name="BExTTZNS2PBCR93C9IUW49UZ4I6T" localSheetId="21" hidden="1">#REF!</definedName>
    <definedName name="BExTTZNS2PBCR93C9IUW49UZ4I6T" localSheetId="14" hidden="1">#REF!</definedName>
    <definedName name="BExTTZNS2PBCR93C9IUW49UZ4I6T" hidden="1">#REF!</definedName>
    <definedName name="BExTU2YFQ25JQ6MEMRHHN66VLTPJ" localSheetId="20" hidden="1">#REF!</definedName>
    <definedName name="BExTU2YFQ25JQ6MEMRHHN66VLTPJ" localSheetId="21" hidden="1">#REF!</definedName>
    <definedName name="BExTU2YFQ25JQ6MEMRHHN66VLTPJ" localSheetId="14" hidden="1">#REF!</definedName>
    <definedName name="BExTU2YFQ25JQ6MEMRHHN66VLTPJ" hidden="1">#REF!</definedName>
    <definedName name="BExTU75IOII1V5O0C9X2VAYYVJUG" localSheetId="20" hidden="1">#REF!</definedName>
    <definedName name="BExTU75IOII1V5O0C9X2VAYYVJUG" localSheetId="21" hidden="1">#REF!</definedName>
    <definedName name="BExTU75IOII1V5O0C9X2VAYYVJUG" localSheetId="14" hidden="1">#REF!</definedName>
    <definedName name="BExTU75IOII1V5O0C9X2VAYYVJUG" hidden="1">#REF!</definedName>
    <definedName name="BExTUA5F7V4LUIIAM17J3A8XF3JE" localSheetId="20" hidden="1">#REF!</definedName>
    <definedName name="BExTUA5F7V4LUIIAM17J3A8XF3JE" localSheetId="21" hidden="1">#REF!</definedName>
    <definedName name="BExTUA5F7V4LUIIAM17J3A8XF3JE" localSheetId="14" hidden="1">#REF!</definedName>
    <definedName name="BExTUA5F7V4LUIIAM17J3A8XF3JE" hidden="1">#REF!</definedName>
    <definedName name="BExTUBY3AA9B91YRRWFOT21LUL8Q" localSheetId="20" hidden="1">#REF!</definedName>
    <definedName name="BExTUBY3AA9B91YRRWFOT21LUL8Q" localSheetId="21" hidden="1">#REF!</definedName>
    <definedName name="BExTUBY3AA9B91YRRWFOT21LUL8Q" localSheetId="14" hidden="1">#REF!</definedName>
    <definedName name="BExTUBY3AA9B91YRRWFOT21LUL8Q" hidden="1">#REF!</definedName>
    <definedName name="BExTUJ53ANGZ3H1KDK4CR4Q0OD6P" localSheetId="20" hidden="1">#REF!</definedName>
    <definedName name="BExTUJ53ANGZ3H1KDK4CR4Q0OD6P" localSheetId="21" hidden="1">#REF!</definedName>
    <definedName name="BExTUJ53ANGZ3H1KDK4CR4Q0OD6P" localSheetId="14" hidden="1">#REF!</definedName>
    <definedName name="BExTUJ53ANGZ3H1KDK4CR4Q0OD6P" hidden="1">#REF!</definedName>
    <definedName name="BExTUKXSZBM7C57G6NGLWGU4WOHY" localSheetId="20" hidden="1">#REF!</definedName>
    <definedName name="BExTUKXSZBM7C57G6NGLWGU4WOHY" localSheetId="21" hidden="1">#REF!</definedName>
    <definedName name="BExTUKXSZBM7C57G6NGLWGU4WOHY" localSheetId="14" hidden="1">#REF!</definedName>
    <definedName name="BExTUKXSZBM7C57G6NGLWGU4WOHY" hidden="1">#REF!</definedName>
    <definedName name="BExTUNC5INBE8Y5OA5GQUTXX6QJW" localSheetId="20" hidden="1">#REF!</definedName>
    <definedName name="BExTUNC5INBE8Y5OA5GQUTXX6QJW" localSheetId="21" hidden="1">#REF!</definedName>
    <definedName name="BExTUNC5INBE8Y5OA5GQUTXX6QJW" localSheetId="14" hidden="1">#REF!</definedName>
    <definedName name="BExTUNC5INBE8Y5OA5GQUTXX6QJW" hidden="1">#REF!</definedName>
    <definedName name="BExTUSQCFFYZCDNHWHADBC2E1ZP1" localSheetId="20" hidden="1">#REF!</definedName>
    <definedName name="BExTUSQCFFYZCDNHWHADBC2E1ZP1" localSheetId="21" hidden="1">#REF!</definedName>
    <definedName name="BExTUSQCFFYZCDNHWHADBC2E1ZP1" localSheetId="14" hidden="1">#REF!</definedName>
    <definedName name="BExTUSQCFFYZCDNHWHADBC2E1ZP1" hidden="1">#REF!</definedName>
    <definedName name="BExTUV4NQDZVAENZPSZGF7A3DDFN" localSheetId="20" hidden="1">#REF!</definedName>
    <definedName name="BExTUV4NQDZVAENZPSZGF7A3DDFN" localSheetId="21" hidden="1">#REF!</definedName>
    <definedName name="BExTUV4NQDZVAENZPSZGF7A3DDFN" localSheetId="14" hidden="1">#REF!</definedName>
    <definedName name="BExTUV4NQDZVAENZPSZGF7A3DDFN" hidden="1">#REF!</definedName>
    <definedName name="BExTUVFGOJEYS28JURA5KHQFDU5J" localSheetId="20" hidden="1">#REF!</definedName>
    <definedName name="BExTUVFGOJEYS28JURA5KHQFDU5J" localSheetId="21" hidden="1">#REF!</definedName>
    <definedName name="BExTUVFGOJEYS28JURA5KHQFDU5J" localSheetId="14" hidden="1">#REF!</definedName>
    <definedName name="BExTUVFGOJEYS28JURA5KHQFDU5J" hidden="1">#REF!</definedName>
    <definedName name="BExTUW10U40QCYGHM5NJ3YR1O5SP" localSheetId="20" hidden="1">#REF!</definedName>
    <definedName name="BExTUW10U40QCYGHM5NJ3YR1O5SP" localSheetId="21" hidden="1">#REF!</definedName>
    <definedName name="BExTUW10U40QCYGHM5NJ3YR1O5SP" localSheetId="14" hidden="1">#REF!</definedName>
    <definedName name="BExTUW10U40QCYGHM5NJ3YR1O5SP" hidden="1">#REF!</definedName>
    <definedName name="BExTUWXFQHINU66YG82BI20ATMB5" localSheetId="20" hidden="1">#REF!</definedName>
    <definedName name="BExTUWXFQHINU66YG82BI20ATMB5" localSheetId="21" hidden="1">#REF!</definedName>
    <definedName name="BExTUWXFQHINU66YG82BI20ATMB5" localSheetId="14" hidden="1">#REF!</definedName>
    <definedName name="BExTUWXFQHINU66YG82BI20ATMB5" hidden="1">#REF!</definedName>
    <definedName name="BExTUY9WNSJ91GV8CP0SKJTEIV82" localSheetId="20" hidden="1">#REF!</definedName>
    <definedName name="BExTUY9WNSJ91GV8CP0SKJTEIV82" localSheetId="21" hidden="1">#REF!</definedName>
    <definedName name="BExTUY9WNSJ91GV8CP0SKJTEIV82" localSheetId="14" hidden="1">#REF!</definedName>
    <definedName name="BExTUY9WNSJ91GV8CP0SKJTEIV82" hidden="1">#REF!</definedName>
    <definedName name="BExTV67VIM8PV6KO253M4DUBJQLC" localSheetId="20" hidden="1">#REF!</definedName>
    <definedName name="BExTV67VIM8PV6KO253M4DUBJQLC" localSheetId="21" hidden="1">#REF!</definedName>
    <definedName name="BExTV67VIM8PV6KO253M4DUBJQLC" localSheetId="14" hidden="1">#REF!</definedName>
    <definedName name="BExTV67VIM8PV6KO253M4DUBJQLC" hidden="1">#REF!</definedName>
    <definedName name="BExTVELZCF2YA5L6F23BYZZR6WHF" localSheetId="20" hidden="1">#REF!</definedName>
    <definedName name="BExTVELZCF2YA5L6F23BYZZR6WHF" localSheetId="21" hidden="1">#REF!</definedName>
    <definedName name="BExTVELZCF2YA5L6F23BYZZR6WHF" localSheetId="14" hidden="1">#REF!</definedName>
    <definedName name="BExTVELZCF2YA5L6F23BYZZR6WHF" hidden="1">#REF!</definedName>
    <definedName name="BExTVGPIQZ99YFXUC8OONUX5BD42" localSheetId="20" hidden="1">#REF!</definedName>
    <definedName name="BExTVGPIQZ99YFXUC8OONUX5BD42" localSheetId="21" hidden="1">#REF!</definedName>
    <definedName name="BExTVGPIQZ99YFXUC8OONUX5BD42" localSheetId="14" hidden="1">#REF!</definedName>
    <definedName name="BExTVGPIQZ99YFXUC8OONUX5BD42" hidden="1">#REF!</definedName>
    <definedName name="BExTVQG4F5RF0LZXG06AZ6EU1GQ3" localSheetId="20" hidden="1">#REF!</definedName>
    <definedName name="BExTVQG4F5RF0LZXG06AZ6EU1GQ3" localSheetId="21" hidden="1">#REF!</definedName>
    <definedName name="BExTVQG4F5RF0LZXG06AZ6EU1GQ3" localSheetId="14" hidden="1">#REF!</definedName>
    <definedName name="BExTVQG4F5RF0LZXG06AZ6EU1GQ3" hidden="1">#REF!</definedName>
    <definedName name="BExTVZQLP9VFLEYQ9280W13X7E8K" localSheetId="20" hidden="1">#REF!</definedName>
    <definedName name="BExTVZQLP9VFLEYQ9280W13X7E8K" localSheetId="21" hidden="1">#REF!</definedName>
    <definedName name="BExTVZQLP9VFLEYQ9280W13X7E8K" localSheetId="14" hidden="1">#REF!</definedName>
    <definedName name="BExTVZQLP9VFLEYQ9280W13X7E8K" hidden="1">#REF!</definedName>
    <definedName name="BExTWB4LA1PODQOH4LDTHQKBN16K" localSheetId="20" hidden="1">#REF!</definedName>
    <definedName name="BExTWB4LA1PODQOH4LDTHQKBN16K" localSheetId="21" hidden="1">#REF!</definedName>
    <definedName name="BExTWB4LA1PODQOH4LDTHQKBN16K" localSheetId="14" hidden="1">#REF!</definedName>
    <definedName name="BExTWB4LA1PODQOH4LDTHQKBN16K" hidden="1">#REF!</definedName>
    <definedName name="BExTWI0Q8AWXUA3ZN7I5V3QK2KM1" localSheetId="20" hidden="1">#REF!</definedName>
    <definedName name="BExTWI0Q8AWXUA3ZN7I5V3QK2KM1" localSheetId="21" hidden="1">#REF!</definedName>
    <definedName name="BExTWI0Q8AWXUA3ZN7I5V3QK2KM1" localSheetId="14" hidden="1">#REF!</definedName>
    <definedName name="BExTWI0Q8AWXUA3ZN7I5V3QK2KM1" hidden="1">#REF!</definedName>
    <definedName name="BExTWJTIA3WUW1PUWXAOP9O8NKLZ" localSheetId="20" hidden="1">#REF!</definedName>
    <definedName name="BExTWJTIA3WUW1PUWXAOP9O8NKLZ" localSheetId="21" hidden="1">#REF!</definedName>
    <definedName name="BExTWJTIA3WUW1PUWXAOP9O8NKLZ" localSheetId="14" hidden="1">#REF!</definedName>
    <definedName name="BExTWJTIA3WUW1PUWXAOP9O8NKLZ" hidden="1">#REF!</definedName>
    <definedName name="BExTWW95OX07FNA01WF5MSSSFQLX" localSheetId="20" hidden="1">#REF!</definedName>
    <definedName name="BExTWW95OX07FNA01WF5MSSSFQLX" localSheetId="21" hidden="1">#REF!</definedName>
    <definedName name="BExTWW95OX07FNA01WF5MSSSFQLX" localSheetId="14" hidden="1">#REF!</definedName>
    <definedName name="BExTWW95OX07FNA01WF5MSSSFQLX" hidden="1">#REF!</definedName>
    <definedName name="BExTX005F4GLW03J0PLPRPMI1SEG" localSheetId="20" hidden="1">#REF!</definedName>
    <definedName name="BExTX005F4GLW03J0PLPRPMI1SEG" localSheetId="21" hidden="1">#REF!</definedName>
    <definedName name="BExTX005F4GLW03J0PLPRPMI1SEG" localSheetId="14" hidden="1">#REF!</definedName>
    <definedName name="BExTX005F4GLW03J0PLPRPMI1SEG" hidden="1">#REF!</definedName>
    <definedName name="BExTX476KI0RNB71XI5TYMANSGBG" localSheetId="20" hidden="1">#REF!</definedName>
    <definedName name="BExTX476KI0RNB71XI5TYMANSGBG" localSheetId="21" hidden="1">#REF!</definedName>
    <definedName name="BExTX476KI0RNB71XI5TYMANSGBG" localSheetId="14" hidden="1">#REF!</definedName>
    <definedName name="BExTX476KI0RNB71XI5TYMANSGBG" hidden="1">#REF!</definedName>
    <definedName name="BExTXBJFKNSCUO7IOL6CSKERP06D" localSheetId="20" hidden="1">#REF!</definedName>
    <definedName name="BExTXBJFKNSCUO7IOL6CSKERP06D" localSheetId="21" hidden="1">#REF!</definedName>
    <definedName name="BExTXBJFKNSCUO7IOL6CSKERP06D" localSheetId="14" hidden="1">#REF!</definedName>
    <definedName name="BExTXBJFKNSCUO7IOL6CSKERP06D" hidden="1">#REF!</definedName>
    <definedName name="BExTXDMZDQ9U1FD9T7F79J29SYYN" localSheetId="20" hidden="1">#REF!</definedName>
    <definedName name="BExTXDMZDQ9U1FD9T7F79J29SYYN" localSheetId="21" hidden="1">#REF!</definedName>
    <definedName name="BExTXDMZDQ9U1FD9T7F79J29SYYN" localSheetId="14" hidden="1">#REF!</definedName>
    <definedName name="BExTXDMZDQ9U1FD9T7F79J29SYYN" hidden="1">#REF!</definedName>
    <definedName name="BExTXJ6HBAIXMMWKZTJNFDYVZCAY" localSheetId="20" hidden="1">#REF!</definedName>
    <definedName name="BExTXJ6HBAIXMMWKZTJNFDYVZCAY" localSheetId="21" hidden="1">#REF!</definedName>
    <definedName name="BExTXJ6HBAIXMMWKZTJNFDYVZCAY" localSheetId="14" hidden="1">#REF!</definedName>
    <definedName name="BExTXJ6HBAIXMMWKZTJNFDYVZCAY" hidden="1">#REF!</definedName>
    <definedName name="BExTXT812NQT8GAEGH738U29BI0D" localSheetId="20" hidden="1">#REF!</definedName>
    <definedName name="BExTXT812NQT8GAEGH738U29BI0D" localSheetId="21" hidden="1">#REF!</definedName>
    <definedName name="BExTXT812NQT8GAEGH738U29BI0D" localSheetId="14" hidden="1">#REF!</definedName>
    <definedName name="BExTXT812NQT8GAEGH738U29BI0D" hidden="1">#REF!</definedName>
    <definedName name="BExTXWIP2TFPTQ76NHFOB72NICRZ" localSheetId="20" hidden="1">#REF!</definedName>
    <definedName name="BExTXWIP2TFPTQ76NHFOB72NICRZ" localSheetId="21" hidden="1">#REF!</definedName>
    <definedName name="BExTXWIP2TFPTQ76NHFOB72NICRZ" localSheetId="14" hidden="1">#REF!</definedName>
    <definedName name="BExTXWIP2TFPTQ76NHFOB72NICRZ" hidden="1">#REF!</definedName>
    <definedName name="BExTY5T62H651VC86QM4X7E28JVA" localSheetId="20" hidden="1">#REF!</definedName>
    <definedName name="BExTY5T62H651VC86QM4X7E28JVA" localSheetId="21" hidden="1">#REF!</definedName>
    <definedName name="BExTY5T62H651VC86QM4X7E28JVA" localSheetId="14" hidden="1">#REF!</definedName>
    <definedName name="BExTY5T62H651VC86QM4X7E28JVA" hidden="1">#REF!</definedName>
    <definedName name="BExTYB7EHGVTJ4RSYOXWSG87U5WI" localSheetId="20" hidden="1">#REF!</definedName>
    <definedName name="BExTYB7EHGVTJ4RSYOXWSG87U5WI" localSheetId="21" hidden="1">#REF!</definedName>
    <definedName name="BExTYB7EHGVTJ4RSYOXWSG87U5WI" localSheetId="14" hidden="1">#REF!</definedName>
    <definedName name="BExTYB7EHGVTJ4RSYOXWSG87U5WI" hidden="1">#REF!</definedName>
    <definedName name="BExTYC93RS0KNKFOD35WG37LS9LY" localSheetId="20" hidden="1">#REF!</definedName>
    <definedName name="BExTYC93RS0KNKFOD35WG37LS9LY" localSheetId="21" hidden="1">#REF!</definedName>
    <definedName name="BExTYC93RS0KNKFOD35WG37LS9LY" localSheetId="14" hidden="1">#REF!</definedName>
    <definedName name="BExTYC93RS0KNKFOD35WG37LS9LY" hidden="1">#REF!</definedName>
    <definedName name="BExTYKCEFJ83LZM95M1V7CSFQVEA" localSheetId="20" hidden="1">#REF!</definedName>
    <definedName name="BExTYKCEFJ83LZM95M1V7CSFQVEA" localSheetId="21" hidden="1">#REF!</definedName>
    <definedName name="BExTYKCEFJ83LZM95M1V7CSFQVEA" localSheetId="14" hidden="1">#REF!</definedName>
    <definedName name="BExTYKCEFJ83LZM95M1V7CSFQVEA" hidden="1">#REF!</definedName>
    <definedName name="BExTYPLA9N640MFRJJQPKXT7P88M" localSheetId="20" hidden="1">#REF!</definedName>
    <definedName name="BExTYPLA9N640MFRJJQPKXT7P88M" localSheetId="21" hidden="1">#REF!</definedName>
    <definedName name="BExTYPLA9N640MFRJJQPKXT7P88M" localSheetId="14" hidden="1">#REF!</definedName>
    <definedName name="BExTYPLA9N640MFRJJQPKXT7P88M" hidden="1">#REF!</definedName>
    <definedName name="BExTYW1794M1TLJ2QQQCEEUZN18F" localSheetId="20" hidden="1">#REF!</definedName>
    <definedName name="BExTYW1794M1TLJ2QQQCEEUZN18F" localSheetId="21" hidden="1">#REF!</definedName>
    <definedName name="BExTYW1794M1TLJ2QQQCEEUZN18F" localSheetId="14" hidden="1">#REF!</definedName>
    <definedName name="BExTYW1794M1TLJ2QQQCEEUZN18F" hidden="1">#REF!</definedName>
    <definedName name="BExTZ7F71SNTOX4LLZCK5R9VUMIJ" localSheetId="20" hidden="1">#REF!</definedName>
    <definedName name="BExTZ7F71SNTOX4LLZCK5R9VUMIJ" localSheetId="21" hidden="1">#REF!</definedName>
    <definedName name="BExTZ7F71SNTOX4LLZCK5R9VUMIJ" localSheetId="14" hidden="1">#REF!</definedName>
    <definedName name="BExTZ7F71SNTOX4LLZCK5R9VUMIJ" hidden="1">#REF!</definedName>
    <definedName name="BExTZ80SWE36T1QSIIPJU7NJ65JL" localSheetId="20" hidden="1">#REF!</definedName>
    <definedName name="BExTZ80SWE36T1QSIIPJU7NJ65JL" localSheetId="21" hidden="1">#REF!</definedName>
    <definedName name="BExTZ80SWE36T1QSIIPJU7NJ65JL" localSheetId="14" hidden="1">#REF!</definedName>
    <definedName name="BExTZ80SWE36T1QSIIPJU7NJ65JL" hidden="1">#REF!</definedName>
    <definedName name="BExTZ869RSO739T4Q78JLOVO7G0C" localSheetId="20" hidden="1">#REF!</definedName>
    <definedName name="BExTZ869RSO739T4Q78JLOVO7G0C" localSheetId="21" hidden="1">#REF!</definedName>
    <definedName name="BExTZ869RSO739T4Q78JLOVO7G0C" localSheetId="14" hidden="1">#REF!</definedName>
    <definedName name="BExTZ869RSO739T4Q78JLOVO7G0C" hidden="1">#REF!</definedName>
    <definedName name="BExTZ8X5G9S3PA4FPSNK7T69W7QT" localSheetId="20" hidden="1">#REF!</definedName>
    <definedName name="BExTZ8X5G9S3PA4FPSNK7T69W7QT" localSheetId="21" hidden="1">#REF!</definedName>
    <definedName name="BExTZ8X5G9S3PA4FPSNK7T69W7QT" localSheetId="14" hidden="1">#REF!</definedName>
    <definedName name="BExTZ8X5G9S3PA4FPSNK7T69W7QT" hidden="1">#REF!</definedName>
    <definedName name="BExTZ97Y0RMR8V5BI9F2H4MFB77O" localSheetId="20" hidden="1">#REF!</definedName>
    <definedName name="BExTZ97Y0RMR8V5BI9F2H4MFB77O" localSheetId="21" hidden="1">#REF!</definedName>
    <definedName name="BExTZ97Y0RMR8V5BI9F2H4MFB77O" localSheetId="14" hidden="1">#REF!</definedName>
    <definedName name="BExTZ97Y0RMR8V5BI9F2H4MFB77O" hidden="1">#REF!</definedName>
    <definedName name="BExTZK5PMCAXJL4DUIGL6H9Y8U4C" localSheetId="20" hidden="1">#REF!</definedName>
    <definedName name="BExTZK5PMCAXJL4DUIGL6H9Y8U4C" localSheetId="21" hidden="1">#REF!</definedName>
    <definedName name="BExTZK5PMCAXJL4DUIGL6H9Y8U4C" localSheetId="14" hidden="1">#REF!</definedName>
    <definedName name="BExTZK5PMCAXJL4DUIGL6H9Y8U4C" hidden="1">#REF!</definedName>
    <definedName name="BExTZKB6L5SXV5UN71YVTCBEIGWY" localSheetId="20" hidden="1">#REF!</definedName>
    <definedName name="BExTZKB6L5SXV5UN71YVTCBEIGWY" localSheetId="21" hidden="1">#REF!</definedName>
    <definedName name="BExTZKB6L5SXV5UN71YVTCBEIGWY" localSheetId="14" hidden="1">#REF!</definedName>
    <definedName name="BExTZKB6L5SXV5UN71YVTCBEIGWY" hidden="1">#REF!</definedName>
    <definedName name="BExTZLICVKK4NBJFEGL270GJ2VQO" localSheetId="20" hidden="1">#REF!</definedName>
    <definedName name="BExTZLICVKK4NBJFEGL270GJ2VQO" localSheetId="21" hidden="1">#REF!</definedName>
    <definedName name="BExTZLICVKK4NBJFEGL270GJ2VQO" localSheetId="14" hidden="1">#REF!</definedName>
    <definedName name="BExTZLICVKK4NBJFEGL270GJ2VQO" hidden="1">#REF!</definedName>
    <definedName name="BExTZO2596CBZKPI7YNA1QQNPAIJ" localSheetId="20" hidden="1">#REF!</definedName>
    <definedName name="BExTZO2596CBZKPI7YNA1QQNPAIJ" localSheetId="21" hidden="1">#REF!</definedName>
    <definedName name="BExTZO2596CBZKPI7YNA1QQNPAIJ" localSheetId="14" hidden="1">#REF!</definedName>
    <definedName name="BExTZO2596CBZKPI7YNA1QQNPAIJ" hidden="1">#REF!</definedName>
    <definedName name="BExTZY8TDV4U7FQL7O10G6VKWKPJ" localSheetId="20" hidden="1">#REF!</definedName>
    <definedName name="BExTZY8TDV4U7FQL7O10G6VKWKPJ" localSheetId="21" hidden="1">#REF!</definedName>
    <definedName name="BExTZY8TDV4U7FQL7O10G6VKWKPJ" localSheetId="14" hidden="1">#REF!</definedName>
    <definedName name="BExTZY8TDV4U7FQL7O10G6VKWKPJ" hidden="1">#REF!</definedName>
    <definedName name="BExU02QNT4LT7H9JPUC4FXTLVGZT" localSheetId="20" hidden="1">#REF!</definedName>
    <definedName name="BExU02QNT4LT7H9JPUC4FXTLVGZT" localSheetId="21" hidden="1">#REF!</definedName>
    <definedName name="BExU02QNT4LT7H9JPUC4FXTLVGZT" localSheetId="14" hidden="1">#REF!</definedName>
    <definedName name="BExU02QNT4LT7H9JPUC4FXTLVGZT" hidden="1">#REF!</definedName>
    <definedName name="BExU0BFJJQO1HJZKI14QGOQ6JROO" localSheetId="20" hidden="1">#REF!</definedName>
    <definedName name="BExU0BFJJQO1HJZKI14QGOQ6JROO" localSheetId="21" hidden="1">#REF!</definedName>
    <definedName name="BExU0BFJJQO1HJZKI14QGOQ6JROO" localSheetId="14" hidden="1">#REF!</definedName>
    <definedName name="BExU0BFJJQO1HJZKI14QGOQ6JROO" hidden="1">#REF!</definedName>
    <definedName name="BExU0FH5WTGW8MRFUFMDDSMJ6YQ5" localSheetId="20" hidden="1">#REF!</definedName>
    <definedName name="BExU0FH5WTGW8MRFUFMDDSMJ6YQ5" localSheetId="21" hidden="1">#REF!</definedName>
    <definedName name="BExU0FH5WTGW8MRFUFMDDSMJ6YQ5" localSheetId="14" hidden="1">#REF!</definedName>
    <definedName name="BExU0FH5WTGW8MRFUFMDDSMJ6YQ5" hidden="1">#REF!</definedName>
    <definedName name="BExU0GDOIL9U33QGU9ZU3YX3V1I4" localSheetId="20" hidden="1">#REF!</definedName>
    <definedName name="BExU0GDOIL9U33QGU9ZU3YX3V1I4" localSheetId="21" hidden="1">#REF!</definedName>
    <definedName name="BExU0GDOIL9U33QGU9ZU3YX3V1I4" localSheetId="14" hidden="1">#REF!</definedName>
    <definedName name="BExU0GDOIL9U33QGU9ZU3YX3V1I4" hidden="1">#REF!</definedName>
    <definedName name="BExU0HKTO8WJDQDWRTUK5TETM3HS" localSheetId="20" hidden="1">#REF!</definedName>
    <definedName name="BExU0HKTO8WJDQDWRTUK5TETM3HS" localSheetId="21" hidden="1">#REF!</definedName>
    <definedName name="BExU0HKTO8WJDQDWRTUK5TETM3HS" localSheetId="14" hidden="1">#REF!</definedName>
    <definedName name="BExU0HKTO8WJDQDWRTUK5TETM3HS" hidden="1">#REF!</definedName>
    <definedName name="BExU0MTJQPE041ZN7H8UKGV6MZT7" localSheetId="20" hidden="1">#REF!</definedName>
    <definedName name="BExU0MTJQPE041ZN7H8UKGV6MZT7" localSheetId="21" hidden="1">#REF!</definedName>
    <definedName name="BExU0MTJQPE041ZN7H8UKGV6MZT7" localSheetId="14" hidden="1">#REF!</definedName>
    <definedName name="BExU0MTJQPE041ZN7H8UKGV6MZT7" hidden="1">#REF!</definedName>
    <definedName name="BExU0ZUUFYHLUK4M4E8GLGIBBNT0" localSheetId="20" hidden="1">#REF!</definedName>
    <definedName name="BExU0ZUUFYHLUK4M4E8GLGIBBNT0" localSheetId="21" hidden="1">#REF!</definedName>
    <definedName name="BExU0ZUUFYHLUK4M4E8GLGIBBNT0" localSheetId="14" hidden="1">#REF!</definedName>
    <definedName name="BExU0ZUUFYHLUK4M4E8GLGIBBNT0" hidden="1">#REF!</definedName>
    <definedName name="BExU147D6RPG6ZVTSXRKFSVRHSBG" localSheetId="20" hidden="1">#REF!</definedName>
    <definedName name="BExU147D6RPG6ZVTSXRKFSVRHSBG" localSheetId="21" hidden="1">#REF!</definedName>
    <definedName name="BExU147D6RPG6ZVTSXRKFSVRHSBG" localSheetId="14" hidden="1">#REF!</definedName>
    <definedName name="BExU147D6RPG6ZVTSXRKFSVRHSBG" hidden="1">#REF!</definedName>
    <definedName name="BExU16R10W1SOAPNG4CDJ01T7JRE" localSheetId="20" hidden="1">#REF!</definedName>
    <definedName name="BExU16R10W1SOAPNG4CDJ01T7JRE" localSheetId="21" hidden="1">#REF!</definedName>
    <definedName name="BExU16R10W1SOAPNG4CDJ01T7JRE" localSheetId="14" hidden="1">#REF!</definedName>
    <definedName name="BExU16R10W1SOAPNG4CDJ01T7JRE" hidden="1">#REF!</definedName>
    <definedName name="BExU17CKOR3GNIHDNVLH9L1IOJS9" localSheetId="20" hidden="1">#REF!</definedName>
    <definedName name="BExU17CKOR3GNIHDNVLH9L1IOJS9" localSheetId="21" hidden="1">#REF!</definedName>
    <definedName name="BExU17CKOR3GNIHDNVLH9L1IOJS9" localSheetId="14" hidden="1">#REF!</definedName>
    <definedName name="BExU17CKOR3GNIHDNVLH9L1IOJS9" hidden="1">#REF!</definedName>
    <definedName name="BExU1DXYI5DAD9DSFIEAUOB5XFZ9" localSheetId="20" hidden="1">#REF!</definedName>
    <definedName name="BExU1DXYI5DAD9DSFIEAUOB5XFZ9" localSheetId="21" hidden="1">#REF!</definedName>
    <definedName name="BExU1DXYI5DAD9DSFIEAUOB5XFZ9" localSheetId="14" hidden="1">#REF!</definedName>
    <definedName name="BExU1DXYI5DAD9DSFIEAUOB5XFZ9" hidden="1">#REF!</definedName>
    <definedName name="BExU1GXUTLRPJN4MRINLAPHSZQFG" localSheetId="20" hidden="1">#REF!</definedName>
    <definedName name="BExU1GXUTLRPJN4MRINLAPHSZQFG" localSheetId="21" hidden="1">#REF!</definedName>
    <definedName name="BExU1GXUTLRPJN4MRINLAPHSZQFG" localSheetId="14" hidden="1">#REF!</definedName>
    <definedName name="BExU1GXUTLRPJN4MRINLAPHSZQFG" hidden="1">#REF!</definedName>
    <definedName name="BExU1IL9AOHFO85BZB6S60DK3N8H" localSheetId="20" hidden="1">#REF!</definedName>
    <definedName name="BExU1IL9AOHFO85BZB6S60DK3N8H" localSheetId="21" hidden="1">#REF!</definedName>
    <definedName name="BExU1IL9AOHFO85BZB6S60DK3N8H" localSheetId="14" hidden="1">#REF!</definedName>
    <definedName name="BExU1IL9AOHFO85BZB6S60DK3N8H" hidden="1">#REF!</definedName>
    <definedName name="BExU1LAEKWJ0U6NP9G2AC9CTBYH6" localSheetId="20" hidden="1">#REF!</definedName>
    <definedName name="BExU1LAEKWJ0U6NP9G2AC9CTBYH6" localSheetId="21" hidden="1">#REF!</definedName>
    <definedName name="BExU1LAEKWJ0U6NP9G2AC9CTBYH6" localSheetId="14" hidden="1">#REF!</definedName>
    <definedName name="BExU1LAEKWJ0U6NP9G2AC9CTBYH6" hidden="1">#REF!</definedName>
    <definedName name="BExU1NOPS09CLFZL1O31RAF9BQNQ" localSheetId="20" hidden="1">#REF!</definedName>
    <definedName name="BExU1NOPS09CLFZL1O31RAF9BQNQ" localSheetId="21" hidden="1">#REF!</definedName>
    <definedName name="BExU1NOPS09CLFZL1O31RAF9BQNQ" localSheetId="14" hidden="1">#REF!</definedName>
    <definedName name="BExU1NOPS09CLFZL1O31RAF9BQNQ" hidden="1">#REF!</definedName>
    <definedName name="BExU1PH9MOEX1JZVZ3D5M9DXB191" localSheetId="20" hidden="1">#REF!</definedName>
    <definedName name="BExU1PH9MOEX1JZVZ3D5M9DXB191" localSheetId="21" hidden="1">#REF!</definedName>
    <definedName name="BExU1PH9MOEX1JZVZ3D5M9DXB191" localSheetId="14" hidden="1">#REF!</definedName>
    <definedName name="BExU1PH9MOEX1JZVZ3D5M9DXB191" hidden="1">#REF!</definedName>
    <definedName name="BExU1QZEEKJA35IMEOLOJ3ODX0ZA" localSheetId="20" hidden="1">#REF!</definedName>
    <definedName name="BExU1QZEEKJA35IMEOLOJ3ODX0ZA" localSheetId="21" hidden="1">#REF!</definedName>
    <definedName name="BExU1QZEEKJA35IMEOLOJ3ODX0ZA" localSheetId="14" hidden="1">#REF!</definedName>
    <definedName name="BExU1QZEEKJA35IMEOLOJ3ODX0ZA" hidden="1">#REF!</definedName>
    <definedName name="BExU1VRURIWWVJ95O40WA23LMTJD" localSheetId="20" hidden="1">#REF!</definedName>
    <definedName name="BExU1VRURIWWVJ95O40WA23LMTJD" localSheetId="21" hidden="1">#REF!</definedName>
    <definedName name="BExU1VRURIWWVJ95O40WA23LMTJD" localSheetId="14" hidden="1">#REF!</definedName>
    <definedName name="BExU1VRURIWWVJ95O40WA23LMTJD" hidden="1">#REF!</definedName>
    <definedName name="BExU2A0FXVBDX9LO3VWEXB4TLFT0" localSheetId="20" hidden="1">#REF!</definedName>
    <definedName name="BExU2A0FXVBDX9LO3VWEXB4TLFT0" localSheetId="21" hidden="1">#REF!</definedName>
    <definedName name="BExU2A0FXVBDX9LO3VWEXB4TLFT0" localSheetId="14" hidden="1">#REF!</definedName>
    <definedName name="BExU2A0FXVBDX9LO3VWEXB4TLFT0" hidden="1">#REF!</definedName>
    <definedName name="BExU2LEH667H33V81XVEZUP2O0UQ" localSheetId="20" hidden="1">#REF!</definedName>
    <definedName name="BExU2LEH667H33V81XVEZUP2O0UQ" localSheetId="21" hidden="1">#REF!</definedName>
    <definedName name="BExU2LEH667H33V81XVEZUP2O0UQ" localSheetId="14" hidden="1">#REF!</definedName>
    <definedName name="BExU2LEH667H33V81XVEZUP2O0UQ" hidden="1">#REF!</definedName>
    <definedName name="BExU2M5CK6XK55UIHDVYRXJJJRI4" localSheetId="20" hidden="1">#REF!</definedName>
    <definedName name="BExU2M5CK6XK55UIHDVYRXJJJRI4" localSheetId="21" hidden="1">#REF!</definedName>
    <definedName name="BExU2M5CK6XK55UIHDVYRXJJJRI4" localSheetId="14" hidden="1">#REF!</definedName>
    <definedName name="BExU2M5CK6XK55UIHDVYRXJJJRI4" hidden="1">#REF!</definedName>
    <definedName name="BExU2TXVT25ZTOFQAF6CM53Z1RLF" localSheetId="20" hidden="1">#REF!</definedName>
    <definedName name="BExU2TXVT25ZTOFQAF6CM53Z1RLF" localSheetId="21" hidden="1">#REF!</definedName>
    <definedName name="BExU2TXVT25ZTOFQAF6CM53Z1RLF" localSheetId="14" hidden="1">#REF!</definedName>
    <definedName name="BExU2TXVT25ZTOFQAF6CM53Z1RLF" hidden="1">#REF!</definedName>
    <definedName name="BExU2XZLYIU19G7358W5T9E87AFR" localSheetId="20" hidden="1">#REF!</definedName>
    <definedName name="BExU2XZLYIU19G7358W5T9E87AFR" localSheetId="21" hidden="1">#REF!</definedName>
    <definedName name="BExU2XZLYIU19G7358W5T9E87AFR" localSheetId="14" hidden="1">#REF!</definedName>
    <definedName name="BExU2XZLYIU19G7358W5T9E87AFR" hidden="1">#REF!</definedName>
    <definedName name="BExU2ZXMKRBQEX0CT3ZPZ3UFZP1G" localSheetId="20" hidden="1">#REF!</definedName>
    <definedName name="BExU2ZXMKRBQEX0CT3ZPZ3UFZP1G" localSheetId="21" hidden="1">#REF!</definedName>
    <definedName name="BExU2ZXMKRBQEX0CT3ZPZ3UFZP1G" localSheetId="14" hidden="1">#REF!</definedName>
    <definedName name="BExU2ZXMKRBQEX0CT3ZPZ3UFZP1G" hidden="1">#REF!</definedName>
    <definedName name="BExU35XHF1K1XEQUSZ292S5T61YA" localSheetId="20" hidden="1">#REF!</definedName>
    <definedName name="BExU35XHF1K1XEQUSZ292S5T61YA" localSheetId="21" hidden="1">#REF!</definedName>
    <definedName name="BExU35XHF1K1XEQUSZ292S5T61YA" localSheetId="14" hidden="1">#REF!</definedName>
    <definedName name="BExU35XHF1K1XEQUSZ292S5T61YA" hidden="1">#REF!</definedName>
    <definedName name="BExU38S1U5IC1T5A3P2TZU5OV0LN" localSheetId="20" hidden="1">#REF!</definedName>
    <definedName name="BExU38S1U5IC1T5A3P2TZU5OV0LN" localSheetId="21" hidden="1">#REF!</definedName>
    <definedName name="BExU38S1U5IC1T5A3P2TZU5OV0LN" localSheetId="14" hidden="1">#REF!</definedName>
    <definedName name="BExU38S1U5IC1T5A3P2TZU5OV0LN" hidden="1">#REF!</definedName>
    <definedName name="BExU3B66MCKJFSKT3HL8B5EJGVX0" localSheetId="20" hidden="1">#REF!</definedName>
    <definedName name="BExU3B66MCKJFSKT3HL8B5EJGVX0" localSheetId="21" hidden="1">#REF!</definedName>
    <definedName name="BExU3B66MCKJFSKT3HL8B5EJGVX0" localSheetId="14" hidden="1">#REF!</definedName>
    <definedName name="BExU3B66MCKJFSKT3HL8B5EJGVX0" hidden="1">#REF!</definedName>
    <definedName name="BExU3FDFDB2NVPYUR5V7OA3HF474" localSheetId="20" hidden="1">#REF!</definedName>
    <definedName name="BExU3FDFDB2NVPYUR5V7OA3HF474" localSheetId="21" hidden="1">#REF!</definedName>
    <definedName name="BExU3FDFDB2NVPYUR5V7OA3HF474" localSheetId="14" hidden="1">#REF!</definedName>
    <definedName name="BExU3FDFDB2NVPYUR5V7OA3HF474" hidden="1">#REF!</definedName>
    <definedName name="BExU3R7J076KUCCEUGKAYMANTUT5" localSheetId="20" hidden="1">#REF!</definedName>
    <definedName name="BExU3R7J076KUCCEUGKAYMANTUT5" localSheetId="21" hidden="1">#REF!</definedName>
    <definedName name="BExU3R7J076KUCCEUGKAYMANTUT5" localSheetId="14" hidden="1">#REF!</definedName>
    <definedName name="BExU3R7J076KUCCEUGKAYMANTUT5" hidden="1">#REF!</definedName>
    <definedName name="BExU3UNI9NR1RNZR07NSLSZMDOQQ" localSheetId="20" hidden="1">#REF!</definedName>
    <definedName name="BExU3UNI9NR1RNZR07NSLSZMDOQQ" localSheetId="21" hidden="1">#REF!</definedName>
    <definedName name="BExU3UNI9NR1RNZR07NSLSZMDOQQ" localSheetId="14" hidden="1">#REF!</definedName>
    <definedName name="BExU3UNI9NR1RNZR07NSLSZMDOQQ" hidden="1">#REF!</definedName>
    <definedName name="BExU401R18N6XKZKL7CNFOZQCM14" localSheetId="20" hidden="1">#REF!</definedName>
    <definedName name="BExU401R18N6XKZKL7CNFOZQCM14" localSheetId="21" hidden="1">#REF!</definedName>
    <definedName name="BExU401R18N6XKZKL7CNFOZQCM14" localSheetId="14" hidden="1">#REF!</definedName>
    <definedName name="BExU401R18N6XKZKL7CNFOZQCM14" hidden="1">#REF!</definedName>
    <definedName name="BExU42QVGY7TK39W1BIN6CDRG2OE" localSheetId="20" hidden="1">#REF!</definedName>
    <definedName name="BExU42QVGY7TK39W1BIN6CDRG2OE" localSheetId="21" hidden="1">#REF!</definedName>
    <definedName name="BExU42QVGY7TK39W1BIN6CDRG2OE" localSheetId="14" hidden="1">#REF!</definedName>
    <definedName name="BExU42QVGY7TK39W1BIN6CDRG2OE" hidden="1">#REF!</definedName>
    <definedName name="BExU431LXP7LIUNGJB9OSXEANFGX" localSheetId="20" hidden="1">#REF!</definedName>
    <definedName name="BExU431LXP7LIUNGJB9OSXEANFGX" localSheetId="21" hidden="1">#REF!</definedName>
    <definedName name="BExU431LXP7LIUNGJB9OSXEANFGX" localSheetId="14" hidden="1">#REF!</definedName>
    <definedName name="BExU431LXP7LIUNGJB9OSXEANFGX" hidden="1">#REF!</definedName>
    <definedName name="BExU47OZMS6TCWMEHHF0UCSFLLPI" localSheetId="20" hidden="1">#REF!</definedName>
    <definedName name="BExU47OZMS6TCWMEHHF0UCSFLLPI" localSheetId="21" hidden="1">#REF!</definedName>
    <definedName name="BExU47OZMS6TCWMEHHF0UCSFLLPI" localSheetId="14" hidden="1">#REF!</definedName>
    <definedName name="BExU47OZMS6TCWMEHHF0UCSFLLPI" hidden="1">#REF!</definedName>
    <definedName name="BExU4D36E8TXN0M8KSNGEAFYP4DQ" localSheetId="20" hidden="1">#REF!</definedName>
    <definedName name="BExU4D36E8TXN0M8KSNGEAFYP4DQ" localSheetId="21" hidden="1">#REF!</definedName>
    <definedName name="BExU4D36E8TXN0M8KSNGEAFYP4DQ" localSheetId="14" hidden="1">#REF!</definedName>
    <definedName name="BExU4D36E8TXN0M8KSNGEAFYP4DQ" hidden="1">#REF!</definedName>
    <definedName name="BExU4G31RRVLJ3AC6E1FNEFMXM3O" localSheetId="20" hidden="1">#REF!</definedName>
    <definedName name="BExU4G31RRVLJ3AC6E1FNEFMXM3O" localSheetId="21" hidden="1">#REF!</definedName>
    <definedName name="BExU4G31RRVLJ3AC6E1FNEFMXM3O" localSheetId="14" hidden="1">#REF!</definedName>
    <definedName name="BExU4G31RRVLJ3AC6E1FNEFMXM3O" hidden="1">#REF!</definedName>
    <definedName name="BExU4GDVLPUEWBA4MRYRTQAUNO7B" localSheetId="20" hidden="1">#REF!</definedName>
    <definedName name="BExU4GDVLPUEWBA4MRYRTQAUNO7B" localSheetId="21" hidden="1">#REF!</definedName>
    <definedName name="BExU4GDVLPUEWBA4MRYRTQAUNO7B" localSheetId="14" hidden="1">#REF!</definedName>
    <definedName name="BExU4GDVLPUEWBA4MRYRTQAUNO7B" hidden="1">#REF!</definedName>
    <definedName name="BExU4H4RAMAX0XVAWT5WFYQNPAL3" localSheetId="20" hidden="1">#REF!</definedName>
    <definedName name="BExU4H4RAMAX0XVAWT5WFYQNPAL3" localSheetId="21" hidden="1">#REF!</definedName>
    <definedName name="BExU4H4RAMAX0XVAWT5WFYQNPAL3" localSheetId="14" hidden="1">#REF!</definedName>
    <definedName name="BExU4H4RAMAX0XVAWT5WFYQNPAL3" hidden="1">#REF!</definedName>
    <definedName name="BExU4I148DA7PRCCISLWQ6ABXFK6" localSheetId="20" hidden="1">#REF!</definedName>
    <definedName name="BExU4I148DA7PRCCISLWQ6ABXFK6" localSheetId="21" hidden="1">#REF!</definedName>
    <definedName name="BExU4I148DA7PRCCISLWQ6ABXFK6" localSheetId="14" hidden="1">#REF!</definedName>
    <definedName name="BExU4I148DA7PRCCISLWQ6ABXFK6" hidden="1">#REF!</definedName>
    <definedName name="BExU4L101H2KQHVKCKQ4PBAWZV6K" localSheetId="20" hidden="1">#REF!</definedName>
    <definedName name="BExU4L101H2KQHVKCKQ4PBAWZV6K" localSheetId="21" hidden="1">#REF!</definedName>
    <definedName name="BExU4L101H2KQHVKCKQ4PBAWZV6K" localSheetId="14" hidden="1">#REF!</definedName>
    <definedName name="BExU4L101H2KQHVKCKQ4PBAWZV6K" hidden="1">#REF!</definedName>
    <definedName name="BExU4LML14Q7KDTYIKJWXF68W7X1" localSheetId="20" hidden="1">#REF!</definedName>
    <definedName name="BExU4LML14Q7KDTYIKJWXF68W7X1" localSheetId="21" hidden="1">#REF!</definedName>
    <definedName name="BExU4LML14Q7KDTYIKJWXF68W7X1" localSheetId="14" hidden="1">#REF!</definedName>
    <definedName name="BExU4LML14Q7KDTYIKJWXF68W7X1" hidden="1">#REF!</definedName>
    <definedName name="BExU4NA00RRRBGRT6TOB0MXZRCRZ" localSheetId="20" hidden="1">#REF!</definedName>
    <definedName name="BExU4NA00RRRBGRT6TOB0MXZRCRZ" localSheetId="21" hidden="1">#REF!</definedName>
    <definedName name="BExU4NA00RRRBGRT6TOB0MXZRCRZ" localSheetId="14" hidden="1">#REF!</definedName>
    <definedName name="BExU4NA00RRRBGRT6TOB0MXZRCRZ" hidden="1">#REF!</definedName>
    <definedName name="BExU529I6YHVOG83TJHWSILIQU1S" localSheetId="20" hidden="1">#REF!</definedName>
    <definedName name="BExU529I6YHVOG83TJHWSILIQU1S" localSheetId="21" hidden="1">#REF!</definedName>
    <definedName name="BExU529I6YHVOG83TJHWSILIQU1S" localSheetId="14" hidden="1">#REF!</definedName>
    <definedName name="BExU529I6YHVOG83TJHWSILIQU1S" hidden="1">#REF!</definedName>
    <definedName name="BExU57YCIKPRD8QWL6EU0YR3NG3J" localSheetId="20" hidden="1">#REF!</definedName>
    <definedName name="BExU57YCIKPRD8QWL6EU0YR3NG3J" localSheetId="21" hidden="1">#REF!</definedName>
    <definedName name="BExU57YCIKPRD8QWL6EU0YR3NG3J" localSheetId="14" hidden="1">#REF!</definedName>
    <definedName name="BExU57YCIKPRD8QWL6EU0YR3NG3J" hidden="1">#REF!</definedName>
    <definedName name="BExU5DSTBWXLN6E59B757KRWRI6E" localSheetId="20" hidden="1">#REF!</definedName>
    <definedName name="BExU5DSTBWXLN6E59B757KRWRI6E" localSheetId="21" hidden="1">#REF!</definedName>
    <definedName name="BExU5DSTBWXLN6E59B757KRWRI6E" localSheetId="14" hidden="1">#REF!</definedName>
    <definedName name="BExU5DSTBWXLN6E59B757KRWRI6E" hidden="1">#REF!</definedName>
    <definedName name="BExU5JSMO03X9M4WIRPP8JPSMQKJ" localSheetId="20" hidden="1">#REF!</definedName>
    <definedName name="BExU5JSMO03X9M4WIRPP8JPSMQKJ" localSheetId="21" hidden="1">#REF!</definedName>
    <definedName name="BExU5JSMO03X9M4WIRPP8JPSMQKJ" localSheetId="14" hidden="1">#REF!</definedName>
    <definedName name="BExU5JSMO03X9M4WIRPP8JPSMQKJ" hidden="1">#REF!</definedName>
    <definedName name="BExU5TDWM8NNDHYPQ7OQODTQ368A" localSheetId="20" hidden="1">#REF!</definedName>
    <definedName name="BExU5TDWM8NNDHYPQ7OQODTQ368A" localSheetId="21" hidden="1">#REF!</definedName>
    <definedName name="BExU5TDWM8NNDHYPQ7OQODTQ368A" localSheetId="14" hidden="1">#REF!</definedName>
    <definedName name="BExU5TDWM8NNDHYPQ7OQODTQ368A" hidden="1">#REF!</definedName>
    <definedName name="BExU5X4OX1V1XHS6WSSORVQPP6Z3" localSheetId="20" hidden="1">#REF!</definedName>
    <definedName name="BExU5X4OX1V1XHS6WSSORVQPP6Z3" localSheetId="21" hidden="1">#REF!</definedName>
    <definedName name="BExU5X4OX1V1XHS6WSSORVQPP6Z3" localSheetId="14" hidden="1">#REF!</definedName>
    <definedName name="BExU5X4OX1V1XHS6WSSORVQPP6Z3" hidden="1">#REF!</definedName>
    <definedName name="BExU5XVPARTFMRYHNUTBKDIL4UJN" localSheetId="20" hidden="1">#REF!</definedName>
    <definedName name="BExU5XVPARTFMRYHNUTBKDIL4UJN" localSheetId="21" hidden="1">#REF!</definedName>
    <definedName name="BExU5XVPARTFMRYHNUTBKDIL4UJN" localSheetId="14" hidden="1">#REF!</definedName>
    <definedName name="BExU5XVPARTFMRYHNUTBKDIL4UJN" hidden="1">#REF!</definedName>
    <definedName name="BExU66KMFBAP8JCVG9VM1RD1TNFF" localSheetId="20" hidden="1">#REF!</definedName>
    <definedName name="BExU66KMFBAP8JCVG9VM1RD1TNFF" localSheetId="21" hidden="1">#REF!</definedName>
    <definedName name="BExU66KMFBAP8JCVG9VM1RD1TNFF" localSheetId="14" hidden="1">#REF!</definedName>
    <definedName name="BExU66KMFBAP8JCVG9VM1RD1TNFF" hidden="1">#REF!</definedName>
    <definedName name="BExU68IOM3CB3TACNAE9565TW7SH" localSheetId="20" hidden="1">#REF!</definedName>
    <definedName name="BExU68IOM3CB3TACNAE9565TW7SH" localSheetId="21" hidden="1">#REF!</definedName>
    <definedName name="BExU68IOM3CB3TACNAE9565TW7SH" localSheetId="14" hidden="1">#REF!</definedName>
    <definedName name="BExU68IOM3CB3TACNAE9565TW7SH" hidden="1">#REF!</definedName>
    <definedName name="BExU6AM82KN21E82HMWVP3LWP9IL" localSheetId="20" hidden="1">#REF!</definedName>
    <definedName name="BExU6AM82KN21E82HMWVP3LWP9IL" localSheetId="21" hidden="1">#REF!</definedName>
    <definedName name="BExU6AM82KN21E82HMWVP3LWP9IL" localSheetId="14" hidden="1">#REF!</definedName>
    <definedName name="BExU6AM82KN21E82HMWVP3LWP9IL" hidden="1">#REF!</definedName>
    <definedName name="BExU6FEU1MRHU98R9YOJC5OKUJ6L" localSheetId="20" hidden="1">#REF!</definedName>
    <definedName name="BExU6FEU1MRHU98R9YOJC5OKUJ6L" localSheetId="21" hidden="1">#REF!</definedName>
    <definedName name="BExU6FEU1MRHU98R9YOJC5OKUJ6L" localSheetId="14" hidden="1">#REF!</definedName>
    <definedName name="BExU6FEU1MRHU98R9YOJC5OKUJ6L" hidden="1">#REF!</definedName>
    <definedName name="BExU6KIAJ663Y8W8QMU4HCF183DF" localSheetId="20" hidden="1">#REF!</definedName>
    <definedName name="BExU6KIAJ663Y8W8QMU4HCF183DF" localSheetId="21" hidden="1">#REF!</definedName>
    <definedName name="BExU6KIAJ663Y8W8QMU4HCF183DF" localSheetId="14" hidden="1">#REF!</definedName>
    <definedName name="BExU6KIAJ663Y8W8QMU4HCF183DF" hidden="1">#REF!</definedName>
    <definedName name="BExU6KT19B4PG6SHXFBGBPLM66KT" localSheetId="20" hidden="1">#REF!</definedName>
    <definedName name="BExU6KT19B4PG6SHXFBGBPLM66KT" localSheetId="21" hidden="1">#REF!</definedName>
    <definedName name="BExU6KT19B4PG6SHXFBGBPLM66KT" localSheetId="14" hidden="1">#REF!</definedName>
    <definedName name="BExU6KT19B4PG6SHXFBGBPLM66KT" hidden="1">#REF!</definedName>
    <definedName name="BExU6PAVKIOAIMQ9XQIHHF1SUAGO" localSheetId="20" hidden="1">#REF!</definedName>
    <definedName name="BExU6PAVKIOAIMQ9XQIHHF1SUAGO" localSheetId="21" hidden="1">#REF!</definedName>
    <definedName name="BExU6PAVKIOAIMQ9XQIHHF1SUAGO" localSheetId="14" hidden="1">#REF!</definedName>
    <definedName name="BExU6PAVKIOAIMQ9XQIHHF1SUAGO" hidden="1">#REF!</definedName>
    <definedName name="BExU6SLKTWV0YINVLTI6BCG9ANZM" localSheetId="20" hidden="1">#REF!</definedName>
    <definedName name="BExU6SLKTWV0YINVLTI6BCG9ANZM" localSheetId="21" hidden="1">#REF!</definedName>
    <definedName name="BExU6SLKTWV0YINVLTI6BCG9ANZM" localSheetId="14" hidden="1">#REF!</definedName>
    <definedName name="BExU6SLKTWV0YINVLTI6BCG9ANZM" hidden="1">#REF!</definedName>
    <definedName name="BExU6WXXC7SSQDMHSLUN5C2V4IYX" localSheetId="20" hidden="1">#REF!</definedName>
    <definedName name="BExU6WXXC7SSQDMHSLUN5C2V4IYX" localSheetId="21" hidden="1">#REF!</definedName>
    <definedName name="BExU6WXXC7SSQDMHSLUN5C2V4IYX" localSheetId="14" hidden="1">#REF!</definedName>
    <definedName name="BExU6WXXC7SSQDMHSLUN5C2V4IYX" hidden="1">#REF!</definedName>
    <definedName name="BExU73387E74XE8A9UKZLZNJYY65" localSheetId="20" hidden="1">#REF!</definedName>
    <definedName name="BExU73387E74XE8A9UKZLZNJYY65" localSheetId="21" hidden="1">#REF!</definedName>
    <definedName name="BExU73387E74XE8A9UKZLZNJYY65" localSheetId="14" hidden="1">#REF!</definedName>
    <definedName name="BExU73387E74XE8A9UKZLZNJYY65" hidden="1">#REF!</definedName>
    <definedName name="BExU76ZHCJM8I7VSICCMSTC33O6U" localSheetId="20" hidden="1">#REF!</definedName>
    <definedName name="BExU76ZHCJM8I7VSICCMSTC33O6U" localSheetId="21" hidden="1">#REF!</definedName>
    <definedName name="BExU76ZHCJM8I7VSICCMSTC33O6U" localSheetId="14" hidden="1">#REF!</definedName>
    <definedName name="BExU76ZHCJM8I7VSICCMSTC33O6U" hidden="1">#REF!</definedName>
    <definedName name="BExU7BBTUF8BQ42DSGM94X5TG5GF" localSheetId="20" hidden="1">#REF!</definedName>
    <definedName name="BExU7BBTUF8BQ42DSGM94X5TG5GF" localSheetId="21" hidden="1">#REF!</definedName>
    <definedName name="BExU7BBTUF8BQ42DSGM94X5TG5GF" localSheetId="14" hidden="1">#REF!</definedName>
    <definedName name="BExU7BBTUF8BQ42DSGM94X5TG5GF" hidden="1">#REF!</definedName>
    <definedName name="BExU7HH4EAHFQHT4AXKGWAWZP3I0" localSheetId="20" hidden="1">#REF!</definedName>
    <definedName name="BExU7HH4EAHFQHT4AXKGWAWZP3I0" localSheetId="21" hidden="1">#REF!</definedName>
    <definedName name="BExU7HH4EAHFQHT4AXKGWAWZP3I0" localSheetId="14" hidden="1">#REF!</definedName>
    <definedName name="BExU7HH4EAHFQHT4AXKGWAWZP3I0" hidden="1">#REF!</definedName>
    <definedName name="BExU7L7WPQSA0ELXZ0I86V33QCCJ" localSheetId="20" hidden="1">#REF!</definedName>
    <definedName name="BExU7L7WPQSA0ELXZ0I86V33QCCJ" localSheetId="21" hidden="1">#REF!</definedName>
    <definedName name="BExU7L7WPQSA0ELXZ0I86V33QCCJ" localSheetId="14" hidden="1">#REF!</definedName>
    <definedName name="BExU7L7WPQSA0ELXZ0I86V33QCCJ" hidden="1">#REF!</definedName>
    <definedName name="BExU7MF1ZVPDHOSMCAXOSYICHZ4I" localSheetId="20" hidden="1">#REF!</definedName>
    <definedName name="BExU7MF1ZVPDHOSMCAXOSYICHZ4I" localSheetId="21" hidden="1">#REF!</definedName>
    <definedName name="BExU7MF1ZVPDHOSMCAXOSYICHZ4I" localSheetId="14" hidden="1">#REF!</definedName>
    <definedName name="BExU7MF1ZVPDHOSMCAXOSYICHZ4I" hidden="1">#REF!</definedName>
    <definedName name="BExU7O2BJ6D5YCKEL6FD2EFCWYRX" localSheetId="20" hidden="1">#REF!</definedName>
    <definedName name="BExU7O2BJ6D5YCKEL6FD2EFCWYRX" localSheetId="21" hidden="1">#REF!</definedName>
    <definedName name="BExU7O2BJ6D5YCKEL6FD2EFCWYRX" localSheetId="14" hidden="1">#REF!</definedName>
    <definedName name="BExU7O2BJ6D5YCKEL6FD2EFCWYRX" hidden="1">#REF!</definedName>
    <definedName name="BExU7Q0JS9YIUKUPNSSAIDK2KJAV" localSheetId="20" hidden="1">#REF!</definedName>
    <definedName name="BExU7Q0JS9YIUKUPNSSAIDK2KJAV" localSheetId="21" hidden="1">#REF!</definedName>
    <definedName name="BExU7Q0JS9YIUKUPNSSAIDK2KJAV" localSheetId="14" hidden="1">#REF!</definedName>
    <definedName name="BExU7Q0JS9YIUKUPNSSAIDK2KJAV" hidden="1">#REF!</definedName>
    <definedName name="BExU80I6AE5OU7P7F5V7HWIZBJ4P" localSheetId="20" hidden="1">#REF!</definedName>
    <definedName name="BExU80I6AE5OU7P7F5V7HWIZBJ4P" localSheetId="21" hidden="1">#REF!</definedName>
    <definedName name="BExU80I6AE5OU7P7F5V7HWIZBJ4P" localSheetId="14" hidden="1">#REF!</definedName>
    <definedName name="BExU80I6AE5OU7P7F5V7HWIZBJ4P" hidden="1">#REF!</definedName>
    <definedName name="BExU86NB26MCPYIISZ36HADONGT2" localSheetId="20" hidden="1">#REF!</definedName>
    <definedName name="BExU86NB26MCPYIISZ36HADONGT2" localSheetId="21" hidden="1">#REF!</definedName>
    <definedName name="BExU86NB26MCPYIISZ36HADONGT2" localSheetId="14" hidden="1">#REF!</definedName>
    <definedName name="BExU86NB26MCPYIISZ36HADONGT2" hidden="1">#REF!</definedName>
    <definedName name="BExU885EZZNSZV3GP298UJ8LB7OL" localSheetId="20" hidden="1">#REF!</definedName>
    <definedName name="BExU885EZZNSZV3GP298UJ8LB7OL" localSheetId="21" hidden="1">#REF!</definedName>
    <definedName name="BExU885EZZNSZV3GP298UJ8LB7OL" localSheetId="14" hidden="1">#REF!</definedName>
    <definedName name="BExU885EZZNSZV3GP298UJ8LB7OL" hidden="1">#REF!</definedName>
    <definedName name="BExU8FSAUP9TUZ1NO9WXK80QPHWV" localSheetId="20" hidden="1">#REF!</definedName>
    <definedName name="BExU8FSAUP9TUZ1NO9WXK80QPHWV" localSheetId="21" hidden="1">#REF!</definedName>
    <definedName name="BExU8FSAUP9TUZ1NO9WXK80QPHWV" localSheetId="14" hidden="1">#REF!</definedName>
    <definedName name="BExU8FSAUP9TUZ1NO9WXK80QPHWV" hidden="1">#REF!</definedName>
    <definedName name="BExU8KFLAN778MBN93NYZB0FV30G" localSheetId="20" hidden="1">#REF!</definedName>
    <definedName name="BExU8KFLAN778MBN93NYZB0FV30G" localSheetId="21" hidden="1">#REF!</definedName>
    <definedName name="BExU8KFLAN778MBN93NYZB0FV30G" localSheetId="14" hidden="1">#REF!</definedName>
    <definedName name="BExU8KFLAN778MBN93NYZB0FV30G" hidden="1">#REF!</definedName>
    <definedName name="BExU8PZC6845UUDFG9M8FTC3P3DK" localSheetId="20" hidden="1">#REF!</definedName>
    <definedName name="BExU8PZC6845UUDFG9M8FTC3P3DK" localSheetId="21" hidden="1">#REF!</definedName>
    <definedName name="BExU8PZC6845UUDFG9M8FTC3P3DK" localSheetId="14" hidden="1">#REF!</definedName>
    <definedName name="BExU8PZC6845UUDFG9M8FTC3P3DK" hidden="1">#REF!</definedName>
    <definedName name="BExU8UX9JX3XLB47YZ8GFXE0V7R2" localSheetId="20" hidden="1">#REF!</definedName>
    <definedName name="BExU8UX9JX3XLB47YZ8GFXE0V7R2" localSheetId="21" hidden="1">#REF!</definedName>
    <definedName name="BExU8UX9JX3XLB47YZ8GFXE0V7R2" localSheetId="14" hidden="1">#REF!</definedName>
    <definedName name="BExU8UX9JX3XLB47YZ8GFXE0V7R2" hidden="1">#REF!</definedName>
    <definedName name="BExU8WVGMRSFNWCNHODQ9JQCMZB0" localSheetId="20" hidden="1">#REF!</definedName>
    <definedName name="BExU8WVGMRSFNWCNHODQ9JQCMZB0" localSheetId="21" hidden="1">#REF!</definedName>
    <definedName name="BExU8WVGMRSFNWCNHODQ9JQCMZB0" localSheetId="14" hidden="1">#REF!</definedName>
    <definedName name="BExU8WVGMRSFNWCNHODQ9JQCMZB0" hidden="1">#REF!</definedName>
    <definedName name="BExU96M1J7P9DZQ3S9H0C12KGYTW" localSheetId="20" hidden="1">#REF!</definedName>
    <definedName name="BExU96M1J7P9DZQ3S9H0C12KGYTW" localSheetId="21" hidden="1">#REF!</definedName>
    <definedName name="BExU96M1J7P9DZQ3S9H0C12KGYTW" localSheetId="14" hidden="1">#REF!</definedName>
    <definedName name="BExU96M1J7P9DZQ3S9H0C12KGYTW" hidden="1">#REF!</definedName>
    <definedName name="BExU9F05OR1GZ3057R6UL3WPEIYI" localSheetId="20" hidden="1">#REF!</definedName>
    <definedName name="BExU9F05OR1GZ3057R6UL3WPEIYI" localSheetId="21" hidden="1">#REF!</definedName>
    <definedName name="BExU9F05OR1GZ3057R6UL3WPEIYI" localSheetId="14" hidden="1">#REF!</definedName>
    <definedName name="BExU9F05OR1GZ3057R6UL3WPEIYI" hidden="1">#REF!</definedName>
    <definedName name="BExU9GCSO5YILIKG6VAHN13DL75K" localSheetId="20" hidden="1">#REF!</definedName>
    <definedName name="BExU9GCSO5YILIKG6VAHN13DL75K" localSheetId="21" hidden="1">#REF!</definedName>
    <definedName name="BExU9GCSO5YILIKG6VAHN13DL75K" localSheetId="14" hidden="1">#REF!</definedName>
    <definedName name="BExU9GCSO5YILIKG6VAHN13DL75K" hidden="1">#REF!</definedName>
    <definedName name="BExU9KJOZLO15N11MJVN782NFGJ0" localSheetId="20" hidden="1">#REF!</definedName>
    <definedName name="BExU9KJOZLO15N11MJVN782NFGJ0" localSheetId="21" hidden="1">#REF!</definedName>
    <definedName name="BExU9KJOZLO15N11MJVN782NFGJ0" localSheetId="14" hidden="1">#REF!</definedName>
    <definedName name="BExU9KJOZLO15N11MJVN782NFGJ0" hidden="1">#REF!</definedName>
    <definedName name="BExU9LG29XU2K1GNKRO4438JYQZE" localSheetId="20" hidden="1">#REF!</definedName>
    <definedName name="BExU9LG29XU2K1GNKRO4438JYQZE" localSheetId="21" hidden="1">#REF!</definedName>
    <definedName name="BExU9LG29XU2K1GNKRO4438JYQZE" localSheetId="14" hidden="1">#REF!</definedName>
    <definedName name="BExU9LG29XU2K1GNKRO4438JYQZE" hidden="1">#REF!</definedName>
    <definedName name="BExU9RW36I5Z6JIXUIUB3PJH86LT" localSheetId="20" hidden="1">#REF!</definedName>
    <definedName name="BExU9RW36I5Z6JIXUIUB3PJH86LT" localSheetId="21" hidden="1">#REF!</definedName>
    <definedName name="BExU9RW36I5Z6JIXUIUB3PJH86LT" localSheetId="14" hidden="1">#REF!</definedName>
    <definedName name="BExU9RW36I5Z6JIXUIUB3PJH86LT" hidden="1">#REF!</definedName>
    <definedName name="BExU9WU19DJ2VAGISPFEGDWWOO4V" localSheetId="20" hidden="1">#REF!</definedName>
    <definedName name="BExU9WU19DJ2VAGISPFEGDWWOO4V" localSheetId="21" hidden="1">#REF!</definedName>
    <definedName name="BExU9WU19DJ2VAGISPFEGDWWOO4V" localSheetId="14" hidden="1">#REF!</definedName>
    <definedName name="BExU9WU19DJ2VAGISPFEGDWWOO4V" hidden="1">#REF!</definedName>
    <definedName name="BExUA28AO7OWDG3H23Q0CL4B7BHW" localSheetId="20" hidden="1">#REF!</definedName>
    <definedName name="BExUA28AO7OWDG3H23Q0CL4B7BHW" localSheetId="21" hidden="1">#REF!</definedName>
    <definedName name="BExUA28AO7OWDG3H23Q0CL4B7BHW" localSheetId="14" hidden="1">#REF!</definedName>
    <definedName name="BExUA28AO7OWDG3H23Q0CL4B7BHW" hidden="1">#REF!</definedName>
    <definedName name="BExUA34N2C083NSTAHQGZZ3BCYGK" localSheetId="20" hidden="1">#REF!</definedName>
    <definedName name="BExUA34N2C083NSTAHQGZZ3BCYGK" localSheetId="21" hidden="1">#REF!</definedName>
    <definedName name="BExUA34N2C083NSTAHQGZZ3BCYGK" localSheetId="14" hidden="1">#REF!</definedName>
    <definedName name="BExUA34N2C083NSTAHQGZZ3BCYGK" hidden="1">#REF!</definedName>
    <definedName name="BExUA5O923FFNEBY8BPO1TU3QGBM" localSheetId="20" hidden="1">#REF!</definedName>
    <definedName name="BExUA5O923FFNEBY8BPO1TU3QGBM" localSheetId="21" hidden="1">#REF!</definedName>
    <definedName name="BExUA5O923FFNEBY8BPO1TU3QGBM" localSheetId="14" hidden="1">#REF!</definedName>
    <definedName name="BExUA5O923FFNEBY8BPO1TU3QGBM" hidden="1">#REF!</definedName>
    <definedName name="BExUA6Q4K25VH452AQ3ZIRBCMS61" localSheetId="20" hidden="1">#REF!</definedName>
    <definedName name="BExUA6Q4K25VH452AQ3ZIRBCMS61" localSheetId="21" hidden="1">#REF!</definedName>
    <definedName name="BExUA6Q4K25VH452AQ3ZIRBCMS61" localSheetId="14" hidden="1">#REF!</definedName>
    <definedName name="BExUA6Q4K25VH452AQ3ZIRBCMS61" hidden="1">#REF!</definedName>
    <definedName name="BExUAFV4JMBSM2SKBQL9NHL0NIBS" localSheetId="20" hidden="1">#REF!</definedName>
    <definedName name="BExUAFV4JMBSM2SKBQL9NHL0NIBS" localSheetId="21" hidden="1">#REF!</definedName>
    <definedName name="BExUAFV4JMBSM2SKBQL9NHL0NIBS" localSheetId="14" hidden="1">#REF!</definedName>
    <definedName name="BExUAFV4JMBSM2SKBQL9NHL0NIBS" hidden="1">#REF!</definedName>
    <definedName name="BExUAMWQODKBXMRH1QCMJLJBF8M7" localSheetId="20" hidden="1">#REF!</definedName>
    <definedName name="BExUAMWQODKBXMRH1QCMJLJBF8M7" localSheetId="21" hidden="1">#REF!</definedName>
    <definedName name="BExUAMWQODKBXMRH1QCMJLJBF8M7" localSheetId="14" hidden="1">#REF!</definedName>
    <definedName name="BExUAMWQODKBXMRH1QCMJLJBF8M7" hidden="1">#REF!</definedName>
    <definedName name="BExUARUP0MX710TNZSAA01HUEAVC" localSheetId="20" hidden="1">#REF!</definedName>
    <definedName name="BExUARUP0MX710TNZSAA01HUEAVC" localSheetId="21" hidden="1">#REF!</definedName>
    <definedName name="BExUARUP0MX710TNZSAA01HUEAVC" localSheetId="14" hidden="1">#REF!</definedName>
    <definedName name="BExUARUP0MX710TNZSAA01HUEAVC" hidden="1">#REF!</definedName>
    <definedName name="BExUAX8WS5OPVLCDXRGKTU2QMTFO" localSheetId="20" hidden="1">#REF!</definedName>
    <definedName name="BExUAX8WS5OPVLCDXRGKTU2QMTFO" localSheetId="21" hidden="1">#REF!</definedName>
    <definedName name="BExUAX8WS5OPVLCDXRGKTU2QMTFO" localSheetId="14" hidden="1">#REF!</definedName>
    <definedName name="BExUAX8WS5OPVLCDXRGKTU2QMTFO" hidden="1">#REF!</definedName>
    <definedName name="BExUB1FYAZ433NX9GD7WGACX5IZD" localSheetId="20" hidden="1">#REF!</definedName>
    <definedName name="BExUB1FYAZ433NX9GD7WGACX5IZD" localSheetId="21" hidden="1">#REF!</definedName>
    <definedName name="BExUB1FYAZ433NX9GD7WGACX5IZD" localSheetId="14" hidden="1">#REF!</definedName>
    <definedName name="BExUB1FYAZ433NX9GD7WGACX5IZD" hidden="1">#REF!</definedName>
    <definedName name="BExUB8HLEXSBVPZ5AXNQEK96F1N4" localSheetId="20" hidden="1">#REF!</definedName>
    <definedName name="BExUB8HLEXSBVPZ5AXNQEK96F1N4" localSheetId="21" hidden="1">#REF!</definedName>
    <definedName name="BExUB8HLEXSBVPZ5AXNQEK96F1N4" localSheetId="14" hidden="1">#REF!</definedName>
    <definedName name="BExUB8HLEXSBVPZ5AXNQEK96F1N4" hidden="1">#REF!</definedName>
    <definedName name="BExUBCDVZIEA7YT0LPSMHL5ZSERQ" localSheetId="20" hidden="1">#REF!</definedName>
    <definedName name="BExUBCDVZIEA7YT0LPSMHL5ZSERQ" localSheetId="21" hidden="1">#REF!</definedName>
    <definedName name="BExUBCDVZIEA7YT0LPSMHL5ZSERQ" localSheetId="14" hidden="1">#REF!</definedName>
    <definedName name="BExUBCDVZIEA7YT0LPSMHL5ZSERQ" hidden="1">#REF!</definedName>
    <definedName name="BExUBDA8WU087BUIMXC1U1CKA2RA" localSheetId="20" hidden="1">#REF!</definedName>
    <definedName name="BExUBDA8WU087BUIMXC1U1CKA2RA" localSheetId="21" hidden="1">#REF!</definedName>
    <definedName name="BExUBDA8WU087BUIMXC1U1CKA2RA" localSheetId="14" hidden="1">#REF!</definedName>
    <definedName name="BExUBDA8WU087BUIMXC1U1CKA2RA" hidden="1">#REF!</definedName>
    <definedName name="BExUBKXBUCN760QYU7Q8GESBWOQH" localSheetId="20" hidden="1">#REF!</definedName>
    <definedName name="BExUBKXBUCN760QYU7Q8GESBWOQH" localSheetId="21" hidden="1">#REF!</definedName>
    <definedName name="BExUBKXBUCN760QYU7Q8GESBWOQH" localSheetId="14" hidden="1">#REF!</definedName>
    <definedName name="BExUBKXBUCN760QYU7Q8GESBWOQH" hidden="1">#REF!</definedName>
    <definedName name="BExUBL83ED0P076RN9RJ8P1MZ299" localSheetId="20" hidden="1">#REF!</definedName>
    <definedName name="BExUBL83ED0P076RN9RJ8P1MZ299" localSheetId="21" hidden="1">#REF!</definedName>
    <definedName name="BExUBL83ED0P076RN9RJ8P1MZ299" localSheetId="14" hidden="1">#REF!</definedName>
    <definedName name="BExUBL83ED0P076RN9RJ8P1MZ299" hidden="1">#REF!</definedName>
    <definedName name="BExUC1EPS2CZ5CKFA0AQRIVRSHS8" localSheetId="20" hidden="1">#REF!</definedName>
    <definedName name="BExUC1EPS2CZ5CKFA0AQRIVRSHS8" localSheetId="21" hidden="1">#REF!</definedName>
    <definedName name="BExUC1EPS2CZ5CKFA0AQRIVRSHS8" localSheetId="14" hidden="1">#REF!</definedName>
    <definedName name="BExUC1EPS2CZ5CKFA0AQRIVRSHS8" hidden="1">#REF!</definedName>
    <definedName name="BExUC623BDYEODBN0N4DO6PJQ7NU" localSheetId="20" hidden="1">#REF!</definedName>
    <definedName name="BExUC623BDYEODBN0N4DO6PJQ7NU" localSheetId="21" hidden="1">#REF!</definedName>
    <definedName name="BExUC623BDYEODBN0N4DO6PJQ7NU" localSheetId="14" hidden="1">#REF!</definedName>
    <definedName name="BExUC623BDYEODBN0N4DO6PJQ7NU" hidden="1">#REF!</definedName>
    <definedName name="BExUC8WH8TCKBB5313JGYYQ1WFLT" localSheetId="20" hidden="1">#REF!</definedName>
    <definedName name="BExUC8WH8TCKBB5313JGYYQ1WFLT" localSheetId="21" hidden="1">#REF!</definedName>
    <definedName name="BExUC8WH8TCKBB5313JGYYQ1WFLT" localSheetId="14" hidden="1">#REF!</definedName>
    <definedName name="BExUC8WH8TCKBB5313JGYYQ1WFLT" hidden="1">#REF!</definedName>
    <definedName name="BExUCAP7GOSYPHMQKK6719YLSDIQ" localSheetId="20" hidden="1">#REF!</definedName>
    <definedName name="BExUCAP7GOSYPHMQKK6719YLSDIQ" localSheetId="21" hidden="1">#REF!</definedName>
    <definedName name="BExUCAP7GOSYPHMQKK6719YLSDIQ" localSheetId="14" hidden="1">#REF!</definedName>
    <definedName name="BExUCAP7GOSYPHMQKK6719YLSDIQ" hidden="1">#REF!</definedName>
    <definedName name="BExUCFCDK6SPH86I6STXX8X3WMC4" localSheetId="20" hidden="1">#REF!</definedName>
    <definedName name="BExUCFCDK6SPH86I6STXX8X3WMC4" localSheetId="21" hidden="1">#REF!</definedName>
    <definedName name="BExUCFCDK6SPH86I6STXX8X3WMC4" localSheetId="14" hidden="1">#REF!</definedName>
    <definedName name="BExUCFCDK6SPH86I6STXX8X3WMC4" hidden="1">#REF!</definedName>
    <definedName name="BExUCKL98JB87L3I6T6IFSWJNYAB" localSheetId="20" hidden="1">#REF!</definedName>
    <definedName name="BExUCKL98JB87L3I6T6IFSWJNYAB" localSheetId="21" hidden="1">#REF!</definedName>
    <definedName name="BExUCKL98JB87L3I6T6IFSWJNYAB" localSheetId="14" hidden="1">#REF!</definedName>
    <definedName name="BExUCKL98JB87L3I6T6IFSWJNYAB" hidden="1">#REF!</definedName>
    <definedName name="BExUCLC6AQ5KR6LXSAXV4QQ8ASVG" localSheetId="20" hidden="1">#REF!</definedName>
    <definedName name="BExUCLC6AQ5KR6LXSAXV4QQ8ASVG" localSheetId="21" hidden="1">#REF!</definedName>
    <definedName name="BExUCLC6AQ5KR6LXSAXV4QQ8ASVG" localSheetId="14" hidden="1">#REF!</definedName>
    <definedName name="BExUCLC6AQ5KR6LXSAXV4QQ8ASVG" hidden="1">#REF!</definedName>
    <definedName name="BExUD4IOJ12X3PJG5WXNNGDRCKAP" localSheetId="20" hidden="1">#REF!</definedName>
    <definedName name="BExUD4IOJ12X3PJG5WXNNGDRCKAP" localSheetId="21" hidden="1">#REF!</definedName>
    <definedName name="BExUD4IOJ12X3PJG5WXNNGDRCKAP" localSheetId="14" hidden="1">#REF!</definedName>
    <definedName name="BExUD4IOJ12X3PJG5WXNNGDRCKAP" hidden="1">#REF!</definedName>
    <definedName name="BExUD9WX9BWK72UWVSLYZJLAY5VY" localSheetId="20" hidden="1">#REF!</definedName>
    <definedName name="BExUD9WX9BWK72UWVSLYZJLAY5VY" localSheetId="21" hidden="1">#REF!</definedName>
    <definedName name="BExUD9WX9BWK72UWVSLYZJLAY5VY" localSheetId="14" hidden="1">#REF!</definedName>
    <definedName name="BExUD9WX9BWK72UWVSLYZJLAY5VY" hidden="1">#REF!</definedName>
    <definedName name="BExUDEV0CYVO7Y5IQQBEJ6FUY9S6" localSheetId="20" hidden="1">#REF!</definedName>
    <definedName name="BExUDEV0CYVO7Y5IQQBEJ6FUY9S6" localSheetId="21" hidden="1">#REF!</definedName>
    <definedName name="BExUDEV0CYVO7Y5IQQBEJ6FUY9S6" localSheetId="14" hidden="1">#REF!</definedName>
    <definedName name="BExUDEV0CYVO7Y5IQQBEJ6FUY9S6" hidden="1">#REF!</definedName>
    <definedName name="BExUDWOXQGIZW0EAIIYLQUPXF8YV" localSheetId="20" hidden="1">#REF!</definedName>
    <definedName name="BExUDWOXQGIZW0EAIIYLQUPXF8YV" localSheetId="21" hidden="1">#REF!</definedName>
    <definedName name="BExUDWOXQGIZW0EAIIYLQUPXF8YV" localSheetId="14" hidden="1">#REF!</definedName>
    <definedName name="BExUDWOXQGIZW0EAIIYLQUPXF8YV" hidden="1">#REF!</definedName>
    <definedName name="BExUDXAIC17W1FUU8Z10XUAVB7CS" localSheetId="20" hidden="1">#REF!</definedName>
    <definedName name="BExUDXAIC17W1FUU8Z10XUAVB7CS" localSheetId="21" hidden="1">#REF!</definedName>
    <definedName name="BExUDXAIC17W1FUU8Z10XUAVB7CS" localSheetId="14" hidden="1">#REF!</definedName>
    <definedName name="BExUDXAIC17W1FUU8Z10XUAVB7CS" hidden="1">#REF!</definedName>
    <definedName name="BExUE5OMY7OAJQ9WR8C8HG311ORP" localSheetId="20" hidden="1">#REF!</definedName>
    <definedName name="BExUE5OMY7OAJQ9WR8C8HG311ORP" localSheetId="21" hidden="1">#REF!</definedName>
    <definedName name="BExUE5OMY7OAJQ9WR8C8HG311ORP" localSheetId="14" hidden="1">#REF!</definedName>
    <definedName name="BExUE5OMY7OAJQ9WR8C8HG311ORP" hidden="1">#REF!</definedName>
    <definedName name="BExUEFKOQWXXGRNLAOJV2BJ66UB8" localSheetId="20" hidden="1">#REF!</definedName>
    <definedName name="BExUEFKOQWXXGRNLAOJV2BJ66UB8" localSheetId="21" hidden="1">#REF!</definedName>
    <definedName name="BExUEFKOQWXXGRNLAOJV2BJ66UB8" localSheetId="14" hidden="1">#REF!</definedName>
    <definedName name="BExUEFKOQWXXGRNLAOJV2BJ66UB8" hidden="1">#REF!</definedName>
    <definedName name="BExUEJGX3OQQP5KFRJSRCZ70EI9V" localSheetId="20" hidden="1">#REF!</definedName>
    <definedName name="BExUEJGX3OQQP5KFRJSRCZ70EI9V" localSheetId="21" hidden="1">#REF!</definedName>
    <definedName name="BExUEJGX3OQQP5KFRJSRCZ70EI9V" localSheetId="14" hidden="1">#REF!</definedName>
    <definedName name="BExUEJGX3OQQP5KFRJSRCZ70EI9V" hidden="1">#REF!</definedName>
    <definedName name="BExUEKDB2RWXF3WMTZ6JSBCHNSDT" localSheetId="20" hidden="1">#REF!</definedName>
    <definedName name="BExUEKDB2RWXF3WMTZ6JSBCHNSDT" localSheetId="21" hidden="1">#REF!</definedName>
    <definedName name="BExUEKDB2RWXF3WMTZ6JSBCHNSDT" localSheetId="14" hidden="1">#REF!</definedName>
    <definedName name="BExUEKDB2RWXF3WMTZ6JSBCHNSDT" hidden="1">#REF!</definedName>
    <definedName name="BExUEYR71COFS2X8PDNU21IPMQEU" localSheetId="20" hidden="1">#REF!</definedName>
    <definedName name="BExUEYR71COFS2X8PDNU21IPMQEU" localSheetId="21" hidden="1">#REF!</definedName>
    <definedName name="BExUEYR71COFS2X8PDNU21IPMQEU" localSheetId="14" hidden="1">#REF!</definedName>
    <definedName name="BExUEYR71COFS2X8PDNU21IPMQEU" hidden="1">#REF!</definedName>
    <definedName name="BExVPRLJ9I6RX45EDVFSQGCPJSOK" localSheetId="20" hidden="1">#REF!</definedName>
    <definedName name="BExVPRLJ9I6RX45EDVFSQGCPJSOK" localSheetId="21" hidden="1">#REF!</definedName>
    <definedName name="BExVPRLJ9I6RX45EDVFSQGCPJSOK" localSheetId="14" hidden="1">#REF!</definedName>
    <definedName name="BExVPRLJ9I6RX45EDVFSQGCPJSOK" hidden="1">#REF!</definedName>
    <definedName name="BExVRFU8RWFT8A80ZVAW185SG2G6" localSheetId="20" hidden="1">#REF!</definedName>
    <definedName name="BExVRFU8RWFT8A80ZVAW185SG2G6" localSheetId="21" hidden="1">#REF!</definedName>
    <definedName name="BExVRFU8RWFT8A80ZVAW185SG2G6" localSheetId="14" hidden="1">#REF!</definedName>
    <definedName name="BExVRFU8RWFT8A80ZVAW185SG2G6" hidden="1">#REF!</definedName>
    <definedName name="BExVSJ3NHETBAIZTZQSM8LAVT76V" localSheetId="20" hidden="1">#REF!</definedName>
    <definedName name="BExVSJ3NHETBAIZTZQSM8LAVT76V" localSheetId="21" hidden="1">#REF!</definedName>
    <definedName name="BExVSJ3NHETBAIZTZQSM8LAVT76V" localSheetId="14" hidden="1">#REF!</definedName>
    <definedName name="BExVSJ3NHETBAIZTZQSM8LAVT76V" hidden="1">#REF!</definedName>
    <definedName name="BExVSL787C8E4HFQZ2NVLT35I2XV" localSheetId="20" hidden="1">#REF!</definedName>
    <definedName name="BExVSL787C8E4HFQZ2NVLT35I2XV" localSheetId="21" hidden="1">#REF!</definedName>
    <definedName name="BExVSL787C8E4HFQZ2NVLT35I2XV" localSheetId="14" hidden="1">#REF!</definedName>
    <definedName name="BExVSL787C8E4HFQZ2NVLT35I2XV" hidden="1">#REF!</definedName>
    <definedName name="BExVSTFTVV14SFGHQUOJL5SQ5TX9" localSheetId="20" hidden="1">#REF!</definedName>
    <definedName name="BExVSTFTVV14SFGHQUOJL5SQ5TX9" localSheetId="21" hidden="1">#REF!</definedName>
    <definedName name="BExVSTFTVV14SFGHQUOJL5SQ5TX9" localSheetId="14" hidden="1">#REF!</definedName>
    <definedName name="BExVSTFTVV14SFGHQUOJL5SQ5TX9" hidden="1">#REF!</definedName>
    <definedName name="BExVT017S14M5X928ARKQ2GNUFE0" localSheetId="20" hidden="1">#REF!</definedName>
    <definedName name="BExVT017S14M5X928ARKQ2GNUFE0" localSheetId="21" hidden="1">#REF!</definedName>
    <definedName name="BExVT017S14M5X928ARKQ2GNUFE0" localSheetId="14" hidden="1">#REF!</definedName>
    <definedName name="BExVT017S14M5X928ARKQ2GNUFE0" hidden="1">#REF!</definedName>
    <definedName name="BExVT3MPE8LQ5JFN3HQIFKSQ80U4" localSheetId="20" hidden="1">#REF!</definedName>
    <definedName name="BExVT3MPE8LQ5JFN3HQIFKSQ80U4" localSheetId="21" hidden="1">#REF!</definedName>
    <definedName name="BExVT3MPE8LQ5JFN3HQIFKSQ80U4" localSheetId="14" hidden="1">#REF!</definedName>
    <definedName name="BExVT3MPE8LQ5JFN3HQIFKSQ80U4" hidden="1">#REF!</definedName>
    <definedName name="BExVT7TRK3NZHPME2TFBXOF1WBR9" localSheetId="20" hidden="1">#REF!</definedName>
    <definedName name="BExVT7TRK3NZHPME2TFBXOF1WBR9" localSheetId="21" hidden="1">#REF!</definedName>
    <definedName name="BExVT7TRK3NZHPME2TFBXOF1WBR9" localSheetId="14" hidden="1">#REF!</definedName>
    <definedName name="BExVT7TRK3NZHPME2TFBXOF1WBR9" hidden="1">#REF!</definedName>
    <definedName name="BExVT9H0R0T7WGQAAC0HABMG54YM" localSheetId="20" hidden="1">#REF!</definedName>
    <definedName name="BExVT9H0R0T7WGQAAC0HABMG54YM" localSheetId="21" hidden="1">#REF!</definedName>
    <definedName name="BExVT9H0R0T7WGQAAC0HABMG54YM" localSheetId="14" hidden="1">#REF!</definedName>
    <definedName name="BExVT9H0R0T7WGQAAC0HABMG54YM" hidden="1">#REF!</definedName>
    <definedName name="BExVTAO57POUXSZQJQ6MABMZQA13" localSheetId="20" hidden="1">#REF!</definedName>
    <definedName name="BExVTAO57POUXSZQJQ6MABMZQA13" localSheetId="21" hidden="1">#REF!</definedName>
    <definedName name="BExVTAO57POUXSZQJQ6MABMZQA13" localSheetId="14" hidden="1">#REF!</definedName>
    <definedName name="BExVTAO57POUXSZQJQ6MABMZQA13" hidden="1">#REF!</definedName>
    <definedName name="BExVTCMDDEDGLUIMUU6BSFHEWTOP" localSheetId="20" hidden="1">#REF!</definedName>
    <definedName name="BExVTCMDDEDGLUIMUU6BSFHEWTOP" localSheetId="21" hidden="1">#REF!</definedName>
    <definedName name="BExVTCMDDEDGLUIMUU6BSFHEWTOP" localSheetId="14" hidden="1">#REF!</definedName>
    <definedName name="BExVTCMDDEDGLUIMUU6BSFHEWTOP" hidden="1">#REF!</definedName>
    <definedName name="BExVTCMDQMLKRA2NQR72XU6Y54IK" localSheetId="20" hidden="1">#REF!</definedName>
    <definedName name="BExVTCMDQMLKRA2NQR72XU6Y54IK" localSheetId="21" hidden="1">#REF!</definedName>
    <definedName name="BExVTCMDQMLKRA2NQR72XU6Y54IK" localSheetId="14" hidden="1">#REF!</definedName>
    <definedName name="BExVTCMDQMLKRA2NQR72XU6Y54IK" hidden="1">#REF!</definedName>
    <definedName name="BExVTCRV8FQ5U9OYWWL44N6KFNHU" localSheetId="20" hidden="1">#REF!</definedName>
    <definedName name="BExVTCRV8FQ5U9OYWWL44N6KFNHU" localSheetId="21" hidden="1">#REF!</definedName>
    <definedName name="BExVTCRV8FQ5U9OYWWL44N6KFNHU" localSheetId="14" hidden="1">#REF!</definedName>
    <definedName name="BExVTCRV8FQ5U9OYWWL44N6KFNHU" hidden="1">#REF!</definedName>
    <definedName name="BExVTNESHPVG0A0KZ7BRX26MS0PF" localSheetId="20" hidden="1">#REF!</definedName>
    <definedName name="BExVTNESHPVG0A0KZ7BRX26MS0PF" localSheetId="21" hidden="1">#REF!</definedName>
    <definedName name="BExVTNESHPVG0A0KZ7BRX26MS0PF" localSheetId="14" hidden="1">#REF!</definedName>
    <definedName name="BExVTNESHPVG0A0KZ7BRX26MS0PF" hidden="1">#REF!</definedName>
    <definedName name="BExVTTJVTNRSBHBTUZ78WG2JM5MK" localSheetId="20" hidden="1">#REF!</definedName>
    <definedName name="BExVTTJVTNRSBHBTUZ78WG2JM5MK" localSheetId="21" hidden="1">#REF!</definedName>
    <definedName name="BExVTTJVTNRSBHBTUZ78WG2JM5MK" localSheetId="14" hidden="1">#REF!</definedName>
    <definedName name="BExVTTJVTNRSBHBTUZ78WG2JM5MK" hidden="1">#REF!</definedName>
    <definedName name="BExVTXLMYR87BC04D1ERALPUFVPG" localSheetId="20" hidden="1">#REF!</definedName>
    <definedName name="BExVTXLMYR87BC04D1ERALPUFVPG" localSheetId="21" hidden="1">#REF!</definedName>
    <definedName name="BExVTXLMYR87BC04D1ERALPUFVPG" localSheetId="14" hidden="1">#REF!</definedName>
    <definedName name="BExVTXLMYR87BC04D1ERALPUFVPG" hidden="1">#REF!</definedName>
    <definedName name="BExVUL9V3H8ZF6Y72LQBBN639YAA" localSheetId="20" hidden="1">#REF!</definedName>
    <definedName name="BExVUL9V3H8ZF6Y72LQBBN639YAA" localSheetId="21" hidden="1">#REF!</definedName>
    <definedName name="BExVUL9V3H8ZF6Y72LQBBN639YAA" localSheetId="14" hidden="1">#REF!</definedName>
    <definedName name="BExVUL9V3H8ZF6Y72LQBBN639YAA" hidden="1">#REF!</definedName>
    <definedName name="BExVUZT95UAU8XG5X9XSE25CHQGA" localSheetId="20" hidden="1">#REF!</definedName>
    <definedName name="BExVUZT95UAU8XG5X9XSE25CHQGA" localSheetId="21" hidden="1">#REF!</definedName>
    <definedName name="BExVUZT95UAU8XG5X9XSE25CHQGA" localSheetId="14" hidden="1">#REF!</definedName>
    <definedName name="BExVUZT95UAU8XG5X9XSE25CHQGA" hidden="1">#REF!</definedName>
    <definedName name="BExVV5T14N2HZIK7HQ4P2KG09U0J" localSheetId="20" hidden="1">#REF!</definedName>
    <definedName name="BExVV5T14N2HZIK7HQ4P2KG09U0J" localSheetId="21" hidden="1">#REF!</definedName>
    <definedName name="BExVV5T14N2HZIK7HQ4P2KG09U0J" localSheetId="14" hidden="1">#REF!</definedName>
    <definedName name="BExVV5T14N2HZIK7HQ4P2KG09U0J" hidden="1">#REF!</definedName>
    <definedName name="BExVV7R410VYLADLX9LNG63ID6H1" localSheetId="20" hidden="1">#REF!</definedName>
    <definedName name="BExVV7R410VYLADLX9LNG63ID6H1" localSheetId="21" hidden="1">#REF!</definedName>
    <definedName name="BExVV7R410VYLADLX9LNG63ID6H1" localSheetId="14" hidden="1">#REF!</definedName>
    <definedName name="BExVV7R410VYLADLX9LNG63ID6H1" hidden="1">#REF!</definedName>
    <definedName name="BExVVAAVDXGWAVI6J2W0BCU58MBM" localSheetId="20" hidden="1">#REF!</definedName>
    <definedName name="BExVVAAVDXGWAVI6J2W0BCU58MBM" localSheetId="21" hidden="1">#REF!</definedName>
    <definedName name="BExVVAAVDXGWAVI6J2W0BCU58MBM" localSheetId="14" hidden="1">#REF!</definedName>
    <definedName name="BExVVAAVDXGWAVI6J2W0BCU58MBM" hidden="1">#REF!</definedName>
    <definedName name="BExVVCEED4JEKF59OV0G3T4XFMFO" localSheetId="20" hidden="1">#REF!</definedName>
    <definedName name="BExVVCEED4JEKF59OV0G3T4XFMFO" localSheetId="21" hidden="1">#REF!</definedName>
    <definedName name="BExVVCEED4JEKF59OV0G3T4XFMFO" localSheetId="14" hidden="1">#REF!</definedName>
    <definedName name="BExVVCEED4JEKF59OV0G3T4XFMFO" hidden="1">#REF!</definedName>
    <definedName name="BExVVPFO2J7FMSRPD36909HN4BZJ" localSheetId="20" hidden="1">#REF!</definedName>
    <definedName name="BExVVPFO2J7FMSRPD36909HN4BZJ" localSheetId="21" hidden="1">#REF!</definedName>
    <definedName name="BExVVPFO2J7FMSRPD36909HN4BZJ" localSheetId="14" hidden="1">#REF!</definedName>
    <definedName name="BExVVPFO2J7FMSRPD36909HN4BZJ" hidden="1">#REF!</definedName>
    <definedName name="BExVVQ19AQ3VCARJOC38SF7OYE9Y" localSheetId="20" hidden="1">#REF!</definedName>
    <definedName name="BExVVQ19AQ3VCARJOC38SF7OYE9Y" localSheetId="21" hidden="1">#REF!</definedName>
    <definedName name="BExVVQ19AQ3VCARJOC38SF7OYE9Y" localSheetId="14" hidden="1">#REF!</definedName>
    <definedName name="BExVVQ19AQ3VCARJOC38SF7OYE9Y" hidden="1">#REF!</definedName>
    <definedName name="BExVVQ19TAECID45CS4HXT1RD3AQ" localSheetId="20" hidden="1">#REF!</definedName>
    <definedName name="BExVVQ19TAECID45CS4HXT1RD3AQ" localSheetId="21" hidden="1">#REF!</definedName>
    <definedName name="BExVVQ19TAECID45CS4HXT1RD3AQ" localSheetId="14" hidden="1">#REF!</definedName>
    <definedName name="BExVVQ19TAECID45CS4HXT1RD3AQ" hidden="1">#REF!</definedName>
    <definedName name="BExVVYKOYB7OX8Y0B4UIUF79PVDO" localSheetId="20" hidden="1">#REF!</definedName>
    <definedName name="BExVVYKOYB7OX8Y0B4UIUF79PVDO" localSheetId="21" hidden="1">#REF!</definedName>
    <definedName name="BExVVYKOYB7OX8Y0B4UIUF79PVDO" localSheetId="14" hidden="1">#REF!</definedName>
    <definedName name="BExVVYKOYB7OX8Y0B4UIUF79PVDO" hidden="1">#REF!</definedName>
    <definedName name="BExVW3YV5XGIVJ97UUPDJGJ2P15B" localSheetId="20" hidden="1">#REF!</definedName>
    <definedName name="BExVW3YV5XGIVJ97UUPDJGJ2P15B" localSheetId="21" hidden="1">#REF!</definedName>
    <definedName name="BExVW3YV5XGIVJ97UUPDJGJ2P15B" localSheetId="14" hidden="1">#REF!</definedName>
    <definedName name="BExVW3YV5XGIVJ97UUPDJGJ2P15B" hidden="1">#REF!</definedName>
    <definedName name="BExVW5X571GEYR5SCU1Z2DHKWM79" localSheetId="20" hidden="1">#REF!</definedName>
    <definedName name="BExVW5X571GEYR5SCU1Z2DHKWM79" localSheetId="21" hidden="1">#REF!</definedName>
    <definedName name="BExVW5X571GEYR5SCU1Z2DHKWM79" localSheetId="14" hidden="1">#REF!</definedName>
    <definedName name="BExVW5X571GEYR5SCU1Z2DHKWM79" hidden="1">#REF!</definedName>
    <definedName name="BExVW6YTKA098AF57M4PHNQ54XMH" localSheetId="20" hidden="1">#REF!</definedName>
    <definedName name="BExVW6YTKA098AF57M4PHNQ54XMH" localSheetId="21" hidden="1">#REF!</definedName>
    <definedName name="BExVW6YTKA098AF57M4PHNQ54XMH" localSheetId="14" hidden="1">#REF!</definedName>
    <definedName name="BExVW6YTKA098AF57M4PHNQ54XMH" hidden="1">#REF!</definedName>
    <definedName name="BExVWHRDIJBRFANMKJFY05BHP7RS" localSheetId="20" hidden="1">#REF!</definedName>
    <definedName name="BExVWHRDIJBRFANMKJFY05BHP7RS" localSheetId="21" hidden="1">#REF!</definedName>
    <definedName name="BExVWHRDIJBRFANMKJFY05BHP7RS" localSheetId="14" hidden="1">#REF!</definedName>
    <definedName name="BExVWHRDIJBRFANMKJFY05BHP7RS" hidden="1">#REF!</definedName>
    <definedName name="BExVWINKCH0V0NUWH363SMXAZE62" localSheetId="20" hidden="1">#REF!</definedName>
    <definedName name="BExVWINKCH0V0NUWH363SMXAZE62" localSheetId="21" hidden="1">#REF!</definedName>
    <definedName name="BExVWINKCH0V0NUWH363SMXAZE62" localSheetId="14" hidden="1">#REF!</definedName>
    <definedName name="BExVWINKCH0V0NUWH363SMXAZE62" hidden="1">#REF!</definedName>
    <definedName name="BExVWYU8EK669NP172GEIGCTVPPA" localSheetId="20" hidden="1">#REF!</definedName>
    <definedName name="BExVWYU8EK669NP172GEIGCTVPPA" localSheetId="21" hidden="1">#REF!</definedName>
    <definedName name="BExVWYU8EK669NP172GEIGCTVPPA" localSheetId="14" hidden="1">#REF!</definedName>
    <definedName name="BExVWYU8EK669NP172GEIGCTVPPA" hidden="1">#REF!</definedName>
    <definedName name="BExVX3XN2DRJKL8EDBIG58RYQ36R" localSheetId="20" hidden="1">#REF!</definedName>
    <definedName name="BExVX3XN2DRJKL8EDBIG58RYQ36R" localSheetId="21" hidden="1">#REF!</definedName>
    <definedName name="BExVX3XN2DRJKL8EDBIG58RYQ36R" localSheetId="14" hidden="1">#REF!</definedName>
    <definedName name="BExVX3XN2DRJKL8EDBIG58RYQ36R" hidden="1">#REF!</definedName>
    <definedName name="BExVXBA38Z5WNQUH39HHZ2SAMC1T" localSheetId="20" hidden="1">#REF!</definedName>
    <definedName name="BExVXBA38Z5WNQUH39HHZ2SAMC1T" localSheetId="21" hidden="1">#REF!</definedName>
    <definedName name="BExVXBA38Z5WNQUH39HHZ2SAMC1T" localSheetId="14" hidden="1">#REF!</definedName>
    <definedName name="BExVXBA38Z5WNQUH39HHZ2SAMC1T" hidden="1">#REF!</definedName>
    <definedName name="BExVXDZ63PUART77BBR5SI63TPC6" localSheetId="20" hidden="1">#REF!</definedName>
    <definedName name="BExVXDZ63PUART77BBR5SI63TPC6" localSheetId="21" hidden="1">#REF!</definedName>
    <definedName name="BExVXDZ63PUART77BBR5SI63TPC6" localSheetId="14" hidden="1">#REF!</definedName>
    <definedName name="BExVXDZ63PUART77BBR5SI63TPC6" hidden="1">#REF!</definedName>
    <definedName name="BExVXHKI6LFYMGWISMPACMO247HL" localSheetId="20" hidden="1">#REF!</definedName>
    <definedName name="BExVXHKI6LFYMGWISMPACMO247HL" localSheetId="21" hidden="1">#REF!</definedName>
    <definedName name="BExVXHKI6LFYMGWISMPACMO247HL" localSheetId="14" hidden="1">#REF!</definedName>
    <definedName name="BExVXHKI6LFYMGWISMPACMO247HL" hidden="1">#REF!</definedName>
    <definedName name="BExVXK9SK580O7MYHVNJ3V911ALP" localSheetId="20" hidden="1">#REF!</definedName>
    <definedName name="BExVXK9SK580O7MYHVNJ3V911ALP" localSheetId="21" hidden="1">#REF!</definedName>
    <definedName name="BExVXK9SK580O7MYHVNJ3V911ALP" localSheetId="14" hidden="1">#REF!</definedName>
    <definedName name="BExVXK9SK580O7MYHVNJ3V911ALP" hidden="1">#REF!</definedName>
    <definedName name="BExVXLX2BZ5EF2X6R41BTKRJR1NM" localSheetId="20" hidden="1">#REF!</definedName>
    <definedName name="BExVXLX2BZ5EF2X6R41BTKRJR1NM" localSheetId="21" hidden="1">#REF!</definedName>
    <definedName name="BExVXLX2BZ5EF2X6R41BTKRJR1NM" localSheetId="14" hidden="1">#REF!</definedName>
    <definedName name="BExVXLX2BZ5EF2X6R41BTKRJR1NM" hidden="1">#REF!</definedName>
    <definedName name="BExVXYT01U5IPYA7E44FWS6KCEFC" localSheetId="20" hidden="1">#REF!</definedName>
    <definedName name="BExVXYT01U5IPYA7E44FWS6KCEFC" localSheetId="21" hidden="1">#REF!</definedName>
    <definedName name="BExVXYT01U5IPYA7E44FWS6KCEFC" localSheetId="14" hidden="1">#REF!</definedName>
    <definedName name="BExVXYT01U5IPYA7E44FWS6KCEFC" hidden="1">#REF!</definedName>
    <definedName name="BExVY11V7U1SAY4QKYE0PBSPD7LW" localSheetId="20" hidden="1">#REF!</definedName>
    <definedName name="BExVY11V7U1SAY4QKYE0PBSPD7LW" localSheetId="21" hidden="1">#REF!</definedName>
    <definedName name="BExVY11V7U1SAY4QKYE0PBSPD7LW" localSheetId="14" hidden="1">#REF!</definedName>
    <definedName name="BExVY11V7U1SAY4QKYE0PBSPD7LW" hidden="1">#REF!</definedName>
    <definedName name="BExVY1SV37DL5YU59HS4IG3VBCP4" localSheetId="20" hidden="1">#REF!</definedName>
    <definedName name="BExVY1SV37DL5YU59HS4IG3VBCP4" localSheetId="21" hidden="1">#REF!</definedName>
    <definedName name="BExVY1SV37DL5YU59HS4IG3VBCP4" localSheetId="14" hidden="1">#REF!</definedName>
    <definedName name="BExVY1SV37DL5YU59HS4IG3VBCP4" hidden="1">#REF!</definedName>
    <definedName name="BExVY3WFGJKSQA08UF9NCMST928Y" localSheetId="20" hidden="1">#REF!</definedName>
    <definedName name="BExVY3WFGJKSQA08UF9NCMST928Y" localSheetId="21" hidden="1">#REF!</definedName>
    <definedName name="BExVY3WFGJKSQA08UF9NCMST928Y" localSheetId="14" hidden="1">#REF!</definedName>
    <definedName name="BExVY3WFGJKSQA08UF9NCMST928Y" hidden="1">#REF!</definedName>
    <definedName name="BExVY954UOEVQEIC5OFO4NEWVKAQ" localSheetId="20" hidden="1">#REF!</definedName>
    <definedName name="BExVY954UOEVQEIC5OFO4NEWVKAQ" localSheetId="21" hidden="1">#REF!</definedName>
    <definedName name="BExVY954UOEVQEIC5OFO4NEWVKAQ" localSheetId="14" hidden="1">#REF!</definedName>
    <definedName name="BExVY954UOEVQEIC5OFO4NEWVKAQ" hidden="1">#REF!</definedName>
    <definedName name="BExVYHDYIV5397LC02V4FEP8VD6W" localSheetId="20" hidden="1">#REF!</definedName>
    <definedName name="BExVYHDYIV5397LC02V4FEP8VD6W" localSheetId="21" hidden="1">#REF!</definedName>
    <definedName name="BExVYHDYIV5397LC02V4FEP8VD6W" localSheetId="14" hidden="1">#REF!</definedName>
    <definedName name="BExVYHDYIV5397LC02V4FEP8VD6W" hidden="1">#REF!</definedName>
    <definedName name="BExVYO4NFDGC4ZOGHANQWX5CH4BT" localSheetId="20" hidden="1">#REF!</definedName>
    <definedName name="BExVYO4NFDGC4ZOGHANQWX5CH4BT" localSheetId="21" hidden="1">#REF!</definedName>
    <definedName name="BExVYO4NFDGC4ZOGHANQWX5CH4BT" localSheetId="14" hidden="1">#REF!</definedName>
    <definedName name="BExVYO4NFDGC4ZOGHANQWX5CH4BT" hidden="1">#REF!</definedName>
    <definedName name="BExVYOVIZDA18YIQ0A30Q052PCAK" localSheetId="20" hidden="1">#REF!</definedName>
    <definedName name="BExVYOVIZDA18YIQ0A30Q052PCAK" localSheetId="21" hidden="1">#REF!</definedName>
    <definedName name="BExVYOVIZDA18YIQ0A30Q052PCAK" localSheetId="14" hidden="1">#REF!</definedName>
    <definedName name="BExVYOVIZDA18YIQ0A30Q052PCAK" hidden="1">#REF!</definedName>
    <definedName name="BExVYPS2R6B75R1EFIUJ6G5TE4Q4" localSheetId="20" hidden="1">#REF!</definedName>
    <definedName name="BExVYPS2R6B75R1EFIUJ6G5TE4Q4" localSheetId="21" hidden="1">#REF!</definedName>
    <definedName name="BExVYPS2R6B75R1EFIUJ6G5TE4Q4" localSheetId="14" hidden="1">#REF!</definedName>
    <definedName name="BExVYPS2R6B75R1EFIUJ6G5TE4Q4" hidden="1">#REF!</definedName>
    <definedName name="BExVYQIXPEM6J4JVP78BRHIC05PV" localSheetId="20" hidden="1">#REF!</definedName>
    <definedName name="BExVYQIXPEM6J4JVP78BRHIC05PV" localSheetId="21" hidden="1">#REF!</definedName>
    <definedName name="BExVYQIXPEM6J4JVP78BRHIC05PV" localSheetId="14" hidden="1">#REF!</definedName>
    <definedName name="BExVYQIXPEM6J4JVP78BRHIC05PV" hidden="1">#REF!</definedName>
    <definedName name="BExVYVGWN7SONLVDH9WJ2F1JS264" localSheetId="20" hidden="1">#REF!</definedName>
    <definedName name="BExVYVGWN7SONLVDH9WJ2F1JS264" localSheetId="21" hidden="1">#REF!</definedName>
    <definedName name="BExVYVGWN7SONLVDH9WJ2F1JS264" localSheetId="14" hidden="1">#REF!</definedName>
    <definedName name="BExVYVGWN7SONLVDH9WJ2F1JS264" hidden="1">#REF!</definedName>
    <definedName name="BExVZ40HNAZRM8JHYYNQ7F6A4GU0" localSheetId="20" hidden="1">#REF!</definedName>
    <definedName name="BExVZ40HNAZRM8JHYYNQ7F6A4GU0" localSheetId="21" hidden="1">#REF!</definedName>
    <definedName name="BExVZ40HNAZRM8JHYYNQ7F6A4GU0" localSheetId="14" hidden="1">#REF!</definedName>
    <definedName name="BExVZ40HNAZRM8JHYYNQ7F6A4GU0" hidden="1">#REF!</definedName>
    <definedName name="BExVZ7WRO17PYILJEJGPQCO5IL66" localSheetId="20" hidden="1">#REF!</definedName>
    <definedName name="BExVZ7WRO17PYILJEJGPQCO5IL66" localSheetId="21" hidden="1">#REF!</definedName>
    <definedName name="BExVZ7WRO17PYILJEJGPQCO5IL66" localSheetId="14" hidden="1">#REF!</definedName>
    <definedName name="BExVZ7WRO17PYILJEJGPQCO5IL66" hidden="1">#REF!</definedName>
    <definedName name="BExVZ9EO732IK6MNMG17Y1EFTJQC" localSheetId="20" hidden="1">#REF!</definedName>
    <definedName name="BExVZ9EO732IK6MNMG17Y1EFTJQC" localSheetId="21" hidden="1">#REF!</definedName>
    <definedName name="BExVZ9EO732IK6MNMG17Y1EFTJQC" localSheetId="14" hidden="1">#REF!</definedName>
    <definedName name="BExVZ9EO732IK6MNMG17Y1EFTJQC" hidden="1">#REF!</definedName>
    <definedName name="BExVZB1Y5J4UL2LKK0363EU7GIJ1" localSheetId="20" hidden="1">#REF!</definedName>
    <definedName name="BExVZB1Y5J4UL2LKK0363EU7GIJ1" localSheetId="21" hidden="1">#REF!</definedName>
    <definedName name="BExVZB1Y5J4UL2LKK0363EU7GIJ1" localSheetId="14" hidden="1">#REF!</definedName>
    <definedName name="BExVZB1Y5J4UL2LKK0363EU7GIJ1" hidden="1">#REF!</definedName>
    <definedName name="BExVZGQXYK2ICC9JSNFPRHBD5KNU" localSheetId="20" hidden="1">#REF!</definedName>
    <definedName name="BExVZGQXYK2ICC9JSNFPRHBD5KNU" localSheetId="21" hidden="1">#REF!</definedName>
    <definedName name="BExVZGQXYK2ICC9JSNFPRHBD5KNU" localSheetId="14" hidden="1">#REF!</definedName>
    <definedName name="BExVZGQXYK2ICC9JSNFPRHBD5KNU" hidden="1">#REF!</definedName>
    <definedName name="BExVZJQVO5LQ0BJH5JEN5NOBIAF6" localSheetId="20" hidden="1">#REF!</definedName>
    <definedName name="BExVZJQVO5LQ0BJH5JEN5NOBIAF6" localSheetId="21" hidden="1">#REF!</definedName>
    <definedName name="BExVZJQVO5LQ0BJH5JEN5NOBIAF6" localSheetId="14" hidden="1">#REF!</definedName>
    <definedName name="BExVZJQVO5LQ0BJH5JEN5NOBIAF6" hidden="1">#REF!</definedName>
    <definedName name="BExVZNXWS91RD7NXV5NE2R3C8WW7" localSheetId="20" hidden="1">#REF!</definedName>
    <definedName name="BExVZNXWS91RD7NXV5NE2R3C8WW7" localSheetId="21" hidden="1">#REF!</definedName>
    <definedName name="BExVZNXWS91RD7NXV5NE2R3C8WW7" localSheetId="14" hidden="1">#REF!</definedName>
    <definedName name="BExVZNXWS91RD7NXV5NE2R3C8WW7" hidden="1">#REF!</definedName>
    <definedName name="BExW008AGT1ZRN5DFG4YOH5F7G47" localSheetId="20" hidden="1">#REF!</definedName>
    <definedName name="BExW008AGT1ZRN5DFG4YOH5F7G47" localSheetId="21" hidden="1">#REF!</definedName>
    <definedName name="BExW008AGT1ZRN5DFG4YOH5F7G47" localSheetId="14" hidden="1">#REF!</definedName>
    <definedName name="BExW008AGT1ZRN5DFG4YOH5F7G47" hidden="1">#REF!</definedName>
    <definedName name="BExW0386REQRCQCVT9BCX80UPTRY" localSheetId="20" hidden="1">#REF!</definedName>
    <definedName name="BExW0386REQRCQCVT9BCX80UPTRY" localSheetId="21" hidden="1">#REF!</definedName>
    <definedName name="BExW0386REQRCQCVT9BCX80UPTRY" localSheetId="14" hidden="1">#REF!</definedName>
    <definedName name="BExW0386REQRCQCVT9BCX80UPTRY" hidden="1">#REF!</definedName>
    <definedName name="BExW0FYP4WXY71CYUG40SUBG9UWU" localSheetId="20" hidden="1">#REF!</definedName>
    <definedName name="BExW0FYP4WXY71CYUG40SUBG9UWU" localSheetId="21" hidden="1">#REF!</definedName>
    <definedName name="BExW0FYP4WXY71CYUG40SUBG9UWU" localSheetId="14" hidden="1">#REF!</definedName>
    <definedName name="BExW0FYP4WXY71CYUG40SUBG9UWU" hidden="1">#REF!</definedName>
    <definedName name="BExW0MPJNQOJ7D6U780WU5XBL97X" localSheetId="20" hidden="1">#REF!</definedName>
    <definedName name="BExW0MPJNQOJ7D6U780WU5XBL97X" localSheetId="21" hidden="1">#REF!</definedName>
    <definedName name="BExW0MPJNQOJ7D6U780WU5XBL97X" localSheetId="14" hidden="1">#REF!</definedName>
    <definedName name="BExW0MPJNQOJ7D6U780WU5XBL97X" hidden="1">#REF!</definedName>
    <definedName name="BExW0RI61B4VV0ARXTFVBAWRA1C5" localSheetId="20" hidden="1">#REF!</definedName>
    <definedName name="BExW0RI61B4VV0ARXTFVBAWRA1C5" localSheetId="21" hidden="1">#REF!</definedName>
    <definedName name="BExW0RI61B4VV0ARXTFVBAWRA1C5" localSheetId="14" hidden="1">#REF!</definedName>
    <definedName name="BExW0RI61B4VV0ARXTFVBAWRA1C5" hidden="1">#REF!</definedName>
    <definedName name="BExW0Y8T85LBE0WS6FPX6ILTX9ON" localSheetId="20" hidden="1">#REF!</definedName>
    <definedName name="BExW0Y8T85LBE0WS6FPX6ILTX9ON" localSheetId="21" hidden="1">#REF!</definedName>
    <definedName name="BExW0Y8T85LBE0WS6FPX6ILTX9ON" localSheetId="14" hidden="1">#REF!</definedName>
    <definedName name="BExW0Y8T85LBE0WS6FPX6ILTX9ON" hidden="1">#REF!</definedName>
    <definedName name="BExW1BVUYQTKMOR56MW7RVRX4L1L" localSheetId="20" hidden="1">#REF!</definedName>
    <definedName name="BExW1BVUYQTKMOR56MW7RVRX4L1L" localSheetId="21" hidden="1">#REF!</definedName>
    <definedName name="BExW1BVUYQTKMOR56MW7RVRX4L1L" localSheetId="14" hidden="1">#REF!</definedName>
    <definedName name="BExW1BVUYQTKMOR56MW7RVRX4L1L" hidden="1">#REF!</definedName>
    <definedName name="BExW1F1220628FOMTW5UAATHRJHK" localSheetId="20" hidden="1">#REF!</definedName>
    <definedName name="BExW1F1220628FOMTW5UAATHRJHK" localSheetId="21" hidden="1">#REF!</definedName>
    <definedName name="BExW1F1220628FOMTW5UAATHRJHK" localSheetId="14" hidden="1">#REF!</definedName>
    <definedName name="BExW1F1220628FOMTW5UAATHRJHK" hidden="1">#REF!</definedName>
    <definedName name="BExW1PTHB0NZUF0GTD2J1UUL693E" localSheetId="20" hidden="1">#REF!</definedName>
    <definedName name="BExW1PTHB0NZUF0GTD2J1UUL693E" localSheetId="21" hidden="1">#REF!</definedName>
    <definedName name="BExW1PTHB0NZUF0GTD2J1UUL693E" localSheetId="14" hidden="1">#REF!</definedName>
    <definedName name="BExW1PTHB0NZUF0GTD2J1UUL693E" hidden="1">#REF!</definedName>
    <definedName name="BExW1TKA0Z9OP2DTG50GZR5EG8C7" localSheetId="20" hidden="1">#REF!</definedName>
    <definedName name="BExW1TKA0Z9OP2DTG50GZR5EG8C7" localSheetId="21" hidden="1">#REF!</definedName>
    <definedName name="BExW1TKA0Z9OP2DTG50GZR5EG8C7" localSheetId="14" hidden="1">#REF!</definedName>
    <definedName name="BExW1TKA0Z9OP2DTG50GZR5EG8C7" hidden="1">#REF!</definedName>
    <definedName name="BExW1U0JLKQ094DW5MMOI8UHO09V" localSheetId="20" hidden="1">#REF!</definedName>
    <definedName name="BExW1U0JLKQ094DW5MMOI8UHO09V" localSheetId="21" hidden="1">#REF!</definedName>
    <definedName name="BExW1U0JLKQ094DW5MMOI8UHO09V" localSheetId="14" hidden="1">#REF!</definedName>
    <definedName name="BExW1U0JLKQ094DW5MMOI8UHO09V" hidden="1">#REF!</definedName>
    <definedName name="BExW1WK6J1TDP29S3QDPTYZJBLIW" localSheetId="20" hidden="1">#REF!</definedName>
    <definedName name="BExW1WK6J1TDP29S3QDPTYZJBLIW" localSheetId="21" hidden="1">#REF!</definedName>
    <definedName name="BExW1WK6J1TDP29S3QDPTYZJBLIW" localSheetId="14" hidden="1">#REF!</definedName>
    <definedName name="BExW1WK6J1TDP29S3QDPTYZJBLIW" hidden="1">#REF!</definedName>
    <definedName name="BExW283NP9D366XFPXLGSCI5UB0L" localSheetId="20" hidden="1">#REF!</definedName>
    <definedName name="BExW283NP9D366XFPXLGSCI5UB0L" localSheetId="21" hidden="1">#REF!</definedName>
    <definedName name="BExW283NP9D366XFPXLGSCI5UB0L" localSheetId="14" hidden="1">#REF!</definedName>
    <definedName name="BExW283NP9D366XFPXLGSCI5UB0L" hidden="1">#REF!</definedName>
    <definedName name="BExW2H3C8WJSBW5FGTFKVDVJC4CL" localSheetId="20" hidden="1">#REF!</definedName>
    <definedName name="BExW2H3C8WJSBW5FGTFKVDVJC4CL" localSheetId="21" hidden="1">#REF!</definedName>
    <definedName name="BExW2H3C8WJSBW5FGTFKVDVJC4CL" localSheetId="14" hidden="1">#REF!</definedName>
    <definedName name="BExW2H3C8WJSBW5FGTFKVDVJC4CL" hidden="1">#REF!</definedName>
    <definedName name="BExW2MSCKPGF5K3I7TL4KF5ISUOL" localSheetId="20" hidden="1">#REF!</definedName>
    <definedName name="BExW2MSCKPGF5K3I7TL4KF5ISUOL" localSheetId="21" hidden="1">#REF!</definedName>
    <definedName name="BExW2MSCKPGF5K3I7TL4KF5ISUOL" localSheetId="14" hidden="1">#REF!</definedName>
    <definedName name="BExW2MSCKPGF5K3I7TL4KF5ISUOL" hidden="1">#REF!</definedName>
    <definedName name="BExW2SMO90FU9W8DVVES6Q4E6BZR" localSheetId="20" hidden="1">#REF!</definedName>
    <definedName name="BExW2SMO90FU9W8DVVES6Q4E6BZR" localSheetId="21" hidden="1">#REF!</definedName>
    <definedName name="BExW2SMO90FU9W8DVVES6Q4E6BZR" localSheetId="14" hidden="1">#REF!</definedName>
    <definedName name="BExW2SMO90FU9W8DVVES6Q4E6BZR" hidden="1">#REF!</definedName>
    <definedName name="BExW36V9N91OHCUMGWJQL3I5P4JK" localSheetId="20" hidden="1">#REF!</definedName>
    <definedName name="BExW36V9N91OHCUMGWJQL3I5P4JK" localSheetId="21" hidden="1">#REF!</definedName>
    <definedName name="BExW36V9N91OHCUMGWJQL3I5P4JK" localSheetId="14" hidden="1">#REF!</definedName>
    <definedName name="BExW36V9N91OHCUMGWJQL3I5P4JK" hidden="1">#REF!</definedName>
    <definedName name="BExW39V04HTFFQE7DAW9MAJT0NNF" localSheetId="20" hidden="1">#REF!</definedName>
    <definedName name="BExW39V04HTFFQE7DAW9MAJT0NNF" localSheetId="21" hidden="1">#REF!</definedName>
    <definedName name="BExW39V04HTFFQE7DAW9MAJT0NNF" localSheetId="14" hidden="1">#REF!</definedName>
    <definedName name="BExW39V04HTFFQE7DAW9MAJT0NNF" hidden="1">#REF!</definedName>
    <definedName name="BExW3ECU6QPMV99AITCPHAG0CGYK" localSheetId="20" hidden="1">#REF!</definedName>
    <definedName name="BExW3ECU6QPMV99AITCPHAG0CGYK" localSheetId="21" hidden="1">#REF!</definedName>
    <definedName name="BExW3ECU6QPMV99AITCPHAG0CGYK" localSheetId="14" hidden="1">#REF!</definedName>
    <definedName name="BExW3ECU6QPMV99AITCPHAG0CGYK" hidden="1">#REF!</definedName>
    <definedName name="BExW3EIBA1J9Q9NA9VCGZGRS8WV7" localSheetId="20" hidden="1">#REF!</definedName>
    <definedName name="BExW3EIBA1J9Q9NA9VCGZGRS8WV7" localSheetId="21" hidden="1">#REF!</definedName>
    <definedName name="BExW3EIBA1J9Q9NA9VCGZGRS8WV7" localSheetId="14" hidden="1">#REF!</definedName>
    <definedName name="BExW3EIBA1J9Q9NA9VCGZGRS8WV7" hidden="1">#REF!</definedName>
    <definedName name="BExW3FEO8FI8N6AGQKYEG4SQVJWB" localSheetId="20" hidden="1">#REF!</definedName>
    <definedName name="BExW3FEO8FI8N6AGQKYEG4SQVJWB" localSheetId="21" hidden="1">#REF!</definedName>
    <definedName name="BExW3FEO8FI8N6AGQKYEG4SQVJWB" localSheetId="14" hidden="1">#REF!</definedName>
    <definedName name="BExW3FEO8FI8N6AGQKYEG4SQVJWB" hidden="1">#REF!</definedName>
    <definedName name="BExW3GB28STOMJUSZEIA7YKYNS4Y" localSheetId="20" hidden="1">#REF!</definedName>
    <definedName name="BExW3GB28STOMJUSZEIA7YKYNS4Y" localSheetId="21" hidden="1">#REF!</definedName>
    <definedName name="BExW3GB28STOMJUSZEIA7YKYNS4Y" localSheetId="14" hidden="1">#REF!</definedName>
    <definedName name="BExW3GB28STOMJUSZEIA7YKYNS4Y" hidden="1">#REF!</definedName>
    <definedName name="BExW3T1K638HT5E0Y8MMK108P5JT" localSheetId="20" hidden="1">#REF!</definedName>
    <definedName name="BExW3T1K638HT5E0Y8MMK108P5JT" localSheetId="21" hidden="1">#REF!</definedName>
    <definedName name="BExW3T1K638HT5E0Y8MMK108P5JT" localSheetId="14" hidden="1">#REF!</definedName>
    <definedName name="BExW3T1K638HT5E0Y8MMK108P5JT" hidden="1">#REF!</definedName>
    <definedName name="BExW3U3D6FTAFTK3Q7DSA9FY454Q" localSheetId="20" hidden="1">#REF!</definedName>
    <definedName name="BExW3U3D6FTAFTK3Q7DSA9FY454Q" localSheetId="21" hidden="1">#REF!</definedName>
    <definedName name="BExW3U3D6FTAFTK3Q7DSA9FY454Q" localSheetId="14" hidden="1">#REF!</definedName>
    <definedName name="BExW3U3D6FTAFTK3Q7DSA9FY454Q" hidden="1">#REF!</definedName>
    <definedName name="BExW4217ZHL9VO39POSTJOD090WU" localSheetId="20" hidden="1">#REF!</definedName>
    <definedName name="BExW4217ZHL9VO39POSTJOD090WU" localSheetId="21" hidden="1">#REF!</definedName>
    <definedName name="BExW4217ZHL9VO39POSTJOD090WU" localSheetId="14" hidden="1">#REF!</definedName>
    <definedName name="BExW4217ZHL9VO39POSTJOD090WU" hidden="1">#REF!</definedName>
    <definedName name="BExW4GPW71EBF8XPS2QGVQHBCDX3" localSheetId="20" hidden="1">#REF!</definedName>
    <definedName name="BExW4GPW71EBF8XPS2QGVQHBCDX3" localSheetId="21" hidden="1">#REF!</definedName>
    <definedName name="BExW4GPW71EBF8XPS2QGVQHBCDX3" localSheetId="14" hidden="1">#REF!</definedName>
    <definedName name="BExW4GPW71EBF8XPS2QGVQHBCDX3" hidden="1">#REF!</definedName>
    <definedName name="BExW4JKC5837JBPCOJV337ZVYYY3" localSheetId="20" hidden="1">#REF!</definedName>
    <definedName name="BExW4JKC5837JBPCOJV337ZVYYY3" localSheetId="21" hidden="1">#REF!</definedName>
    <definedName name="BExW4JKC5837JBPCOJV337ZVYYY3" localSheetId="14" hidden="1">#REF!</definedName>
    <definedName name="BExW4JKC5837JBPCOJV337ZVYYY3" hidden="1">#REF!</definedName>
    <definedName name="BExW4O2DBZGV8KGBO9EB4BAXIH4Y" localSheetId="20" hidden="1">#REF!</definedName>
    <definedName name="BExW4O2DBZGV8KGBO9EB4BAXIH4Y" localSheetId="21" hidden="1">#REF!</definedName>
    <definedName name="BExW4O2DBZGV8KGBO9EB4BAXIH4Y" localSheetId="14" hidden="1">#REF!</definedName>
    <definedName name="BExW4O2DBZGV8KGBO9EB4BAXIH4Y" hidden="1">#REF!</definedName>
    <definedName name="BExW4QR9FV9MP5K610THBSM51RYO" localSheetId="20" hidden="1">#REF!</definedName>
    <definedName name="BExW4QR9FV9MP5K610THBSM51RYO" localSheetId="21" hidden="1">#REF!</definedName>
    <definedName name="BExW4QR9FV9MP5K610THBSM51RYO" localSheetId="14" hidden="1">#REF!</definedName>
    <definedName name="BExW4QR9FV9MP5K610THBSM51RYO" hidden="1">#REF!</definedName>
    <definedName name="BExW4Z029R9E19ZENN3WEA3VDAD1" localSheetId="20" hidden="1">#REF!</definedName>
    <definedName name="BExW4Z029R9E19ZENN3WEA3VDAD1" localSheetId="21" hidden="1">#REF!</definedName>
    <definedName name="BExW4Z029R9E19ZENN3WEA3VDAD1" localSheetId="14" hidden="1">#REF!</definedName>
    <definedName name="BExW4Z029R9E19ZENN3WEA3VDAD1" hidden="1">#REF!</definedName>
    <definedName name="BExW53SPLW3K0Y0ZVTM4NYF1B2YH" localSheetId="20" hidden="1">#REF!</definedName>
    <definedName name="BExW53SPLW3K0Y0ZVTM4NYF1B2YH" localSheetId="21" hidden="1">#REF!</definedName>
    <definedName name="BExW53SPLW3K0Y0ZVTM4NYF1B2YH" localSheetId="14" hidden="1">#REF!</definedName>
    <definedName name="BExW53SPLW3K0Y0ZVTM4NYF1B2YH" hidden="1">#REF!</definedName>
    <definedName name="BExW591F7X34FVKJ2OUT09PFUW1B" localSheetId="20" hidden="1">#REF!</definedName>
    <definedName name="BExW591F7X34FVKJ2OUT09PFUW1B" localSheetId="21" hidden="1">#REF!</definedName>
    <definedName name="BExW591F7X34FVKJ2OUT09PFUW1B" localSheetId="14" hidden="1">#REF!</definedName>
    <definedName name="BExW591F7X34FVKJ2OUT09PFUW1B" hidden="1">#REF!</definedName>
    <definedName name="BExW5AZNT6IAZGNF2C879ODHY1B8" localSheetId="20" hidden="1">#REF!</definedName>
    <definedName name="BExW5AZNT6IAZGNF2C879ODHY1B8" localSheetId="21" hidden="1">#REF!</definedName>
    <definedName name="BExW5AZNT6IAZGNF2C879ODHY1B8" localSheetId="14" hidden="1">#REF!</definedName>
    <definedName name="BExW5AZNT6IAZGNF2C879ODHY1B8" hidden="1">#REF!</definedName>
    <definedName name="BExW5F6OUXHEWQU5VYE7W7P8DD78" localSheetId="20" hidden="1">#REF!</definedName>
    <definedName name="BExW5F6OUXHEWQU5VYE7W7P8DD78" localSheetId="21" hidden="1">#REF!</definedName>
    <definedName name="BExW5F6OUXHEWQU5VYE7W7P8DD78" localSheetId="14" hidden="1">#REF!</definedName>
    <definedName name="BExW5F6OUXHEWQU5VYE7W7P8DD78" hidden="1">#REF!</definedName>
    <definedName name="BExW5WPU27WD4NWZOT0ZEJIDLX5J" localSheetId="20" hidden="1">#REF!</definedName>
    <definedName name="BExW5WPU27WD4NWZOT0ZEJIDLX5J" localSheetId="21" hidden="1">#REF!</definedName>
    <definedName name="BExW5WPU27WD4NWZOT0ZEJIDLX5J" localSheetId="14" hidden="1">#REF!</definedName>
    <definedName name="BExW5WPU27WD4NWZOT0ZEJIDLX5J" hidden="1">#REF!</definedName>
    <definedName name="BExW5YD97EMSUYC4KDEFH1FB4FY3" localSheetId="20" hidden="1">#REF!</definedName>
    <definedName name="BExW5YD97EMSUYC4KDEFH1FB4FY3" localSheetId="21" hidden="1">#REF!</definedName>
    <definedName name="BExW5YD97EMSUYC4KDEFH1FB4FY3" localSheetId="14" hidden="1">#REF!</definedName>
    <definedName name="BExW5YD97EMSUYC4KDEFH1FB4FY3" hidden="1">#REF!</definedName>
    <definedName name="BExW5Z469DSRWTA6T0KVLA7SMIPL" localSheetId="20" hidden="1">#REF!</definedName>
    <definedName name="BExW5Z469DSRWTA6T0KVLA7SMIPL" localSheetId="21" hidden="1">#REF!</definedName>
    <definedName name="BExW5Z469DSRWTA6T0KVLA7SMIPL" localSheetId="14" hidden="1">#REF!</definedName>
    <definedName name="BExW5Z469DSRWTA6T0KVLA7SMIPL" hidden="1">#REF!</definedName>
    <definedName name="BExW62ETJAPBX5X53FTGUCHZXI2K" localSheetId="20" hidden="1">#REF!</definedName>
    <definedName name="BExW62ETJAPBX5X53FTGUCHZXI2K" localSheetId="21" hidden="1">#REF!</definedName>
    <definedName name="BExW62ETJAPBX5X53FTGUCHZXI2K" localSheetId="14" hidden="1">#REF!</definedName>
    <definedName name="BExW62ETJAPBX5X53FTGUCHZXI2K" hidden="1">#REF!</definedName>
    <definedName name="BExW660AV1TUV2XNUPD65RZR3QOO" localSheetId="20" hidden="1">#REF!</definedName>
    <definedName name="BExW660AV1TUV2XNUPD65RZR3QOO" localSheetId="21" hidden="1">#REF!</definedName>
    <definedName name="BExW660AV1TUV2XNUPD65RZR3QOO" localSheetId="14" hidden="1">#REF!</definedName>
    <definedName name="BExW660AV1TUV2XNUPD65RZR3QOO" hidden="1">#REF!</definedName>
    <definedName name="BExW66LVVZK656PQY1257QMHP2AY" localSheetId="20" hidden="1">#REF!</definedName>
    <definedName name="BExW66LVVZK656PQY1257QMHP2AY" localSheetId="21" hidden="1">#REF!</definedName>
    <definedName name="BExW66LVVZK656PQY1257QMHP2AY" localSheetId="14" hidden="1">#REF!</definedName>
    <definedName name="BExW66LVVZK656PQY1257QMHP2AY" hidden="1">#REF!</definedName>
    <definedName name="BExW6EJPHAP1TWT380AZLXNHR22P" localSheetId="20" hidden="1">#REF!</definedName>
    <definedName name="BExW6EJPHAP1TWT380AZLXNHR22P" localSheetId="21" hidden="1">#REF!</definedName>
    <definedName name="BExW6EJPHAP1TWT380AZLXNHR22P" localSheetId="14" hidden="1">#REF!</definedName>
    <definedName name="BExW6EJPHAP1TWT380AZLXNHR22P" hidden="1">#REF!</definedName>
    <definedName name="BExW6G1PJ38H10DVLL8WPQ736OEB" localSheetId="20" hidden="1">#REF!</definedName>
    <definedName name="BExW6G1PJ38H10DVLL8WPQ736OEB" localSheetId="21" hidden="1">#REF!</definedName>
    <definedName name="BExW6G1PJ38H10DVLL8WPQ736OEB" localSheetId="14" hidden="1">#REF!</definedName>
    <definedName name="BExW6G1PJ38H10DVLL8WPQ736OEB" hidden="1">#REF!</definedName>
    <definedName name="BExW794A74Z5F2K8LVQLD6VSKXUE" localSheetId="20" hidden="1">#REF!</definedName>
    <definedName name="BExW794A74Z5F2K8LVQLD6VSKXUE" localSheetId="21" hidden="1">#REF!</definedName>
    <definedName name="BExW794A74Z5F2K8LVQLD6VSKXUE" localSheetId="14" hidden="1">#REF!</definedName>
    <definedName name="BExW794A74Z5F2K8LVQLD6VSKXUE" hidden="1">#REF!</definedName>
    <definedName name="BExW7Q1TQ8E6G4WYYNSOMV43S95R" localSheetId="20" hidden="1">#REF!</definedName>
    <definedName name="BExW7Q1TQ8E6G4WYYNSOMV43S95R" localSheetId="21" hidden="1">#REF!</definedName>
    <definedName name="BExW7Q1TQ8E6G4WYYNSOMV43S95R" localSheetId="14" hidden="1">#REF!</definedName>
    <definedName name="BExW7Q1TQ8E6G4WYYNSOMV43S95R" hidden="1">#REF!</definedName>
    <definedName name="BExW7XZTFZV0N9YM9S4PM74A5X2O" localSheetId="20" hidden="1">#REF!</definedName>
    <definedName name="BExW7XZTFZV0N9YM9S4PM74A5X2O" localSheetId="21" hidden="1">#REF!</definedName>
    <definedName name="BExW7XZTFZV0N9YM9S4PM74A5X2O" localSheetId="14" hidden="1">#REF!</definedName>
    <definedName name="BExW7XZTFZV0N9YM9S4PM74A5X2O" hidden="1">#REF!</definedName>
    <definedName name="BExW8K0SSIPSKBVP06IJ71600HJZ" localSheetId="20" hidden="1">#REF!</definedName>
    <definedName name="BExW8K0SSIPSKBVP06IJ71600HJZ" localSheetId="21" hidden="1">#REF!</definedName>
    <definedName name="BExW8K0SSIPSKBVP06IJ71600HJZ" localSheetId="14" hidden="1">#REF!</definedName>
    <definedName name="BExW8K0SSIPSKBVP06IJ71600HJZ" hidden="1">#REF!</definedName>
    <definedName name="BExW8T0GVY3ZYO4ACSBLHS8SH895" localSheetId="20" hidden="1">#REF!</definedName>
    <definedName name="BExW8T0GVY3ZYO4ACSBLHS8SH895" localSheetId="21" hidden="1">#REF!</definedName>
    <definedName name="BExW8T0GVY3ZYO4ACSBLHS8SH895" localSheetId="14" hidden="1">#REF!</definedName>
    <definedName name="BExW8T0GVY3ZYO4ACSBLHS8SH895" hidden="1">#REF!</definedName>
    <definedName name="BExW8YEP73JMMU9HZ08PM4WHJQZ4" localSheetId="20" hidden="1">#REF!</definedName>
    <definedName name="BExW8YEP73JMMU9HZ08PM4WHJQZ4" localSheetId="21" hidden="1">#REF!</definedName>
    <definedName name="BExW8YEP73JMMU9HZ08PM4WHJQZ4" localSheetId="14" hidden="1">#REF!</definedName>
    <definedName name="BExW8YEP73JMMU9HZ08PM4WHJQZ4" hidden="1">#REF!</definedName>
    <definedName name="BExW937AT53OZQRHNWQZ5BVH24IE" localSheetId="20" hidden="1">#REF!</definedName>
    <definedName name="BExW937AT53OZQRHNWQZ5BVH24IE" localSheetId="21" hidden="1">#REF!</definedName>
    <definedName name="BExW937AT53OZQRHNWQZ5BVH24IE" localSheetId="14" hidden="1">#REF!</definedName>
    <definedName name="BExW937AT53OZQRHNWQZ5BVH24IE" hidden="1">#REF!</definedName>
    <definedName name="BExW95LN5N0LYFFVP7GJEGDVDLF0" localSheetId="20" hidden="1">#REF!</definedName>
    <definedName name="BExW95LN5N0LYFFVP7GJEGDVDLF0" localSheetId="21" hidden="1">#REF!</definedName>
    <definedName name="BExW95LN5N0LYFFVP7GJEGDVDLF0" localSheetId="14" hidden="1">#REF!</definedName>
    <definedName name="BExW95LN5N0LYFFVP7GJEGDVDLF0" hidden="1">#REF!</definedName>
    <definedName name="BExW967733Q8RAJOHR2GJ3HO8JIW" localSheetId="20" hidden="1">#REF!</definedName>
    <definedName name="BExW967733Q8RAJOHR2GJ3HO8JIW" localSheetId="21" hidden="1">#REF!</definedName>
    <definedName name="BExW967733Q8RAJOHR2GJ3HO8JIW" localSheetId="14" hidden="1">#REF!</definedName>
    <definedName name="BExW967733Q8RAJOHR2GJ3HO8JIW" hidden="1">#REF!</definedName>
    <definedName name="BExW9POK1KIOI0ALS5MZIKTDIYMA" localSheetId="20" hidden="1">#REF!</definedName>
    <definedName name="BExW9POK1KIOI0ALS5MZIKTDIYMA" localSheetId="21" hidden="1">#REF!</definedName>
    <definedName name="BExW9POK1KIOI0ALS5MZIKTDIYMA" localSheetId="14" hidden="1">#REF!</definedName>
    <definedName name="BExW9POK1KIOI0ALS5MZIKTDIYMA" hidden="1">#REF!</definedName>
    <definedName name="BExXLDE6PN4ESWT3LXJNQCY94NE4" localSheetId="20" hidden="1">#REF!</definedName>
    <definedName name="BExXLDE6PN4ESWT3LXJNQCY94NE4" localSheetId="21" hidden="1">#REF!</definedName>
    <definedName name="BExXLDE6PN4ESWT3LXJNQCY94NE4" localSheetId="14" hidden="1">#REF!</definedName>
    <definedName name="BExXLDE6PN4ESWT3LXJNQCY94NE4" hidden="1">#REF!</definedName>
    <definedName name="BExXLQVPK2H3IF0NDDA5CT612EUK" localSheetId="20" hidden="1">#REF!</definedName>
    <definedName name="BExXLQVPK2H3IF0NDDA5CT612EUK" localSheetId="21" hidden="1">#REF!</definedName>
    <definedName name="BExXLQVPK2H3IF0NDDA5CT612EUK" localSheetId="14" hidden="1">#REF!</definedName>
    <definedName name="BExXLQVPK2H3IF0NDDA5CT612EUK" hidden="1">#REF!</definedName>
    <definedName name="BExXLR6IO70TYTACKQH9M5PGV24J" localSheetId="20" hidden="1">#REF!</definedName>
    <definedName name="BExXLR6IO70TYTACKQH9M5PGV24J" localSheetId="21" hidden="1">#REF!</definedName>
    <definedName name="BExXLR6IO70TYTACKQH9M5PGV24J" localSheetId="14" hidden="1">#REF!</definedName>
    <definedName name="BExXLR6IO70TYTACKQH9M5PGV24J" hidden="1">#REF!</definedName>
    <definedName name="BExXM065WOLYRYHGHOJE0OOFXA4M" localSheetId="20" hidden="1">#REF!</definedName>
    <definedName name="BExXM065WOLYRYHGHOJE0OOFXA4M" localSheetId="21" hidden="1">#REF!</definedName>
    <definedName name="BExXM065WOLYRYHGHOJE0OOFXA4M" localSheetId="14" hidden="1">#REF!</definedName>
    <definedName name="BExXM065WOLYRYHGHOJE0OOFXA4M" hidden="1">#REF!</definedName>
    <definedName name="BExXM3GUNXVDM82KUR17NNUMQCNI" localSheetId="20" hidden="1">#REF!</definedName>
    <definedName name="BExXM3GUNXVDM82KUR17NNUMQCNI" localSheetId="21" hidden="1">#REF!</definedName>
    <definedName name="BExXM3GUNXVDM82KUR17NNUMQCNI" localSheetId="14" hidden="1">#REF!</definedName>
    <definedName name="BExXM3GUNXVDM82KUR17NNUMQCNI" hidden="1">#REF!</definedName>
    <definedName name="BExXMA28M8SH7MKIGETSDA72WUIZ" localSheetId="20" hidden="1">#REF!</definedName>
    <definedName name="BExXMA28M8SH7MKIGETSDA72WUIZ" localSheetId="21" hidden="1">#REF!</definedName>
    <definedName name="BExXMA28M8SH7MKIGETSDA72WUIZ" localSheetId="14" hidden="1">#REF!</definedName>
    <definedName name="BExXMA28M8SH7MKIGETSDA72WUIZ" hidden="1">#REF!</definedName>
    <definedName name="BExXMOLHIAHDLFSA31PUB36SC3I9" localSheetId="20" hidden="1">#REF!</definedName>
    <definedName name="BExXMOLHIAHDLFSA31PUB36SC3I9" localSheetId="21" hidden="1">#REF!</definedName>
    <definedName name="BExXMOLHIAHDLFSA31PUB36SC3I9" localSheetId="14" hidden="1">#REF!</definedName>
    <definedName name="BExXMOLHIAHDLFSA31PUB36SC3I9" hidden="1">#REF!</definedName>
    <definedName name="BExXMT8T5Z3M2JBQN65X2LKH0YQI" localSheetId="20" hidden="1">#REF!</definedName>
    <definedName name="BExXMT8T5Z3M2JBQN65X2LKH0YQI" localSheetId="21" hidden="1">#REF!</definedName>
    <definedName name="BExXMT8T5Z3M2JBQN65X2LKH0YQI" localSheetId="14" hidden="1">#REF!</definedName>
    <definedName name="BExXMT8T5Z3M2JBQN65X2LKH0YQI" hidden="1">#REF!</definedName>
    <definedName name="BExXN1XNO7H60M9X1E7EVWFJDM5N" localSheetId="20" hidden="1">#REF!</definedName>
    <definedName name="BExXN1XNO7H60M9X1E7EVWFJDM5N" localSheetId="21" hidden="1">#REF!</definedName>
    <definedName name="BExXN1XNO7H60M9X1E7EVWFJDM5N" localSheetId="14" hidden="1">#REF!</definedName>
    <definedName name="BExXN1XNO7H60M9X1E7EVWFJDM5N" hidden="1">#REF!</definedName>
    <definedName name="BExXN1XOOOY51EZQ6II0LWEU2OYT" localSheetId="20" hidden="1">#REF!</definedName>
    <definedName name="BExXN1XOOOY51EZQ6II0LWEU2OYT" localSheetId="21" hidden="1">#REF!</definedName>
    <definedName name="BExXN1XOOOY51EZQ6II0LWEU2OYT" localSheetId="14" hidden="1">#REF!</definedName>
    <definedName name="BExXN1XOOOY51EZQ6II0LWEU2OYT" hidden="1">#REF!</definedName>
    <definedName name="BExXN22ZOTIW49GPLWFYKVM90FNZ" localSheetId="20" hidden="1">#REF!</definedName>
    <definedName name="BExXN22ZOTIW49GPLWFYKVM90FNZ" localSheetId="21" hidden="1">#REF!</definedName>
    <definedName name="BExXN22ZOTIW49GPLWFYKVM90FNZ" localSheetId="14" hidden="1">#REF!</definedName>
    <definedName name="BExXN22ZOTIW49GPLWFYKVM90FNZ" hidden="1">#REF!</definedName>
    <definedName name="BExXN6QAP8UJQVN4R4BQKPP4QK35" localSheetId="20" hidden="1">#REF!</definedName>
    <definedName name="BExXN6QAP8UJQVN4R4BQKPP4QK35" localSheetId="21" hidden="1">#REF!</definedName>
    <definedName name="BExXN6QAP8UJQVN4R4BQKPP4QK35" localSheetId="14" hidden="1">#REF!</definedName>
    <definedName name="BExXN6QAP8UJQVN4R4BQKPP4QK35" hidden="1">#REF!</definedName>
    <definedName name="BExXNBOA39T2X6Y5Y5GZ5DDNA1AX" localSheetId="20" hidden="1">#REF!</definedName>
    <definedName name="BExXNBOA39T2X6Y5Y5GZ5DDNA1AX" localSheetId="21" hidden="1">#REF!</definedName>
    <definedName name="BExXNBOA39T2X6Y5Y5GZ5DDNA1AX" localSheetId="14" hidden="1">#REF!</definedName>
    <definedName name="BExXNBOA39T2X6Y5Y5GZ5DDNA1AX" hidden="1">#REF!</definedName>
    <definedName name="BExXNBZ1BRDK73S9XPRR1645KLVB" localSheetId="20" hidden="1">#REF!</definedName>
    <definedName name="BExXNBZ1BRDK73S9XPRR1645KLVB" localSheetId="21" hidden="1">#REF!</definedName>
    <definedName name="BExXNBZ1BRDK73S9XPRR1645KLVB" localSheetId="14" hidden="1">#REF!</definedName>
    <definedName name="BExXNBZ1BRDK73S9XPRR1645KLVB" hidden="1">#REF!</definedName>
    <definedName name="BExXND6872VJ3M2PGT056WQMWBHD" localSheetId="20" hidden="1">#REF!</definedName>
    <definedName name="BExXND6872VJ3M2PGT056WQMWBHD" localSheetId="21" hidden="1">#REF!</definedName>
    <definedName name="BExXND6872VJ3M2PGT056WQMWBHD" localSheetId="14" hidden="1">#REF!</definedName>
    <definedName name="BExXND6872VJ3M2PGT056WQMWBHD" hidden="1">#REF!</definedName>
    <definedName name="BExXNPM24UN2PGVL9D1TUBFRIKR4" localSheetId="20" hidden="1">#REF!</definedName>
    <definedName name="BExXNPM24UN2PGVL9D1TUBFRIKR4" localSheetId="21" hidden="1">#REF!</definedName>
    <definedName name="BExXNPM24UN2PGVL9D1TUBFRIKR4" localSheetId="14" hidden="1">#REF!</definedName>
    <definedName name="BExXNPM24UN2PGVL9D1TUBFRIKR4" hidden="1">#REF!</definedName>
    <definedName name="BExXNWCR6WOY5G3VTC96QCIFQE0E" localSheetId="20" hidden="1">#REF!</definedName>
    <definedName name="BExXNWCR6WOY5G3VTC96QCIFQE0E" localSheetId="21" hidden="1">#REF!</definedName>
    <definedName name="BExXNWCR6WOY5G3VTC96QCIFQE0E" localSheetId="14" hidden="1">#REF!</definedName>
    <definedName name="BExXNWCR6WOY5G3VTC96QCIFQE0E" hidden="1">#REF!</definedName>
    <definedName name="BExXNWYB165VO9MHARCL5WLCHWS0" localSheetId="20" hidden="1">#REF!</definedName>
    <definedName name="BExXNWYB165VO9MHARCL5WLCHWS0" localSheetId="21" hidden="1">#REF!</definedName>
    <definedName name="BExXNWYB165VO9MHARCL5WLCHWS0" localSheetId="14" hidden="1">#REF!</definedName>
    <definedName name="BExXNWYB165VO9MHARCL5WLCHWS0" hidden="1">#REF!</definedName>
    <definedName name="BExXO278QHQN8JDK5425EJ615ECC" localSheetId="20" hidden="1">#REF!</definedName>
    <definedName name="BExXO278QHQN8JDK5425EJ615ECC" localSheetId="21" hidden="1">#REF!</definedName>
    <definedName name="BExXO278QHQN8JDK5425EJ615ECC" localSheetId="14" hidden="1">#REF!</definedName>
    <definedName name="BExXO278QHQN8JDK5425EJ615ECC" hidden="1">#REF!</definedName>
    <definedName name="BExXOBHOP0WGFHI2Y9AO4L440UVQ" localSheetId="20" hidden="1">#REF!</definedName>
    <definedName name="BExXOBHOP0WGFHI2Y9AO4L440UVQ" localSheetId="21" hidden="1">#REF!</definedName>
    <definedName name="BExXOBHOP0WGFHI2Y9AO4L440UVQ" localSheetId="14" hidden="1">#REF!</definedName>
    <definedName name="BExXOBHOP0WGFHI2Y9AO4L440UVQ" hidden="1">#REF!</definedName>
    <definedName name="BExXOHHHX25B8F97636QMXFUDZQK" localSheetId="20" hidden="1">#REF!</definedName>
    <definedName name="BExXOHHHX25B8F97636QMXFUDZQK" localSheetId="21" hidden="1">#REF!</definedName>
    <definedName name="BExXOHHHX25B8F97636QMXFUDZQK" localSheetId="14" hidden="1">#REF!</definedName>
    <definedName name="BExXOHHHX25B8F97636QMXFUDZQK" hidden="1">#REF!</definedName>
    <definedName name="BExXOHSAD2NSHOLLMZ2JWA4I3I1R" localSheetId="20" hidden="1">#REF!</definedName>
    <definedName name="BExXOHSAD2NSHOLLMZ2JWA4I3I1R" localSheetId="21" hidden="1">#REF!</definedName>
    <definedName name="BExXOHSAD2NSHOLLMZ2JWA4I3I1R" localSheetId="14" hidden="1">#REF!</definedName>
    <definedName name="BExXOHSAD2NSHOLLMZ2JWA4I3I1R" hidden="1">#REF!</definedName>
    <definedName name="BExXOJKWIJ6IFTV1RHIWHR91EZMW" localSheetId="20" hidden="1">#REF!</definedName>
    <definedName name="BExXOJKWIJ6IFTV1RHIWHR91EZMW" localSheetId="21" hidden="1">#REF!</definedName>
    <definedName name="BExXOJKWIJ6IFTV1RHIWHR91EZMW" localSheetId="14" hidden="1">#REF!</definedName>
    <definedName name="BExXOJKWIJ6IFTV1RHIWHR91EZMW" hidden="1">#REF!</definedName>
    <definedName name="BExXP80B5FGA00JCM7UXKPI3PB7Y" localSheetId="20" hidden="1">#REF!</definedName>
    <definedName name="BExXP80B5FGA00JCM7UXKPI3PB7Y" localSheetId="21" hidden="1">#REF!</definedName>
    <definedName name="BExXP80B5FGA00JCM7UXKPI3PB7Y" localSheetId="14" hidden="1">#REF!</definedName>
    <definedName name="BExXP80B5FGA00JCM7UXKPI3PB7Y" hidden="1">#REF!</definedName>
    <definedName name="BExXP85M4WXYVN1UVHUTOEKEG5XS" localSheetId="20" hidden="1">#REF!</definedName>
    <definedName name="BExXP85M4WXYVN1UVHUTOEKEG5XS" localSheetId="21" hidden="1">#REF!</definedName>
    <definedName name="BExXP85M4WXYVN1UVHUTOEKEG5XS" localSheetId="14" hidden="1">#REF!</definedName>
    <definedName name="BExXP85M4WXYVN1UVHUTOEKEG5XS" hidden="1">#REF!</definedName>
    <definedName name="BExXPELOTHOAG0OWILLAH94OZV5J" localSheetId="20" hidden="1">#REF!</definedName>
    <definedName name="BExXPELOTHOAG0OWILLAH94OZV5J" localSheetId="21" hidden="1">#REF!</definedName>
    <definedName name="BExXPELOTHOAG0OWILLAH94OZV5J" localSheetId="14" hidden="1">#REF!</definedName>
    <definedName name="BExXPELOTHOAG0OWILLAH94OZV5J" hidden="1">#REF!</definedName>
    <definedName name="BExXPOSJRLJNYPU01QNNQ5URXP2U" localSheetId="20" hidden="1">#REF!</definedName>
    <definedName name="BExXPOSJRLJNYPU01QNNQ5URXP2U" localSheetId="21" hidden="1">#REF!</definedName>
    <definedName name="BExXPOSJRLJNYPU01QNNQ5URXP2U" localSheetId="14" hidden="1">#REF!</definedName>
    <definedName name="BExXPOSJRLJNYPU01QNNQ5URXP2U" hidden="1">#REF!</definedName>
    <definedName name="BExXPS31W1VD2NMIE4E37LHVDF0L" localSheetId="20" hidden="1">#REF!</definedName>
    <definedName name="BExXPS31W1VD2NMIE4E37LHVDF0L" localSheetId="21" hidden="1">#REF!</definedName>
    <definedName name="BExXPS31W1VD2NMIE4E37LHVDF0L" localSheetId="14" hidden="1">#REF!</definedName>
    <definedName name="BExXPS31W1VD2NMIE4E37LHVDF0L" hidden="1">#REF!</definedName>
    <definedName name="BExXPZKYEMVF5JOC14HYOOYQK6JK" localSheetId="20" hidden="1">#REF!</definedName>
    <definedName name="BExXPZKYEMVF5JOC14HYOOYQK6JK" localSheetId="21" hidden="1">#REF!</definedName>
    <definedName name="BExXPZKYEMVF5JOC14HYOOYQK6JK" localSheetId="14" hidden="1">#REF!</definedName>
    <definedName name="BExXPZKYEMVF5JOC14HYOOYQK6JK" hidden="1">#REF!</definedName>
    <definedName name="BExXQ89PA10X79WBWOEP1AJX1OQM" localSheetId="20" hidden="1">#REF!</definedName>
    <definedName name="BExXQ89PA10X79WBWOEP1AJX1OQM" localSheetId="21" hidden="1">#REF!</definedName>
    <definedName name="BExXQ89PA10X79WBWOEP1AJX1OQM" localSheetId="14" hidden="1">#REF!</definedName>
    <definedName name="BExXQ89PA10X79WBWOEP1AJX1OQM" hidden="1">#REF!</definedName>
    <definedName name="BExXQCGQGGYSI0LTRVR73MUO50AW" localSheetId="20" hidden="1">#REF!</definedName>
    <definedName name="BExXQCGQGGYSI0LTRVR73MUO50AW" localSheetId="21" hidden="1">#REF!</definedName>
    <definedName name="BExXQCGQGGYSI0LTRVR73MUO50AW" localSheetId="14" hidden="1">#REF!</definedName>
    <definedName name="BExXQCGQGGYSI0LTRVR73MUO50AW" hidden="1">#REF!</definedName>
    <definedName name="BExXQEEXFHDQ8DSRAJSB5ET6J004" localSheetId="20" hidden="1">#REF!</definedName>
    <definedName name="BExXQEEXFHDQ8DSRAJSB5ET6J004" localSheetId="21" hidden="1">#REF!</definedName>
    <definedName name="BExXQEEXFHDQ8DSRAJSB5ET6J004" localSheetId="14" hidden="1">#REF!</definedName>
    <definedName name="BExXQEEXFHDQ8DSRAJSB5ET6J004" hidden="1">#REF!</definedName>
    <definedName name="BExXQH41O5HZAH8BO6HCFY8YC3TU" localSheetId="20" hidden="1">#REF!</definedName>
    <definedName name="BExXQH41O5HZAH8BO6HCFY8YC3TU" localSheetId="21" hidden="1">#REF!</definedName>
    <definedName name="BExXQH41O5HZAH8BO6HCFY8YC3TU" localSheetId="14" hidden="1">#REF!</definedName>
    <definedName name="BExXQH41O5HZAH8BO6HCFY8YC3TU" hidden="1">#REF!</definedName>
    <definedName name="BExXQJIEF5R3QQ6D8HO3NGPU0IQC" localSheetId="20" hidden="1">#REF!</definedName>
    <definedName name="BExXQJIEF5R3QQ6D8HO3NGPU0IQC" localSheetId="21" hidden="1">#REF!</definedName>
    <definedName name="BExXQJIEF5R3QQ6D8HO3NGPU0IQC" localSheetId="14" hidden="1">#REF!</definedName>
    <definedName name="BExXQJIEF5R3QQ6D8HO3NGPU0IQC" hidden="1">#REF!</definedName>
    <definedName name="BExXQRAVW0KPQXIJ59NG6UGTZB59" localSheetId="20" hidden="1">#REF!</definedName>
    <definedName name="BExXQRAVW0KPQXIJ59NG6UGTZB59" localSheetId="21" hidden="1">#REF!</definedName>
    <definedName name="BExXQRAVW0KPQXIJ59NG6UGTZB59" localSheetId="14" hidden="1">#REF!</definedName>
    <definedName name="BExXQRAVW0KPQXIJ59NG6UGTZB59" hidden="1">#REF!</definedName>
    <definedName name="BExXQU00K9ER4I1WM7T9J0W1E7ZC" localSheetId="20" hidden="1">#REF!</definedName>
    <definedName name="BExXQU00K9ER4I1WM7T9J0W1E7ZC" localSheetId="21" hidden="1">#REF!</definedName>
    <definedName name="BExXQU00K9ER4I1WM7T9J0W1E7ZC" localSheetId="14" hidden="1">#REF!</definedName>
    <definedName name="BExXQU00K9ER4I1WM7T9J0W1E7ZC" hidden="1">#REF!</definedName>
    <definedName name="BExXQU00KOR7XLM8B13DGJ1MIQDY" localSheetId="20" hidden="1">#REF!</definedName>
    <definedName name="BExXQU00KOR7XLM8B13DGJ1MIQDY" localSheetId="21" hidden="1">#REF!</definedName>
    <definedName name="BExXQU00KOR7XLM8B13DGJ1MIQDY" localSheetId="14" hidden="1">#REF!</definedName>
    <definedName name="BExXQU00KOR7XLM8B13DGJ1MIQDY" hidden="1">#REF!</definedName>
    <definedName name="BExXQUG48Q1ISN53FE4MRROM0HSJ" localSheetId="20" hidden="1">#REF!</definedName>
    <definedName name="BExXQUG48Q1ISN53FE4MRROM0HSJ" localSheetId="21" hidden="1">#REF!</definedName>
    <definedName name="BExXQUG48Q1ISN53FE4MRROM0HSJ" localSheetId="14" hidden="1">#REF!</definedName>
    <definedName name="BExXQUG48Q1ISN53FE4MRROM0HSJ" hidden="1">#REF!</definedName>
    <definedName name="BExXQXG18PS8HGBOS03OSTQ0KEYC" localSheetId="20" hidden="1">#REF!</definedName>
    <definedName name="BExXQXG18PS8HGBOS03OSTQ0KEYC" localSheetId="21" hidden="1">#REF!</definedName>
    <definedName name="BExXQXG18PS8HGBOS03OSTQ0KEYC" localSheetId="14" hidden="1">#REF!</definedName>
    <definedName name="BExXQXG18PS8HGBOS03OSTQ0KEYC" hidden="1">#REF!</definedName>
    <definedName name="BExXQXQT4OAFQT5B0YB3USDJOJOB" localSheetId="20" hidden="1">#REF!</definedName>
    <definedName name="BExXQXQT4OAFQT5B0YB3USDJOJOB" localSheetId="21" hidden="1">#REF!</definedName>
    <definedName name="BExXQXQT4OAFQT5B0YB3USDJOJOB" localSheetId="14" hidden="1">#REF!</definedName>
    <definedName name="BExXQXQT4OAFQT5B0YB3USDJOJOB" hidden="1">#REF!</definedName>
    <definedName name="BExXR3FSEXAHSXEQNJORWFCPX86N" localSheetId="20" hidden="1">#REF!</definedName>
    <definedName name="BExXR3FSEXAHSXEQNJORWFCPX86N" localSheetId="21" hidden="1">#REF!</definedName>
    <definedName name="BExXR3FSEXAHSXEQNJORWFCPX86N" localSheetId="14" hidden="1">#REF!</definedName>
    <definedName name="BExXR3FSEXAHSXEQNJORWFCPX86N" hidden="1">#REF!</definedName>
    <definedName name="BExXR3W3FKYQBLR299HO9RZ70C43" localSheetId="20" hidden="1">#REF!</definedName>
    <definedName name="BExXR3W3FKYQBLR299HO9RZ70C43" localSheetId="21" hidden="1">#REF!</definedName>
    <definedName name="BExXR3W3FKYQBLR299HO9RZ70C43" localSheetId="14" hidden="1">#REF!</definedName>
    <definedName name="BExXR3W3FKYQBLR299HO9RZ70C43" hidden="1">#REF!</definedName>
    <definedName name="BExXR46U23CRRBV6IZT982MAEQKI" localSheetId="20" hidden="1">#REF!</definedName>
    <definedName name="BExXR46U23CRRBV6IZT982MAEQKI" localSheetId="21" hidden="1">#REF!</definedName>
    <definedName name="BExXR46U23CRRBV6IZT982MAEQKI" localSheetId="14" hidden="1">#REF!</definedName>
    <definedName name="BExXR46U23CRRBV6IZT982MAEQKI" hidden="1">#REF!</definedName>
    <definedName name="BExXR6A8W3ND3XDZXBMQZ1VCAXHG" localSheetId="20" hidden="1">#REF!</definedName>
    <definedName name="BExXR6A8W3ND3XDZXBMQZ1VCAXHG" localSheetId="21" hidden="1">#REF!</definedName>
    <definedName name="BExXR6A8W3ND3XDZXBMQZ1VCAXHG" localSheetId="14" hidden="1">#REF!</definedName>
    <definedName name="BExXR6A8W3ND3XDZXBMQZ1VCAXHG" hidden="1">#REF!</definedName>
    <definedName name="BExXR7HKNHT37B4OOA9K9191PP22" localSheetId="20" hidden="1">#REF!</definedName>
    <definedName name="BExXR7HKNHT37B4OOA9K9191PP22" localSheetId="21" hidden="1">#REF!</definedName>
    <definedName name="BExXR7HKNHT37B4OOA9K9191PP22" localSheetId="14" hidden="1">#REF!</definedName>
    <definedName name="BExXR7HKNHT37B4OOA9K9191PP22" hidden="1">#REF!</definedName>
    <definedName name="BExXR8OKAVX7O70V5IYG2PRKXSTI" localSheetId="20" hidden="1">#REF!</definedName>
    <definedName name="BExXR8OKAVX7O70V5IYG2PRKXSTI" localSheetId="21" hidden="1">#REF!</definedName>
    <definedName name="BExXR8OKAVX7O70V5IYG2PRKXSTI" localSheetId="14" hidden="1">#REF!</definedName>
    <definedName name="BExXR8OKAVX7O70V5IYG2PRKXSTI" hidden="1">#REF!</definedName>
    <definedName name="BExXRA6N6XCLQM6XDV724ZIH6G93" localSheetId="20" hidden="1">#REF!</definedName>
    <definedName name="BExXRA6N6XCLQM6XDV724ZIH6G93" localSheetId="21" hidden="1">#REF!</definedName>
    <definedName name="BExXRA6N6XCLQM6XDV724ZIH6G93" localSheetId="14" hidden="1">#REF!</definedName>
    <definedName name="BExXRA6N6XCLQM6XDV724ZIH6G93" hidden="1">#REF!</definedName>
    <definedName name="BExXRABZ1CNKCG6K1MR6OUFHF7J9" localSheetId="20" hidden="1">#REF!</definedName>
    <definedName name="BExXRABZ1CNKCG6K1MR6OUFHF7J9" localSheetId="21" hidden="1">#REF!</definedName>
    <definedName name="BExXRABZ1CNKCG6K1MR6OUFHF7J9" localSheetId="14" hidden="1">#REF!</definedName>
    <definedName name="BExXRABZ1CNKCG6K1MR6OUFHF7J9" hidden="1">#REF!</definedName>
    <definedName name="BExXRBOFETC0OTJ6WY3VPMFH03VB" localSheetId="20" hidden="1">#REF!</definedName>
    <definedName name="BExXRBOFETC0OTJ6WY3VPMFH03VB" localSheetId="21" hidden="1">#REF!</definedName>
    <definedName name="BExXRBOFETC0OTJ6WY3VPMFH03VB" localSheetId="14" hidden="1">#REF!</definedName>
    <definedName name="BExXRBOFETC0OTJ6WY3VPMFH03VB" hidden="1">#REF!</definedName>
    <definedName name="BExXRD13K1S9Y3JGR7CXSONT7RJZ" localSheetId="20" hidden="1">#REF!</definedName>
    <definedName name="BExXRD13K1S9Y3JGR7CXSONT7RJZ" localSheetId="21" hidden="1">#REF!</definedName>
    <definedName name="BExXRD13K1S9Y3JGR7CXSONT7RJZ" localSheetId="14" hidden="1">#REF!</definedName>
    <definedName name="BExXRD13K1S9Y3JGR7CXSONT7RJZ" hidden="1">#REF!</definedName>
    <definedName name="BExXRIFB4QQ87QIGA9AG0NXP577K" localSheetId="20" hidden="1">#REF!</definedName>
    <definedName name="BExXRIFB4QQ87QIGA9AG0NXP577K" localSheetId="21" hidden="1">#REF!</definedName>
    <definedName name="BExXRIFB4QQ87QIGA9AG0NXP577K" localSheetId="14" hidden="1">#REF!</definedName>
    <definedName name="BExXRIFB4QQ87QIGA9AG0NXP577K" hidden="1">#REF!</definedName>
    <definedName name="BExXRIQ2JF2CVTRDQX2D9SPH7FTN" localSheetId="20" hidden="1">#REF!</definedName>
    <definedName name="BExXRIQ2JF2CVTRDQX2D9SPH7FTN" localSheetId="21" hidden="1">#REF!</definedName>
    <definedName name="BExXRIQ2JF2CVTRDQX2D9SPH7FTN" localSheetId="14" hidden="1">#REF!</definedName>
    <definedName name="BExXRIQ2JF2CVTRDQX2D9SPH7FTN" hidden="1">#REF!</definedName>
    <definedName name="BExXRO4A6VUH1F4XV8N1BRJ4896W" localSheetId="20" hidden="1">#REF!</definedName>
    <definedName name="BExXRO4A6VUH1F4XV8N1BRJ4896W" localSheetId="21" hidden="1">#REF!</definedName>
    <definedName name="BExXRO4A6VUH1F4XV8N1BRJ4896W" localSheetId="14" hidden="1">#REF!</definedName>
    <definedName name="BExXRO4A6VUH1F4XV8N1BRJ4896W" hidden="1">#REF!</definedName>
    <definedName name="BExXRO9N1SNJZGKD90P4K7FU1J0P" localSheetId="20" hidden="1">#REF!</definedName>
    <definedName name="BExXRO9N1SNJZGKD90P4K7FU1J0P" localSheetId="21" hidden="1">#REF!</definedName>
    <definedName name="BExXRO9N1SNJZGKD90P4K7FU1J0P" localSheetId="14" hidden="1">#REF!</definedName>
    <definedName name="BExXRO9N1SNJZGKD90P4K7FU1J0P" hidden="1">#REF!</definedName>
    <definedName name="BExXROF2MWDZ7IFXX27XOJ79Q86E" localSheetId="20" hidden="1">#REF!</definedName>
    <definedName name="BExXROF2MWDZ7IFXX27XOJ79Q86E" localSheetId="21" hidden="1">#REF!</definedName>
    <definedName name="BExXROF2MWDZ7IFXX27XOJ79Q86E" localSheetId="14" hidden="1">#REF!</definedName>
    <definedName name="BExXROF2MWDZ7IFXX27XOJ79Q86E" hidden="1">#REF!</definedName>
    <definedName name="BExXRV5QP3Z0KAQ1EQT9JYT2FV0L" localSheetId="20" hidden="1">#REF!</definedName>
    <definedName name="BExXRV5QP3Z0KAQ1EQT9JYT2FV0L" localSheetId="21" hidden="1">#REF!</definedName>
    <definedName name="BExXRV5QP3Z0KAQ1EQT9JYT2FV0L" localSheetId="14" hidden="1">#REF!</definedName>
    <definedName name="BExXRV5QP3Z0KAQ1EQT9JYT2FV0L" hidden="1">#REF!</definedName>
    <definedName name="BExXRZ20LZZCW8LVGDK0XETOTSAI" localSheetId="20" hidden="1">#REF!</definedName>
    <definedName name="BExXRZ20LZZCW8LVGDK0XETOTSAI" localSheetId="21" hidden="1">#REF!</definedName>
    <definedName name="BExXRZ20LZZCW8LVGDK0XETOTSAI" localSheetId="14" hidden="1">#REF!</definedName>
    <definedName name="BExXRZ20LZZCW8LVGDK0XETOTSAI" hidden="1">#REF!</definedName>
    <definedName name="BExXS4R1GKUJQX6MHUIUN4S3SCAS" localSheetId="20" hidden="1">#REF!</definedName>
    <definedName name="BExXS4R1GKUJQX6MHUIUN4S3SCAS" localSheetId="21" hidden="1">#REF!</definedName>
    <definedName name="BExXS4R1GKUJQX6MHUIUN4S3SCAS" localSheetId="14" hidden="1">#REF!</definedName>
    <definedName name="BExXS4R1GKUJQX6MHUIUN4S3SCAS" hidden="1">#REF!</definedName>
    <definedName name="BExXS63O4OMWMNXXAODZQFSDG33N" localSheetId="20" hidden="1">#REF!</definedName>
    <definedName name="BExXS63O4OMWMNXXAODZQFSDG33N" localSheetId="21" hidden="1">#REF!</definedName>
    <definedName name="BExXS63O4OMWMNXXAODZQFSDG33N" localSheetId="14" hidden="1">#REF!</definedName>
    <definedName name="BExXS63O4OMWMNXXAODZQFSDG33N" hidden="1">#REF!</definedName>
    <definedName name="BExXSBSP1TOY051HSPEPM0AEIO2M" localSheetId="20" hidden="1">#REF!</definedName>
    <definedName name="BExXSBSP1TOY051HSPEPM0AEIO2M" localSheetId="21" hidden="1">#REF!</definedName>
    <definedName name="BExXSBSP1TOY051HSPEPM0AEIO2M" localSheetId="14" hidden="1">#REF!</definedName>
    <definedName name="BExXSBSP1TOY051HSPEPM0AEIO2M" hidden="1">#REF!</definedName>
    <definedName name="BExXSC8RFK5D68FJD2HI4K66SA6I" localSheetId="20" hidden="1">#REF!</definedName>
    <definedName name="BExXSC8RFK5D68FJD2HI4K66SA6I" localSheetId="21" hidden="1">#REF!</definedName>
    <definedName name="BExXSC8RFK5D68FJD2HI4K66SA6I" localSheetId="14" hidden="1">#REF!</definedName>
    <definedName name="BExXSC8RFK5D68FJD2HI4K66SA6I" hidden="1">#REF!</definedName>
    <definedName name="BExXSCP0AZ5MYCC2UFG2GLBCV1CC" localSheetId="20" hidden="1">#REF!</definedName>
    <definedName name="BExXSCP0AZ5MYCC2UFG2GLBCV1CC" localSheetId="21" hidden="1">#REF!</definedName>
    <definedName name="BExXSCP0AZ5MYCC2UFG2GLBCV1CC" localSheetId="14" hidden="1">#REF!</definedName>
    <definedName name="BExXSCP0AZ5MYCC2UFG2GLBCV1CC" hidden="1">#REF!</definedName>
    <definedName name="BExXSNHC88W4UMXEOIOOATJAIKZO" localSheetId="20" hidden="1">#REF!</definedName>
    <definedName name="BExXSNHC88W4UMXEOIOOATJAIKZO" localSheetId="21" hidden="1">#REF!</definedName>
    <definedName name="BExXSNHC88W4UMXEOIOOATJAIKZO" localSheetId="14" hidden="1">#REF!</definedName>
    <definedName name="BExXSNHC88W4UMXEOIOOATJAIKZO" hidden="1">#REF!</definedName>
    <definedName name="BExXSTBS08WIA9TLALV3UQ2Z3MRG" localSheetId="20" hidden="1">#REF!</definedName>
    <definedName name="BExXSTBS08WIA9TLALV3UQ2Z3MRG" localSheetId="21" hidden="1">#REF!</definedName>
    <definedName name="BExXSTBS08WIA9TLALV3UQ2Z3MRG" localSheetId="14" hidden="1">#REF!</definedName>
    <definedName name="BExXSTBS08WIA9TLALV3UQ2Z3MRG" hidden="1">#REF!</definedName>
    <definedName name="BExXSVQ2WOJJ73YEO8Q2FK60V4G8" localSheetId="20" hidden="1">#REF!</definedName>
    <definedName name="BExXSVQ2WOJJ73YEO8Q2FK60V4G8" localSheetId="21" hidden="1">#REF!</definedName>
    <definedName name="BExXSVQ2WOJJ73YEO8Q2FK60V4G8" localSheetId="14" hidden="1">#REF!</definedName>
    <definedName name="BExXSVQ2WOJJ73YEO8Q2FK60V4G8" hidden="1">#REF!</definedName>
    <definedName name="BExXTER5A2EQ14KN6J0MVATIHVKN" localSheetId="20" hidden="1">#REF!</definedName>
    <definedName name="BExXTER5A2EQ14KN6J0MVATIHVKN" localSheetId="21" hidden="1">#REF!</definedName>
    <definedName name="BExXTER5A2EQ14KN6J0MVATIHVKN" localSheetId="14" hidden="1">#REF!</definedName>
    <definedName name="BExXTER5A2EQ14KN6J0MVATIHVKN" hidden="1">#REF!</definedName>
    <definedName name="BExXTHLRNL82GN7KZY3TOLO508N7" localSheetId="20" hidden="1">#REF!</definedName>
    <definedName name="BExXTHLRNL82GN7KZY3TOLO508N7" localSheetId="21" hidden="1">#REF!</definedName>
    <definedName name="BExXTHLRNL82GN7KZY3TOLO508N7" localSheetId="14" hidden="1">#REF!</definedName>
    <definedName name="BExXTHLRNL82GN7KZY3TOLO508N7" hidden="1">#REF!</definedName>
    <definedName name="BExXTL72MKEQSQH9L2OTFLU8DM2B" localSheetId="20" hidden="1">#REF!</definedName>
    <definedName name="BExXTL72MKEQSQH9L2OTFLU8DM2B" localSheetId="21" hidden="1">#REF!</definedName>
    <definedName name="BExXTL72MKEQSQH9L2OTFLU8DM2B" localSheetId="14" hidden="1">#REF!</definedName>
    <definedName name="BExXTL72MKEQSQH9L2OTFLU8DM2B" hidden="1">#REF!</definedName>
    <definedName name="BExXTM3M4RTCRSX7VGAXGQNPP668" localSheetId="20" hidden="1">#REF!</definedName>
    <definedName name="BExXTM3M4RTCRSX7VGAXGQNPP668" localSheetId="21" hidden="1">#REF!</definedName>
    <definedName name="BExXTM3M4RTCRSX7VGAXGQNPP668" localSheetId="14" hidden="1">#REF!</definedName>
    <definedName name="BExXTM3M4RTCRSX7VGAXGQNPP668" hidden="1">#REF!</definedName>
    <definedName name="BExXTOCF78J7WY6FOVBRY1N2RBBR" localSheetId="20" hidden="1">#REF!</definedName>
    <definedName name="BExXTOCF78J7WY6FOVBRY1N2RBBR" localSheetId="21" hidden="1">#REF!</definedName>
    <definedName name="BExXTOCF78J7WY6FOVBRY1N2RBBR" localSheetId="14" hidden="1">#REF!</definedName>
    <definedName name="BExXTOCF78J7WY6FOVBRY1N2RBBR" hidden="1">#REF!</definedName>
    <definedName name="BExXTP3GYO6Z9RTKKT10XA0UTV3T" localSheetId="20" hidden="1">#REF!</definedName>
    <definedName name="BExXTP3GYO6Z9RTKKT10XA0UTV3T" localSheetId="21" hidden="1">#REF!</definedName>
    <definedName name="BExXTP3GYO6Z9RTKKT10XA0UTV3T" localSheetId="14" hidden="1">#REF!</definedName>
    <definedName name="BExXTP3GYO6Z9RTKKT10XA0UTV3T" hidden="1">#REF!</definedName>
    <definedName name="BExXTRN4AFX9QW6YC4HNGBBD5R08" localSheetId="20" hidden="1">#REF!</definedName>
    <definedName name="BExXTRN4AFX9QW6YC4HNGBBD5R08" localSheetId="21" hidden="1">#REF!</definedName>
    <definedName name="BExXTRN4AFX9QW6YC4HNGBBD5R08" localSheetId="14" hidden="1">#REF!</definedName>
    <definedName name="BExXTRN4AFX9QW6YC4HNGBBD5R08" hidden="1">#REF!</definedName>
    <definedName name="BExXTV8M7YIG5C64O046DN613ZRO" localSheetId="20" hidden="1">#REF!</definedName>
    <definedName name="BExXTV8M7YIG5C64O046DN613ZRO" localSheetId="21" hidden="1">#REF!</definedName>
    <definedName name="BExXTV8M7YIG5C64O046DN613ZRO" localSheetId="14" hidden="1">#REF!</definedName>
    <definedName name="BExXTV8M7YIG5C64O046DN613ZRO" hidden="1">#REF!</definedName>
    <definedName name="BExXTVDXQ7ZX3THNLFJXFAONW0AI" localSheetId="20" hidden="1">#REF!</definedName>
    <definedName name="BExXTVDXQ7ZX3THNLFJXFAONW0AI" localSheetId="21" hidden="1">#REF!</definedName>
    <definedName name="BExXTVDXQ7ZX3THNLFJXFAONW0AI" localSheetId="14" hidden="1">#REF!</definedName>
    <definedName name="BExXTVDXQ7ZX3THNLFJXFAONW0AI" hidden="1">#REF!</definedName>
    <definedName name="BExXTZKZ4CG92ZQLIRKEXXH9BFIR" localSheetId="20" hidden="1">#REF!</definedName>
    <definedName name="BExXTZKZ4CG92ZQLIRKEXXH9BFIR" localSheetId="21" hidden="1">#REF!</definedName>
    <definedName name="BExXTZKZ4CG92ZQLIRKEXXH9BFIR" localSheetId="14" hidden="1">#REF!</definedName>
    <definedName name="BExXTZKZ4CG92ZQLIRKEXXH9BFIR" hidden="1">#REF!</definedName>
    <definedName name="BExXU4J2BM2964GD5UZHM752Q4NS" localSheetId="20" hidden="1">#REF!</definedName>
    <definedName name="BExXU4J2BM2964GD5UZHM752Q4NS" localSheetId="21" hidden="1">#REF!</definedName>
    <definedName name="BExXU4J2BM2964GD5UZHM752Q4NS" localSheetId="14" hidden="1">#REF!</definedName>
    <definedName name="BExXU4J2BM2964GD5UZHM752Q4NS" hidden="1">#REF!</definedName>
    <definedName name="BExXU6XDTT7RM93KILIDEYPA9XKF" localSheetId="20" hidden="1">#REF!</definedName>
    <definedName name="BExXU6XDTT7RM93KILIDEYPA9XKF" localSheetId="21" hidden="1">#REF!</definedName>
    <definedName name="BExXU6XDTT7RM93KILIDEYPA9XKF" localSheetId="14" hidden="1">#REF!</definedName>
    <definedName name="BExXU6XDTT7RM93KILIDEYPA9XKF" hidden="1">#REF!</definedName>
    <definedName name="BExXU8VLZA7WLPZ3RAQZGNERUD26" localSheetId="20" hidden="1">#REF!</definedName>
    <definedName name="BExXU8VLZA7WLPZ3RAQZGNERUD26" localSheetId="21" hidden="1">#REF!</definedName>
    <definedName name="BExXU8VLZA7WLPZ3RAQZGNERUD26" localSheetId="14" hidden="1">#REF!</definedName>
    <definedName name="BExXU8VLZA7WLPZ3RAQZGNERUD26" hidden="1">#REF!</definedName>
    <definedName name="BExXUB9RSLSCNN5ETLXY72DAPZZM" localSheetId="20" hidden="1">#REF!</definedName>
    <definedName name="BExXUB9RSLSCNN5ETLXY72DAPZZM" localSheetId="21" hidden="1">#REF!</definedName>
    <definedName name="BExXUB9RSLSCNN5ETLXY72DAPZZM" localSheetId="14" hidden="1">#REF!</definedName>
    <definedName name="BExXUB9RSLSCNN5ETLXY72DAPZZM" hidden="1">#REF!</definedName>
    <definedName name="BExXUFRM82XQIN2T8KGLDQL1IBQW" localSheetId="20" hidden="1">#REF!</definedName>
    <definedName name="BExXUFRM82XQIN2T8KGLDQL1IBQW" localSheetId="21" hidden="1">#REF!</definedName>
    <definedName name="BExXUFRM82XQIN2T8KGLDQL1IBQW" localSheetId="14" hidden="1">#REF!</definedName>
    <definedName name="BExXUFRM82XQIN2T8KGLDQL1IBQW" hidden="1">#REF!</definedName>
    <definedName name="BExXUQEQBF6FI240ZGIF9YXZSRAU" localSheetId="20" hidden="1">#REF!</definedName>
    <definedName name="BExXUQEQBF6FI240ZGIF9YXZSRAU" localSheetId="21" hidden="1">#REF!</definedName>
    <definedName name="BExXUQEQBF6FI240ZGIF9YXZSRAU" localSheetId="14" hidden="1">#REF!</definedName>
    <definedName name="BExXUQEQBF6FI240ZGIF9YXZSRAU" hidden="1">#REF!</definedName>
    <definedName name="BExXUX02UQ8LJPBZ4YBORILFR0W0" localSheetId="20" hidden="1">#REF!</definedName>
    <definedName name="BExXUX02UQ8LJPBZ4YBORILFR0W0" localSheetId="21" hidden="1">#REF!</definedName>
    <definedName name="BExXUX02UQ8LJPBZ4YBORILFR0W0" localSheetId="14" hidden="1">#REF!</definedName>
    <definedName name="BExXUX02UQ8LJPBZ4YBORILFR0W0" hidden="1">#REF!</definedName>
    <definedName name="BExXUYND6EJO7CJ5KRICV4O1JNWK" localSheetId="20" hidden="1">#REF!</definedName>
    <definedName name="BExXUYND6EJO7CJ5KRICV4O1JNWK" localSheetId="21" hidden="1">#REF!</definedName>
    <definedName name="BExXUYND6EJO7CJ5KRICV4O1JNWK" localSheetId="14" hidden="1">#REF!</definedName>
    <definedName name="BExXUYND6EJO7CJ5KRICV4O1JNWK" hidden="1">#REF!</definedName>
    <definedName name="BExXV6FWG4H3S2QEUJZYIXILNGJ7" localSheetId="20" hidden="1">#REF!</definedName>
    <definedName name="BExXV6FWG4H3S2QEUJZYIXILNGJ7" localSheetId="21" hidden="1">#REF!</definedName>
    <definedName name="BExXV6FWG4H3S2QEUJZYIXILNGJ7" localSheetId="14" hidden="1">#REF!</definedName>
    <definedName name="BExXV6FWG4H3S2QEUJZYIXILNGJ7" hidden="1">#REF!</definedName>
    <definedName name="BExXVK87BMMO6LHKV0CFDNIQVIBS" localSheetId="20" hidden="1">#REF!</definedName>
    <definedName name="BExXVK87BMMO6LHKV0CFDNIQVIBS" localSheetId="21" hidden="1">#REF!</definedName>
    <definedName name="BExXVK87BMMO6LHKV0CFDNIQVIBS" localSheetId="14" hidden="1">#REF!</definedName>
    <definedName name="BExXVK87BMMO6LHKV0CFDNIQVIBS" hidden="1">#REF!</definedName>
    <definedName name="BExXVKZ9WXPGL6IVY6T61IDD771I" localSheetId="20" hidden="1">#REF!</definedName>
    <definedName name="BExXVKZ9WXPGL6IVY6T61IDD771I" localSheetId="21" hidden="1">#REF!</definedName>
    <definedName name="BExXVKZ9WXPGL6IVY6T61IDD771I" localSheetId="14" hidden="1">#REF!</definedName>
    <definedName name="BExXVKZ9WXPGL6IVY6T61IDD771I" hidden="1">#REF!</definedName>
    <definedName name="BExXVLA319WCSEOVHB05KDUSU054" localSheetId="20" hidden="1">#REF!</definedName>
    <definedName name="BExXVLA319WCSEOVHB05KDUSU054" localSheetId="21" hidden="1">#REF!</definedName>
    <definedName name="BExXVLA319WCSEOVHB05KDUSU054" localSheetId="14" hidden="1">#REF!</definedName>
    <definedName name="BExXVLA319WCSEOVHB05KDUSU054" hidden="1">#REF!</definedName>
    <definedName name="BExXVTTG5YRCSTI0UL141BKR36SU" localSheetId="20" hidden="1">#REF!</definedName>
    <definedName name="BExXVTTG5YRCSTI0UL141BKR36SU" localSheetId="21" hidden="1">#REF!</definedName>
    <definedName name="BExXVTTG5YRCSTI0UL141BKR36SU" localSheetId="14" hidden="1">#REF!</definedName>
    <definedName name="BExXVTTG5YRCSTI0UL141BKR36SU" hidden="1">#REF!</definedName>
    <definedName name="BExXVYWX74VKI8BDDSX9U85460MB" localSheetId="20" hidden="1">#REF!</definedName>
    <definedName name="BExXVYWX74VKI8BDDSX9U85460MB" localSheetId="21" hidden="1">#REF!</definedName>
    <definedName name="BExXVYWX74VKI8BDDSX9U85460MB" localSheetId="14" hidden="1">#REF!</definedName>
    <definedName name="BExXVYWX74VKI8BDDSX9U85460MB" hidden="1">#REF!</definedName>
    <definedName name="BExXW27MMXHXUXX78SDTBE1JYTHT" localSheetId="20" hidden="1">#REF!</definedName>
    <definedName name="BExXW27MMXHXUXX78SDTBE1JYTHT" localSheetId="21" hidden="1">#REF!</definedName>
    <definedName name="BExXW27MMXHXUXX78SDTBE1JYTHT" localSheetId="14" hidden="1">#REF!</definedName>
    <definedName name="BExXW27MMXHXUXX78SDTBE1JYTHT" hidden="1">#REF!</definedName>
    <definedName name="BExXW2YIM2MYBSHRIX0RP9D4PRMN" localSheetId="20" hidden="1">#REF!</definedName>
    <definedName name="BExXW2YIM2MYBSHRIX0RP9D4PRMN" localSheetId="21" hidden="1">#REF!</definedName>
    <definedName name="BExXW2YIM2MYBSHRIX0RP9D4PRMN" localSheetId="14" hidden="1">#REF!</definedName>
    <definedName name="BExXW2YIM2MYBSHRIX0RP9D4PRMN" hidden="1">#REF!</definedName>
    <definedName name="BExXWBNE4KTFSXKVSRF6WX039WPB" localSheetId="20" hidden="1">#REF!</definedName>
    <definedName name="BExXWBNE4KTFSXKVSRF6WX039WPB" localSheetId="21" hidden="1">#REF!</definedName>
    <definedName name="BExXWBNE4KTFSXKVSRF6WX039WPB" localSheetId="14" hidden="1">#REF!</definedName>
    <definedName name="BExXWBNE4KTFSXKVSRF6WX039WPB" hidden="1">#REF!</definedName>
    <definedName name="BExXWFP5AYE7EHYTJWBZSQ8PQ0YX" localSheetId="20" hidden="1">#REF!</definedName>
    <definedName name="BExXWFP5AYE7EHYTJWBZSQ8PQ0YX" localSheetId="21" hidden="1">#REF!</definedName>
    <definedName name="BExXWFP5AYE7EHYTJWBZSQ8PQ0YX" localSheetId="14" hidden="1">#REF!</definedName>
    <definedName name="BExXWFP5AYE7EHYTJWBZSQ8PQ0YX" hidden="1">#REF!</definedName>
    <definedName name="BExXWIUCR0LXM58OVKZT2APLVTIA" localSheetId="20" hidden="1">#REF!</definedName>
    <definedName name="BExXWIUCR0LXM58OVKZT2APLVTIA" localSheetId="21" hidden="1">#REF!</definedName>
    <definedName name="BExXWIUCR0LXM58OVKZT2APLVTIA" localSheetId="14" hidden="1">#REF!</definedName>
    <definedName name="BExXWIUCR0LXM58OVKZT2APLVTIA" hidden="1">#REF!</definedName>
    <definedName name="BExXWTXJEA32DLC6QKN10QB955JT" localSheetId="20" hidden="1">#REF!</definedName>
    <definedName name="BExXWTXJEA32DLC6QKN10QB955JT" localSheetId="21" hidden="1">#REF!</definedName>
    <definedName name="BExXWTXJEA32DLC6QKN10QB955JT" localSheetId="14" hidden="1">#REF!</definedName>
    <definedName name="BExXWTXJEA32DLC6QKN10QB955JT" hidden="1">#REF!</definedName>
    <definedName name="BExXWVFIBQT8OY1O41FRFPFGXQHK" localSheetId="20" hidden="1">#REF!</definedName>
    <definedName name="BExXWVFIBQT8OY1O41FRFPFGXQHK" localSheetId="21" hidden="1">#REF!</definedName>
    <definedName name="BExXWVFIBQT8OY1O41FRFPFGXQHK" localSheetId="14" hidden="1">#REF!</definedName>
    <definedName name="BExXWVFIBQT8OY1O41FRFPFGXQHK" hidden="1">#REF!</definedName>
    <definedName name="BExXWWXHBZHA9J3N8K47F84X0M0L" localSheetId="20" hidden="1">#REF!</definedName>
    <definedName name="BExXWWXHBZHA9J3N8K47F84X0M0L" localSheetId="21" hidden="1">#REF!</definedName>
    <definedName name="BExXWWXHBZHA9J3N8K47F84X0M0L" localSheetId="14" hidden="1">#REF!</definedName>
    <definedName name="BExXWWXHBZHA9J3N8K47F84X0M0L" hidden="1">#REF!</definedName>
    <definedName name="BExXXBM521DL8R4ZX7NZ3DBCUOR5" localSheetId="20" hidden="1">#REF!</definedName>
    <definedName name="BExXXBM521DL8R4ZX7NZ3DBCUOR5" localSheetId="21" hidden="1">#REF!</definedName>
    <definedName name="BExXXBM521DL8R4ZX7NZ3DBCUOR5" localSheetId="14" hidden="1">#REF!</definedName>
    <definedName name="BExXXBM521DL8R4ZX7NZ3DBCUOR5" hidden="1">#REF!</definedName>
    <definedName name="BExXXC7OZI33XZ03NRMEP7VRLQK4" localSheetId="20" hidden="1">#REF!</definedName>
    <definedName name="BExXXC7OZI33XZ03NRMEP7VRLQK4" localSheetId="21" hidden="1">#REF!</definedName>
    <definedName name="BExXXC7OZI33XZ03NRMEP7VRLQK4" localSheetId="14" hidden="1">#REF!</definedName>
    <definedName name="BExXXC7OZI33XZ03NRMEP7VRLQK4" hidden="1">#REF!</definedName>
    <definedName name="BExXXH5N3NKBQ7BCJPJTBF8CYM2Q" localSheetId="20" hidden="1">#REF!</definedName>
    <definedName name="BExXXH5N3NKBQ7BCJPJTBF8CYM2Q" localSheetId="21" hidden="1">#REF!</definedName>
    <definedName name="BExXXH5N3NKBQ7BCJPJTBF8CYM2Q" localSheetId="14" hidden="1">#REF!</definedName>
    <definedName name="BExXXH5N3NKBQ7BCJPJTBF8CYM2Q" hidden="1">#REF!</definedName>
    <definedName name="BExXXI7HHXLBLUEW7EQ73TALJF48" localSheetId="20" hidden="1">#REF!</definedName>
    <definedName name="BExXXI7HHXLBLUEW7EQ73TALJF48" localSheetId="21" hidden="1">#REF!</definedName>
    <definedName name="BExXXI7HHXLBLUEW7EQ73TALJF48" localSheetId="14" hidden="1">#REF!</definedName>
    <definedName name="BExXXI7HHXLBLUEW7EQ73TALJF48" hidden="1">#REF!</definedName>
    <definedName name="BExXXKWLM4D541BH6O8GOJMHFHMW" localSheetId="20" hidden="1">#REF!</definedName>
    <definedName name="BExXXKWLM4D541BH6O8GOJMHFHMW" localSheetId="21" hidden="1">#REF!</definedName>
    <definedName name="BExXXKWLM4D541BH6O8GOJMHFHMW" localSheetId="14" hidden="1">#REF!</definedName>
    <definedName name="BExXXKWLM4D541BH6O8GOJMHFHMW" hidden="1">#REF!</definedName>
    <definedName name="BExXXNR17I6P4FQZPQF2ZXDFYB6C" localSheetId="20" hidden="1">#REF!</definedName>
    <definedName name="BExXXNR17I6P4FQZPQF2ZXDFYB6C" localSheetId="21" hidden="1">#REF!</definedName>
    <definedName name="BExXXNR17I6P4FQZPQF2ZXDFYB6C" localSheetId="14" hidden="1">#REF!</definedName>
    <definedName name="BExXXNR17I6P4FQZPQF2ZXDFYB6C" hidden="1">#REF!</definedName>
    <definedName name="BExXXPPA1Q87XPI97X0OXCPBPDON" localSheetId="20" hidden="1">#REF!</definedName>
    <definedName name="BExXXPPA1Q87XPI97X0OXCPBPDON" localSheetId="21" hidden="1">#REF!</definedName>
    <definedName name="BExXXPPA1Q87XPI97X0OXCPBPDON" localSheetId="14" hidden="1">#REF!</definedName>
    <definedName name="BExXXPPA1Q87XPI97X0OXCPBPDON" hidden="1">#REF!</definedName>
    <definedName name="BExXXVUDA98IZTQ6MANKU4MTTDVR" localSheetId="20" hidden="1">#REF!</definedName>
    <definedName name="BExXXVUDA98IZTQ6MANKU4MTTDVR" localSheetId="21" hidden="1">#REF!</definedName>
    <definedName name="BExXXVUDA98IZTQ6MANKU4MTTDVR" localSheetId="14" hidden="1">#REF!</definedName>
    <definedName name="BExXXVUDA98IZTQ6MANKU4MTTDVR" hidden="1">#REF!</definedName>
    <definedName name="BExXXZQNZY6IZI45DJXJK0MQZWA7" localSheetId="20" hidden="1">#REF!</definedName>
    <definedName name="BExXXZQNZY6IZI45DJXJK0MQZWA7" localSheetId="21" hidden="1">#REF!</definedName>
    <definedName name="BExXXZQNZY6IZI45DJXJK0MQZWA7" localSheetId="14" hidden="1">#REF!</definedName>
    <definedName name="BExXXZQNZY6IZI45DJXJK0MQZWA7" hidden="1">#REF!</definedName>
    <definedName name="BExXY5QFG6QP94SFT3935OBM8Y4K" localSheetId="20" hidden="1">#REF!</definedName>
    <definedName name="BExXY5QFG6QP94SFT3935OBM8Y4K" localSheetId="21" hidden="1">#REF!</definedName>
    <definedName name="BExXY5QFG6QP94SFT3935OBM8Y4K" localSheetId="14" hidden="1">#REF!</definedName>
    <definedName name="BExXY5QFG6QP94SFT3935OBM8Y4K" hidden="1">#REF!</definedName>
    <definedName name="BExXY7TYEBFXRYUYIFHTN65RJ8EW" localSheetId="20" hidden="1">#REF!</definedName>
    <definedName name="BExXY7TYEBFXRYUYIFHTN65RJ8EW" localSheetId="21" hidden="1">#REF!</definedName>
    <definedName name="BExXY7TYEBFXRYUYIFHTN65RJ8EW" localSheetId="14" hidden="1">#REF!</definedName>
    <definedName name="BExXY7TYEBFXRYUYIFHTN65RJ8EW" hidden="1">#REF!</definedName>
    <definedName name="BExXYLBHANUXC5FCTDDTGOVD3GQS" localSheetId="20" hidden="1">#REF!</definedName>
    <definedName name="BExXYLBHANUXC5FCTDDTGOVD3GQS" localSheetId="21" hidden="1">#REF!</definedName>
    <definedName name="BExXYLBHANUXC5FCTDDTGOVD3GQS" localSheetId="14" hidden="1">#REF!</definedName>
    <definedName name="BExXYLBHANUXC5FCTDDTGOVD3GQS" hidden="1">#REF!</definedName>
    <definedName name="BExXYMNYAYH3WA2ZCFAYKZID9ZCI" localSheetId="20" hidden="1">#REF!</definedName>
    <definedName name="BExXYMNYAYH3WA2ZCFAYKZID9ZCI" localSheetId="21" hidden="1">#REF!</definedName>
    <definedName name="BExXYMNYAYH3WA2ZCFAYKZID9ZCI" localSheetId="14" hidden="1">#REF!</definedName>
    <definedName name="BExXYMNYAYH3WA2ZCFAYKZID9ZCI" hidden="1">#REF!</definedName>
    <definedName name="BExXYYT12SVN2VDMLVNV4P3ISD8T" localSheetId="20" hidden="1">#REF!</definedName>
    <definedName name="BExXYYT12SVN2VDMLVNV4P3ISD8T" localSheetId="21" hidden="1">#REF!</definedName>
    <definedName name="BExXYYT12SVN2VDMLVNV4P3ISD8T" localSheetId="14" hidden="1">#REF!</definedName>
    <definedName name="BExXYYT12SVN2VDMLVNV4P3ISD8T" hidden="1">#REF!</definedName>
    <definedName name="BExXYZ3SPSRCWM4YHTPZDCOLZPHR" localSheetId="20" hidden="1">#REF!</definedName>
    <definedName name="BExXYZ3SPSRCWM4YHTPZDCOLZPHR" localSheetId="21" hidden="1">#REF!</definedName>
    <definedName name="BExXYZ3SPSRCWM4YHTPZDCOLZPHR" localSheetId="14" hidden="1">#REF!</definedName>
    <definedName name="BExXYZ3SPSRCWM4YHTPZDCOLZPHR" hidden="1">#REF!</definedName>
    <definedName name="BExXZFVV4YB42AZ3H1I40YG3JAPU" localSheetId="20" hidden="1">#REF!</definedName>
    <definedName name="BExXZFVV4YB42AZ3H1I40YG3JAPU" localSheetId="21" hidden="1">#REF!</definedName>
    <definedName name="BExXZFVV4YB42AZ3H1I40YG3JAPU" localSheetId="14" hidden="1">#REF!</definedName>
    <definedName name="BExXZFVV4YB42AZ3H1I40YG3JAPU" hidden="1">#REF!</definedName>
    <definedName name="BExXZG1CQE1M9TDJ99253H6JVGIH" localSheetId="20" hidden="1">#REF!</definedName>
    <definedName name="BExXZG1CQE1M9TDJ99253H6JVGIH" localSheetId="21" hidden="1">#REF!</definedName>
    <definedName name="BExXZG1CQE1M9TDJ99253H6JVGIH" localSheetId="14" hidden="1">#REF!</definedName>
    <definedName name="BExXZG1CQE1M9TDJ99253H6JVGIH" hidden="1">#REF!</definedName>
    <definedName name="BExXZHJ9T2JELF12CHHGD54J1B0C" localSheetId="20" hidden="1">#REF!</definedName>
    <definedName name="BExXZHJ9T2JELF12CHHGD54J1B0C" localSheetId="21" hidden="1">#REF!</definedName>
    <definedName name="BExXZHJ9T2JELF12CHHGD54J1B0C" localSheetId="14" hidden="1">#REF!</definedName>
    <definedName name="BExXZHJ9T2JELF12CHHGD54J1B0C" hidden="1">#REF!</definedName>
    <definedName name="BExXZNJ2X1TK2LRK5ZY3MX49H5T7" localSheetId="20" hidden="1">#REF!</definedName>
    <definedName name="BExXZNJ2X1TK2LRK5ZY3MX49H5T7" localSheetId="21" hidden="1">#REF!</definedName>
    <definedName name="BExXZNJ2X1TK2LRK5ZY3MX49H5T7" localSheetId="14" hidden="1">#REF!</definedName>
    <definedName name="BExXZNJ2X1TK2LRK5ZY3MX49H5T7" hidden="1">#REF!</definedName>
    <definedName name="BExXZOVPCEP495TQSON6PSRQ8XCY" localSheetId="20" hidden="1">#REF!</definedName>
    <definedName name="BExXZOVPCEP495TQSON6PSRQ8XCY" localSheetId="21" hidden="1">#REF!</definedName>
    <definedName name="BExXZOVPCEP495TQSON6PSRQ8XCY" localSheetId="14" hidden="1">#REF!</definedName>
    <definedName name="BExXZOVPCEP495TQSON6PSRQ8XCY" hidden="1">#REF!</definedName>
    <definedName name="BExXZXKH7NBARQQAZM69Z57IH1MM" localSheetId="20" hidden="1">#REF!</definedName>
    <definedName name="BExXZXKH7NBARQQAZM69Z57IH1MM" localSheetId="21" hidden="1">#REF!</definedName>
    <definedName name="BExXZXKH7NBARQQAZM69Z57IH1MM" localSheetId="14" hidden="1">#REF!</definedName>
    <definedName name="BExXZXKH7NBARQQAZM69Z57IH1MM" hidden="1">#REF!</definedName>
    <definedName name="BExY07WSDH5QEVM7BJXJK2ZRAI1O" localSheetId="20" hidden="1">#REF!</definedName>
    <definedName name="BExY07WSDH5QEVM7BJXJK2ZRAI1O" localSheetId="21" hidden="1">#REF!</definedName>
    <definedName name="BExY07WSDH5QEVM7BJXJK2ZRAI1O" localSheetId="14" hidden="1">#REF!</definedName>
    <definedName name="BExY07WSDH5QEVM7BJXJK2ZRAI1O" hidden="1">#REF!</definedName>
    <definedName name="BExY09PJJWYWGWWLX3YT8EVK0YV4" localSheetId="20" hidden="1">#REF!</definedName>
    <definedName name="BExY09PJJWYWGWWLX3YT8EVK0YV4" localSheetId="21" hidden="1">#REF!</definedName>
    <definedName name="BExY09PJJWYWGWWLX3YT8EVK0YV4" localSheetId="14" hidden="1">#REF!</definedName>
    <definedName name="BExY09PJJWYWGWWLX3YT8EVK0YV4" hidden="1">#REF!</definedName>
    <definedName name="BExY0C3UBVC4M59JIRXVQ8OWAJC1" localSheetId="20" hidden="1">#REF!</definedName>
    <definedName name="BExY0C3UBVC4M59JIRXVQ8OWAJC1" localSheetId="21" hidden="1">#REF!</definedName>
    <definedName name="BExY0C3UBVC4M59JIRXVQ8OWAJC1" localSheetId="14" hidden="1">#REF!</definedName>
    <definedName name="BExY0C3UBVC4M59JIRXVQ8OWAJC1" hidden="1">#REF!</definedName>
    <definedName name="BExY0ENH6ZXHW155XIGS0F46T43M" localSheetId="20" hidden="1">#REF!</definedName>
    <definedName name="BExY0ENH6ZXHW155XIGS0F46T43M" localSheetId="21" hidden="1">#REF!</definedName>
    <definedName name="BExY0ENH6ZXHW155XIGS0F46T43M" localSheetId="14" hidden="1">#REF!</definedName>
    <definedName name="BExY0ENH6ZXHW155XIGS0F46T43M" hidden="1">#REF!</definedName>
    <definedName name="BExY0IEEUB9SRGD9I14IDCPO5GV4" localSheetId="20" hidden="1">#REF!</definedName>
    <definedName name="BExY0IEEUB9SRGD9I14IDCPO5GV4" localSheetId="21" hidden="1">#REF!</definedName>
    <definedName name="BExY0IEEUB9SRGD9I14IDCPO5GV4" localSheetId="14" hidden="1">#REF!</definedName>
    <definedName name="BExY0IEEUB9SRGD9I14IDCPO5GV4" hidden="1">#REF!</definedName>
    <definedName name="BExY0LEAAM7MUGBRLXD6KXBOHZ6S" localSheetId="20" hidden="1">#REF!</definedName>
    <definedName name="BExY0LEAAM7MUGBRLXD6KXBOHZ6S" localSheetId="21" hidden="1">#REF!</definedName>
    <definedName name="BExY0LEAAM7MUGBRLXD6KXBOHZ6S" localSheetId="14" hidden="1">#REF!</definedName>
    <definedName name="BExY0LEAAM7MUGBRLXD6KXBOHZ6S" hidden="1">#REF!</definedName>
    <definedName name="BExY0OE8GFHMLLTEAFIOQTOPEVPB" localSheetId="20" hidden="1">#REF!</definedName>
    <definedName name="BExY0OE8GFHMLLTEAFIOQTOPEVPB" localSheetId="21" hidden="1">#REF!</definedName>
    <definedName name="BExY0OE8GFHMLLTEAFIOQTOPEVPB" localSheetId="14" hidden="1">#REF!</definedName>
    <definedName name="BExY0OE8GFHMLLTEAFIOQTOPEVPB" hidden="1">#REF!</definedName>
    <definedName name="BExY0OJHW85S0VKBA8T4HTYPYBOS" localSheetId="20" hidden="1">#REF!</definedName>
    <definedName name="BExY0OJHW85S0VKBA8T4HTYPYBOS" localSheetId="21" hidden="1">#REF!</definedName>
    <definedName name="BExY0OJHW85S0VKBA8T4HTYPYBOS" localSheetId="14" hidden="1">#REF!</definedName>
    <definedName name="BExY0OJHW85S0VKBA8T4HTYPYBOS" hidden="1">#REF!</definedName>
    <definedName name="BExY0T1E034D7XAXNC6F7540LLIE" localSheetId="20" hidden="1">#REF!</definedName>
    <definedName name="BExY0T1E034D7XAXNC6F7540LLIE" localSheetId="21" hidden="1">#REF!</definedName>
    <definedName name="BExY0T1E034D7XAXNC6F7540LLIE" localSheetId="14" hidden="1">#REF!</definedName>
    <definedName name="BExY0T1E034D7XAXNC6F7540LLIE" hidden="1">#REF!</definedName>
    <definedName name="BExY0XTZLHN49J2JH94BYTKBJLT3" localSheetId="20" hidden="1">#REF!</definedName>
    <definedName name="BExY0XTZLHN49J2JH94BYTKBJLT3" localSheetId="21" hidden="1">#REF!</definedName>
    <definedName name="BExY0XTZLHN49J2JH94BYTKBJLT3" localSheetId="14" hidden="1">#REF!</definedName>
    <definedName name="BExY0XTZLHN49J2JH94BYTKBJLT3" hidden="1">#REF!</definedName>
    <definedName name="BExY11FH9TXHERUYGG8FE50U7H7J" localSheetId="20" hidden="1">#REF!</definedName>
    <definedName name="BExY11FH9TXHERUYGG8FE50U7H7J" localSheetId="21" hidden="1">#REF!</definedName>
    <definedName name="BExY11FH9TXHERUYGG8FE50U7H7J" localSheetId="14" hidden="1">#REF!</definedName>
    <definedName name="BExY11FH9TXHERUYGG8FE50U7H7J" hidden="1">#REF!</definedName>
    <definedName name="BExY180UKNW5NIAWD6ZUYTFEH8QS" localSheetId="20" hidden="1">#REF!</definedName>
    <definedName name="BExY180UKNW5NIAWD6ZUYTFEH8QS" localSheetId="21" hidden="1">#REF!</definedName>
    <definedName name="BExY180UKNW5NIAWD6ZUYTFEH8QS" localSheetId="14" hidden="1">#REF!</definedName>
    <definedName name="BExY180UKNW5NIAWD6ZUYTFEH8QS" hidden="1">#REF!</definedName>
    <definedName name="BExY1DPTV4LSY9MEOUGXF8X052NA" localSheetId="20" hidden="1">#REF!</definedName>
    <definedName name="BExY1DPTV4LSY9MEOUGXF8X052NA" localSheetId="21" hidden="1">#REF!</definedName>
    <definedName name="BExY1DPTV4LSY9MEOUGXF8X052NA" localSheetId="14" hidden="1">#REF!</definedName>
    <definedName name="BExY1DPTV4LSY9MEOUGXF8X052NA" hidden="1">#REF!</definedName>
    <definedName name="BExY1GK9ELBEKDD7O6HR6DUO8YGO" localSheetId="20" hidden="1">#REF!</definedName>
    <definedName name="BExY1GK9ELBEKDD7O6HR6DUO8YGO" localSheetId="21" hidden="1">#REF!</definedName>
    <definedName name="BExY1GK9ELBEKDD7O6HR6DUO8YGO" localSheetId="14" hidden="1">#REF!</definedName>
    <definedName name="BExY1GK9ELBEKDD7O6HR6DUO8YGO" hidden="1">#REF!</definedName>
    <definedName name="BExY1NWOXXFV9GGZ3PX444LZ8TVX" localSheetId="20" hidden="1">#REF!</definedName>
    <definedName name="BExY1NWOXXFV9GGZ3PX444LZ8TVX" localSheetId="21" hidden="1">#REF!</definedName>
    <definedName name="BExY1NWOXXFV9GGZ3PX444LZ8TVX" localSheetId="14" hidden="1">#REF!</definedName>
    <definedName name="BExY1NWOXXFV9GGZ3PX444LZ8TVX" hidden="1">#REF!</definedName>
    <definedName name="BExY1UCL0RND63LLSM9X5SFRG117" localSheetId="20" hidden="1">#REF!</definedName>
    <definedName name="BExY1UCL0RND63LLSM9X5SFRG117" localSheetId="21" hidden="1">#REF!</definedName>
    <definedName name="BExY1UCL0RND63LLSM9X5SFRG117" localSheetId="14" hidden="1">#REF!</definedName>
    <definedName name="BExY1UCL0RND63LLSM9X5SFRG117" hidden="1">#REF!</definedName>
    <definedName name="BExY1WAT3937L08HLHIRQHMP2A3H" localSheetId="20" hidden="1">#REF!</definedName>
    <definedName name="BExY1WAT3937L08HLHIRQHMP2A3H" localSheetId="21" hidden="1">#REF!</definedName>
    <definedName name="BExY1WAT3937L08HLHIRQHMP2A3H" localSheetId="14" hidden="1">#REF!</definedName>
    <definedName name="BExY1WAT3937L08HLHIRQHMP2A3H" hidden="1">#REF!</definedName>
    <definedName name="BExY1YEBOSLMID7LURP8QB46AI91" localSheetId="20" hidden="1">#REF!</definedName>
    <definedName name="BExY1YEBOSLMID7LURP8QB46AI91" localSheetId="21" hidden="1">#REF!</definedName>
    <definedName name="BExY1YEBOSLMID7LURP8QB46AI91" localSheetId="14" hidden="1">#REF!</definedName>
    <definedName name="BExY1YEBOSLMID7LURP8QB46AI91" hidden="1">#REF!</definedName>
    <definedName name="BExY236UB98PA9PNCHMCSZYCHJBD" localSheetId="20" hidden="1">#REF!</definedName>
    <definedName name="BExY236UB98PA9PNCHMCSZYCHJBD" localSheetId="21" hidden="1">#REF!</definedName>
    <definedName name="BExY236UB98PA9PNCHMCSZYCHJBD" localSheetId="14" hidden="1">#REF!</definedName>
    <definedName name="BExY236UB98PA9PNCHMCSZYCHJBD" hidden="1">#REF!</definedName>
    <definedName name="BExY2FS4LFX9OHOTQT7SJ2PXAC25" localSheetId="20" hidden="1">#REF!</definedName>
    <definedName name="BExY2FS4LFX9OHOTQT7SJ2PXAC25" localSheetId="21" hidden="1">#REF!</definedName>
    <definedName name="BExY2FS4LFX9OHOTQT7SJ2PXAC25" localSheetId="14" hidden="1">#REF!</definedName>
    <definedName name="BExY2FS4LFX9OHOTQT7SJ2PXAC25" hidden="1">#REF!</definedName>
    <definedName name="BExY2GDPCZPVU0IQ6IJIB1YQQRQ6" localSheetId="20" hidden="1">#REF!</definedName>
    <definedName name="BExY2GDPCZPVU0IQ6IJIB1YQQRQ6" localSheetId="21" hidden="1">#REF!</definedName>
    <definedName name="BExY2GDPCZPVU0IQ6IJIB1YQQRQ6" localSheetId="14" hidden="1">#REF!</definedName>
    <definedName name="BExY2GDPCZPVU0IQ6IJIB1YQQRQ6" hidden="1">#REF!</definedName>
    <definedName name="BExY2GTSZ3VA9TXLY7KW1LIAKJ61" localSheetId="20" hidden="1">#REF!</definedName>
    <definedName name="BExY2GTSZ3VA9TXLY7KW1LIAKJ61" localSheetId="21" hidden="1">#REF!</definedName>
    <definedName name="BExY2GTSZ3VA9TXLY7KW1LIAKJ61" localSheetId="14" hidden="1">#REF!</definedName>
    <definedName name="BExY2GTSZ3VA9TXLY7KW1LIAKJ61" hidden="1">#REF!</definedName>
    <definedName name="BExY2IXBR1SGYZH08T7QHKEFS8HA" localSheetId="20" hidden="1">#REF!</definedName>
    <definedName name="BExY2IXBR1SGYZH08T7QHKEFS8HA" localSheetId="21" hidden="1">#REF!</definedName>
    <definedName name="BExY2IXBR1SGYZH08T7QHKEFS8HA" localSheetId="14" hidden="1">#REF!</definedName>
    <definedName name="BExY2IXBR1SGYZH08T7QHKEFS8HA" hidden="1">#REF!</definedName>
    <definedName name="BExY2Q4B5FUDA5VU4VRUHX327QN0" localSheetId="20" hidden="1">#REF!</definedName>
    <definedName name="BExY2Q4B5FUDA5VU4VRUHX327QN0" localSheetId="21" hidden="1">#REF!</definedName>
    <definedName name="BExY2Q4B5FUDA5VU4VRUHX327QN0" localSheetId="14" hidden="1">#REF!</definedName>
    <definedName name="BExY2Q4B5FUDA5VU4VRUHX327QN0" hidden="1">#REF!</definedName>
    <definedName name="BExY2S7TM2NG7A1NFYPWIFAIKUCO" localSheetId="20" hidden="1">#REF!</definedName>
    <definedName name="BExY2S7TM2NG7A1NFYPWIFAIKUCO" localSheetId="21" hidden="1">#REF!</definedName>
    <definedName name="BExY2S7TM2NG7A1NFYPWIFAIKUCO" localSheetId="14" hidden="1">#REF!</definedName>
    <definedName name="BExY2S7TM2NG7A1NFYPWIFAIKUCO" hidden="1">#REF!</definedName>
    <definedName name="BExY2Z3ZGRGD12RWANJZ8DFQO776" localSheetId="20" hidden="1">#REF!</definedName>
    <definedName name="BExY2Z3ZGRGD12RWANJZ8DFQO776" localSheetId="21" hidden="1">#REF!</definedName>
    <definedName name="BExY2Z3ZGRGD12RWANJZ8DFQO776" localSheetId="14" hidden="1">#REF!</definedName>
    <definedName name="BExY2Z3ZGRGD12RWANJZ8DFQO776" hidden="1">#REF!</definedName>
    <definedName name="BExY30WPXLJ01P42XKBSUF8KNOOK" localSheetId="20" hidden="1">#REF!</definedName>
    <definedName name="BExY30WPXLJ01P42XKBSUF8KNOOK" localSheetId="21" hidden="1">#REF!</definedName>
    <definedName name="BExY30WPXLJ01P42XKBSUF8KNOOK" localSheetId="14" hidden="1">#REF!</definedName>
    <definedName name="BExY30WPXLJ01P42XKBSUF8KNOOK" hidden="1">#REF!</definedName>
    <definedName name="BExY3297KIB0C8Z1G99OS1MCEGTO" localSheetId="20" hidden="1">#REF!</definedName>
    <definedName name="BExY3297KIB0C8Z1G99OS1MCEGTO" localSheetId="21" hidden="1">#REF!</definedName>
    <definedName name="BExY3297KIB0C8Z1G99OS1MCEGTO" localSheetId="14" hidden="1">#REF!</definedName>
    <definedName name="BExY3297KIB0C8Z1G99OS1MCEGTO" hidden="1">#REF!</definedName>
    <definedName name="BExY3HOSK7YI364K15OX70AVR6F1" localSheetId="20" hidden="1">#REF!</definedName>
    <definedName name="BExY3HOSK7YI364K15OX70AVR6F1" localSheetId="21" hidden="1">#REF!</definedName>
    <definedName name="BExY3HOSK7YI364K15OX70AVR6F1" localSheetId="14" hidden="1">#REF!</definedName>
    <definedName name="BExY3HOSK7YI364K15OX70AVR6F1" hidden="1">#REF!</definedName>
    <definedName name="BExY3I526B4VA8JBTKXWE3FGVT0D" localSheetId="20" hidden="1">#REF!</definedName>
    <definedName name="BExY3I526B4VA8JBTKXWE3FGVT0D" localSheetId="21" hidden="1">#REF!</definedName>
    <definedName name="BExY3I526B4VA8JBTKXWE3FGVT0D" localSheetId="14" hidden="1">#REF!</definedName>
    <definedName name="BExY3I526B4VA8JBTKXWE3FGVT0D" hidden="1">#REF!</definedName>
    <definedName name="BExY3I52TZR3GXQ9HDVDNIYLIGEH" localSheetId="20" hidden="1">#REF!</definedName>
    <definedName name="BExY3I52TZR3GXQ9HDVDNIYLIGEH" localSheetId="21" hidden="1">#REF!</definedName>
    <definedName name="BExY3I52TZR3GXQ9HDVDNIYLIGEH" localSheetId="14" hidden="1">#REF!</definedName>
    <definedName name="BExY3I52TZR3GXQ9HDVDNIYLIGEH" hidden="1">#REF!</definedName>
    <definedName name="BExY3T89AUR83SOAZZ3OMDEJDQ39" localSheetId="20" hidden="1">#REF!</definedName>
    <definedName name="BExY3T89AUR83SOAZZ3OMDEJDQ39" localSheetId="21" hidden="1">#REF!</definedName>
    <definedName name="BExY3T89AUR83SOAZZ3OMDEJDQ39" localSheetId="14" hidden="1">#REF!</definedName>
    <definedName name="BExY3T89AUR83SOAZZ3OMDEJDQ39" hidden="1">#REF!</definedName>
    <definedName name="BExY3WZ7VO2K6TYCHDY754FY24AA" localSheetId="20" hidden="1">#REF!</definedName>
    <definedName name="BExY3WZ7VO2K6TYCHDY754FY24AA" localSheetId="21" hidden="1">#REF!</definedName>
    <definedName name="BExY3WZ7VO2K6TYCHDY754FY24AA" localSheetId="14" hidden="1">#REF!</definedName>
    <definedName name="BExY3WZ7VO2K6TYCHDY754FY24AA" hidden="1">#REF!</definedName>
    <definedName name="BExY4BIG95HDDO6MY6WBUSWJIOLR" localSheetId="20" hidden="1">#REF!</definedName>
    <definedName name="BExY4BIG95HDDO6MY6WBUSWJIOLR" localSheetId="21" hidden="1">#REF!</definedName>
    <definedName name="BExY4BIG95HDDO6MY6WBUSWJIOLR" localSheetId="14" hidden="1">#REF!</definedName>
    <definedName name="BExY4BIG95HDDO6MY6WBUSWJIOLR" hidden="1">#REF!</definedName>
    <definedName name="BExY4MG771JQ84EMIVB6HQGGHZY7" localSheetId="20" hidden="1">#REF!</definedName>
    <definedName name="BExY4MG771JQ84EMIVB6HQGGHZY7" localSheetId="21" hidden="1">#REF!</definedName>
    <definedName name="BExY4MG771JQ84EMIVB6HQGGHZY7" localSheetId="14" hidden="1">#REF!</definedName>
    <definedName name="BExY4MG771JQ84EMIVB6HQGGHZY7" hidden="1">#REF!</definedName>
    <definedName name="BExY4PWCSFB8P3J3TBQB2MD67263" localSheetId="20" hidden="1">#REF!</definedName>
    <definedName name="BExY4PWCSFB8P3J3TBQB2MD67263" localSheetId="21" hidden="1">#REF!</definedName>
    <definedName name="BExY4PWCSFB8P3J3TBQB2MD67263" localSheetId="14" hidden="1">#REF!</definedName>
    <definedName name="BExY4PWCSFB8P3J3TBQB2MD67263" hidden="1">#REF!</definedName>
    <definedName name="BExY4RP3BE6KYZDIKQZO4U4DIT33" localSheetId="20" hidden="1">#REF!</definedName>
    <definedName name="BExY4RP3BE6KYZDIKQZO4U4DIT33" localSheetId="21" hidden="1">#REF!</definedName>
    <definedName name="BExY4RP3BE6KYZDIKQZO4U4DIT33" localSheetId="14" hidden="1">#REF!</definedName>
    <definedName name="BExY4RP3BE6KYZDIKQZO4U4DIT33" hidden="1">#REF!</definedName>
    <definedName name="BExY4RZW3KK11JLYBA4DWZ92M6LQ" localSheetId="20" hidden="1">#REF!</definedName>
    <definedName name="BExY4RZW3KK11JLYBA4DWZ92M6LQ" localSheetId="21" hidden="1">#REF!</definedName>
    <definedName name="BExY4RZW3KK11JLYBA4DWZ92M6LQ" localSheetId="14" hidden="1">#REF!</definedName>
    <definedName name="BExY4RZW3KK11JLYBA4DWZ92M6LQ" hidden="1">#REF!</definedName>
    <definedName name="BExY4XOVTTNVZ577RLIEC7NZQFIX" localSheetId="20" hidden="1">#REF!</definedName>
    <definedName name="BExY4XOVTTNVZ577RLIEC7NZQFIX" localSheetId="21" hidden="1">#REF!</definedName>
    <definedName name="BExY4XOVTTNVZ577RLIEC7NZQFIX" localSheetId="14" hidden="1">#REF!</definedName>
    <definedName name="BExY4XOVTTNVZ577RLIEC7NZQFIX" hidden="1">#REF!</definedName>
    <definedName name="BExY50JAF5CG01GTHAUS7I4ZLUDC" localSheetId="20" hidden="1">#REF!</definedName>
    <definedName name="BExY50JAF5CG01GTHAUS7I4ZLUDC" localSheetId="21" hidden="1">#REF!</definedName>
    <definedName name="BExY50JAF5CG01GTHAUS7I4ZLUDC" localSheetId="14" hidden="1">#REF!</definedName>
    <definedName name="BExY50JAF5CG01GTHAUS7I4ZLUDC" hidden="1">#REF!</definedName>
    <definedName name="BExY53J7EXFEOFTRNAHLK7IH3ACB" localSheetId="20" hidden="1">#REF!</definedName>
    <definedName name="BExY53J7EXFEOFTRNAHLK7IH3ACB" localSheetId="21" hidden="1">#REF!</definedName>
    <definedName name="BExY53J7EXFEOFTRNAHLK7IH3ACB" localSheetId="14" hidden="1">#REF!</definedName>
    <definedName name="BExY53J7EXFEOFTRNAHLK7IH3ACB" hidden="1">#REF!</definedName>
    <definedName name="BExY5515SJTJS3VM80M3YYR0WF37" localSheetId="20" hidden="1">#REF!</definedName>
    <definedName name="BExY5515SJTJS3VM80M3YYR0WF37" localSheetId="21" hidden="1">#REF!</definedName>
    <definedName name="BExY5515SJTJS3VM80M3YYR0WF37" localSheetId="14" hidden="1">#REF!</definedName>
    <definedName name="BExY5515SJTJS3VM80M3YYR0WF37" hidden="1">#REF!</definedName>
    <definedName name="BExY5515WE39FQ3EG5QHG67V9C0O" localSheetId="20" hidden="1">#REF!</definedName>
    <definedName name="BExY5515WE39FQ3EG5QHG67V9C0O" localSheetId="21" hidden="1">#REF!</definedName>
    <definedName name="BExY5515WE39FQ3EG5QHG67V9C0O" localSheetId="14" hidden="1">#REF!</definedName>
    <definedName name="BExY5515WE39FQ3EG5QHG67V9C0O" hidden="1">#REF!</definedName>
    <definedName name="BExY5986WNAD8NFCPXC9TVLBU4FG" localSheetId="20" hidden="1">#REF!</definedName>
    <definedName name="BExY5986WNAD8NFCPXC9TVLBU4FG" localSheetId="21" hidden="1">#REF!</definedName>
    <definedName name="BExY5986WNAD8NFCPXC9TVLBU4FG" localSheetId="14" hidden="1">#REF!</definedName>
    <definedName name="BExY5986WNAD8NFCPXC9TVLBU4FG" hidden="1">#REF!</definedName>
    <definedName name="BExY5DF9MS25IFNWGJ1YAS5MDN8R" localSheetId="20" hidden="1">#REF!</definedName>
    <definedName name="BExY5DF9MS25IFNWGJ1YAS5MDN8R" localSheetId="21" hidden="1">#REF!</definedName>
    <definedName name="BExY5DF9MS25IFNWGJ1YAS5MDN8R" localSheetId="14" hidden="1">#REF!</definedName>
    <definedName name="BExY5DF9MS25IFNWGJ1YAS5MDN8R" hidden="1">#REF!</definedName>
    <definedName name="BExY5ERVGL3UM2MGT8LJ0XPKTZEK" localSheetId="20" hidden="1">#REF!</definedName>
    <definedName name="BExY5ERVGL3UM2MGT8LJ0XPKTZEK" localSheetId="21" hidden="1">#REF!</definedName>
    <definedName name="BExY5ERVGL3UM2MGT8LJ0XPKTZEK" localSheetId="14" hidden="1">#REF!</definedName>
    <definedName name="BExY5ERVGL3UM2MGT8LJ0XPKTZEK" hidden="1">#REF!</definedName>
    <definedName name="BExY5EX6NJFK8W754ZVZDN5DS04K" localSheetId="20" hidden="1">#REF!</definedName>
    <definedName name="BExY5EX6NJFK8W754ZVZDN5DS04K" localSheetId="21" hidden="1">#REF!</definedName>
    <definedName name="BExY5EX6NJFK8W754ZVZDN5DS04K" localSheetId="14" hidden="1">#REF!</definedName>
    <definedName name="BExY5EX6NJFK8W754ZVZDN5DS04K" hidden="1">#REF!</definedName>
    <definedName name="BExY5S3XD1NJT109CV54IFOHVLQ6" localSheetId="20" hidden="1">#REF!</definedName>
    <definedName name="BExY5S3XD1NJT109CV54IFOHVLQ6" localSheetId="21" hidden="1">#REF!</definedName>
    <definedName name="BExY5S3XD1NJT109CV54IFOHVLQ6" localSheetId="14" hidden="1">#REF!</definedName>
    <definedName name="BExY5S3XD1NJT109CV54IFOHVLQ6" hidden="1">#REF!</definedName>
    <definedName name="BExY5W088PPAPLSMR2P7FV2CRDCT" localSheetId="20" hidden="1">#REF!</definedName>
    <definedName name="BExY5W088PPAPLSMR2P7FV2CRDCT" localSheetId="21" hidden="1">#REF!</definedName>
    <definedName name="BExY5W088PPAPLSMR2P7FV2CRDCT" localSheetId="14" hidden="1">#REF!</definedName>
    <definedName name="BExY5W088PPAPLSMR2P7FV2CRDCT" hidden="1">#REF!</definedName>
    <definedName name="BExY6KA6BQ6H4SH5EMJBVF8UR4ZY" localSheetId="20" hidden="1">#REF!</definedName>
    <definedName name="BExY6KA6BQ6H4SH5EMJBVF8UR4ZY" localSheetId="21" hidden="1">#REF!</definedName>
    <definedName name="BExY6KA6BQ6H4SH5EMJBVF8UR4ZY" localSheetId="14" hidden="1">#REF!</definedName>
    <definedName name="BExY6KA6BQ6H4SH5EMJBVF8UR4ZY" hidden="1">#REF!</definedName>
    <definedName name="BExY6KVS1MMZ2R34PGEFR2BMTU9W" localSheetId="20" hidden="1">#REF!</definedName>
    <definedName name="BExY6KVS1MMZ2R34PGEFR2BMTU9W" localSheetId="21" hidden="1">#REF!</definedName>
    <definedName name="BExY6KVS1MMZ2R34PGEFR2BMTU9W" localSheetId="14" hidden="1">#REF!</definedName>
    <definedName name="BExY6KVS1MMZ2R34PGEFR2BMTU9W" hidden="1">#REF!</definedName>
    <definedName name="BExY6Q9YY7LW745GP7CYOGGSPHGE" localSheetId="20" hidden="1">#REF!</definedName>
    <definedName name="BExY6Q9YY7LW745GP7CYOGGSPHGE" localSheetId="21" hidden="1">#REF!</definedName>
    <definedName name="BExY6Q9YY7LW745GP7CYOGGSPHGE" localSheetId="14" hidden="1">#REF!</definedName>
    <definedName name="BExY6Q9YY7LW745GP7CYOGGSPHGE" hidden="1">#REF!</definedName>
    <definedName name="BExY6R6BYIQZ4OR1E7YI0OVOC08W" localSheetId="20" hidden="1">#REF!</definedName>
    <definedName name="BExY6R6BYIQZ4OR1E7YI0OVOC08W" localSheetId="21" hidden="1">#REF!</definedName>
    <definedName name="BExY6R6BYIQZ4OR1E7YI0OVOC08W" localSheetId="14" hidden="1">#REF!</definedName>
    <definedName name="BExY6R6BYIQZ4OR1E7YI0OVOC08W" hidden="1">#REF!</definedName>
    <definedName name="BExZIA3C8LKJTEH3MKQ57KJH5TA2" localSheetId="20" hidden="1">#REF!</definedName>
    <definedName name="BExZIA3C8LKJTEH3MKQ57KJH5TA2" localSheetId="21" hidden="1">#REF!</definedName>
    <definedName name="BExZIA3C8LKJTEH3MKQ57KJH5TA2" localSheetId="14" hidden="1">#REF!</definedName>
    <definedName name="BExZIA3C8LKJTEH3MKQ57KJH5TA2" hidden="1">#REF!</definedName>
    <definedName name="BExZIGDWFIOPMMVCRWX45OIJ5AP3" localSheetId="20" hidden="1">#REF!</definedName>
    <definedName name="BExZIGDWFIOPMMVCRWX45OIJ5AP3" localSheetId="21" hidden="1">#REF!</definedName>
    <definedName name="BExZIGDWFIOPMMVCRWX45OIJ5AP3" localSheetId="14" hidden="1">#REF!</definedName>
    <definedName name="BExZIGDWFIOPMMVCRWX45OIJ5AP3" hidden="1">#REF!</definedName>
    <definedName name="BExZIIHH3QNQE3GFMHEE4UMHY6WQ" localSheetId="20" hidden="1">#REF!</definedName>
    <definedName name="BExZIIHH3QNQE3GFMHEE4UMHY6WQ" localSheetId="21" hidden="1">#REF!</definedName>
    <definedName name="BExZIIHH3QNQE3GFMHEE4UMHY6WQ" localSheetId="14" hidden="1">#REF!</definedName>
    <definedName name="BExZIIHH3QNQE3GFMHEE4UMHY6WQ" hidden="1">#REF!</definedName>
    <definedName name="BExZIYO22G5UXOB42GDLYGVRJ6U7" localSheetId="20" hidden="1">#REF!</definedName>
    <definedName name="BExZIYO22G5UXOB42GDLYGVRJ6U7" localSheetId="21" hidden="1">#REF!</definedName>
    <definedName name="BExZIYO22G5UXOB42GDLYGVRJ6U7" localSheetId="14" hidden="1">#REF!</definedName>
    <definedName name="BExZIYO22G5UXOB42GDLYGVRJ6U7" hidden="1">#REF!</definedName>
    <definedName name="BExZJ7I9T8XU4MZRKJ1VVU76V2LZ" localSheetId="20" hidden="1">#REF!</definedName>
    <definedName name="BExZJ7I9T8XU4MZRKJ1VVU76V2LZ" localSheetId="21" hidden="1">#REF!</definedName>
    <definedName name="BExZJ7I9T8XU4MZRKJ1VVU76V2LZ" localSheetId="14" hidden="1">#REF!</definedName>
    <definedName name="BExZJ7I9T8XU4MZRKJ1VVU76V2LZ" hidden="1">#REF!</definedName>
    <definedName name="BExZJMY170JCUU1RWASNZ1HJPRTA" localSheetId="20" hidden="1">#REF!</definedName>
    <definedName name="BExZJMY170JCUU1RWASNZ1HJPRTA" localSheetId="21" hidden="1">#REF!</definedName>
    <definedName name="BExZJMY170JCUU1RWASNZ1HJPRTA" localSheetId="14" hidden="1">#REF!</definedName>
    <definedName name="BExZJMY170JCUU1RWASNZ1HJPRTA" hidden="1">#REF!</definedName>
    <definedName name="BExZJOQR77H0P4SUKVYACDCFBBXO" localSheetId="20" hidden="1">#REF!</definedName>
    <definedName name="BExZJOQR77H0P4SUKVYACDCFBBXO" localSheetId="21" hidden="1">#REF!</definedName>
    <definedName name="BExZJOQR77H0P4SUKVYACDCFBBXO" localSheetId="14" hidden="1">#REF!</definedName>
    <definedName name="BExZJOQR77H0P4SUKVYACDCFBBXO" hidden="1">#REF!</definedName>
    <definedName name="BExZJS6RG34ODDY9HMZ0O34MEMSB" localSheetId="20" hidden="1">#REF!</definedName>
    <definedName name="BExZJS6RG34ODDY9HMZ0O34MEMSB" localSheetId="21" hidden="1">#REF!</definedName>
    <definedName name="BExZJS6RG34ODDY9HMZ0O34MEMSB" localSheetId="14" hidden="1">#REF!</definedName>
    <definedName name="BExZJS6RG34ODDY9HMZ0O34MEMSB" hidden="1">#REF!</definedName>
    <definedName name="BExZK34NR4BAD7HJAP7SQ926UQP3" localSheetId="20" hidden="1">#REF!</definedName>
    <definedName name="BExZK34NR4BAD7HJAP7SQ926UQP3" localSheetId="21" hidden="1">#REF!</definedName>
    <definedName name="BExZK34NR4BAD7HJAP7SQ926UQP3" localSheetId="14" hidden="1">#REF!</definedName>
    <definedName name="BExZK34NR4BAD7HJAP7SQ926UQP3" hidden="1">#REF!</definedName>
    <definedName name="BExZK3FGPHH5H771U7D5XY7XBS6E" localSheetId="20" hidden="1">#REF!</definedName>
    <definedName name="BExZK3FGPHH5H771U7D5XY7XBS6E" localSheetId="21" hidden="1">#REF!</definedName>
    <definedName name="BExZK3FGPHH5H771U7D5XY7XBS6E" localSheetId="14" hidden="1">#REF!</definedName>
    <definedName name="BExZK3FGPHH5H771U7D5XY7XBS6E" hidden="1">#REF!</definedName>
    <definedName name="BExZK46CVVS9X1BZ6LLL71016ENT" localSheetId="20" hidden="1">#REF!</definedName>
    <definedName name="BExZK46CVVS9X1BZ6LLL71016ENT" localSheetId="21" hidden="1">#REF!</definedName>
    <definedName name="BExZK46CVVS9X1BZ6LLL71016ENT" localSheetId="14" hidden="1">#REF!</definedName>
    <definedName name="BExZK46CVVS9X1BZ6LLL71016ENT" hidden="1">#REF!</definedName>
    <definedName name="BExZK52PZLTP1F04T09MP30BVT7H" localSheetId="20" hidden="1">#REF!</definedName>
    <definedName name="BExZK52PZLTP1F04T09MP30BVT7H" localSheetId="21" hidden="1">#REF!</definedName>
    <definedName name="BExZK52PZLTP1F04T09MP30BVT7H" localSheetId="14" hidden="1">#REF!</definedName>
    <definedName name="BExZK52PZLTP1F04T09MP30BVT7H" hidden="1">#REF!</definedName>
    <definedName name="BExZKHYORG3O8C772XPFHM1N8T80" localSheetId="20" hidden="1">#REF!</definedName>
    <definedName name="BExZKHYORG3O8C772XPFHM1N8T80" localSheetId="21" hidden="1">#REF!</definedName>
    <definedName name="BExZKHYORG3O8C772XPFHM1N8T80" localSheetId="14" hidden="1">#REF!</definedName>
    <definedName name="BExZKHYORG3O8C772XPFHM1N8T80" hidden="1">#REF!</definedName>
    <definedName name="BExZKJRF2IRR57DG9CLC7MSHWNNN" localSheetId="20" hidden="1">#REF!</definedName>
    <definedName name="BExZKJRF2IRR57DG9CLC7MSHWNNN" localSheetId="21" hidden="1">#REF!</definedName>
    <definedName name="BExZKJRF2IRR57DG9CLC7MSHWNNN" localSheetId="14" hidden="1">#REF!</definedName>
    <definedName name="BExZKJRF2IRR57DG9CLC7MSHWNNN" hidden="1">#REF!</definedName>
    <definedName name="BExZKV5GYXO0X760SBD9TWTIQHGI" localSheetId="20" hidden="1">#REF!</definedName>
    <definedName name="BExZKV5GYXO0X760SBD9TWTIQHGI" localSheetId="21" hidden="1">#REF!</definedName>
    <definedName name="BExZKV5GYXO0X760SBD9TWTIQHGI" localSheetId="14" hidden="1">#REF!</definedName>
    <definedName name="BExZKV5GYXO0X760SBD9TWTIQHGI" hidden="1">#REF!</definedName>
    <definedName name="BExZKZCGNEA9IPON37A91L4H4H17" localSheetId="20" hidden="1">#REF!</definedName>
    <definedName name="BExZKZCGNEA9IPON37A91L4H4H17" localSheetId="21" hidden="1">#REF!</definedName>
    <definedName name="BExZKZCGNEA9IPON37A91L4H4H17" localSheetId="14" hidden="1">#REF!</definedName>
    <definedName name="BExZKZCGNEA9IPON37A91L4H4H17" hidden="1">#REF!</definedName>
    <definedName name="BExZL6E4YVXRUN7ZGF2BIGIXFR8K" localSheetId="20" hidden="1">#REF!</definedName>
    <definedName name="BExZL6E4YVXRUN7ZGF2BIGIXFR8K" localSheetId="21" hidden="1">#REF!</definedName>
    <definedName name="BExZL6E4YVXRUN7ZGF2BIGIXFR8K" localSheetId="14" hidden="1">#REF!</definedName>
    <definedName name="BExZL6E4YVXRUN7ZGF2BIGIXFR8K" hidden="1">#REF!</definedName>
    <definedName name="BExZLF2ZTA4EPN0GHO7C5O8DZ1SN" localSheetId="20" hidden="1">#REF!</definedName>
    <definedName name="BExZLF2ZTA4EPN0GHO7C5O8DZ1SN" localSheetId="21" hidden="1">#REF!</definedName>
    <definedName name="BExZLF2ZTA4EPN0GHO7C5O8DZ1SN" localSheetId="14" hidden="1">#REF!</definedName>
    <definedName name="BExZLF2ZTA4EPN0GHO7C5O8DZ1SN" hidden="1">#REF!</definedName>
    <definedName name="BExZLGVLMKTPFXG42QYT0PO81G7F" localSheetId="20" hidden="1">#REF!</definedName>
    <definedName name="BExZLGVLMKTPFXG42QYT0PO81G7F" localSheetId="21" hidden="1">#REF!</definedName>
    <definedName name="BExZLGVLMKTPFXG42QYT0PO81G7F" localSheetId="14" hidden="1">#REF!</definedName>
    <definedName name="BExZLGVLMKTPFXG42QYT0PO81G7F" hidden="1">#REF!</definedName>
    <definedName name="BExZLHRYQQ7BYD3VQWHVTZGYGRCT" localSheetId="20" hidden="1">#REF!</definedName>
    <definedName name="BExZLHRYQQ7BYD3VQWHVTZGYGRCT" localSheetId="21" hidden="1">#REF!</definedName>
    <definedName name="BExZLHRYQQ7BYD3VQWHVTZGYGRCT" localSheetId="14" hidden="1">#REF!</definedName>
    <definedName name="BExZLHRYQQ7BYD3VQWHVTZGYGRCT" hidden="1">#REF!</definedName>
    <definedName name="BExZLKMK7LRK14S09WLMH7MXSQXM" localSheetId="20" hidden="1">#REF!</definedName>
    <definedName name="BExZLKMK7LRK14S09WLMH7MXSQXM" localSheetId="21" hidden="1">#REF!</definedName>
    <definedName name="BExZLKMK7LRK14S09WLMH7MXSQXM" localSheetId="14" hidden="1">#REF!</definedName>
    <definedName name="BExZLKMK7LRK14S09WLMH7MXSQXM" hidden="1">#REF!</definedName>
    <definedName name="BExZM503X0NZBS0FF22LK2RGG6GP" localSheetId="20" hidden="1">#REF!</definedName>
    <definedName name="BExZM503X0NZBS0FF22LK2RGG6GP" localSheetId="21" hidden="1">#REF!</definedName>
    <definedName name="BExZM503X0NZBS0FF22LK2RGG6GP" localSheetId="14" hidden="1">#REF!</definedName>
    <definedName name="BExZM503X0NZBS0FF22LK2RGG6GP" hidden="1">#REF!</definedName>
    <definedName name="BExZM7JVLG0W8EG5RBU915U3SKBY" localSheetId="20" hidden="1">#REF!</definedName>
    <definedName name="BExZM7JVLG0W8EG5RBU915U3SKBY" localSheetId="21" hidden="1">#REF!</definedName>
    <definedName name="BExZM7JVLG0W8EG5RBU915U3SKBY" localSheetId="14" hidden="1">#REF!</definedName>
    <definedName name="BExZM7JVLG0W8EG5RBU915U3SKBY" hidden="1">#REF!</definedName>
    <definedName name="BExZM85FOVUFF110XMQ9O2ODSJUK" localSheetId="20" hidden="1">#REF!</definedName>
    <definedName name="BExZM85FOVUFF110XMQ9O2ODSJUK" localSheetId="21" hidden="1">#REF!</definedName>
    <definedName name="BExZM85FOVUFF110XMQ9O2ODSJUK" localSheetId="14" hidden="1">#REF!</definedName>
    <definedName name="BExZM85FOVUFF110XMQ9O2ODSJUK" hidden="1">#REF!</definedName>
    <definedName name="BExZMF1MMTZ1TA14PZ8ASSU2CBSP" localSheetId="20" hidden="1">#REF!</definedName>
    <definedName name="BExZMF1MMTZ1TA14PZ8ASSU2CBSP" localSheetId="21" hidden="1">#REF!</definedName>
    <definedName name="BExZMF1MMTZ1TA14PZ8ASSU2CBSP" localSheetId="14" hidden="1">#REF!</definedName>
    <definedName name="BExZMF1MMTZ1TA14PZ8ASSU2CBSP" hidden="1">#REF!</definedName>
    <definedName name="BExZMH54ZU6X4KM0375X9K5VJDZN" localSheetId="20" hidden="1">#REF!</definedName>
    <definedName name="BExZMH54ZU6X4KM0375X9K5VJDZN" localSheetId="21" hidden="1">#REF!</definedName>
    <definedName name="BExZMH54ZU6X4KM0375X9K5VJDZN" localSheetId="14" hidden="1">#REF!</definedName>
    <definedName name="BExZMH54ZU6X4KM0375X9K5VJDZN" hidden="1">#REF!</definedName>
    <definedName name="BExZMKL5YQZD7F0FUCSVFGLPFK52" localSheetId="20" hidden="1">#REF!</definedName>
    <definedName name="BExZMKL5YQZD7F0FUCSVFGLPFK52" localSheetId="21" hidden="1">#REF!</definedName>
    <definedName name="BExZMKL5YQZD7F0FUCSVFGLPFK52" localSheetId="14" hidden="1">#REF!</definedName>
    <definedName name="BExZMKL5YQZD7F0FUCSVFGLPFK52" hidden="1">#REF!</definedName>
    <definedName name="BExZMOC3VNZALJM71X2T6FV91GTB" localSheetId="20" hidden="1">#REF!</definedName>
    <definedName name="BExZMOC3VNZALJM71X2T6FV91GTB" localSheetId="21" hidden="1">#REF!</definedName>
    <definedName name="BExZMOC3VNZALJM71X2T6FV91GTB" localSheetId="14" hidden="1">#REF!</definedName>
    <definedName name="BExZMOC3VNZALJM71X2T6FV91GTB" hidden="1">#REF!</definedName>
    <definedName name="BExZMRHA7TTR9QKJOMONHRVY3YOF" localSheetId="20" hidden="1">#REF!</definedName>
    <definedName name="BExZMRHA7TTR9QKJOMONHRVY3YOF" localSheetId="21" hidden="1">#REF!</definedName>
    <definedName name="BExZMRHA7TTR9QKJOMONHRVY3YOF" localSheetId="14" hidden="1">#REF!</definedName>
    <definedName name="BExZMRHA7TTR9QKJOMONHRVY3YOF" hidden="1">#REF!</definedName>
    <definedName name="BExZMXH39OB0I43XEL3K11U3G9PM" localSheetId="20" hidden="1">#REF!</definedName>
    <definedName name="BExZMXH39OB0I43XEL3K11U3G9PM" localSheetId="21" hidden="1">#REF!</definedName>
    <definedName name="BExZMXH39OB0I43XEL3K11U3G9PM" localSheetId="14" hidden="1">#REF!</definedName>
    <definedName name="BExZMXH39OB0I43XEL3K11U3G9PM" hidden="1">#REF!</definedName>
    <definedName name="BExZMZQ3RBKDHT5GLFNLS52OSJA0" localSheetId="20" hidden="1">#REF!</definedName>
    <definedName name="BExZMZQ3RBKDHT5GLFNLS52OSJA0" localSheetId="21" hidden="1">#REF!</definedName>
    <definedName name="BExZMZQ3RBKDHT5GLFNLS52OSJA0" localSheetId="14" hidden="1">#REF!</definedName>
    <definedName name="BExZMZQ3RBKDHT5GLFNLS52OSJA0" hidden="1">#REF!</definedName>
    <definedName name="BExZN2F7Y2J2L2LN5WZRG949MS4A" localSheetId="20" hidden="1">#REF!</definedName>
    <definedName name="BExZN2F7Y2J2L2LN5WZRG949MS4A" localSheetId="21" hidden="1">#REF!</definedName>
    <definedName name="BExZN2F7Y2J2L2LN5WZRG949MS4A" localSheetId="14" hidden="1">#REF!</definedName>
    <definedName name="BExZN2F7Y2J2L2LN5WZRG949MS4A" hidden="1">#REF!</definedName>
    <definedName name="BExZN847WUWKRYTZWG9TCQZJS3OL" localSheetId="20" hidden="1">#REF!</definedName>
    <definedName name="BExZN847WUWKRYTZWG9TCQZJS3OL" localSheetId="21" hidden="1">#REF!</definedName>
    <definedName name="BExZN847WUWKRYTZWG9TCQZJS3OL" localSheetId="14" hidden="1">#REF!</definedName>
    <definedName name="BExZN847WUWKRYTZWG9TCQZJS3OL" hidden="1">#REF!</definedName>
    <definedName name="BExZNA2ALK6RDWFAXZQCL9TWRDCF" localSheetId="20" hidden="1">#REF!</definedName>
    <definedName name="BExZNA2ALK6RDWFAXZQCL9TWRDCF" localSheetId="21" hidden="1">#REF!</definedName>
    <definedName name="BExZNA2ALK6RDWFAXZQCL9TWRDCF" localSheetId="14" hidden="1">#REF!</definedName>
    <definedName name="BExZNA2ALK6RDWFAXZQCL9TWRDCF" hidden="1">#REF!</definedName>
    <definedName name="BExZNH3VISFF4NQI11BZDP5IQ7VG" localSheetId="20" hidden="1">#REF!</definedName>
    <definedName name="BExZNH3VISFF4NQI11BZDP5IQ7VG" localSheetId="21" hidden="1">#REF!</definedName>
    <definedName name="BExZNH3VISFF4NQI11BZDP5IQ7VG" localSheetId="14" hidden="1">#REF!</definedName>
    <definedName name="BExZNH3VISFF4NQI11BZDP5IQ7VG" hidden="1">#REF!</definedName>
    <definedName name="BExZNJYCFYVMAOI62GB2BABK1ELE" localSheetId="20" hidden="1">#REF!</definedName>
    <definedName name="BExZNJYCFYVMAOI62GB2BABK1ELE" localSheetId="21" hidden="1">#REF!</definedName>
    <definedName name="BExZNJYCFYVMAOI62GB2BABK1ELE" localSheetId="14" hidden="1">#REF!</definedName>
    <definedName name="BExZNJYCFYVMAOI62GB2BABK1ELE" hidden="1">#REF!</definedName>
    <definedName name="BExZNLGAA6ATMJW0Y28J4OI5W27I" localSheetId="20" hidden="1">#REF!</definedName>
    <definedName name="BExZNLGAA6ATMJW0Y28J4OI5W27I" localSheetId="21" hidden="1">#REF!</definedName>
    <definedName name="BExZNLGAA6ATMJW0Y28J4OI5W27I" localSheetId="14" hidden="1">#REF!</definedName>
    <definedName name="BExZNLGAA6ATMJW0Y28J4OI5W27I" hidden="1">#REF!</definedName>
    <definedName name="BExZNP7916CH3QP4VCZEULUIKKS5" localSheetId="20" hidden="1">#REF!</definedName>
    <definedName name="BExZNP7916CH3QP4VCZEULUIKKS5" localSheetId="21" hidden="1">#REF!</definedName>
    <definedName name="BExZNP7916CH3QP4VCZEULUIKKS5" localSheetId="14" hidden="1">#REF!</definedName>
    <definedName name="BExZNP7916CH3QP4VCZEULUIKKS5" hidden="1">#REF!</definedName>
    <definedName name="BExZNV707LIU6Z5H6QI6H67LHTI1" localSheetId="20" hidden="1">#REF!</definedName>
    <definedName name="BExZNV707LIU6Z5H6QI6H67LHTI1" localSheetId="21" hidden="1">#REF!</definedName>
    <definedName name="BExZNV707LIU6Z5H6QI6H67LHTI1" localSheetId="14" hidden="1">#REF!</definedName>
    <definedName name="BExZNV707LIU6Z5H6QI6H67LHTI1" hidden="1">#REF!</definedName>
    <definedName name="BExZNVCBKB930QQ9QW7KSGOZ0V1M" localSheetId="20" hidden="1">#REF!</definedName>
    <definedName name="BExZNVCBKB930QQ9QW7KSGOZ0V1M" localSheetId="21" hidden="1">#REF!</definedName>
    <definedName name="BExZNVCBKB930QQ9QW7KSGOZ0V1M" localSheetId="14" hidden="1">#REF!</definedName>
    <definedName name="BExZNVCBKB930QQ9QW7KSGOZ0V1M" hidden="1">#REF!</definedName>
    <definedName name="BExZNW8QJ18X0RSGFDWAE9ZSDX39" localSheetId="20" hidden="1">#REF!</definedName>
    <definedName name="BExZNW8QJ18X0RSGFDWAE9ZSDX39" localSheetId="21" hidden="1">#REF!</definedName>
    <definedName name="BExZNW8QJ18X0RSGFDWAE9ZSDX39" localSheetId="14" hidden="1">#REF!</definedName>
    <definedName name="BExZNW8QJ18X0RSGFDWAE9ZSDX39" hidden="1">#REF!</definedName>
    <definedName name="BExZNZDWRS6Q40L8OCWFEIVI0A1O" localSheetId="20" hidden="1">#REF!</definedName>
    <definedName name="BExZNZDWRS6Q40L8OCWFEIVI0A1O" localSheetId="21" hidden="1">#REF!</definedName>
    <definedName name="BExZNZDWRS6Q40L8OCWFEIVI0A1O" localSheetId="14" hidden="1">#REF!</definedName>
    <definedName name="BExZNZDWRS6Q40L8OCWFEIVI0A1O" hidden="1">#REF!</definedName>
    <definedName name="BExZOBO9NYLGVJQ31LVQ9XS2ZT4N" localSheetId="20" hidden="1">#REF!</definedName>
    <definedName name="BExZOBO9NYLGVJQ31LVQ9XS2ZT4N" localSheetId="21" hidden="1">#REF!</definedName>
    <definedName name="BExZOBO9NYLGVJQ31LVQ9XS2ZT4N" localSheetId="14" hidden="1">#REF!</definedName>
    <definedName name="BExZOBO9NYLGVJQ31LVQ9XS2ZT4N" hidden="1">#REF!</definedName>
    <definedName name="BExZOETNB1CJ3Y2RKLI1ZK0S8Z6H" localSheetId="20" hidden="1">#REF!</definedName>
    <definedName name="BExZOETNB1CJ3Y2RKLI1ZK0S8Z6H" localSheetId="21" hidden="1">#REF!</definedName>
    <definedName name="BExZOETNB1CJ3Y2RKLI1ZK0S8Z6H" localSheetId="14" hidden="1">#REF!</definedName>
    <definedName name="BExZOETNB1CJ3Y2RKLI1ZK0S8Z6H" hidden="1">#REF!</definedName>
    <definedName name="BExZOREMVSK4E5VSWM838KHUB8AI" localSheetId="20" hidden="1">#REF!</definedName>
    <definedName name="BExZOREMVSK4E5VSWM838KHUB8AI" localSheetId="21" hidden="1">#REF!</definedName>
    <definedName name="BExZOREMVSK4E5VSWM838KHUB8AI" localSheetId="14" hidden="1">#REF!</definedName>
    <definedName name="BExZOREMVSK4E5VSWM838KHUB8AI" hidden="1">#REF!</definedName>
    <definedName name="BExZOVR745T5P1KS9NV2PXZPZVRG" localSheetId="20" hidden="1">#REF!</definedName>
    <definedName name="BExZOVR745T5P1KS9NV2PXZPZVRG" localSheetId="21" hidden="1">#REF!</definedName>
    <definedName name="BExZOVR745T5P1KS9NV2PXZPZVRG" localSheetId="14" hidden="1">#REF!</definedName>
    <definedName name="BExZOVR745T5P1KS9NV2PXZPZVRG" hidden="1">#REF!</definedName>
    <definedName name="BExZOZSWGLSY2XYVRIS6VSNJDSGD" localSheetId="20" hidden="1">#REF!</definedName>
    <definedName name="BExZOZSWGLSY2XYVRIS6VSNJDSGD" localSheetId="21" hidden="1">#REF!</definedName>
    <definedName name="BExZOZSWGLSY2XYVRIS6VSNJDSGD" localSheetId="14" hidden="1">#REF!</definedName>
    <definedName name="BExZOZSWGLSY2XYVRIS6VSNJDSGD" hidden="1">#REF!</definedName>
    <definedName name="BExZP7AIJKLM6C6CSUIIFAHFBNX2" localSheetId="20" hidden="1">#REF!</definedName>
    <definedName name="BExZP7AIJKLM6C6CSUIIFAHFBNX2" localSheetId="21" hidden="1">#REF!</definedName>
    <definedName name="BExZP7AIJKLM6C6CSUIIFAHFBNX2" localSheetId="14" hidden="1">#REF!</definedName>
    <definedName name="BExZP7AIJKLM6C6CSUIIFAHFBNX2" hidden="1">#REF!</definedName>
    <definedName name="BExZPALCPOH27L4MUPX2RFT3F8OM" localSheetId="20" hidden="1">#REF!</definedName>
    <definedName name="BExZPALCPOH27L4MUPX2RFT3F8OM" localSheetId="21" hidden="1">#REF!</definedName>
    <definedName name="BExZPALCPOH27L4MUPX2RFT3F8OM" localSheetId="14" hidden="1">#REF!</definedName>
    <definedName name="BExZPALCPOH27L4MUPX2RFT3F8OM" hidden="1">#REF!</definedName>
    <definedName name="BExZPQ0XY507N8FJMVPKCTK8HC9H" localSheetId="20" hidden="1">#REF!</definedName>
    <definedName name="BExZPQ0XY507N8FJMVPKCTK8HC9H" localSheetId="21" hidden="1">#REF!</definedName>
    <definedName name="BExZPQ0XY507N8FJMVPKCTK8HC9H" localSheetId="14" hidden="1">#REF!</definedName>
    <definedName name="BExZPQ0XY507N8FJMVPKCTK8HC9H" hidden="1">#REF!</definedName>
    <definedName name="BExZPXTHEWEN48J9E5ARSA8IGRBI" localSheetId="20" hidden="1">#REF!</definedName>
    <definedName name="BExZPXTHEWEN48J9E5ARSA8IGRBI" localSheetId="21" hidden="1">#REF!</definedName>
    <definedName name="BExZPXTHEWEN48J9E5ARSA8IGRBI" localSheetId="14" hidden="1">#REF!</definedName>
    <definedName name="BExZPXTHEWEN48J9E5ARSA8IGRBI" hidden="1">#REF!</definedName>
    <definedName name="BExZQ37OVBR25U32CO2YYVPZOMR5" localSheetId="20" hidden="1">#REF!</definedName>
    <definedName name="BExZQ37OVBR25U32CO2YYVPZOMR5" localSheetId="21" hidden="1">#REF!</definedName>
    <definedName name="BExZQ37OVBR25U32CO2YYVPZOMR5" localSheetId="14" hidden="1">#REF!</definedName>
    <definedName name="BExZQ37OVBR25U32CO2YYVPZOMR5" hidden="1">#REF!</definedName>
    <definedName name="BExZQ3NT7H06VO0AR48WHZULZB93" localSheetId="20" hidden="1">#REF!</definedName>
    <definedName name="BExZQ3NT7H06VO0AR48WHZULZB93" localSheetId="21" hidden="1">#REF!</definedName>
    <definedName name="BExZQ3NT7H06VO0AR48WHZULZB93" localSheetId="14" hidden="1">#REF!</definedName>
    <definedName name="BExZQ3NT7H06VO0AR48WHZULZB93" hidden="1">#REF!</definedName>
    <definedName name="BExZQ5RCYU1R0DUT1MFN99S1C408" localSheetId="20" hidden="1">#REF!</definedName>
    <definedName name="BExZQ5RCYU1R0DUT1MFN99S1C408" localSheetId="21" hidden="1">#REF!</definedName>
    <definedName name="BExZQ5RCYU1R0DUT1MFN99S1C408" localSheetId="14" hidden="1">#REF!</definedName>
    <definedName name="BExZQ5RCYU1R0DUT1MFN99S1C408" hidden="1">#REF!</definedName>
    <definedName name="BExZQ7PJU07SEJMDX18U9YVDC2GU" localSheetId="20" hidden="1">#REF!</definedName>
    <definedName name="BExZQ7PJU07SEJMDX18U9YVDC2GU" localSheetId="21" hidden="1">#REF!</definedName>
    <definedName name="BExZQ7PJU07SEJMDX18U9YVDC2GU" localSheetId="14" hidden="1">#REF!</definedName>
    <definedName name="BExZQ7PJU07SEJMDX18U9YVDC2GU" hidden="1">#REF!</definedName>
    <definedName name="BExZQAJXQ5IJ5RB71EDSPGTRO5HC" localSheetId="20" hidden="1">#REF!</definedName>
    <definedName name="BExZQAJXQ5IJ5RB71EDSPGTRO5HC" localSheetId="21" hidden="1">#REF!</definedName>
    <definedName name="BExZQAJXQ5IJ5RB71EDSPGTRO5HC" localSheetId="14" hidden="1">#REF!</definedName>
    <definedName name="BExZQAJXQ5IJ5RB71EDSPGTRO5HC" hidden="1">#REF!</definedName>
    <definedName name="BExZQBLTKPF3O4MCH6L4LE544FQB" localSheetId="20" hidden="1">#REF!</definedName>
    <definedName name="BExZQBLTKPF3O4MCH6L4LE544FQB" localSheetId="21" hidden="1">#REF!</definedName>
    <definedName name="BExZQBLTKPF3O4MCH6L4LE544FQB" localSheetId="14" hidden="1">#REF!</definedName>
    <definedName name="BExZQBLTKPF3O4MCH6L4LE544FQB" hidden="1">#REF!</definedName>
    <definedName name="BExZQIHTGHK7OOI2Y2PN3JYBY82I" localSheetId="20" hidden="1">#REF!</definedName>
    <definedName name="BExZQIHTGHK7OOI2Y2PN3JYBY82I" localSheetId="21" hidden="1">#REF!</definedName>
    <definedName name="BExZQIHTGHK7OOI2Y2PN3JYBY82I" localSheetId="14" hidden="1">#REF!</definedName>
    <definedName name="BExZQIHTGHK7OOI2Y2PN3JYBY82I" hidden="1">#REF!</definedName>
    <definedName name="BExZQJJMGU5MHQOILGXGJPAQI5XI" localSheetId="20" hidden="1">#REF!</definedName>
    <definedName name="BExZQJJMGU5MHQOILGXGJPAQI5XI" localSheetId="21" hidden="1">#REF!</definedName>
    <definedName name="BExZQJJMGU5MHQOILGXGJPAQI5XI" localSheetId="14" hidden="1">#REF!</definedName>
    <definedName name="BExZQJJMGU5MHQOILGXGJPAQI5XI" hidden="1">#REF!</definedName>
    <definedName name="BExZQL1M2EX5YEQBMNQKVD747N3I" localSheetId="20" hidden="1">#REF!</definedName>
    <definedName name="BExZQL1M2EX5YEQBMNQKVD747N3I" localSheetId="21" hidden="1">#REF!</definedName>
    <definedName name="BExZQL1M2EX5YEQBMNQKVD747N3I" localSheetId="14" hidden="1">#REF!</definedName>
    <definedName name="BExZQL1M2EX5YEQBMNQKVD747N3I" hidden="1">#REF!</definedName>
    <definedName name="BExZQPDYUBJL0C1OME996KHU23N5" localSheetId="20" hidden="1">#REF!</definedName>
    <definedName name="BExZQPDYUBJL0C1OME996KHU23N5" localSheetId="21" hidden="1">#REF!</definedName>
    <definedName name="BExZQPDYUBJL0C1OME996KHU23N5" localSheetId="14" hidden="1">#REF!</definedName>
    <definedName name="BExZQPDYUBJL0C1OME996KHU23N5" hidden="1">#REF!</definedName>
    <definedName name="BExZQXBYEBN28QUH1KOVW6KKA5UM" localSheetId="20" hidden="1">#REF!</definedName>
    <definedName name="BExZQXBYEBN28QUH1KOVW6KKA5UM" localSheetId="21" hidden="1">#REF!</definedName>
    <definedName name="BExZQXBYEBN28QUH1KOVW6KKA5UM" localSheetId="14" hidden="1">#REF!</definedName>
    <definedName name="BExZQXBYEBN28QUH1KOVW6KKA5UM" hidden="1">#REF!</definedName>
    <definedName name="BExZQZKT146WEN8FTVZ7Y5TSB8L5" localSheetId="20" hidden="1">#REF!</definedName>
    <definedName name="BExZQZKT146WEN8FTVZ7Y5TSB8L5" localSheetId="21" hidden="1">#REF!</definedName>
    <definedName name="BExZQZKT146WEN8FTVZ7Y5TSB8L5" localSheetId="14" hidden="1">#REF!</definedName>
    <definedName name="BExZQZKT146WEN8FTVZ7Y5TSB8L5" hidden="1">#REF!</definedName>
    <definedName name="BExZR485AKBH93YZ08CMUC3WROED" localSheetId="20" hidden="1">#REF!</definedName>
    <definedName name="BExZR485AKBH93YZ08CMUC3WROED" localSheetId="21" hidden="1">#REF!</definedName>
    <definedName name="BExZR485AKBH93YZ08CMUC3WROED" localSheetId="14" hidden="1">#REF!</definedName>
    <definedName name="BExZR485AKBH93YZ08CMUC3WROED" hidden="1">#REF!</definedName>
    <definedName name="BExZR7TL98P2PPUVGIZYR5873DWW" localSheetId="20" hidden="1">#REF!</definedName>
    <definedName name="BExZR7TL98P2PPUVGIZYR5873DWW" localSheetId="21" hidden="1">#REF!</definedName>
    <definedName name="BExZR7TL98P2PPUVGIZYR5873DWW" localSheetId="14" hidden="1">#REF!</definedName>
    <definedName name="BExZR7TL98P2PPUVGIZYR5873DWW" hidden="1">#REF!</definedName>
    <definedName name="BExZRAYSYOXAM1PBW1EF6YAZ9RU3" localSheetId="20" hidden="1">#REF!</definedName>
    <definedName name="BExZRAYSYOXAM1PBW1EF6YAZ9RU3" localSheetId="21" hidden="1">#REF!</definedName>
    <definedName name="BExZRAYSYOXAM1PBW1EF6YAZ9RU3" localSheetId="14" hidden="1">#REF!</definedName>
    <definedName name="BExZRAYSYOXAM1PBW1EF6YAZ9RU3" hidden="1">#REF!</definedName>
    <definedName name="BExZRGD1603X5ACFALUUDKCD7X48" localSheetId="20" hidden="1">#REF!</definedName>
    <definedName name="BExZRGD1603X5ACFALUUDKCD7X48" localSheetId="21" hidden="1">#REF!</definedName>
    <definedName name="BExZRGD1603X5ACFALUUDKCD7X48" localSheetId="14" hidden="1">#REF!</definedName>
    <definedName name="BExZRGD1603X5ACFALUUDKCD7X48" hidden="1">#REF!</definedName>
    <definedName name="BExZRMSYHFOP8FFWKKUSBHU85J81" localSheetId="20" hidden="1">#REF!</definedName>
    <definedName name="BExZRMSYHFOP8FFWKKUSBHU85J81" localSheetId="21" hidden="1">#REF!</definedName>
    <definedName name="BExZRMSYHFOP8FFWKKUSBHU85J81" localSheetId="14" hidden="1">#REF!</definedName>
    <definedName name="BExZRMSYHFOP8FFWKKUSBHU85J81" hidden="1">#REF!</definedName>
    <definedName name="BExZRP1X6UVLN1UOLHH5VF4STP1O" localSheetId="20" hidden="1">#REF!</definedName>
    <definedName name="BExZRP1X6UVLN1UOLHH5VF4STP1O" localSheetId="21" hidden="1">#REF!</definedName>
    <definedName name="BExZRP1X6UVLN1UOLHH5VF4STP1O" localSheetId="14" hidden="1">#REF!</definedName>
    <definedName name="BExZRP1X6UVLN1UOLHH5VF4STP1O" hidden="1">#REF!</definedName>
    <definedName name="BExZRQ930U6OCYNV00CH5I0Q4LPE" localSheetId="20" hidden="1">#REF!</definedName>
    <definedName name="BExZRQ930U6OCYNV00CH5I0Q4LPE" localSheetId="21" hidden="1">#REF!</definedName>
    <definedName name="BExZRQ930U6OCYNV00CH5I0Q4LPE" localSheetId="14" hidden="1">#REF!</definedName>
    <definedName name="BExZRQ930U6OCYNV00CH5I0Q4LPE" hidden="1">#REF!</definedName>
    <definedName name="BExZRQP7JLKS45QOGATXS7MK5GUZ" localSheetId="20" hidden="1">#REF!</definedName>
    <definedName name="BExZRQP7JLKS45QOGATXS7MK5GUZ" localSheetId="21" hidden="1">#REF!</definedName>
    <definedName name="BExZRQP7JLKS45QOGATXS7MK5GUZ" localSheetId="14" hidden="1">#REF!</definedName>
    <definedName name="BExZRQP7JLKS45QOGATXS7MK5GUZ" hidden="1">#REF!</definedName>
    <definedName name="BExZRW8W514W8OZ72YBONYJ64GXF" localSheetId="20" hidden="1">#REF!</definedName>
    <definedName name="BExZRW8W514W8OZ72YBONYJ64GXF" localSheetId="21" hidden="1">#REF!</definedName>
    <definedName name="BExZRW8W514W8OZ72YBONYJ64GXF" localSheetId="14" hidden="1">#REF!</definedName>
    <definedName name="BExZRW8W514W8OZ72YBONYJ64GXF" hidden="1">#REF!</definedName>
    <definedName name="BExZRWJP2BUVFJPO8U8ATQEP0LZU" localSheetId="20" hidden="1">#REF!</definedName>
    <definedName name="BExZRWJP2BUVFJPO8U8ATQEP0LZU" localSheetId="21" hidden="1">#REF!</definedName>
    <definedName name="BExZRWJP2BUVFJPO8U8ATQEP0LZU" localSheetId="14" hidden="1">#REF!</definedName>
    <definedName name="BExZRWJP2BUVFJPO8U8ATQEP0LZU" hidden="1">#REF!</definedName>
    <definedName name="BExZSI9USDLZAN8LI8M4YYQL24GZ" localSheetId="20" hidden="1">#REF!</definedName>
    <definedName name="BExZSI9USDLZAN8LI8M4YYQL24GZ" localSheetId="21" hidden="1">#REF!</definedName>
    <definedName name="BExZSI9USDLZAN8LI8M4YYQL24GZ" localSheetId="14" hidden="1">#REF!</definedName>
    <definedName name="BExZSI9USDLZAN8LI8M4YYQL24GZ" hidden="1">#REF!</definedName>
    <definedName name="BExZSLKO175YAM0RMMZH1FPXL4V2" localSheetId="20" hidden="1">#REF!</definedName>
    <definedName name="BExZSLKO175YAM0RMMZH1FPXL4V2" localSheetId="21" hidden="1">#REF!</definedName>
    <definedName name="BExZSLKO175YAM0RMMZH1FPXL4V2" localSheetId="14" hidden="1">#REF!</definedName>
    <definedName name="BExZSLKO175YAM0RMMZH1FPXL4V2" hidden="1">#REF!</definedName>
    <definedName name="BExZSS0LA2JY4ZLJ1Z5YCMLJJZCH" localSheetId="20" hidden="1">#REF!</definedName>
    <definedName name="BExZSS0LA2JY4ZLJ1Z5YCMLJJZCH" localSheetId="21" hidden="1">#REF!</definedName>
    <definedName name="BExZSS0LA2JY4ZLJ1Z5YCMLJJZCH" localSheetId="14" hidden="1">#REF!</definedName>
    <definedName name="BExZSS0LA2JY4ZLJ1Z5YCMLJJZCH" hidden="1">#REF!</definedName>
    <definedName name="BExZSTNUWCRNCL22SMKXKFSLCJ0O" localSheetId="20" hidden="1">#REF!</definedName>
    <definedName name="BExZSTNUWCRNCL22SMKXKFSLCJ0O" localSheetId="21" hidden="1">#REF!</definedName>
    <definedName name="BExZSTNUWCRNCL22SMKXKFSLCJ0O" localSheetId="14" hidden="1">#REF!</definedName>
    <definedName name="BExZSTNUWCRNCL22SMKXKFSLCJ0O" hidden="1">#REF!</definedName>
    <definedName name="BExZT6JSZ8CBS0SB3T07N3LMAX7M" localSheetId="20" hidden="1">#REF!</definedName>
    <definedName name="BExZT6JSZ8CBS0SB3T07N3LMAX7M" localSheetId="21" hidden="1">#REF!</definedName>
    <definedName name="BExZT6JSZ8CBS0SB3T07N3LMAX7M" localSheetId="14" hidden="1">#REF!</definedName>
    <definedName name="BExZT6JSZ8CBS0SB3T07N3LMAX7M" hidden="1">#REF!</definedName>
    <definedName name="BExZTAQV2QVSZY5Y3VCCWUBSBW9P" localSheetId="20" hidden="1">#REF!</definedName>
    <definedName name="BExZTAQV2QVSZY5Y3VCCWUBSBW9P" localSheetId="21" hidden="1">#REF!</definedName>
    <definedName name="BExZTAQV2QVSZY5Y3VCCWUBSBW9P" localSheetId="14" hidden="1">#REF!</definedName>
    <definedName name="BExZTAQV2QVSZY5Y3VCCWUBSBW9P" hidden="1">#REF!</definedName>
    <definedName name="BExZTHSI2FX56PWRSNX9H5EWTZFO" localSheetId="20" hidden="1">#REF!</definedName>
    <definedName name="BExZTHSI2FX56PWRSNX9H5EWTZFO" localSheetId="21" hidden="1">#REF!</definedName>
    <definedName name="BExZTHSI2FX56PWRSNX9H5EWTZFO" localSheetId="14" hidden="1">#REF!</definedName>
    <definedName name="BExZTHSI2FX56PWRSNX9H5EWTZFO" hidden="1">#REF!</definedName>
    <definedName name="BExZTJL3HVBFY139H6CJHEQCT1EL" localSheetId="20" hidden="1">#REF!</definedName>
    <definedName name="BExZTJL3HVBFY139H6CJHEQCT1EL" localSheetId="21" hidden="1">#REF!</definedName>
    <definedName name="BExZTJL3HVBFY139H6CJHEQCT1EL" localSheetId="14" hidden="1">#REF!</definedName>
    <definedName name="BExZTJL3HVBFY139H6CJHEQCT1EL" hidden="1">#REF!</definedName>
    <definedName name="BExZTLOL8OPABZI453E0KVNA1GJS" localSheetId="20" hidden="1">#REF!</definedName>
    <definedName name="BExZTLOL8OPABZI453E0KVNA1GJS" localSheetId="21" hidden="1">#REF!</definedName>
    <definedName name="BExZTLOL8OPABZI453E0KVNA1GJS" localSheetId="14" hidden="1">#REF!</definedName>
    <definedName name="BExZTLOL8OPABZI453E0KVNA1GJS" hidden="1">#REF!</definedName>
    <definedName name="BExZTOTZ9F2ZI18DZM8GW39VDF1N" localSheetId="20" hidden="1">#REF!</definedName>
    <definedName name="BExZTOTZ9F2ZI18DZM8GW39VDF1N" localSheetId="21" hidden="1">#REF!</definedName>
    <definedName name="BExZTOTZ9F2ZI18DZM8GW39VDF1N" localSheetId="14" hidden="1">#REF!</definedName>
    <definedName name="BExZTOTZ9F2ZI18DZM8GW39VDF1N" hidden="1">#REF!</definedName>
    <definedName name="BExZTT6J3X0TOX0ZY6YPLUVMCW9X" localSheetId="20" hidden="1">#REF!</definedName>
    <definedName name="BExZTT6J3X0TOX0ZY6YPLUVMCW9X" localSheetId="21" hidden="1">#REF!</definedName>
    <definedName name="BExZTT6J3X0TOX0ZY6YPLUVMCW9X" localSheetId="14" hidden="1">#REF!</definedName>
    <definedName name="BExZTT6J3X0TOX0ZY6YPLUVMCW9X" hidden="1">#REF!</definedName>
    <definedName name="BExZTW6ECBRA0BBITWBQ8R93RMCL" localSheetId="20" hidden="1">#REF!</definedName>
    <definedName name="BExZTW6ECBRA0BBITWBQ8R93RMCL" localSheetId="21" hidden="1">#REF!</definedName>
    <definedName name="BExZTW6ECBRA0BBITWBQ8R93RMCL" localSheetId="14" hidden="1">#REF!</definedName>
    <definedName name="BExZTW6ECBRA0BBITWBQ8R93RMCL" hidden="1">#REF!</definedName>
    <definedName name="BExZU2BHYAOKSCBM3C5014ZF6IXS" localSheetId="20" hidden="1">#REF!</definedName>
    <definedName name="BExZU2BHYAOKSCBM3C5014ZF6IXS" localSheetId="21" hidden="1">#REF!</definedName>
    <definedName name="BExZU2BHYAOKSCBM3C5014ZF6IXS" localSheetId="14" hidden="1">#REF!</definedName>
    <definedName name="BExZU2BHYAOKSCBM3C5014ZF6IXS" hidden="1">#REF!</definedName>
    <definedName name="BExZU2RMJTXOCS0ROPMYPE6WTD87" localSheetId="20" hidden="1">#REF!</definedName>
    <definedName name="BExZU2RMJTXOCS0ROPMYPE6WTD87" localSheetId="21" hidden="1">#REF!</definedName>
    <definedName name="BExZU2RMJTXOCS0ROPMYPE6WTD87" localSheetId="14" hidden="1">#REF!</definedName>
    <definedName name="BExZU2RMJTXOCS0ROPMYPE6WTD87" hidden="1">#REF!</definedName>
    <definedName name="BExZUBRAHA9DNEGONEZEB2TDVFC2" localSheetId="20" hidden="1">#REF!</definedName>
    <definedName name="BExZUBRAHA9DNEGONEZEB2TDVFC2" localSheetId="21" hidden="1">#REF!</definedName>
    <definedName name="BExZUBRAHA9DNEGONEZEB2TDVFC2" localSheetId="14" hidden="1">#REF!</definedName>
    <definedName name="BExZUBRAHA9DNEGONEZEB2TDVFC2" hidden="1">#REF!</definedName>
    <definedName name="BExZUF7G8FENTJKH9R1XUWXM6CWD" localSheetId="20" hidden="1">#REF!</definedName>
    <definedName name="BExZUF7G8FENTJKH9R1XUWXM6CWD" localSheetId="21" hidden="1">#REF!</definedName>
    <definedName name="BExZUF7G8FENTJKH9R1XUWXM6CWD" localSheetId="14" hidden="1">#REF!</definedName>
    <definedName name="BExZUF7G8FENTJKH9R1XUWXM6CWD" hidden="1">#REF!</definedName>
    <definedName name="BExZUNARUJBIZ08VCAV3GEVBIR3D" localSheetId="20" hidden="1">#REF!</definedName>
    <definedName name="BExZUNARUJBIZ08VCAV3GEVBIR3D" localSheetId="21" hidden="1">#REF!</definedName>
    <definedName name="BExZUNARUJBIZ08VCAV3GEVBIR3D" localSheetId="14" hidden="1">#REF!</definedName>
    <definedName name="BExZUNARUJBIZ08VCAV3GEVBIR3D" hidden="1">#REF!</definedName>
    <definedName name="BExZUSZT5496UMBP4LFSLTR1GVEW" localSheetId="20" hidden="1">#REF!</definedName>
    <definedName name="BExZUSZT5496UMBP4LFSLTR1GVEW" localSheetId="21" hidden="1">#REF!</definedName>
    <definedName name="BExZUSZT5496UMBP4LFSLTR1GVEW" localSheetId="14" hidden="1">#REF!</definedName>
    <definedName name="BExZUSZT5496UMBP4LFSLTR1GVEW" hidden="1">#REF!</definedName>
    <definedName name="BExZUT54340I38GVCV79EL116WR0" localSheetId="20" hidden="1">#REF!</definedName>
    <definedName name="BExZUT54340I38GVCV79EL116WR0" localSheetId="21" hidden="1">#REF!</definedName>
    <definedName name="BExZUT54340I38GVCV79EL116WR0" localSheetId="14" hidden="1">#REF!</definedName>
    <definedName name="BExZUT54340I38GVCV79EL116WR0" hidden="1">#REF!</definedName>
    <definedName name="BExZUXC66MK2SXPXCLD8ZSU0BMTY" localSheetId="20" hidden="1">#REF!</definedName>
    <definedName name="BExZUXC66MK2SXPXCLD8ZSU0BMTY" localSheetId="21" hidden="1">#REF!</definedName>
    <definedName name="BExZUXC66MK2SXPXCLD8ZSU0BMTY" localSheetId="14" hidden="1">#REF!</definedName>
    <definedName name="BExZUXC66MK2SXPXCLD8ZSU0BMTY" hidden="1">#REF!</definedName>
    <definedName name="BExZUYDULCX65H9OZ9JHPBNKF3MI" localSheetId="20" hidden="1">#REF!</definedName>
    <definedName name="BExZUYDULCX65H9OZ9JHPBNKF3MI" localSheetId="21" hidden="1">#REF!</definedName>
    <definedName name="BExZUYDULCX65H9OZ9JHPBNKF3MI" localSheetId="14" hidden="1">#REF!</definedName>
    <definedName name="BExZUYDULCX65H9OZ9JHPBNKF3MI" hidden="1">#REF!</definedName>
    <definedName name="BExZV2QD5ZDK3AGDRULLA7JB46C3" localSheetId="20" hidden="1">#REF!</definedName>
    <definedName name="BExZV2QD5ZDK3AGDRULLA7JB46C3" localSheetId="21" hidden="1">#REF!</definedName>
    <definedName name="BExZV2QD5ZDK3AGDRULLA7JB46C3" localSheetId="14" hidden="1">#REF!</definedName>
    <definedName name="BExZV2QD5ZDK3AGDRULLA7JB46C3" hidden="1">#REF!</definedName>
    <definedName name="BExZVBQ29OM0V8XAL3HL0JIM0MMU" localSheetId="20" hidden="1">#REF!</definedName>
    <definedName name="BExZVBQ29OM0V8XAL3HL0JIM0MMU" localSheetId="21" hidden="1">#REF!</definedName>
    <definedName name="BExZVBQ29OM0V8XAL3HL0JIM0MMU" localSheetId="14" hidden="1">#REF!</definedName>
    <definedName name="BExZVBQ29OM0V8XAL3HL0JIM0MMU" hidden="1">#REF!</definedName>
    <definedName name="BExZVKV2XCPCINW1KP8Q1FI6KDNG" localSheetId="20" hidden="1">#REF!</definedName>
    <definedName name="BExZVKV2XCPCINW1KP8Q1FI6KDNG" localSheetId="21" hidden="1">#REF!</definedName>
    <definedName name="BExZVKV2XCPCINW1KP8Q1FI6KDNG" localSheetId="14" hidden="1">#REF!</definedName>
    <definedName name="BExZVKV2XCPCINW1KP8Q1FI6KDNG" hidden="1">#REF!</definedName>
    <definedName name="BExZVLM4T9ORS4ZWHME46U4Q103C" localSheetId="20" hidden="1">#REF!</definedName>
    <definedName name="BExZVLM4T9ORS4ZWHME46U4Q103C" localSheetId="21" hidden="1">#REF!</definedName>
    <definedName name="BExZVLM4T9ORS4ZWHME46U4Q103C" localSheetId="14" hidden="1">#REF!</definedName>
    <definedName name="BExZVLM4T9ORS4ZWHME46U4Q103C" hidden="1">#REF!</definedName>
    <definedName name="BExZVM7OZWPPRH5YQW50EYMMIW1A" localSheetId="20" hidden="1">#REF!</definedName>
    <definedName name="BExZVM7OZWPPRH5YQW50EYMMIW1A" localSheetId="21" hidden="1">#REF!</definedName>
    <definedName name="BExZVM7OZWPPRH5YQW50EYMMIW1A" localSheetId="14" hidden="1">#REF!</definedName>
    <definedName name="BExZVM7OZWPPRH5YQW50EYMMIW1A" hidden="1">#REF!</definedName>
    <definedName name="BExZVMYK7BAH6AGIAEXBE1NXDZ5Z" localSheetId="20" hidden="1">#REF!</definedName>
    <definedName name="BExZVMYK7BAH6AGIAEXBE1NXDZ5Z" localSheetId="21" hidden="1">#REF!</definedName>
    <definedName name="BExZVMYK7BAH6AGIAEXBE1NXDZ5Z" localSheetId="14" hidden="1">#REF!</definedName>
    <definedName name="BExZVMYK7BAH6AGIAEXBE1NXDZ5Z" hidden="1">#REF!</definedName>
    <definedName name="BExZVPYGX2C5OSHMZ6F0KBKZ6B1S" localSheetId="20" hidden="1">#REF!</definedName>
    <definedName name="BExZVPYGX2C5OSHMZ6F0KBKZ6B1S" localSheetId="21" hidden="1">#REF!</definedName>
    <definedName name="BExZVPYGX2C5OSHMZ6F0KBKZ6B1S" localSheetId="14" hidden="1">#REF!</definedName>
    <definedName name="BExZVPYGX2C5OSHMZ6F0KBKZ6B1S" hidden="1">#REF!</definedName>
    <definedName name="BExZW3LHTS7PFBNTYM95N8J5AFYQ" localSheetId="20" hidden="1">#REF!</definedName>
    <definedName name="BExZW3LHTS7PFBNTYM95N8J5AFYQ" localSheetId="21" hidden="1">#REF!</definedName>
    <definedName name="BExZW3LHTS7PFBNTYM95N8J5AFYQ" localSheetId="14" hidden="1">#REF!</definedName>
    <definedName name="BExZW3LHTS7PFBNTYM95N8J5AFYQ" hidden="1">#REF!</definedName>
    <definedName name="BExZW472V5ADKCFHIKAJ6D4R8MU4" localSheetId="20" hidden="1">#REF!</definedName>
    <definedName name="BExZW472V5ADKCFHIKAJ6D4R8MU4" localSheetId="21" hidden="1">#REF!</definedName>
    <definedName name="BExZW472V5ADKCFHIKAJ6D4R8MU4" localSheetId="14" hidden="1">#REF!</definedName>
    <definedName name="BExZW472V5ADKCFHIKAJ6D4R8MU4" hidden="1">#REF!</definedName>
    <definedName name="BExZW5UARC8W9AQNLJX2I5WQWS5F" localSheetId="20" hidden="1">#REF!</definedName>
    <definedName name="BExZW5UARC8W9AQNLJX2I5WQWS5F" localSheetId="21" hidden="1">#REF!</definedName>
    <definedName name="BExZW5UARC8W9AQNLJX2I5WQWS5F" localSheetId="14" hidden="1">#REF!</definedName>
    <definedName name="BExZW5UARC8W9AQNLJX2I5WQWS5F" hidden="1">#REF!</definedName>
    <definedName name="BExZW7HRGN6A9YS41KI2B2UUMJ7X" localSheetId="20" hidden="1">#REF!</definedName>
    <definedName name="BExZW7HRGN6A9YS41KI2B2UUMJ7X" localSheetId="21" hidden="1">#REF!</definedName>
    <definedName name="BExZW7HRGN6A9YS41KI2B2UUMJ7X" localSheetId="14" hidden="1">#REF!</definedName>
    <definedName name="BExZW7HRGN6A9YS41KI2B2UUMJ7X" hidden="1">#REF!</definedName>
    <definedName name="BExZW8ZPNV43UXGOT98FDNIBQHZY" localSheetId="20" hidden="1">#REF!</definedName>
    <definedName name="BExZW8ZPNV43UXGOT98FDNIBQHZY" localSheetId="21" hidden="1">#REF!</definedName>
    <definedName name="BExZW8ZPNV43UXGOT98FDNIBQHZY" localSheetId="14" hidden="1">#REF!</definedName>
    <definedName name="BExZW8ZPNV43UXGOT98FDNIBQHZY" hidden="1">#REF!</definedName>
    <definedName name="BExZWKZ5N3RDXU8MZ8HQVYYD8O0F" localSheetId="20" hidden="1">#REF!</definedName>
    <definedName name="BExZWKZ5N3RDXU8MZ8HQVYYD8O0F" localSheetId="21" hidden="1">#REF!</definedName>
    <definedName name="BExZWKZ5N3RDXU8MZ8HQVYYD8O0F" localSheetId="14" hidden="1">#REF!</definedName>
    <definedName name="BExZWKZ5N3RDXU8MZ8HQVYYD8O0F" hidden="1">#REF!</definedName>
    <definedName name="BExZWMBRUCPO6F4QT5FNX8JRFL7V" localSheetId="20" hidden="1">#REF!</definedName>
    <definedName name="BExZWMBRUCPO6F4QT5FNX8JRFL7V" localSheetId="21" hidden="1">#REF!</definedName>
    <definedName name="BExZWMBRUCPO6F4QT5FNX8JRFL7V" localSheetId="14" hidden="1">#REF!</definedName>
    <definedName name="BExZWMBRUCPO6F4QT5FNX8JRFL7V" hidden="1">#REF!</definedName>
    <definedName name="BExZWQO5171HT1OZ6D6JZBHEW4JG" localSheetId="20" hidden="1">#REF!</definedName>
    <definedName name="BExZWQO5171HT1OZ6D6JZBHEW4JG" localSheetId="21" hidden="1">#REF!</definedName>
    <definedName name="BExZWQO5171HT1OZ6D6JZBHEW4JG" localSheetId="14" hidden="1">#REF!</definedName>
    <definedName name="BExZWQO5171HT1OZ6D6JZBHEW4JG" hidden="1">#REF!</definedName>
    <definedName name="BExZWSMC9T48W74GFGQCIUJ8ZPP3" localSheetId="20" hidden="1">#REF!</definedName>
    <definedName name="BExZWSMC9T48W74GFGQCIUJ8ZPP3" localSheetId="21" hidden="1">#REF!</definedName>
    <definedName name="BExZWSMC9T48W74GFGQCIUJ8ZPP3" localSheetId="14" hidden="1">#REF!</definedName>
    <definedName name="BExZWSMC9T48W74GFGQCIUJ8ZPP3" hidden="1">#REF!</definedName>
    <definedName name="BExZWUF2V4HY3HI8JN9ZVPRWK1H3" localSheetId="20" hidden="1">#REF!</definedName>
    <definedName name="BExZWUF2V4HY3HI8JN9ZVPRWK1H3" localSheetId="21" hidden="1">#REF!</definedName>
    <definedName name="BExZWUF2V4HY3HI8JN9ZVPRWK1H3" localSheetId="14" hidden="1">#REF!</definedName>
    <definedName name="BExZWUF2V4HY3HI8JN9ZVPRWK1H3" hidden="1">#REF!</definedName>
    <definedName name="BExZWX45URTK9KYDJHEXL1OTZ833" localSheetId="20" hidden="1">#REF!</definedName>
    <definedName name="BExZWX45URTK9KYDJHEXL1OTZ833" localSheetId="21" hidden="1">#REF!</definedName>
    <definedName name="BExZWX45URTK9KYDJHEXL1OTZ833" localSheetId="14" hidden="1">#REF!</definedName>
    <definedName name="BExZWX45URTK9KYDJHEXL1OTZ833" hidden="1">#REF!</definedName>
    <definedName name="BExZX0EWQEZO86WDAD9A4EAEZ012" localSheetId="20" hidden="1">#REF!</definedName>
    <definedName name="BExZX0EWQEZO86WDAD9A4EAEZ012" localSheetId="21" hidden="1">#REF!</definedName>
    <definedName name="BExZX0EWQEZO86WDAD9A4EAEZ012" localSheetId="14" hidden="1">#REF!</definedName>
    <definedName name="BExZX0EWQEZO86WDAD9A4EAEZ012" hidden="1">#REF!</definedName>
    <definedName name="BExZX2T6ZT2DZLYSDJJBPVIT5OK2" localSheetId="20" hidden="1">#REF!</definedName>
    <definedName name="BExZX2T6ZT2DZLYSDJJBPVIT5OK2" localSheetId="21" hidden="1">#REF!</definedName>
    <definedName name="BExZX2T6ZT2DZLYSDJJBPVIT5OK2" localSheetId="14" hidden="1">#REF!</definedName>
    <definedName name="BExZX2T6ZT2DZLYSDJJBPVIT5OK2" hidden="1">#REF!</definedName>
    <definedName name="BExZXOJDELULNLEH7WG0OYJT0NJ4" localSheetId="20" hidden="1">#REF!</definedName>
    <definedName name="BExZXOJDELULNLEH7WG0OYJT0NJ4" localSheetId="21" hidden="1">#REF!</definedName>
    <definedName name="BExZXOJDELULNLEH7WG0OYJT0NJ4" localSheetId="14" hidden="1">#REF!</definedName>
    <definedName name="BExZXOJDELULNLEH7WG0OYJT0NJ4" hidden="1">#REF!</definedName>
    <definedName name="BExZXOOTRNUK8LGEAZ8ZCFW9KXQ1" localSheetId="20" hidden="1">#REF!</definedName>
    <definedName name="BExZXOOTRNUK8LGEAZ8ZCFW9KXQ1" localSheetId="21" hidden="1">#REF!</definedName>
    <definedName name="BExZXOOTRNUK8LGEAZ8ZCFW9KXQ1" localSheetId="14" hidden="1">#REF!</definedName>
    <definedName name="BExZXOOTRNUK8LGEAZ8ZCFW9KXQ1" hidden="1">#REF!</definedName>
    <definedName name="BExZXT6JOXNKEDU23DKL8XZAJZIH" localSheetId="20" hidden="1">#REF!</definedName>
    <definedName name="BExZXT6JOXNKEDU23DKL8XZAJZIH" localSheetId="21" hidden="1">#REF!</definedName>
    <definedName name="BExZXT6JOXNKEDU23DKL8XZAJZIH" localSheetId="14" hidden="1">#REF!</definedName>
    <definedName name="BExZXT6JOXNKEDU23DKL8XZAJZIH" hidden="1">#REF!</definedName>
    <definedName name="BExZXUTYW1HWEEZ1LIX4OQWC7HL1" localSheetId="20" hidden="1">#REF!</definedName>
    <definedName name="BExZXUTYW1HWEEZ1LIX4OQWC7HL1" localSheetId="21" hidden="1">#REF!</definedName>
    <definedName name="BExZXUTYW1HWEEZ1LIX4OQWC7HL1" localSheetId="14" hidden="1">#REF!</definedName>
    <definedName name="BExZXUTYW1HWEEZ1LIX4OQWC7HL1" hidden="1">#REF!</definedName>
    <definedName name="BExZXY4NKQL9QD76YMQJ15U1C2G8" localSheetId="20" hidden="1">#REF!</definedName>
    <definedName name="BExZXY4NKQL9QD76YMQJ15U1C2G8" localSheetId="21" hidden="1">#REF!</definedName>
    <definedName name="BExZXY4NKQL9QD76YMQJ15U1C2G8" localSheetId="14" hidden="1">#REF!</definedName>
    <definedName name="BExZXY4NKQL9QD76YMQJ15U1C2G8" hidden="1">#REF!</definedName>
    <definedName name="BExZXYQ7U5G08FQGUIGYT14QCBOF" localSheetId="20" hidden="1">#REF!</definedName>
    <definedName name="BExZXYQ7U5G08FQGUIGYT14QCBOF" localSheetId="21" hidden="1">#REF!</definedName>
    <definedName name="BExZXYQ7U5G08FQGUIGYT14QCBOF" localSheetId="14" hidden="1">#REF!</definedName>
    <definedName name="BExZXYQ7U5G08FQGUIGYT14QCBOF" hidden="1">#REF!</definedName>
    <definedName name="BExZY02V77YJBMODJSWZOYCMPS5X" localSheetId="20" hidden="1">#REF!</definedName>
    <definedName name="BExZY02V77YJBMODJSWZOYCMPS5X" localSheetId="21" hidden="1">#REF!</definedName>
    <definedName name="BExZY02V77YJBMODJSWZOYCMPS5X" localSheetId="14" hidden="1">#REF!</definedName>
    <definedName name="BExZY02V77YJBMODJSWZOYCMPS5X" hidden="1">#REF!</definedName>
    <definedName name="BExZY3DEOYNIHRV56IY5LJXZK8RU" localSheetId="20" hidden="1">#REF!</definedName>
    <definedName name="BExZY3DEOYNIHRV56IY5LJXZK8RU" localSheetId="21" hidden="1">#REF!</definedName>
    <definedName name="BExZY3DEOYNIHRV56IY5LJXZK8RU" localSheetId="14" hidden="1">#REF!</definedName>
    <definedName name="BExZY3DEOYNIHRV56IY5LJXZK8RU" hidden="1">#REF!</definedName>
    <definedName name="BExZY49QRZIR6CA41LFA9LM6EULU" localSheetId="20" hidden="1">#REF!</definedName>
    <definedName name="BExZY49QRZIR6CA41LFA9LM6EULU" localSheetId="21" hidden="1">#REF!</definedName>
    <definedName name="BExZY49QRZIR6CA41LFA9LM6EULU" localSheetId="14" hidden="1">#REF!</definedName>
    <definedName name="BExZY49QRZIR6CA41LFA9LM6EULU" hidden="1">#REF!</definedName>
    <definedName name="BExZYTG2G7W27YATTETFDDCZ0C4U" localSheetId="20" hidden="1">#REF!</definedName>
    <definedName name="BExZYTG2G7W27YATTETFDDCZ0C4U" localSheetId="21" hidden="1">#REF!</definedName>
    <definedName name="BExZYTG2G7W27YATTETFDDCZ0C4U" localSheetId="14" hidden="1">#REF!</definedName>
    <definedName name="BExZYTG2G7W27YATTETFDDCZ0C4U" hidden="1">#REF!</definedName>
    <definedName name="BExZYYOZMC36ROQDWLR5Z17WKHCR" localSheetId="20" hidden="1">#REF!</definedName>
    <definedName name="BExZYYOZMC36ROQDWLR5Z17WKHCR" localSheetId="21" hidden="1">#REF!</definedName>
    <definedName name="BExZYYOZMC36ROQDWLR5Z17WKHCR" localSheetId="14" hidden="1">#REF!</definedName>
    <definedName name="BExZYYOZMC36ROQDWLR5Z17WKHCR" hidden="1">#REF!</definedName>
    <definedName name="BExZZ2FQA9A8C7CJKMEFQ9VPSLCE" localSheetId="20" hidden="1">#REF!</definedName>
    <definedName name="BExZZ2FQA9A8C7CJKMEFQ9VPSLCE" localSheetId="21" hidden="1">#REF!</definedName>
    <definedName name="BExZZ2FQA9A8C7CJKMEFQ9VPSLCE" localSheetId="14" hidden="1">#REF!</definedName>
    <definedName name="BExZZ2FQA9A8C7CJKMEFQ9VPSLCE" hidden="1">#REF!</definedName>
    <definedName name="BExZZ7ZGXIMA3OVYAWY3YQSK64LF" localSheetId="20" hidden="1">#REF!</definedName>
    <definedName name="BExZZ7ZGXIMA3OVYAWY3YQSK64LF" localSheetId="21" hidden="1">#REF!</definedName>
    <definedName name="BExZZ7ZGXIMA3OVYAWY3YQSK64LF" localSheetId="14" hidden="1">#REF!</definedName>
    <definedName name="BExZZ7ZGXIMA3OVYAWY3YQSK64LF" hidden="1">#REF!</definedName>
    <definedName name="BExZZ8FKEIFG203MU6SEJ69MINCD" localSheetId="20" hidden="1">#REF!</definedName>
    <definedName name="BExZZ8FKEIFG203MU6SEJ69MINCD" localSheetId="21" hidden="1">#REF!</definedName>
    <definedName name="BExZZ8FKEIFG203MU6SEJ69MINCD" localSheetId="14" hidden="1">#REF!</definedName>
    <definedName name="BExZZ8FKEIFG203MU6SEJ69MINCD" hidden="1">#REF!</definedName>
    <definedName name="BExZZCHAVHW8C2H649KRGVQ0WVRT" localSheetId="20" hidden="1">#REF!</definedName>
    <definedName name="BExZZCHAVHW8C2H649KRGVQ0WVRT" localSheetId="21" hidden="1">#REF!</definedName>
    <definedName name="BExZZCHAVHW8C2H649KRGVQ0WVRT" localSheetId="14" hidden="1">#REF!</definedName>
    <definedName name="BExZZCHAVHW8C2H649KRGVQ0WVRT" hidden="1">#REF!</definedName>
    <definedName name="BExZZTK54OTLF2YB68BHGOS27GEN" localSheetId="20" hidden="1">#REF!</definedName>
    <definedName name="BExZZTK54OTLF2YB68BHGOS27GEN" localSheetId="21" hidden="1">#REF!</definedName>
    <definedName name="BExZZTK54OTLF2YB68BHGOS27GEN" localSheetId="14" hidden="1">#REF!</definedName>
    <definedName name="BExZZTK54OTLF2YB68BHGOS27GEN" hidden="1">#REF!</definedName>
    <definedName name="BExZZXB3JQQG4SIZS4MRU6NNW7HI" localSheetId="20" hidden="1">#REF!</definedName>
    <definedName name="BExZZXB3JQQG4SIZS4MRU6NNW7HI" localSheetId="21" hidden="1">#REF!</definedName>
    <definedName name="BExZZXB3JQQG4SIZS4MRU6NNW7HI" localSheetId="14" hidden="1">#REF!</definedName>
    <definedName name="BExZZXB3JQQG4SIZS4MRU6NNW7HI" hidden="1">#REF!</definedName>
    <definedName name="BExZZZEMIIFKMLLV4DJKX5TB9R5V" localSheetId="20" hidden="1">#REF!</definedName>
    <definedName name="BExZZZEMIIFKMLLV4DJKX5TB9R5V" localSheetId="21" hidden="1">#REF!</definedName>
    <definedName name="BExZZZEMIIFKMLLV4DJKX5TB9R5V" localSheetId="14" hidden="1">#REF!</definedName>
    <definedName name="BExZZZEMIIFKMLLV4DJKX5TB9R5V" hidden="1">#REF!</definedName>
    <definedName name="BLPB1" localSheetId="20" hidden="1">#REF!</definedName>
    <definedName name="BLPB1" localSheetId="21" hidden="1">#REF!</definedName>
    <definedName name="BLPB2" localSheetId="20" hidden="1">#REF!</definedName>
    <definedName name="BLPB2" localSheetId="21" hidden="1">#REF!</definedName>
    <definedName name="BLPH10" localSheetId="20" hidden="1">#REF!</definedName>
    <definedName name="BLPH10" localSheetId="21" hidden="1">#REF!</definedName>
    <definedName name="BLPH11" localSheetId="20" hidden="1">#REF!</definedName>
    <definedName name="BLPH11" localSheetId="21" hidden="1">#REF!</definedName>
    <definedName name="BLPH12" localSheetId="20" hidden="1">#REF!</definedName>
    <definedName name="BLPH12" localSheetId="21" hidden="1">#REF!</definedName>
    <definedName name="BLPH13" localSheetId="20" hidden="1">#REF!</definedName>
    <definedName name="BLPH13" localSheetId="21" hidden="1">#REF!</definedName>
    <definedName name="BLPH14" localSheetId="20" hidden="1">#REF!</definedName>
    <definedName name="BLPH14" localSheetId="21" hidden="1">#REF!</definedName>
    <definedName name="BLPH15" localSheetId="20" hidden="1">#REF!</definedName>
    <definedName name="BLPH15" localSheetId="21" hidden="1">#REF!</definedName>
    <definedName name="BLPH16" localSheetId="20" hidden="1">#REF!</definedName>
    <definedName name="BLPH16" localSheetId="21" hidden="1">#REF!</definedName>
    <definedName name="BLPH17" localSheetId="20" hidden="1">#REF!</definedName>
    <definedName name="BLPH17" localSheetId="21" hidden="1">#REF!</definedName>
    <definedName name="BLPH18" localSheetId="20" hidden="1">#REF!</definedName>
    <definedName name="BLPH18" localSheetId="21" hidden="1">#REF!</definedName>
    <definedName name="BLPH19" localSheetId="20" hidden="1">#REF!</definedName>
    <definedName name="BLPH19" localSheetId="21" hidden="1">#REF!</definedName>
    <definedName name="BLPH2" localSheetId="20" hidden="1">#REF!</definedName>
    <definedName name="BLPH2" localSheetId="21" hidden="1">#REF!</definedName>
    <definedName name="BLPH20" localSheetId="20" hidden="1">#REF!</definedName>
    <definedName name="BLPH20" localSheetId="21" hidden="1">#REF!</definedName>
    <definedName name="BLPH21" localSheetId="20" hidden="1">#REF!</definedName>
    <definedName name="BLPH21" localSheetId="21" hidden="1">#REF!</definedName>
    <definedName name="BLPH22" localSheetId="20" hidden="1">#REF!</definedName>
    <definedName name="BLPH22" localSheetId="21" hidden="1">#REF!</definedName>
    <definedName name="BLPH2211" localSheetId="20" hidden="1">#REF!</definedName>
    <definedName name="BLPH2211" localSheetId="21" hidden="1">#REF!</definedName>
    <definedName name="BLPH2212" localSheetId="20" hidden="1">#REF!</definedName>
    <definedName name="BLPH2212" localSheetId="21" hidden="1">#REF!</definedName>
    <definedName name="BLPH2213" localSheetId="20" hidden="1">#REF!</definedName>
    <definedName name="BLPH2213" localSheetId="21" hidden="1">#REF!</definedName>
    <definedName name="BLPH2214" localSheetId="20" hidden="1">#REF!</definedName>
    <definedName name="BLPH2214" localSheetId="21" hidden="1">#REF!</definedName>
    <definedName name="BLPH2215" localSheetId="20" hidden="1">#REF!</definedName>
    <definedName name="BLPH2215" localSheetId="21" hidden="1">#REF!</definedName>
    <definedName name="BLPH2216" localSheetId="20" hidden="1">#REF!</definedName>
    <definedName name="BLPH2216" localSheetId="21" hidden="1">#REF!</definedName>
    <definedName name="BLPH23" localSheetId="20" hidden="1">#REF!</definedName>
    <definedName name="BLPH23" localSheetId="21" hidden="1">#REF!</definedName>
    <definedName name="BLPH24" localSheetId="20" hidden="1">#REF!</definedName>
    <definedName name="BLPH24" localSheetId="21" hidden="1">#REF!</definedName>
    <definedName name="BLPH25" localSheetId="20" hidden="1">#REF!</definedName>
    <definedName name="BLPH25" localSheetId="21" hidden="1">#REF!</definedName>
    <definedName name="BLPH26" localSheetId="20" hidden="1">#REF!</definedName>
    <definedName name="BLPH26" localSheetId="21" hidden="1">#REF!</definedName>
    <definedName name="BLPH3" localSheetId="20" hidden="1">#REF!</definedName>
    <definedName name="BLPH3" localSheetId="21" hidden="1">#REF!</definedName>
    <definedName name="BLPH4" localSheetId="20" hidden="1">#REF!</definedName>
    <definedName name="BLPH4" localSheetId="21" hidden="1">#REF!</definedName>
    <definedName name="BLPH5" localSheetId="20" hidden="1">#REF!</definedName>
    <definedName name="BLPH5" localSheetId="21" hidden="1">#REF!</definedName>
    <definedName name="BLPH6" localSheetId="20" hidden="1">#REF!</definedName>
    <definedName name="BLPH6" localSheetId="21" hidden="1">#REF!</definedName>
    <definedName name="BLPH7" localSheetId="20" hidden="1">#REF!</definedName>
    <definedName name="BLPH7" localSheetId="21" hidden="1">#REF!</definedName>
    <definedName name="BLPH8" localSheetId="20" hidden="1">#REF!</definedName>
    <definedName name="BLPH8" localSheetId="21" hidden="1">#REF!</definedName>
    <definedName name="BLPH9" localSheetId="20" hidden="1">#REF!</definedName>
    <definedName name="BLPH9" localSheetId="21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20" hidden="1">#REF!</definedName>
    <definedName name="Bum" localSheetId="21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" localSheetId="20" hidden="1">#REF!</definedName>
    <definedName name="cb_Chart_23" localSheetId="21" hidden="1">#REF!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" localSheetId="20" hidden="1">#REF!</definedName>
    <definedName name="cb_Chart_43" localSheetId="21" hidden="1">#REF!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" localSheetId="20" hidden="1">#REF!</definedName>
    <definedName name="cb_Chart_5" localSheetId="21" hidden="1">#REF!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-863272131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20" hidden="1">#REF!</definedName>
    <definedName name="Cwvu.GREY_ALL." localSheetId="21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20" hidden="1">#REF!</definedName>
    <definedName name="de" localSheetId="21" hidden="1">#REF!</definedName>
    <definedName name="de" localSheetId="14" hidden="1">#REF!</definedName>
    <definedName name="de" hidden="1">#REF!</definedName>
    <definedName name="DELETE01" localSheetId="14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4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4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4" hidden="1">{#N/A,#N/A,FALSE,"Coversheet";#N/A,#N/A,FALSE,"QA"}</definedName>
    <definedName name="Delete09" hidden="1">{#N/A,#N/A,FALSE,"Coversheet";#N/A,#N/A,FALSE,"QA"}</definedName>
    <definedName name="Delete1" localSheetId="14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4" hidden="1">{#N/A,#N/A,FALSE,"Schedule F";#N/A,#N/A,FALSE,"Schedule G"}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localSheetId="14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14" hidden="1">{#N/A,#N/A,FALSE,"Coversheet";#N/A,#N/A,FALSE,"QA"}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14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rr" hidden="1">{"CSC_1",#N/A,FALSE,"CSC Outputs";"CSC_2",#N/A,FALSE,"CSC Outputs"}</definedName>
    <definedName name="Estimate" localSheetId="14" hidden="1">{#N/A,#N/A,FALSE,"Summ";#N/A,#N/A,FALSE,"General"}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>-4135</definedName>
    <definedName name="ev.Initialized">FALSE</definedName>
    <definedName name="ewgw" hidden="1">{#N/A,#N/A,FALSE,"Admin";#N/A,#N/A,FALSE,"Other"}</definedName>
    <definedName name="ex" localSheetId="14" hidden="1">{#N/A,#N/A,FALSE,"Summ";#N/A,#N/A,FALSE,"General"}</definedName>
    <definedName name="ex" hidden="1">{#N/A,#N/A,FALSE,"Summ";#N/A,#N/A,FALSE,"General"}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>"A34334"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4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4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4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localSheetId="14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4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localSheetId="14" hidden="1">{"'Sheet1'!$A$1:$J$121"}</definedName>
    <definedName name="HTML_Control" localSheetId="1" hidden="1">{"'Sheet1'!$A$1:$J$121"}</definedName>
    <definedName name="HTML_Control" hidden="1">{"'Sheet1'!$A$1:$J$121"}</definedName>
    <definedName name="html_control_1">{"'IG3Q99'!$A$306:$I$356"}</definedName>
    <definedName name="HTML_Control_a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" hidden="1">"[MONET71.xls]FlatMarginalCost!$A$1:$E$132"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" hidden="1">"'[MONET84.XLS]Market Hubs by Condition'!$A$1:$F$36"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" hidden="1">"[MONET84.XLS]ConditionMarginalCost!$A$1:$E$286"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" hidden="1">"[MONET84.XLS]ConditionMarginalCost!$A$1:$E$177"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4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localSheetId="14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localSheetId="14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localSheetId="14" hidden="1">{#N/A,#N/A,FALSE,"Summ";#N/A,#N/A,FALSE,"General"}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xlnm.Print_Area" localSheetId="18">'Electric SEF-22'!$A$1:$R$59</definedName>
    <definedName name="Print_CSC_Report_2" hidden="1">{"CSC_1",#N/A,FALSE,"CSC Outputs";"CSC_2",#N/A,FALSE,"CSC Outputs"}</definedName>
    <definedName name="_xlnm.Print_Titles" localSheetId="18">'Electric SEF-22'!$A:$B,'Electric SEF-22'!$1:$12</definedName>
    <definedName name="_xlnm.Print_Titles" localSheetId="16">'RJA-3_Electric_Attrition'!$4:$6</definedName>
    <definedName name="_xlnm.Print_Titles" localSheetId="17">'RJA-4_Gas_Attrition'!$1:$6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localSheetId="14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localSheetId="14" hidden="1">{#N/A,#N/A,FALSE,"schA"}</definedName>
    <definedName name="qqq" localSheetId="1" hidden="1">{#N/A,#N/A,FALSE,"schA"}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>12</definedName>
    <definedName name="SAPBEXsysID">"BW1"</definedName>
    <definedName name="SAPBEXwbID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localSheetId="14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>1</definedName>
    <definedName name="seven" localSheetId="14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localSheetId="1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adj" localSheetId="20" hidden="1">#REF!</definedName>
    <definedName name="solver_adj" localSheetId="21" hidden="1">#REF!</definedName>
    <definedName name="solver_adj1" localSheetId="20" hidden="1">#REF!</definedName>
    <definedName name="solver_adj1" localSheetId="21" hidden="1">#REF!</definedName>
    <definedName name="solver_eval" hidden="1">0</definedName>
    <definedName name="solver_lin">0</definedName>
    <definedName name="solver_ntri" hidden="1">1000</definedName>
    <definedName name="solver_num">0</definedName>
    <definedName name="solver_opt" localSheetId="20" hidden="1">#REF!</definedName>
    <definedName name="solver_opt" localSheetId="21" hidden="1">#REF!</definedName>
    <definedName name="solver_opt1" localSheetId="20" hidden="1">#REF!</definedName>
    <definedName name="solver_opt1" localSheetId="21" hidden="1">#REF!</definedName>
    <definedName name="solver_rel1">1</definedName>
    <definedName name="solver_rhs1">0.15</definedName>
    <definedName name="solver_rsmp" hidden="1">1</definedName>
    <definedName name="solver_seed" hidden="1">0</definedName>
    <definedName name="solver_tmp">0.15</definedName>
    <definedName name="solver_typ">3</definedName>
    <definedName name="solver_val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localSheetId="14" hidden="1">{"Plat Summary",#N/A,FALSE,"PLAT DESIGN"}</definedName>
    <definedName name="summary" localSheetId="1" hidden="1">{"Plat Summary",#N/A,FALSE,"PLAT DESIGN"}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localSheetId="1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4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4" hidden="1">{#N/A,#N/A,FALSE,"Summ";#N/A,#N/A,FALSE,"General"}</definedName>
    <definedName name="TEMP" hidden="1">{#N/A,#N/A,FALSE,"Summ";#N/A,#N/A,FALSE,"General"}</definedName>
    <definedName name="Temp1" localSheetId="1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4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>"S:\74639\03RET\(417) 2004 Cost Projection\"</definedName>
    <definedName name="TP_Footer_User">"Mary Lou Barrios"</definedName>
    <definedName name="tr" localSheetId="14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0" hidden="1">#REF!</definedName>
    <definedName name="Transfer" localSheetId="21" hidden="1">#REF!</definedName>
    <definedName name="Transfers" localSheetId="20" hidden="1">#REF!</definedName>
    <definedName name="Transfers" localSheetId="21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localSheetId="14" hidden="1">{#N/A,#N/A,FALSE,"Summ";#N/A,#N/A,FALSE,"General"}</definedName>
    <definedName name="u" hidden="1">{#N/A,#N/A,FALSE,"Summ";#N/A,#N/A,FALSE,"General"}</definedName>
    <definedName name="UNI_AA_VERSION">"150.2.0"</definedName>
    <definedName name="UNI_FILT_END">8</definedName>
    <definedName name="UNI_FILT_OFFSPEC" hidden="1">2</definedName>
    <definedName name="UNI_FILT_ONSPEC" hidden="1">1</definedName>
    <definedName name="UNI_FILT_START">4</definedName>
    <definedName name="UNI_NOTHING" hidden="1">0</definedName>
    <definedName name="UNI_PRES_CLOSEST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>64</definedName>
    <definedName name="UNI_PRES_OUTLIERS" hidden="1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 hidden="1">64</definedName>
    <definedName name="UNI_RET_CONF" hidden="1">32</definedName>
    <definedName name="UNI_RET_DESC" hidden="1">4</definedName>
    <definedName name="UNI_RET_END">16384</definedName>
    <definedName name="UNI_RET_EQUIP" hidden="1">1</definedName>
    <definedName name="UNI_RET_EVENT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localSheetId="14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4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localSheetId="14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4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localSheetId="14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localSheetId="1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localSheetId="1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4" hidden="1">{#N/A,#N/A,FALSE,"CRPT";#N/A,#N/A,FALSE,"TREND";#N/A,#N/A,FALSE,"% 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localSheetId="1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localSheetId="14" hidden="1">{#N/A,#N/A,FALSE,"schA"}</definedName>
    <definedName name="wrn.ECR." localSheetId="1" hidden="1">{#N/A,#N/A,FALSE,"schA"}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localSheetId="1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1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4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localSheetId="1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14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localSheetId="14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localSheetId="14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localSheetId="14" hidden="1">{#N/A,#N/A,FALSE,"BASE";#N/A,#N/A,FALSE,"LOOPS";#N/A,#N/A,FALSE,"PLC"}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localSheetId="14" hidden="1">{#N/A,#N/A,FALSE,"7617 Fab";#N/A,#N/A,FALSE,"7617 NSK"}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localSheetId="1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4" hidden="1">{#N/A,#N/A,FALSE,"2002 Small Tool OH";#N/A,#N/A,FALSE,"QA"}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14" hidden="1">{#N/A,#N/A,FALSE,"Summ";#N/A,#N/A,FALSE,"General"}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localSheetId="1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4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localSheetId="14" hidden="1">{#N/A,#N/A,FALSE,"schA"}</definedName>
    <definedName name="www" localSheetId="1" hidden="1">{#N/A,#N/A,FALSE,"schA"}</definedName>
    <definedName name="www" hidden="1">{#N/A,#N/A,FALSE,"schA"}</definedName>
    <definedName name="x" localSheetId="14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4" hidden="1">{#N/A,#N/A,FALSE,"Summ";#N/A,#N/A,FALSE,"General"}</definedName>
    <definedName name="xxx" localSheetId="1" hidden="1">{#N/A,#N/A,FALSE,"Summ";#N/A,#N/A,FALSE,"General"}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localSheetId="14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localSheetId="14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62913"/>
</workbook>
</file>

<file path=xl/calcChain.xml><?xml version="1.0" encoding="utf-8"?>
<calcChain xmlns="http://schemas.openxmlformats.org/spreadsheetml/2006/main">
  <c r="G69" i="86" l="1"/>
  <c r="J23" i="82" l="1"/>
  <c r="H16" i="94"/>
  <c r="G16" i="94"/>
  <c r="D16" i="94"/>
  <c r="I17" i="94"/>
  <c r="I16" i="94"/>
  <c r="I18" i="94" s="1"/>
  <c r="E17" i="94"/>
  <c r="E16" i="94"/>
  <c r="E18" i="94" s="1"/>
  <c r="H18" i="94"/>
  <c r="G18" i="94"/>
  <c r="D18" i="94"/>
  <c r="C18" i="94"/>
  <c r="C16" i="94"/>
  <c r="N48" i="84"/>
  <c r="N47" i="84"/>
  <c r="N46" i="84"/>
  <c r="N49" i="84"/>
  <c r="O46" i="83"/>
  <c r="O45" i="83"/>
  <c r="O47" i="83"/>
  <c r="O48" i="83" l="1"/>
  <c r="H17" i="94" l="1"/>
  <c r="G17" i="94"/>
  <c r="D17" i="94"/>
  <c r="C17" i="94"/>
  <c r="I13" i="94"/>
  <c r="I12" i="94"/>
  <c r="H13" i="94"/>
  <c r="H12" i="94"/>
  <c r="I14" i="94"/>
  <c r="H14" i="94"/>
  <c r="G14" i="94"/>
  <c r="G13" i="94"/>
  <c r="G12" i="94"/>
  <c r="E13" i="94"/>
  <c r="E12" i="94"/>
  <c r="E14" i="94" s="1"/>
  <c r="D14" i="94"/>
  <c r="D13" i="94"/>
  <c r="D12" i="94"/>
  <c r="C14" i="94"/>
  <c r="C13" i="94"/>
  <c r="C12" i="94"/>
  <c r="L56" i="98"/>
  <c r="L45" i="98" s="1"/>
  <c r="K56" i="98"/>
  <c r="H56" i="98"/>
  <c r="H45" i="98" s="1"/>
  <c r="G56" i="98"/>
  <c r="F56" i="98"/>
  <c r="M55" i="98"/>
  <c r="M54" i="98"/>
  <c r="M53" i="98"/>
  <c r="J56" i="98"/>
  <c r="J45" i="98" s="1"/>
  <c r="I56" i="98"/>
  <c r="I45" i="98" s="1"/>
  <c r="D56" i="98"/>
  <c r="D45" i="98" s="1"/>
  <c r="M51" i="98"/>
  <c r="M50" i="98"/>
  <c r="E56" i="98"/>
  <c r="E45" i="98" s="1"/>
  <c r="C56" i="98"/>
  <c r="C45" i="98" s="1"/>
  <c r="K45" i="98"/>
  <c r="G45" i="98"/>
  <c r="F45" i="98"/>
  <c r="K41" i="98"/>
  <c r="M40" i="98"/>
  <c r="G41" i="98"/>
  <c r="J39" i="98"/>
  <c r="I39" i="98"/>
  <c r="M37" i="98"/>
  <c r="M36" i="98"/>
  <c r="M35" i="98"/>
  <c r="M34" i="98"/>
  <c r="M32" i="98"/>
  <c r="M31" i="98"/>
  <c r="M29" i="98"/>
  <c r="M28" i="98"/>
  <c r="M27" i="98"/>
  <c r="L23" i="98"/>
  <c r="K23" i="98"/>
  <c r="J23" i="98"/>
  <c r="I23" i="98"/>
  <c r="I41" i="98" s="1"/>
  <c r="H23" i="98"/>
  <c r="H41" i="98" s="1"/>
  <c r="G23" i="98"/>
  <c r="F23" i="98"/>
  <c r="E23" i="98"/>
  <c r="E41" i="98" s="1"/>
  <c r="D23" i="98"/>
  <c r="D41" i="98" s="1"/>
  <c r="C23" i="98"/>
  <c r="C41" i="98" s="1"/>
  <c r="K17" i="98"/>
  <c r="K43" i="98" s="1"/>
  <c r="J17" i="98"/>
  <c r="I17" i="98"/>
  <c r="I43" i="98" s="1"/>
  <c r="H17" i="98"/>
  <c r="G17" i="98"/>
  <c r="G43" i="98" s="1"/>
  <c r="F17" i="98"/>
  <c r="A17" i="98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M16" i="98"/>
  <c r="E17" i="98"/>
  <c r="E43" i="98" s="1"/>
  <c r="L17" i="98"/>
  <c r="D17" i="98"/>
  <c r="D43" i="98" s="1"/>
  <c r="C17" i="98"/>
  <c r="C43" i="98" s="1"/>
  <c r="A14" i="98"/>
  <c r="A15" i="98" s="1"/>
  <c r="A16" i="98" s="1"/>
  <c r="Q67" i="97"/>
  <c r="Q59" i="97"/>
  <c r="O59" i="97"/>
  <c r="O48" i="97" s="1"/>
  <c r="N59" i="97"/>
  <c r="M59" i="97"/>
  <c r="K59" i="97"/>
  <c r="K48" i="97" s="1"/>
  <c r="J59" i="97"/>
  <c r="I59" i="97"/>
  <c r="H59" i="97"/>
  <c r="G59" i="97"/>
  <c r="G48" i="97" s="1"/>
  <c r="C59" i="97"/>
  <c r="C48" i="97" s="1"/>
  <c r="R57" i="97"/>
  <c r="R55" i="97"/>
  <c r="R54" i="97"/>
  <c r="P59" i="97"/>
  <c r="F59" i="97"/>
  <c r="F48" i="97" s="1"/>
  <c r="D59" i="97"/>
  <c r="D48" i="97" s="1"/>
  <c r="Q48" i="97"/>
  <c r="N48" i="97"/>
  <c r="M48" i="97"/>
  <c r="J48" i="97"/>
  <c r="I48" i="97"/>
  <c r="H48" i="97"/>
  <c r="K46" i="97"/>
  <c r="M44" i="97"/>
  <c r="R43" i="97"/>
  <c r="K42" i="97"/>
  <c r="R40" i="97"/>
  <c r="L42" i="97"/>
  <c r="I44" i="97"/>
  <c r="R39" i="97"/>
  <c r="R38" i="97"/>
  <c r="R37" i="97"/>
  <c r="R36" i="97"/>
  <c r="Q35" i="97"/>
  <c r="R33" i="97"/>
  <c r="Q32" i="97"/>
  <c r="R31" i="97"/>
  <c r="R29" i="97"/>
  <c r="O27" i="97"/>
  <c r="O44" i="97" s="1"/>
  <c r="O46" i="97" s="1"/>
  <c r="N27" i="97"/>
  <c r="N44" i="97" s="1"/>
  <c r="M27" i="97"/>
  <c r="L27" i="97"/>
  <c r="L44" i="97" s="1"/>
  <c r="K27" i="97"/>
  <c r="K44" i="97" s="1"/>
  <c r="J27" i="97"/>
  <c r="J44" i="97" s="1"/>
  <c r="I27" i="97"/>
  <c r="H27" i="97"/>
  <c r="F27" i="97"/>
  <c r="F44" i="97" s="1"/>
  <c r="R25" i="97"/>
  <c r="Q25" i="97"/>
  <c r="G27" i="97"/>
  <c r="G44" i="97" s="1"/>
  <c r="O18" i="97"/>
  <c r="N18" i="97"/>
  <c r="M18" i="97"/>
  <c r="M46" i="97" s="1"/>
  <c r="L18" i="97"/>
  <c r="L46" i="97" s="1"/>
  <c r="K18" i="97"/>
  <c r="J18" i="97"/>
  <c r="I18" i="97"/>
  <c r="F18" i="97"/>
  <c r="R17" i="97"/>
  <c r="R15" i="97"/>
  <c r="G18" i="97"/>
  <c r="D18" i="97"/>
  <c r="A14" i="97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A52" i="97" s="1"/>
  <c r="A53" i="97" s="1"/>
  <c r="A54" i="97" s="1"/>
  <c r="A55" i="97" s="1"/>
  <c r="A56" i="97" s="1"/>
  <c r="A57" i="97" s="1"/>
  <c r="A58" i="97" s="1"/>
  <c r="A59" i="97" s="1"/>
  <c r="G46" i="97" l="1"/>
  <c r="M14" i="98"/>
  <c r="J46" i="97"/>
  <c r="Q24" i="97"/>
  <c r="R24" i="97" s="1"/>
  <c r="M30" i="98"/>
  <c r="M33" i="98"/>
  <c r="D46" i="97"/>
  <c r="D27" i="97"/>
  <c r="D44" i="97" s="1"/>
  <c r="R34" i="97"/>
  <c r="R35" i="97"/>
  <c r="R53" i="97"/>
  <c r="R56" i="97"/>
  <c r="M15" i="98"/>
  <c r="I46" i="97"/>
  <c r="C47" i="98"/>
  <c r="D47" i="98"/>
  <c r="E47" i="98"/>
  <c r="M21" i="98"/>
  <c r="M23" i="98" s="1"/>
  <c r="R14" i="97"/>
  <c r="N46" i="97"/>
  <c r="E18" i="97"/>
  <c r="E46" i="97" s="1"/>
  <c r="F46" i="97"/>
  <c r="E27" i="97"/>
  <c r="E44" i="97" s="1"/>
  <c r="R26" i="97"/>
  <c r="C27" i="97"/>
  <c r="C44" i="97" s="1"/>
  <c r="R30" i="97"/>
  <c r="P44" i="97"/>
  <c r="P46" i="97" s="1"/>
  <c r="L59" i="97"/>
  <c r="L48" i="97" s="1"/>
  <c r="R58" i="97"/>
  <c r="L33" i="98"/>
  <c r="L38" i="98"/>
  <c r="M38" i="98" s="1"/>
  <c r="L30" i="98"/>
  <c r="H43" i="98"/>
  <c r="J41" i="98"/>
  <c r="J43" i="98" s="1"/>
  <c r="C18" i="97"/>
  <c r="C46" i="97" s="1"/>
  <c r="Q23" i="97"/>
  <c r="R41" i="97"/>
  <c r="M52" i="98"/>
  <c r="M56" i="98" s="1"/>
  <c r="M45" i="98" s="1"/>
  <c r="Q16" i="97"/>
  <c r="Q18" i="97" s="1"/>
  <c r="H18" i="97"/>
  <c r="E59" i="97"/>
  <c r="E48" i="97" s="1"/>
  <c r="R48" i="97" s="1"/>
  <c r="R59" i="97" l="1"/>
  <c r="R61" i="97" s="1"/>
  <c r="C50" i="97"/>
  <c r="D50" i="97"/>
  <c r="E50" i="97" s="1"/>
  <c r="R16" i="97"/>
  <c r="R18" i="97" s="1"/>
  <c r="M17" i="98"/>
  <c r="F39" i="98"/>
  <c r="L39" i="98"/>
  <c r="L41" i="98" s="1"/>
  <c r="L43" i="98" s="1"/>
  <c r="F41" i="98"/>
  <c r="F43" i="98" s="1"/>
  <c r="Q27" i="97"/>
  <c r="R23" i="97"/>
  <c r="R27" i="97" s="1"/>
  <c r="F47" i="98" l="1"/>
  <c r="F50" i="97"/>
  <c r="G50" i="97"/>
  <c r="Q44" i="97"/>
  <c r="Q46" i="97" s="1"/>
  <c r="M39" i="98"/>
  <c r="M41" i="98" s="1"/>
  <c r="Q42" i="97"/>
  <c r="H42" i="97"/>
  <c r="R42" i="97" s="1"/>
  <c r="R32" i="97"/>
  <c r="R44" i="97" s="1"/>
  <c r="R46" i="97" s="1"/>
  <c r="R50" i="97" s="1"/>
  <c r="M43" i="98"/>
  <c r="M47" i="98" s="1"/>
  <c r="G47" i="98" l="1"/>
  <c r="H44" i="97"/>
  <c r="H46" i="97" s="1"/>
  <c r="H47" i="98" l="1"/>
  <c r="K47" i="98" s="1"/>
  <c r="H50" i="97"/>
  <c r="L47" i="98" l="1"/>
  <c r="I50" i="97"/>
  <c r="I47" i="98"/>
  <c r="J47" i="98" s="1"/>
  <c r="M50" i="97" l="1"/>
  <c r="J50" i="97"/>
  <c r="K50" i="97" l="1"/>
  <c r="L50" i="97" s="1"/>
  <c r="N50" i="97" l="1"/>
  <c r="O50" i="97" s="1"/>
  <c r="Q50" i="97" s="1"/>
  <c r="C25" i="88" l="1"/>
  <c r="C24" i="88"/>
  <c r="C23" i="88"/>
  <c r="C22" i="88"/>
  <c r="C21" i="88"/>
  <c r="C20" i="88"/>
  <c r="C19" i="88"/>
  <c r="C18" i="88"/>
  <c r="C17" i="88"/>
  <c r="C16" i="88"/>
  <c r="C15" i="88"/>
  <c r="C14" i="88"/>
  <c r="H56" i="96"/>
  <c r="G54" i="96"/>
  <c r="E54" i="96"/>
  <c r="S54" i="96" s="1"/>
  <c r="G53" i="96"/>
  <c r="E53" i="96"/>
  <c r="S53" i="96" s="1"/>
  <c r="R52" i="96"/>
  <c r="N52" i="96"/>
  <c r="J52" i="96"/>
  <c r="G52" i="96"/>
  <c r="E52" i="96"/>
  <c r="S52" i="96" s="1"/>
  <c r="Q51" i="96"/>
  <c r="M51" i="96"/>
  <c r="I51" i="96"/>
  <c r="G51" i="96"/>
  <c r="E51" i="96"/>
  <c r="R51" i="96" s="1"/>
  <c r="Q50" i="96"/>
  <c r="M50" i="96"/>
  <c r="I50" i="96"/>
  <c r="G50" i="96"/>
  <c r="E50" i="96"/>
  <c r="R50" i="96" s="1"/>
  <c r="Q49" i="96"/>
  <c r="M49" i="96"/>
  <c r="I49" i="96"/>
  <c r="G49" i="96"/>
  <c r="E49" i="96"/>
  <c r="R49" i="96" s="1"/>
  <c r="Q48" i="96"/>
  <c r="M48" i="96"/>
  <c r="I48" i="96"/>
  <c r="G48" i="96"/>
  <c r="E48" i="96"/>
  <c r="R48" i="96" s="1"/>
  <c r="G47" i="96"/>
  <c r="E47" i="96"/>
  <c r="R47" i="96" s="1"/>
  <c r="H55" i="96"/>
  <c r="E46" i="96"/>
  <c r="I45" i="96"/>
  <c r="J45" i="96" s="1"/>
  <c r="G45" i="96"/>
  <c r="E45" i="96"/>
  <c r="G44" i="96"/>
  <c r="I44" i="96" s="1"/>
  <c r="E44" i="96"/>
  <c r="G43" i="96"/>
  <c r="E43" i="96"/>
  <c r="T43" i="96" s="1"/>
  <c r="G42" i="96"/>
  <c r="E42" i="96"/>
  <c r="I41" i="96"/>
  <c r="J41" i="96" s="1"/>
  <c r="G41" i="96"/>
  <c r="E41" i="96"/>
  <c r="G40" i="96"/>
  <c r="I40" i="96" s="1"/>
  <c r="E40" i="96"/>
  <c r="G39" i="96"/>
  <c r="E39" i="96"/>
  <c r="G38" i="96"/>
  <c r="E38" i="96"/>
  <c r="I37" i="96"/>
  <c r="G37" i="96"/>
  <c r="E37" i="96"/>
  <c r="I36" i="96"/>
  <c r="G36" i="96"/>
  <c r="E36" i="96"/>
  <c r="G35" i="96"/>
  <c r="E35" i="96"/>
  <c r="G34" i="96"/>
  <c r="E34" i="96"/>
  <c r="J33" i="96"/>
  <c r="I33" i="96"/>
  <c r="G33" i="96"/>
  <c r="E33" i="96"/>
  <c r="T32" i="96"/>
  <c r="Q32" i="96"/>
  <c r="I32" i="96"/>
  <c r="G32" i="96"/>
  <c r="E32" i="96"/>
  <c r="S32" i="96" s="1"/>
  <c r="G31" i="96"/>
  <c r="E31" i="96"/>
  <c r="T31" i="96" s="1"/>
  <c r="G30" i="96"/>
  <c r="E30" i="96"/>
  <c r="I29" i="96"/>
  <c r="G29" i="96"/>
  <c r="E29" i="96"/>
  <c r="T29" i="96" s="1"/>
  <c r="G28" i="96"/>
  <c r="E28" i="96"/>
  <c r="G27" i="96"/>
  <c r="E27" i="96"/>
  <c r="G26" i="96"/>
  <c r="E26" i="96"/>
  <c r="I25" i="96"/>
  <c r="G25" i="96"/>
  <c r="E25" i="96"/>
  <c r="T25" i="96" s="1"/>
  <c r="G24" i="96"/>
  <c r="E24" i="96"/>
  <c r="G23" i="96"/>
  <c r="E23" i="96"/>
  <c r="G22" i="96"/>
  <c r="E22" i="96"/>
  <c r="I21" i="96"/>
  <c r="G21" i="96"/>
  <c r="E21" i="96"/>
  <c r="G20" i="96"/>
  <c r="E20" i="96"/>
  <c r="G19" i="96"/>
  <c r="E19" i="96"/>
  <c r="G18" i="96"/>
  <c r="E18" i="96"/>
  <c r="G17" i="96"/>
  <c r="E17" i="96"/>
  <c r="G16" i="96"/>
  <c r="E16" i="96"/>
  <c r="G15" i="96"/>
  <c r="E15" i="96"/>
  <c r="G14" i="96"/>
  <c r="E14" i="96"/>
  <c r="I13" i="96"/>
  <c r="G13" i="96"/>
  <c r="E13" i="96"/>
  <c r="G12" i="96"/>
  <c r="E12" i="96"/>
  <c r="I11" i="96"/>
  <c r="G11" i="96"/>
  <c r="E11" i="96"/>
  <c r="G10" i="96"/>
  <c r="E10" i="96"/>
  <c r="G9" i="96"/>
  <c r="E9" i="96"/>
  <c r="J8" i="96"/>
  <c r="I8" i="96"/>
  <c r="G8" i="96"/>
  <c r="E8" i="96"/>
  <c r="I7" i="96"/>
  <c r="G7" i="96"/>
  <c r="E7" i="96"/>
  <c r="G6" i="96"/>
  <c r="E6" i="96"/>
  <c r="G5" i="96"/>
  <c r="E5" i="96"/>
  <c r="J4" i="96"/>
  <c r="I4" i="96"/>
  <c r="G4" i="96"/>
  <c r="E4" i="96"/>
  <c r="I5" i="96" l="1"/>
  <c r="I9" i="96"/>
  <c r="J13" i="96"/>
  <c r="I17" i="96"/>
  <c r="J9" i="96"/>
  <c r="K9" i="96" s="1"/>
  <c r="L9" i="96" s="1"/>
  <c r="M9" i="96" s="1"/>
  <c r="N9" i="96" s="1"/>
  <c r="O9" i="96" s="1"/>
  <c r="P9" i="96" s="1"/>
  <c r="Q9" i="96" s="1"/>
  <c r="R9" i="96" s="1"/>
  <c r="S9" i="96" s="1"/>
  <c r="T9" i="96" s="1"/>
  <c r="J17" i="96"/>
  <c r="K17" i="96" s="1"/>
  <c r="L17" i="96" s="1"/>
  <c r="M17" i="96" s="1"/>
  <c r="N17" i="96" s="1"/>
  <c r="O17" i="96" s="1"/>
  <c r="P17" i="96" s="1"/>
  <c r="Q17" i="96" s="1"/>
  <c r="R17" i="96" s="1"/>
  <c r="S17" i="96" s="1"/>
  <c r="T17" i="96" s="1"/>
  <c r="I19" i="96"/>
  <c r="J19" i="96" s="1"/>
  <c r="K19" i="96" s="1"/>
  <c r="L19" i="96" s="1"/>
  <c r="M19" i="96" s="1"/>
  <c r="N19" i="96" s="1"/>
  <c r="O19" i="96" s="1"/>
  <c r="P19" i="96" s="1"/>
  <c r="Q19" i="96" s="1"/>
  <c r="R19" i="96" s="1"/>
  <c r="S19" i="96" s="1"/>
  <c r="T19" i="96" s="1"/>
  <c r="K4" i="96"/>
  <c r="I6" i="96"/>
  <c r="J6" i="96" s="1"/>
  <c r="K6" i="96" s="1"/>
  <c r="L6" i="96" s="1"/>
  <c r="M6" i="96" s="1"/>
  <c r="N6" i="96" s="1"/>
  <c r="O6" i="96" s="1"/>
  <c r="P6" i="96" s="1"/>
  <c r="Q6" i="96" s="1"/>
  <c r="R6" i="96" s="1"/>
  <c r="S6" i="96" s="1"/>
  <c r="T6" i="96" s="1"/>
  <c r="J7" i="96"/>
  <c r="K7" i="96" s="1"/>
  <c r="L7" i="96" s="1"/>
  <c r="M7" i="96" s="1"/>
  <c r="N7" i="96" s="1"/>
  <c r="O7" i="96" s="1"/>
  <c r="P7" i="96" s="1"/>
  <c r="Q7" i="96" s="1"/>
  <c r="R7" i="96" s="1"/>
  <c r="S7" i="96" s="1"/>
  <c r="T7" i="96" s="1"/>
  <c r="K8" i="96"/>
  <c r="L8" i="96" s="1"/>
  <c r="M8" i="96" s="1"/>
  <c r="N8" i="96" s="1"/>
  <c r="O8" i="96"/>
  <c r="P8" i="96" s="1"/>
  <c r="Q8" i="96" s="1"/>
  <c r="R8" i="96" s="1"/>
  <c r="S8" i="96" s="1"/>
  <c r="T8" i="96" s="1"/>
  <c r="I10" i="96"/>
  <c r="J10" i="96" s="1"/>
  <c r="K10" i="96" s="1"/>
  <c r="L10" i="96" s="1"/>
  <c r="M10" i="96" s="1"/>
  <c r="N10" i="96" s="1"/>
  <c r="O10" i="96" s="1"/>
  <c r="P10" i="96" s="1"/>
  <c r="Q10" i="96" s="1"/>
  <c r="R10" i="96" s="1"/>
  <c r="S10" i="96" s="1"/>
  <c r="T10" i="96" s="1"/>
  <c r="J11" i="96"/>
  <c r="K11" i="96" s="1"/>
  <c r="L11" i="96"/>
  <c r="M11" i="96" s="1"/>
  <c r="N11" i="96" s="1"/>
  <c r="O11" i="96" s="1"/>
  <c r="P11" i="96" s="1"/>
  <c r="Q11" i="96" s="1"/>
  <c r="R11" i="96" s="1"/>
  <c r="S11" i="96" s="1"/>
  <c r="T11" i="96" s="1"/>
  <c r="K13" i="96"/>
  <c r="L13" i="96" s="1"/>
  <c r="M13" i="96" s="1"/>
  <c r="N13" i="96" s="1"/>
  <c r="O13" i="96" s="1"/>
  <c r="P13" i="96" s="1"/>
  <c r="Q13" i="96" s="1"/>
  <c r="R13" i="96" s="1"/>
  <c r="S13" i="96" s="1"/>
  <c r="T13" i="96" s="1"/>
  <c r="I15" i="96"/>
  <c r="I12" i="96"/>
  <c r="I16" i="96"/>
  <c r="I20" i="96"/>
  <c r="J21" i="96"/>
  <c r="U21" i="96" s="1"/>
  <c r="I24" i="96"/>
  <c r="J25" i="96"/>
  <c r="I28" i="96"/>
  <c r="J29" i="96"/>
  <c r="K21" i="96"/>
  <c r="I23" i="96"/>
  <c r="K25" i="96"/>
  <c r="I27" i="96"/>
  <c r="K29" i="96"/>
  <c r="S31" i="96"/>
  <c r="I34" i="96"/>
  <c r="I35" i="96"/>
  <c r="J35" i="96" s="1"/>
  <c r="K35" i="96" s="1"/>
  <c r="L35" i="96" s="1"/>
  <c r="M35" i="96" s="1"/>
  <c r="N35" i="96" s="1"/>
  <c r="O35" i="96" s="1"/>
  <c r="P35" i="96" s="1"/>
  <c r="Q35" i="96" s="1"/>
  <c r="R35" i="96" s="1"/>
  <c r="S35" i="96" s="1"/>
  <c r="T35" i="96" s="1"/>
  <c r="J37" i="96"/>
  <c r="Q47" i="96"/>
  <c r="M47" i="96"/>
  <c r="I47" i="96"/>
  <c r="I14" i="96"/>
  <c r="I18" i="96"/>
  <c r="L21" i="96"/>
  <c r="M21" i="96" s="1"/>
  <c r="N21" i="96" s="1"/>
  <c r="O21" i="96" s="1"/>
  <c r="P21" i="96" s="1"/>
  <c r="Q21" i="96" s="1"/>
  <c r="R21" i="96" s="1"/>
  <c r="S21" i="96" s="1"/>
  <c r="T21" i="96" s="1"/>
  <c r="I22" i="96"/>
  <c r="J23" i="96"/>
  <c r="K23" i="96" s="1"/>
  <c r="L23" i="96" s="1"/>
  <c r="M23" i="96" s="1"/>
  <c r="N23" i="96" s="1"/>
  <c r="O23" i="96" s="1"/>
  <c r="P23" i="96" s="1"/>
  <c r="Q23" i="96" s="1"/>
  <c r="R23" i="96" s="1"/>
  <c r="S23" i="96" s="1"/>
  <c r="T23" i="96" s="1"/>
  <c r="L25" i="96"/>
  <c r="M25" i="96" s="1"/>
  <c r="N25" i="96" s="1"/>
  <c r="O25" i="96" s="1"/>
  <c r="P25" i="96" s="1"/>
  <c r="Q25" i="96" s="1"/>
  <c r="R25" i="96" s="1"/>
  <c r="S25" i="96" s="1"/>
  <c r="I26" i="96"/>
  <c r="J27" i="96"/>
  <c r="L29" i="96"/>
  <c r="M29" i="96" s="1"/>
  <c r="N29" i="96" s="1"/>
  <c r="O29" i="96" s="1"/>
  <c r="P29" i="96" s="1"/>
  <c r="Q29" i="96" s="1"/>
  <c r="R29" i="96" s="1"/>
  <c r="S29" i="96" s="1"/>
  <c r="K27" i="96"/>
  <c r="L27" i="96" s="1"/>
  <c r="M27" i="96" s="1"/>
  <c r="N27" i="96" s="1"/>
  <c r="O27" i="96" s="1"/>
  <c r="P27" i="96" s="1"/>
  <c r="Q27" i="96" s="1"/>
  <c r="R27" i="96" s="1"/>
  <c r="S27" i="96" s="1"/>
  <c r="T27" i="96" s="1"/>
  <c r="I30" i="96"/>
  <c r="R31" i="96"/>
  <c r="J31" i="96"/>
  <c r="K31" i="96" s="1"/>
  <c r="L31" i="96" s="1"/>
  <c r="M31" i="96" s="1"/>
  <c r="N31" i="96" s="1"/>
  <c r="O31" i="96" s="1"/>
  <c r="P31" i="96" s="1"/>
  <c r="Q31" i="96"/>
  <c r="I31" i="96"/>
  <c r="I38" i="96"/>
  <c r="J38" i="96" s="1"/>
  <c r="K38" i="96" s="1"/>
  <c r="L38" i="96" s="1"/>
  <c r="M38" i="96" s="1"/>
  <c r="N38" i="96" s="1"/>
  <c r="O38" i="96" s="1"/>
  <c r="P38" i="96" s="1"/>
  <c r="Q38" i="96" s="1"/>
  <c r="R38" i="96" s="1"/>
  <c r="S38" i="96" s="1"/>
  <c r="T38" i="96" s="1"/>
  <c r="J39" i="96"/>
  <c r="K39" i="96" s="1"/>
  <c r="L39" i="96" s="1"/>
  <c r="M39" i="96" s="1"/>
  <c r="N39" i="96" s="1"/>
  <c r="O39" i="96" s="1"/>
  <c r="P39" i="96" s="1"/>
  <c r="Q39" i="96" s="1"/>
  <c r="R39" i="96" s="1"/>
  <c r="S39" i="96" s="1"/>
  <c r="T39" i="96" s="1"/>
  <c r="I39" i="96"/>
  <c r="J32" i="96"/>
  <c r="R32" i="96"/>
  <c r="K33" i="96"/>
  <c r="U33" i="96" s="1"/>
  <c r="J36" i="96"/>
  <c r="K37" i="96"/>
  <c r="J40" i="96"/>
  <c r="U40" i="96" s="1"/>
  <c r="K41" i="96"/>
  <c r="U41" i="96" s="1"/>
  <c r="I43" i="96"/>
  <c r="M43" i="96"/>
  <c r="Q43" i="96"/>
  <c r="J44" i="96"/>
  <c r="K45" i="96"/>
  <c r="G46" i="96"/>
  <c r="R46" i="96" s="1"/>
  <c r="K46" i="96"/>
  <c r="O46" i="96"/>
  <c r="S46" i="96"/>
  <c r="K47" i="96"/>
  <c r="O47" i="96"/>
  <c r="S47" i="96"/>
  <c r="K48" i="96"/>
  <c r="O48" i="96"/>
  <c r="S48" i="96"/>
  <c r="K49" i="96"/>
  <c r="O49" i="96"/>
  <c r="S49" i="96"/>
  <c r="K50" i="96"/>
  <c r="O50" i="96"/>
  <c r="S50" i="96"/>
  <c r="K51" i="96"/>
  <c r="O51" i="96"/>
  <c r="S51" i="96"/>
  <c r="L52" i="96"/>
  <c r="P52" i="96"/>
  <c r="T52" i="96"/>
  <c r="L53" i="96"/>
  <c r="P53" i="96"/>
  <c r="T53" i="96"/>
  <c r="L54" i="96"/>
  <c r="P54" i="96"/>
  <c r="T54" i="96"/>
  <c r="K32" i="96"/>
  <c r="L32" i="96" s="1"/>
  <c r="M32" i="96" s="1"/>
  <c r="N32" i="96" s="1"/>
  <c r="O32" i="96" s="1"/>
  <c r="P32" i="96" s="1"/>
  <c r="L33" i="96"/>
  <c r="M33" i="96" s="1"/>
  <c r="N33" i="96" s="1"/>
  <c r="O33" i="96" s="1"/>
  <c r="P33" i="96" s="1"/>
  <c r="Q33" i="96" s="1"/>
  <c r="R33" i="96" s="1"/>
  <c r="S33" i="96" s="1"/>
  <c r="T33" i="96" s="1"/>
  <c r="K36" i="96"/>
  <c r="L36" i="96" s="1"/>
  <c r="M36" i="96" s="1"/>
  <c r="N36" i="96" s="1"/>
  <c r="O36" i="96" s="1"/>
  <c r="P36" i="96" s="1"/>
  <c r="Q36" i="96" s="1"/>
  <c r="R36" i="96" s="1"/>
  <c r="S36" i="96" s="1"/>
  <c r="T36" i="96" s="1"/>
  <c r="L37" i="96"/>
  <c r="M37" i="96" s="1"/>
  <c r="N37" i="96" s="1"/>
  <c r="O37" i="96" s="1"/>
  <c r="P37" i="96" s="1"/>
  <c r="Q37" i="96" s="1"/>
  <c r="R37" i="96" s="1"/>
  <c r="S37" i="96" s="1"/>
  <c r="T37" i="96" s="1"/>
  <c r="K40" i="96"/>
  <c r="L40" i="96" s="1"/>
  <c r="M40" i="96" s="1"/>
  <c r="N40" i="96" s="1"/>
  <c r="O40" i="96" s="1"/>
  <c r="P40" i="96" s="1"/>
  <c r="Q40" i="96" s="1"/>
  <c r="R40" i="96" s="1"/>
  <c r="S40" i="96" s="1"/>
  <c r="T40" i="96" s="1"/>
  <c r="L41" i="96"/>
  <c r="M41" i="96" s="1"/>
  <c r="N41" i="96" s="1"/>
  <c r="O41" i="96" s="1"/>
  <c r="P41" i="96" s="1"/>
  <c r="Q41" i="96" s="1"/>
  <c r="R41" i="96" s="1"/>
  <c r="S41" i="96" s="1"/>
  <c r="T41" i="96" s="1"/>
  <c r="I42" i="96"/>
  <c r="J43" i="96"/>
  <c r="N43" i="96"/>
  <c r="R43" i="96"/>
  <c r="K44" i="96"/>
  <c r="L44" i="96" s="1"/>
  <c r="M44" i="96" s="1"/>
  <c r="N44" i="96" s="1"/>
  <c r="O44" i="96" s="1"/>
  <c r="P44" i="96" s="1"/>
  <c r="Q44" i="96" s="1"/>
  <c r="R44" i="96" s="1"/>
  <c r="S44" i="96" s="1"/>
  <c r="T44" i="96" s="1"/>
  <c r="L45" i="96"/>
  <c r="M45" i="96" s="1"/>
  <c r="N45" i="96" s="1"/>
  <c r="O45" i="96" s="1"/>
  <c r="L46" i="96"/>
  <c r="P46" i="96"/>
  <c r="T46" i="96"/>
  <c r="L47" i="96"/>
  <c r="P47" i="96"/>
  <c r="T47" i="96"/>
  <c r="L48" i="96"/>
  <c r="P48" i="96"/>
  <c r="T48" i="96"/>
  <c r="L49" i="96"/>
  <c r="P49" i="96"/>
  <c r="T49" i="96"/>
  <c r="L50" i="96"/>
  <c r="P50" i="96"/>
  <c r="T50" i="96"/>
  <c r="L51" i="96"/>
  <c r="P51" i="96"/>
  <c r="T51" i="96"/>
  <c r="M52" i="96"/>
  <c r="Q52" i="96"/>
  <c r="I53" i="96"/>
  <c r="M53" i="96"/>
  <c r="Q53" i="96"/>
  <c r="I54" i="96"/>
  <c r="M54" i="96"/>
  <c r="Q54" i="96"/>
  <c r="K43" i="96"/>
  <c r="O43" i="96"/>
  <c r="S43" i="96"/>
  <c r="J53" i="96"/>
  <c r="N53" i="96"/>
  <c r="R53" i="96"/>
  <c r="J54" i="96"/>
  <c r="N54" i="96"/>
  <c r="R54" i="96"/>
  <c r="L43" i="96"/>
  <c r="P43" i="96"/>
  <c r="J46" i="96"/>
  <c r="N46" i="96"/>
  <c r="J47" i="96"/>
  <c r="N47" i="96"/>
  <c r="J48" i="96"/>
  <c r="U48" i="96" s="1"/>
  <c r="N48" i="96"/>
  <c r="J49" i="96"/>
  <c r="U49" i="96" s="1"/>
  <c r="N49" i="96"/>
  <c r="J50" i="96"/>
  <c r="U50" i="96" s="1"/>
  <c r="N50" i="96"/>
  <c r="J51" i="96"/>
  <c r="U51" i="96" s="1"/>
  <c r="N51" i="96"/>
  <c r="K52" i="96"/>
  <c r="U52" i="96" s="1"/>
  <c r="O52" i="96"/>
  <c r="K53" i="96"/>
  <c r="O53" i="96"/>
  <c r="K54" i="96"/>
  <c r="O54" i="96"/>
  <c r="U44" i="96" l="1"/>
  <c r="P45" i="96"/>
  <c r="Q45" i="96" s="1"/>
  <c r="R45" i="96" s="1"/>
  <c r="S45" i="96" s="1"/>
  <c r="T45" i="96" s="1"/>
  <c r="U45" i="96"/>
  <c r="U36" i="96"/>
  <c r="U25" i="96"/>
  <c r="U13" i="96"/>
  <c r="U37" i="96"/>
  <c r="U29" i="96"/>
  <c r="U43" i="96"/>
  <c r="J34" i="96"/>
  <c r="K34" i="96" s="1"/>
  <c r="L34" i="96" s="1"/>
  <c r="M34" i="96" s="1"/>
  <c r="N34" i="96" s="1"/>
  <c r="O34" i="96" s="1"/>
  <c r="P34" i="96" s="1"/>
  <c r="Q34" i="96" s="1"/>
  <c r="R34" i="96" s="1"/>
  <c r="S34" i="96" s="1"/>
  <c r="T34" i="96" s="1"/>
  <c r="J28" i="96"/>
  <c r="K28" i="96" s="1"/>
  <c r="L28" i="96" s="1"/>
  <c r="M28" i="96" s="1"/>
  <c r="N28" i="96" s="1"/>
  <c r="O28" i="96" s="1"/>
  <c r="P28" i="96" s="1"/>
  <c r="Q28" i="96" s="1"/>
  <c r="R28" i="96" s="1"/>
  <c r="S28" i="96" s="1"/>
  <c r="T28" i="96" s="1"/>
  <c r="J24" i="96"/>
  <c r="K24" i="96" s="1"/>
  <c r="L24" i="96" s="1"/>
  <c r="M24" i="96" s="1"/>
  <c r="N24" i="96" s="1"/>
  <c r="O24" i="96" s="1"/>
  <c r="P24" i="96" s="1"/>
  <c r="Q24" i="96" s="1"/>
  <c r="R24" i="96" s="1"/>
  <c r="S24" i="96" s="1"/>
  <c r="T24" i="96" s="1"/>
  <c r="U24" i="96"/>
  <c r="J20" i="96"/>
  <c r="K20" i="96" s="1"/>
  <c r="L20" i="96" s="1"/>
  <c r="M20" i="96" s="1"/>
  <c r="N20" i="96" s="1"/>
  <c r="O20" i="96" s="1"/>
  <c r="P20" i="96" s="1"/>
  <c r="Q20" i="96" s="1"/>
  <c r="R20" i="96" s="1"/>
  <c r="S20" i="96" s="1"/>
  <c r="T20" i="96" s="1"/>
  <c r="J12" i="96"/>
  <c r="K12" i="96" s="1"/>
  <c r="L12" i="96" s="1"/>
  <c r="M12" i="96" s="1"/>
  <c r="N12" i="96" s="1"/>
  <c r="O12" i="96" s="1"/>
  <c r="P12" i="96" s="1"/>
  <c r="Q12" i="96" s="1"/>
  <c r="R12" i="96" s="1"/>
  <c r="S12" i="96" s="1"/>
  <c r="T12" i="96" s="1"/>
  <c r="U15" i="96"/>
  <c r="J15" i="96"/>
  <c r="K15" i="96" s="1"/>
  <c r="L15" i="96" s="1"/>
  <c r="M15" i="96" s="1"/>
  <c r="N15" i="96" s="1"/>
  <c r="O15" i="96" s="1"/>
  <c r="P15" i="96" s="1"/>
  <c r="Q15" i="96" s="1"/>
  <c r="R15" i="96" s="1"/>
  <c r="S15" i="96" s="1"/>
  <c r="T15" i="96" s="1"/>
  <c r="U9" i="96"/>
  <c r="U7" i="96"/>
  <c r="U53" i="96"/>
  <c r="U32" i="96"/>
  <c r="U18" i="96"/>
  <c r="J18" i="96"/>
  <c r="K18" i="96" s="1"/>
  <c r="L18" i="96" s="1"/>
  <c r="M18" i="96" s="1"/>
  <c r="N18" i="96" s="1"/>
  <c r="O18" i="96" s="1"/>
  <c r="P18" i="96" s="1"/>
  <c r="Q18" i="96" s="1"/>
  <c r="R18" i="96" s="1"/>
  <c r="S18" i="96" s="1"/>
  <c r="T18" i="96" s="1"/>
  <c r="J14" i="96"/>
  <c r="K14" i="96" s="1"/>
  <c r="L14" i="96" s="1"/>
  <c r="M14" i="96" s="1"/>
  <c r="N14" i="96" s="1"/>
  <c r="O14" i="96" s="1"/>
  <c r="P14" i="96" s="1"/>
  <c r="Q14" i="96" s="1"/>
  <c r="R14" i="96" s="1"/>
  <c r="S14" i="96" s="1"/>
  <c r="T14" i="96" s="1"/>
  <c r="U27" i="96"/>
  <c r="U19" i="96"/>
  <c r="U11" i="96"/>
  <c r="U54" i="96"/>
  <c r="J26" i="96"/>
  <c r="K26" i="96" s="1"/>
  <c r="L26" i="96" s="1"/>
  <c r="M26" i="96" s="1"/>
  <c r="N26" i="96" s="1"/>
  <c r="O26" i="96" s="1"/>
  <c r="P26" i="96" s="1"/>
  <c r="Q26" i="96" s="1"/>
  <c r="R26" i="96" s="1"/>
  <c r="S26" i="96" s="1"/>
  <c r="T26" i="96" s="1"/>
  <c r="U26" i="96"/>
  <c r="U35" i="96"/>
  <c r="J30" i="96"/>
  <c r="K30" i="96" s="1"/>
  <c r="L30" i="96" s="1"/>
  <c r="M30" i="96" s="1"/>
  <c r="N30" i="96" s="1"/>
  <c r="O30" i="96" s="1"/>
  <c r="P30" i="96" s="1"/>
  <c r="Q30" i="96" s="1"/>
  <c r="R30" i="96" s="1"/>
  <c r="S30" i="96" s="1"/>
  <c r="T30" i="96" s="1"/>
  <c r="J16" i="96"/>
  <c r="K16" i="96" s="1"/>
  <c r="L16" i="96" s="1"/>
  <c r="M16" i="96" s="1"/>
  <c r="N16" i="96" s="1"/>
  <c r="O16" i="96" s="1"/>
  <c r="P16" i="96" s="1"/>
  <c r="Q16" i="96" s="1"/>
  <c r="R16" i="96" s="1"/>
  <c r="S16" i="96" s="1"/>
  <c r="T16" i="96" s="1"/>
  <c r="J42" i="96"/>
  <c r="K42" i="96" s="1"/>
  <c r="L42" i="96" s="1"/>
  <c r="M42" i="96" s="1"/>
  <c r="N42" i="96" s="1"/>
  <c r="O42" i="96" s="1"/>
  <c r="P42" i="96" s="1"/>
  <c r="Q42" i="96" s="1"/>
  <c r="R42" i="96" s="1"/>
  <c r="S42" i="96" s="1"/>
  <c r="T42" i="96" s="1"/>
  <c r="Q46" i="96"/>
  <c r="M46" i="96"/>
  <c r="I46" i="96"/>
  <c r="U46" i="96" s="1"/>
  <c r="U39" i="96"/>
  <c r="U38" i="96"/>
  <c r="U31" i="96"/>
  <c r="J22" i="96"/>
  <c r="K22" i="96" s="1"/>
  <c r="L22" i="96" s="1"/>
  <c r="M22" i="96" s="1"/>
  <c r="N22" i="96" s="1"/>
  <c r="O22" i="96" s="1"/>
  <c r="P22" i="96" s="1"/>
  <c r="Q22" i="96" s="1"/>
  <c r="R22" i="96" s="1"/>
  <c r="S22" i="96" s="1"/>
  <c r="T22" i="96" s="1"/>
  <c r="U47" i="96"/>
  <c r="U23" i="96"/>
  <c r="U10" i="96"/>
  <c r="U6" i="96"/>
  <c r="L4" i="96"/>
  <c r="J5" i="96"/>
  <c r="U17" i="96"/>
  <c r="U8" i="96"/>
  <c r="U42" i="96" l="1"/>
  <c r="M4" i="96"/>
  <c r="U30" i="96"/>
  <c r="U12" i="96"/>
  <c r="U34" i="96"/>
  <c r="U22" i="96"/>
  <c r="K5" i="96"/>
  <c r="J55" i="96"/>
  <c r="U16" i="96"/>
  <c r="I55" i="96"/>
  <c r="U14" i="96"/>
  <c r="U20" i="96"/>
  <c r="U28" i="96"/>
  <c r="N4" i="96" l="1"/>
  <c r="L5" i="96"/>
  <c r="K55" i="96"/>
  <c r="M5" i="96" l="1"/>
  <c r="L55" i="96"/>
  <c r="O4" i="96"/>
  <c r="P4" i="96" l="1"/>
  <c r="N5" i="96"/>
  <c r="M55" i="96"/>
  <c r="O5" i="96" l="1"/>
  <c r="N55" i="96"/>
  <c r="Q4" i="96"/>
  <c r="R4" i="96" l="1"/>
  <c r="P5" i="96"/>
  <c r="O55" i="96"/>
  <c r="Q5" i="96" l="1"/>
  <c r="P55" i="96"/>
  <c r="S4" i="96"/>
  <c r="T4" i="96" l="1"/>
  <c r="R5" i="96"/>
  <c r="Q55" i="96"/>
  <c r="S5" i="96" l="1"/>
  <c r="R55" i="96"/>
  <c r="U4" i="96"/>
  <c r="T5" i="96" l="1"/>
  <c r="S55" i="96"/>
  <c r="U5" i="96" l="1"/>
  <c r="U55" i="96" s="1"/>
  <c r="T55" i="96"/>
  <c r="D7" i="94" l="1"/>
  <c r="C7" i="94"/>
  <c r="E7" i="94" s="1"/>
  <c r="D6" i="94"/>
  <c r="E6" i="94" s="1"/>
  <c r="C6" i="94"/>
  <c r="M58" i="98" l="1"/>
  <c r="A7" i="93" l="1"/>
  <c r="A8" i="93" s="1"/>
  <c r="G8" i="93"/>
  <c r="M8" i="93"/>
  <c r="G9" i="93"/>
  <c r="G10" i="93"/>
  <c r="D11" i="93"/>
  <c r="E11" i="93"/>
  <c r="F11" i="93"/>
  <c r="J11" i="93"/>
  <c r="K11" i="93"/>
  <c r="L11" i="93"/>
  <c r="A12" i="93"/>
  <c r="A13" i="93"/>
  <c r="A15" i="93"/>
  <c r="A17" i="93"/>
  <c r="C20" i="93"/>
  <c r="A19" i="93"/>
  <c r="D20" i="93"/>
  <c r="E20" i="93"/>
  <c r="F20" i="93"/>
  <c r="J20" i="93"/>
  <c r="K20" i="93"/>
  <c r="L20" i="93"/>
  <c r="A21" i="93"/>
  <c r="G22" i="93"/>
  <c r="G23" i="93"/>
  <c r="G24" i="93"/>
  <c r="G25" i="93"/>
  <c r="G26" i="93"/>
  <c r="G27" i="93"/>
  <c r="I27" i="93" s="1"/>
  <c r="M27" i="93" s="1"/>
  <c r="G28" i="93"/>
  <c r="E36" i="93"/>
  <c r="E38" i="93" s="1"/>
  <c r="F36" i="93"/>
  <c r="F38" i="93" s="1"/>
  <c r="G30" i="93"/>
  <c r="G31" i="93"/>
  <c r="I31" i="93" s="1"/>
  <c r="M31" i="93" s="1"/>
  <c r="G32" i="93"/>
  <c r="I32" i="93" s="1"/>
  <c r="M32" i="93" s="1"/>
  <c r="G33" i="93"/>
  <c r="G34" i="93"/>
  <c r="G35" i="93"/>
  <c r="D36" i="93"/>
  <c r="J36" i="93"/>
  <c r="K36" i="93"/>
  <c r="L36" i="93"/>
  <c r="A37" i="93"/>
  <c r="D38" i="93"/>
  <c r="A41" i="93"/>
  <c r="A43" i="93"/>
  <c r="D48" i="93"/>
  <c r="E48" i="93"/>
  <c r="F48" i="93"/>
  <c r="J48" i="93"/>
  <c r="K48" i="93"/>
  <c r="L48" i="93"/>
  <c r="D50" i="93"/>
  <c r="E50" i="93"/>
  <c r="F50" i="93"/>
  <c r="J50" i="93"/>
  <c r="K50" i="93"/>
  <c r="L50" i="93"/>
  <c r="D59" i="93"/>
  <c r="D45" i="93" s="1"/>
  <c r="E59" i="93"/>
  <c r="E45" i="93" s="1"/>
  <c r="A60" i="93"/>
  <c r="F67" i="93"/>
  <c r="F46" i="93" s="1"/>
  <c r="D67" i="93"/>
  <c r="D46" i="93" s="1"/>
  <c r="E67" i="93"/>
  <c r="E46" i="93" s="1"/>
  <c r="J67" i="93"/>
  <c r="J46" i="93" s="1"/>
  <c r="A68" i="93"/>
  <c r="M70" i="93"/>
  <c r="M71" i="93"/>
  <c r="M72" i="93"/>
  <c r="M73" i="93"/>
  <c r="M75" i="93" s="1"/>
  <c r="M74" i="93"/>
  <c r="D75" i="93"/>
  <c r="E75" i="93"/>
  <c r="F75" i="93"/>
  <c r="I75" i="93"/>
  <c r="J75" i="93"/>
  <c r="K75" i="93"/>
  <c r="L75" i="93"/>
  <c r="A76" i="93"/>
  <c r="M78" i="93"/>
  <c r="M79" i="93"/>
  <c r="M80" i="93"/>
  <c r="M81" i="93"/>
  <c r="M82" i="93"/>
  <c r="D83" i="93"/>
  <c r="E83" i="93"/>
  <c r="F83" i="93"/>
  <c r="I83" i="93"/>
  <c r="J83" i="93"/>
  <c r="K83" i="93"/>
  <c r="L83" i="93"/>
  <c r="M83" i="93"/>
  <c r="A84" i="93"/>
  <c r="D86" i="93"/>
  <c r="E86" i="93"/>
  <c r="F86" i="93"/>
  <c r="D87" i="93"/>
  <c r="E87" i="93"/>
  <c r="F87" i="93"/>
  <c r="D88" i="93"/>
  <c r="E88" i="93"/>
  <c r="F88" i="93"/>
  <c r="D89" i="93"/>
  <c r="E89" i="93"/>
  <c r="F89" i="93"/>
  <c r="F91" i="93" s="1"/>
  <c r="F47" i="93" s="1"/>
  <c r="D90" i="93"/>
  <c r="E90" i="93"/>
  <c r="E91" i="93" s="1"/>
  <c r="E47" i="93" s="1"/>
  <c r="F90" i="93"/>
  <c r="D91" i="93"/>
  <c r="D47" i="93" s="1"/>
  <c r="J91" i="93"/>
  <c r="J47" i="93" s="1"/>
  <c r="A92" i="93"/>
  <c r="D94" i="93"/>
  <c r="E94" i="93"/>
  <c r="F94" i="93"/>
  <c r="J94" i="93"/>
  <c r="K94" i="93"/>
  <c r="L94" i="93"/>
  <c r="D95" i="93"/>
  <c r="E95" i="93"/>
  <c r="F95" i="93"/>
  <c r="J95" i="93"/>
  <c r="K95" i="93"/>
  <c r="L95" i="93"/>
  <c r="D96" i="93"/>
  <c r="E96" i="93"/>
  <c r="F96" i="93"/>
  <c r="L96" i="93"/>
  <c r="D97" i="93"/>
  <c r="E97" i="93"/>
  <c r="J97" i="93"/>
  <c r="K97" i="93"/>
  <c r="D98" i="93"/>
  <c r="E98" i="93"/>
  <c r="F98" i="93"/>
  <c r="J98" i="93"/>
  <c r="K98" i="93"/>
  <c r="L98" i="93"/>
  <c r="E99" i="93"/>
  <c r="E104" i="93" s="1"/>
  <c r="A100" i="93"/>
  <c r="C48" i="93"/>
  <c r="G48" i="93" s="1"/>
  <c r="A113" i="93"/>
  <c r="A7" i="92"/>
  <c r="A8" i="92" s="1"/>
  <c r="G8" i="92"/>
  <c r="M8" i="92"/>
  <c r="G9" i="92"/>
  <c r="G10" i="92"/>
  <c r="I10" i="92"/>
  <c r="M10" i="92" s="1"/>
  <c r="G11" i="92"/>
  <c r="D12" i="92"/>
  <c r="E12" i="92"/>
  <c r="F12" i="92"/>
  <c r="J12" i="92"/>
  <c r="K12" i="92"/>
  <c r="L12" i="92"/>
  <c r="A13" i="92"/>
  <c r="A15" i="92"/>
  <c r="G17" i="92"/>
  <c r="I17" i="92" s="1"/>
  <c r="M17" i="92" s="1"/>
  <c r="G18" i="92"/>
  <c r="I18" i="92" s="1"/>
  <c r="M18" i="92" s="1"/>
  <c r="G19" i="92"/>
  <c r="G20" i="92"/>
  <c r="I20" i="92" s="1"/>
  <c r="M20" i="92" s="1"/>
  <c r="F21" i="92"/>
  <c r="J21" i="92"/>
  <c r="K21" i="92"/>
  <c r="L21" i="92"/>
  <c r="A22" i="92"/>
  <c r="D38" i="92"/>
  <c r="G24" i="92"/>
  <c r="G25" i="92"/>
  <c r="G26" i="92"/>
  <c r="G27" i="92"/>
  <c r="G28" i="92"/>
  <c r="I28" i="92" s="1"/>
  <c r="M28" i="92" s="1"/>
  <c r="G29" i="92"/>
  <c r="G30" i="92"/>
  <c r="G32" i="92"/>
  <c r="I32" i="92" s="1"/>
  <c r="M32" i="92" s="1"/>
  <c r="G33" i="92"/>
  <c r="I33" i="92" s="1"/>
  <c r="M33" i="92" s="1"/>
  <c r="G34" i="92"/>
  <c r="I34" i="92" s="1"/>
  <c r="M34" i="92" s="1"/>
  <c r="G35" i="92"/>
  <c r="G36" i="92"/>
  <c r="G37" i="92"/>
  <c r="E38" i="92"/>
  <c r="F38" i="92"/>
  <c r="J38" i="92"/>
  <c r="K38" i="92"/>
  <c r="L38" i="92"/>
  <c r="A39" i="92"/>
  <c r="A41" i="92"/>
  <c r="A43" i="92"/>
  <c r="A45" i="92"/>
  <c r="L47" i="92"/>
  <c r="D49" i="92"/>
  <c r="E49" i="92"/>
  <c r="F49" i="92"/>
  <c r="J49" i="92"/>
  <c r="K49" i="92"/>
  <c r="L49" i="92"/>
  <c r="D50" i="92"/>
  <c r="E50" i="92"/>
  <c r="F50" i="92"/>
  <c r="J50" i="92"/>
  <c r="K50" i="92"/>
  <c r="L50" i="92"/>
  <c r="D52" i="92"/>
  <c r="E52" i="92"/>
  <c r="F52" i="92"/>
  <c r="J52" i="92"/>
  <c r="K52" i="92"/>
  <c r="L52" i="92"/>
  <c r="D53" i="92"/>
  <c r="E53" i="92"/>
  <c r="F53" i="92"/>
  <c r="J53" i="92"/>
  <c r="K53" i="92"/>
  <c r="L53" i="92"/>
  <c r="A55" i="92"/>
  <c r="G57" i="92"/>
  <c r="G58" i="92"/>
  <c r="F62" i="92"/>
  <c r="F47" i="92" s="1"/>
  <c r="G61" i="92"/>
  <c r="D62" i="92"/>
  <c r="D47" i="92" s="1"/>
  <c r="E62" i="92"/>
  <c r="E47" i="92" s="1"/>
  <c r="L62" i="92"/>
  <c r="A63" i="92"/>
  <c r="G65" i="92"/>
  <c r="G66" i="92"/>
  <c r="F70" i="92"/>
  <c r="F48" i="92" s="1"/>
  <c r="G69" i="92"/>
  <c r="D70" i="92"/>
  <c r="D48" i="92" s="1"/>
  <c r="E70" i="92"/>
  <c r="E48" i="92" s="1"/>
  <c r="L70" i="92"/>
  <c r="L48" i="92" s="1"/>
  <c r="A71" i="92"/>
  <c r="G73" i="92"/>
  <c r="M73" i="92"/>
  <c r="G74" i="92"/>
  <c r="M74" i="92"/>
  <c r="M75" i="92"/>
  <c r="M76" i="92"/>
  <c r="M78" i="92" s="1"/>
  <c r="G77" i="92"/>
  <c r="M77" i="92"/>
  <c r="D78" i="92"/>
  <c r="F78" i="92"/>
  <c r="I78" i="92"/>
  <c r="J78" i="92"/>
  <c r="K78" i="92"/>
  <c r="L78" i="92"/>
  <c r="A79" i="92"/>
  <c r="G81" i="92"/>
  <c r="M81" i="92"/>
  <c r="G82" i="92"/>
  <c r="M82" i="92"/>
  <c r="G83" i="92"/>
  <c r="M83" i="92"/>
  <c r="G84" i="92"/>
  <c r="M84" i="92"/>
  <c r="G85" i="92"/>
  <c r="M85" i="92"/>
  <c r="D86" i="92"/>
  <c r="E86" i="92"/>
  <c r="F86" i="92"/>
  <c r="I86" i="92"/>
  <c r="J86" i="92"/>
  <c r="K86" i="92"/>
  <c r="L86" i="92"/>
  <c r="A87" i="92"/>
  <c r="C89" i="92"/>
  <c r="D89" i="92"/>
  <c r="E89" i="92"/>
  <c r="F89" i="92"/>
  <c r="C90" i="92"/>
  <c r="C98" i="92" s="1"/>
  <c r="D90" i="92"/>
  <c r="D98" i="92" s="1"/>
  <c r="E90" i="92"/>
  <c r="F90" i="92"/>
  <c r="C91" i="92"/>
  <c r="D91" i="92"/>
  <c r="D99" i="92" s="1"/>
  <c r="F91" i="92"/>
  <c r="C92" i="92"/>
  <c r="D92" i="92"/>
  <c r="E92" i="92"/>
  <c r="F92" i="92"/>
  <c r="F100" i="92" s="1"/>
  <c r="C93" i="92"/>
  <c r="D93" i="92"/>
  <c r="E93" i="92"/>
  <c r="F93" i="92"/>
  <c r="F101" i="92" s="1"/>
  <c r="L94" i="92"/>
  <c r="L51" i="92" s="1"/>
  <c r="A95" i="92"/>
  <c r="E97" i="92"/>
  <c r="F97" i="92"/>
  <c r="J97" i="92"/>
  <c r="K97" i="92"/>
  <c r="L97" i="92"/>
  <c r="E98" i="92"/>
  <c r="F98" i="92"/>
  <c r="J98" i="92"/>
  <c r="K98" i="92"/>
  <c r="L98" i="92"/>
  <c r="C99" i="92"/>
  <c r="F99" i="92"/>
  <c r="K99" i="92"/>
  <c r="L99" i="92"/>
  <c r="L102" i="92" s="1"/>
  <c r="L108" i="92" s="1"/>
  <c r="D100" i="92"/>
  <c r="E100" i="92"/>
  <c r="J100" i="92"/>
  <c r="L100" i="92"/>
  <c r="C101" i="92"/>
  <c r="D101" i="92"/>
  <c r="E101" i="92"/>
  <c r="J101" i="92"/>
  <c r="K101" i="92"/>
  <c r="L101" i="92"/>
  <c r="A103" i="92"/>
  <c r="C49" i="92"/>
  <c r="C50" i="92"/>
  <c r="C52" i="92"/>
  <c r="G106" i="92"/>
  <c r="I106" i="92" s="1"/>
  <c r="A109" i="92"/>
  <c r="C36" i="93" l="1"/>
  <c r="G86" i="92"/>
  <c r="C100" i="92"/>
  <c r="F97" i="93"/>
  <c r="G68" i="92"/>
  <c r="F102" i="92"/>
  <c r="F108" i="92" s="1"/>
  <c r="G31" i="92"/>
  <c r="F59" i="93"/>
  <c r="F45" i="93" s="1"/>
  <c r="F49" i="93" s="1"/>
  <c r="F51" i="93" s="1"/>
  <c r="F94" i="92"/>
  <c r="F51" i="92" s="1"/>
  <c r="F54" i="92" s="1"/>
  <c r="F99" i="93"/>
  <c r="F104" i="93" s="1"/>
  <c r="G29" i="93"/>
  <c r="G93" i="92"/>
  <c r="G101" i="92" s="1"/>
  <c r="C94" i="92"/>
  <c r="C51" i="92" s="1"/>
  <c r="G75" i="92"/>
  <c r="G91" i="92" s="1"/>
  <c r="D99" i="93"/>
  <c r="D104" i="93" s="1"/>
  <c r="G18" i="93"/>
  <c r="C11" i="93"/>
  <c r="C38" i="93" s="1"/>
  <c r="C39" i="93" s="1"/>
  <c r="C86" i="92"/>
  <c r="G76" i="92"/>
  <c r="G92" i="92" s="1"/>
  <c r="G60" i="92"/>
  <c r="G102" i="93"/>
  <c r="I102" i="93" s="1"/>
  <c r="M102" i="93" s="1"/>
  <c r="M48" i="93" s="1"/>
  <c r="G105" i="92"/>
  <c r="G90" i="92"/>
  <c r="G98" i="92" s="1"/>
  <c r="G59" i="92"/>
  <c r="D94" i="92"/>
  <c r="D51" i="92" s="1"/>
  <c r="D97" i="92"/>
  <c r="D102" i="92" s="1"/>
  <c r="D108" i="92" s="1"/>
  <c r="L54" i="92"/>
  <c r="G89" i="92"/>
  <c r="C62" i="92"/>
  <c r="C47" i="92" s="1"/>
  <c r="G52" i="92"/>
  <c r="C78" i="92"/>
  <c r="E99" i="92"/>
  <c r="I52" i="92"/>
  <c r="M106" i="92"/>
  <c r="M52" i="92" s="1"/>
  <c r="C53" i="92"/>
  <c r="G107" i="92"/>
  <c r="E102" i="92"/>
  <c r="E108" i="92" s="1"/>
  <c r="M86" i="92"/>
  <c r="E91" i="92"/>
  <c r="E94" i="92" s="1"/>
  <c r="E51" i="92" s="1"/>
  <c r="E54" i="92" s="1"/>
  <c r="E78" i="92"/>
  <c r="G67" i="92"/>
  <c r="G70" i="92" s="1"/>
  <c r="G48" i="92" s="1"/>
  <c r="G23" i="92"/>
  <c r="C50" i="93"/>
  <c r="G50" i="93" s="1"/>
  <c r="G103" i="93"/>
  <c r="I103" i="93" s="1"/>
  <c r="A10" i="92"/>
  <c r="A11" i="92"/>
  <c r="A9" i="92"/>
  <c r="I23" i="93"/>
  <c r="M23" i="93" s="1"/>
  <c r="G104" i="92"/>
  <c r="C97" i="92"/>
  <c r="C70" i="92"/>
  <c r="C48" i="92" s="1"/>
  <c r="G12" i="92"/>
  <c r="I48" i="93"/>
  <c r="D54" i="92"/>
  <c r="I19" i="92"/>
  <c r="M19" i="92" s="1"/>
  <c r="M21" i="92" s="1"/>
  <c r="G21" i="92"/>
  <c r="C21" i="92"/>
  <c r="C38" i="92" s="1"/>
  <c r="C12" i="92"/>
  <c r="E49" i="93"/>
  <c r="E51" i="93" s="1"/>
  <c r="D49" i="93"/>
  <c r="D51" i="93" s="1"/>
  <c r="I9" i="93"/>
  <c r="G11" i="93"/>
  <c r="A9" i="93"/>
  <c r="C102" i="92" l="1"/>
  <c r="C108" i="92" s="1"/>
  <c r="G62" i="92"/>
  <c r="G47" i="92" s="1"/>
  <c r="G100" i="92"/>
  <c r="G38" i="92"/>
  <c r="G40" i="92" s="1"/>
  <c r="G94" i="92"/>
  <c r="G51" i="92" s="1"/>
  <c r="G50" i="92"/>
  <c r="I105" i="92"/>
  <c r="G78" i="92"/>
  <c r="I18" i="93"/>
  <c r="G20" i="93"/>
  <c r="G36" i="93" s="1"/>
  <c r="G38" i="93" s="1"/>
  <c r="E40" i="93"/>
  <c r="E105" i="93"/>
  <c r="G53" i="92"/>
  <c r="I107" i="92"/>
  <c r="M9" i="93"/>
  <c r="F40" i="93"/>
  <c r="F105" i="93"/>
  <c r="A10" i="93"/>
  <c r="C40" i="92"/>
  <c r="I21" i="92"/>
  <c r="I50" i="93"/>
  <c r="M103" i="93"/>
  <c r="M50" i="93" s="1"/>
  <c r="C54" i="92"/>
  <c r="C42" i="92" s="1"/>
  <c r="G97" i="92"/>
  <c r="G99" i="92"/>
  <c r="D40" i="93"/>
  <c r="D105" i="93"/>
  <c r="G49" i="92"/>
  <c r="I104" i="92"/>
  <c r="A12" i="92"/>
  <c r="G54" i="92" l="1"/>
  <c r="G42" i="92" s="1"/>
  <c r="M105" i="92"/>
  <c r="M50" i="92" s="1"/>
  <c r="I50" i="92"/>
  <c r="G44" i="92"/>
  <c r="I20" i="93"/>
  <c r="M18" i="93"/>
  <c r="M20" i="93" s="1"/>
  <c r="C44" i="92"/>
  <c r="A16" i="92"/>
  <c r="A14" i="92"/>
  <c r="I49" i="92"/>
  <c r="M104" i="92"/>
  <c r="M49" i="92" s="1"/>
  <c r="G102" i="92"/>
  <c r="G108" i="92" s="1"/>
  <c r="A11" i="93"/>
  <c r="A14" i="93"/>
  <c r="I53" i="92"/>
  <c r="M107" i="92"/>
  <c r="M53" i="92" s="1"/>
  <c r="A18" i="93" l="1"/>
  <c r="A16" i="93"/>
  <c r="A17" i="92"/>
  <c r="A18" i="92"/>
  <c r="A20" i="93" l="1"/>
  <c r="A20" i="92"/>
  <c r="A19" i="92"/>
  <c r="A22" i="93"/>
  <c r="A21" i="92" l="1"/>
  <c r="A23" i="93"/>
  <c r="A23" i="92" l="1"/>
  <c r="A25" i="93"/>
  <c r="A26" i="93" s="1"/>
  <c r="A27" i="93" s="1"/>
  <c r="A28" i="93" s="1"/>
  <c r="A29" i="93" s="1"/>
  <c r="A30" i="93" s="1"/>
  <c r="A31" i="93" s="1"/>
  <c r="A32" i="93" s="1"/>
  <c r="A33" i="93" s="1"/>
  <c r="A34" i="93" s="1"/>
  <c r="A35" i="93" s="1"/>
  <c r="A36" i="93" s="1"/>
  <c r="A38" i="93" s="1"/>
  <c r="A39" i="93" s="1"/>
  <c r="A24" i="93"/>
  <c r="A24" i="92" l="1"/>
  <c r="A25" i="92" s="1"/>
  <c r="A26" i="92" s="1"/>
  <c r="A27" i="92" s="1"/>
  <c r="A28" i="92" s="1"/>
  <c r="A29" i="92" s="1"/>
  <c r="A30" i="92" s="1"/>
  <c r="A31" i="92" s="1"/>
  <c r="A32" i="92" s="1"/>
  <c r="A33" i="92" s="1"/>
  <c r="A34" i="92" s="1"/>
  <c r="A35" i="92" s="1"/>
  <c r="A36" i="92" s="1"/>
  <c r="A37" i="92" s="1"/>
  <c r="A38" i="92" s="1"/>
  <c r="A40" i="92" s="1"/>
  <c r="A42" i="92" s="1"/>
  <c r="A44" i="92" s="1"/>
  <c r="A46" i="92" s="1"/>
  <c r="A47" i="92" s="1"/>
  <c r="A40" i="93"/>
  <c r="A42" i="93" s="1"/>
  <c r="A44" i="93" s="1"/>
  <c r="A45" i="93" s="1"/>
  <c r="A46" i="93" s="1"/>
  <c r="A47" i="93" s="1"/>
  <c r="A48" i="93" s="1"/>
  <c r="A49" i="93" s="1"/>
  <c r="A50" i="93" s="1"/>
  <c r="A51" i="93" s="1"/>
  <c r="A52" i="93" s="1"/>
  <c r="A53" i="93" s="1"/>
  <c r="A54" i="93" s="1"/>
  <c r="A55" i="93" s="1"/>
  <c r="A56" i="93" s="1"/>
  <c r="A57" i="93" s="1"/>
  <c r="A58" i="93" s="1"/>
  <c r="A59" i="93" s="1"/>
  <c r="A61" i="93" s="1"/>
  <c r="A62" i="93" s="1"/>
  <c r="A63" i="93" s="1"/>
  <c r="A64" i="93" s="1"/>
  <c r="A65" i="93" s="1"/>
  <c r="A66" i="93" s="1"/>
  <c r="A67" i="93" s="1"/>
  <c r="A69" i="93" s="1"/>
  <c r="A70" i="93" s="1"/>
  <c r="A71" i="93" s="1"/>
  <c r="A72" i="93" s="1"/>
  <c r="A73" i="93" s="1"/>
  <c r="A74" i="93" s="1"/>
  <c r="A75" i="93" s="1"/>
  <c r="A77" i="93" s="1"/>
  <c r="A78" i="93" s="1"/>
  <c r="A79" i="93" s="1"/>
  <c r="A80" i="93" s="1"/>
  <c r="A81" i="93" s="1"/>
  <c r="A82" i="93" s="1"/>
  <c r="A83" i="93" s="1"/>
  <c r="A85" i="93" s="1"/>
  <c r="A86" i="93" s="1"/>
  <c r="A87" i="93" s="1"/>
  <c r="A88" i="93" s="1"/>
  <c r="A89" i="93" s="1"/>
  <c r="A90" i="93" s="1"/>
  <c r="A91" i="93" s="1"/>
  <c r="A93" i="93" s="1"/>
  <c r="A94" i="93" s="1"/>
  <c r="A49" i="92" l="1"/>
  <c r="A48" i="92"/>
  <c r="A50" i="92" s="1"/>
  <c r="A51" i="92" s="1"/>
  <c r="A52" i="92" s="1"/>
  <c r="A53" i="92" s="1"/>
  <c r="A54" i="92" s="1"/>
  <c r="A56" i="92" s="1"/>
  <c r="A57" i="92" s="1"/>
  <c r="A58" i="92" s="1"/>
  <c r="A59" i="92" s="1"/>
  <c r="A60" i="92" s="1"/>
  <c r="A61" i="92" s="1"/>
  <c r="A62" i="92" s="1"/>
  <c r="A64" i="92" s="1"/>
  <c r="A65" i="92" s="1"/>
  <c r="A66" i="92" s="1"/>
  <c r="A67" i="92" s="1"/>
  <c r="A68" i="92" s="1"/>
  <c r="A69" i="92" s="1"/>
  <c r="A70" i="92" s="1"/>
  <c r="A72" i="92" s="1"/>
  <c r="A73" i="92" s="1"/>
  <c r="A74" i="92" s="1"/>
  <c r="A75" i="92" s="1"/>
  <c r="A76" i="92" s="1"/>
  <c r="A77" i="92" s="1"/>
  <c r="A78" i="92" s="1"/>
  <c r="A80" i="92" s="1"/>
  <c r="A81" i="92" s="1"/>
  <c r="A82" i="92" s="1"/>
  <c r="A83" i="92" s="1"/>
  <c r="A84" i="92" s="1"/>
  <c r="A85" i="92" s="1"/>
  <c r="A86" i="92" s="1"/>
  <c r="A88" i="92" s="1"/>
  <c r="A89" i="92" s="1"/>
  <c r="A90" i="92" s="1"/>
  <c r="A91" i="92" s="1"/>
  <c r="A92" i="92" s="1"/>
  <c r="A93" i="92" s="1"/>
  <c r="A94" i="92" s="1"/>
  <c r="A96" i="92" s="1"/>
  <c r="A97" i="92" s="1"/>
  <c r="A98" i="92" s="1"/>
  <c r="A99" i="92" s="1"/>
  <c r="A100" i="92" s="1"/>
  <c r="A101" i="92" s="1"/>
  <c r="A102" i="92" s="1"/>
  <c r="A95" i="93"/>
  <c r="A96" i="93" s="1"/>
  <c r="A97" i="93" s="1"/>
  <c r="A98" i="93" s="1"/>
  <c r="A99" i="93" s="1"/>
  <c r="A101" i="93" s="1"/>
  <c r="A102" i="93" s="1"/>
  <c r="A103" i="93" s="1"/>
  <c r="A104" i="93" s="1"/>
  <c r="A105" i="93" s="1"/>
  <c r="A106" i="93" s="1"/>
  <c r="A107" i="93" s="1"/>
  <c r="A108" i="93" s="1"/>
  <c r="A109" i="93" s="1"/>
  <c r="A110" i="93" s="1"/>
  <c r="A111" i="93" s="1"/>
  <c r="A112" i="93" s="1"/>
  <c r="A104" i="92" l="1"/>
  <c r="A105" i="92"/>
  <c r="A106" i="92" s="1"/>
  <c r="A107" i="92" s="1"/>
  <c r="A108" i="92" s="1"/>
  <c r="A110" i="92" s="1"/>
  <c r="A111" i="92" s="1"/>
  <c r="A112" i="92" s="1"/>
  <c r="A113" i="92" s="1"/>
  <c r="A114" i="92" s="1"/>
  <c r="A115" i="92" s="1"/>
  <c r="A116" i="92" s="1"/>
  <c r="M55" i="93" l="1"/>
  <c r="M63" i="93"/>
  <c r="J59" i="93" l="1"/>
  <c r="J45" i="93" s="1"/>
  <c r="J49" i="93" s="1"/>
  <c r="J51" i="93" s="1"/>
  <c r="J96" i="93"/>
  <c r="J99" i="93" s="1"/>
  <c r="J104" i="93" s="1"/>
  <c r="J105" i="93" l="1"/>
  <c r="L59" i="93" l="1"/>
  <c r="L45" i="93" s="1"/>
  <c r="H6" i="94" s="1"/>
  <c r="J62" i="92" l="1"/>
  <c r="J47" i="92" s="1"/>
  <c r="K59" i="93"/>
  <c r="K45" i="93" s="1"/>
  <c r="K62" i="92" l="1"/>
  <c r="K47" i="92" s="1"/>
  <c r="G6" i="94" s="1"/>
  <c r="I6" i="94" s="1"/>
  <c r="K70" i="92" l="1"/>
  <c r="K48" i="92" s="1"/>
  <c r="G7" i="94" s="1"/>
  <c r="L67" i="93" l="1"/>
  <c r="L46" i="93" s="1"/>
  <c r="H7" i="94" s="1"/>
  <c r="I7" i="94" s="1"/>
  <c r="J70" i="92" l="1"/>
  <c r="J48" i="92" s="1"/>
  <c r="K67" i="93" l="1"/>
  <c r="K46" i="93" s="1"/>
  <c r="G66" i="93" l="1"/>
  <c r="G64" i="93"/>
  <c r="G65" i="93"/>
  <c r="G63" i="93"/>
  <c r="I10" i="93"/>
  <c r="G57" i="93" l="1"/>
  <c r="G71" i="93"/>
  <c r="G73" i="93"/>
  <c r="G55" i="93"/>
  <c r="G72" i="93"/>
  <c r="G74" i="93"/>
  <c r="C59" i="93"/>
  <c r="C45" i="93" s="1"/>
  <c r="G54" i="93"/>
  <c r="M10" i="93"/>
  <c r="M11" i="93" s="1"/>
  <c r="I11" i="93"/>
  <c r="C67" i="93"/>
  <c r="C46" i="93" s="1"/>
  <c r="G46" i="93" s="1"/>
  <c r="G62" i="93"/>
  <c r="G67" i="93" s="1"/>
  <c r="G58" i="93"/>
  <c r="C75" i="93"/>
  <c r="G70" i="93"/>
  <c r="G56" i="93"/>
  <c r="I23" i="92"/>
  <c r="G80" i="93"/>
  <c r="G79" i="93"/>
  <c r="G101" i="93"/>
  <c r="I101" i="93" s="1"/>
  <c r="M101" i="93" s="1"/>
  <c r="G81" i="93"/>
  <c r="G82" i="93"/>
  <c r="C83" i="93" l="1"/>
  <c r="G78" i="93"/>
  <c r="G83" i="93" s="1"/>
  <c r="C86" i="93"/>
  <c r="C90" i="93"/>
  <c r="C98" i="93" s="1"/>
  <c r="C87" i="93"/>
  <c r="C95" i="93" s="1"/>
  <c r="G75" i="93"/>
  <c r="G90" i="93"/>
  <c r="G98" i="93" s="1"/>
  <c r="G87" i="93"/>
  <c r="G95" i="93" s="1"/>
  <c r="G59" i="93"/>
  <c r="C88" i="93"/>
  <c r="C96" i="93" s="1"/>
  <c r="C89" i="93"/>
  <c r="C97" i="93" s="1"/>
  <c r="M23" i="92"/>
  <c r="H11" i="93"/>
  <c r="M111" i="93" s="1"/>
  <c r="G45" i="93"/>
  <c r="G88" i="93"/>
  <c r="G96" i="93" s="1"/>
  <c r="G89" i="93"/>
  <c r="G97" i="93" s="1"/>
  <c r="I35" i="92"/>
  <c r="M35" i="92" s="1"/>
  <c r="G86" i="93" l="1"/>
  <c r="G94" i="93" s="1"/>
  <c r="G99" i="93" s="1"/>
  <c r="G104" i="93" s="1"/>
  <c r="C91" i="93"/>
  <c r="C47" i="93" s="1"/>
  <c r="C94" i="93"/>
  <c r="C99" i="93" s="1"/>
  <c r="C104" i="93" s="1"/>
  <c r="I29" i="92"/>
  <c r="M29" i="92" s="1"/>
  <c r="G91" i="93" l="1"/>
  <c r="G47" i="93"/>
  <c r="G49" i="93" s="1"/>
  <c r="G51" i="93" s="1"/>
  <c r="C49" i="93"/>
  <c r="C51" i="93" s="1"/>
  <c r="I25" i="92"/>
  <c r="M25" i="92" s="1"/>
  <c r="I24" i="92"/>
  <c r="I28" i="93"/>
  <c r="M28" i="93" s="1"/>
  <c r="I22" i="93"/>
  <c r="I24" i="93"/>
  <c r="M24" i="93" s="1"/>
  <c r="I27" i="92" l="1"/>
  <c r="M27" i="92" s="1"/>
  <c r="I26" i="92"/>
  <c r="M26" i="92" s="1"/>
  <c r="M24" i="92"/>
  <c r="I25" i="93"/>
  <c r="M25" i="93" s="1"/>
  <c r="I26" i="93"/>
  <c r="M26" i="93" s="1"/>
  <c r="I11" i="92"/>
  <c r="M11" i="92" s="1"/>
  <c r="I9" i="92"/>
  <c r="C40" i="93"/>
  <c r="C105" i="93"/>
  <c r="M22" i="93"/>
  <c r="G40" i="93"/>
  <c r="G105" i="93"/>
  <c r="M67" i="92" l="1"/>
  <c r="I12" i="92"/>
  <c r="M9" i="92"/>
  <c r="M12" i="92" s="1"/>
  <c r="M59" i="92" l="1"/>
  <c r="H12" i="92"/>
  <c r="M115" i="92" s="1"/>
  <c r="M31" i="92" l="1"/>
  <c r="M68" i="92" l="1"/>
  <c r="M69" i="92"/>
  <c r="M66" i="92"/>
  <c r="M30" i="93"/>
  <c r="M58" i="92" l="1"/>
  <c r="M60" i="92"/>
  <c r="M65" i="93"/>
  <c r="M66" i="93"/>
  <c r="M61" i="92"/>
  <c r="M57" i="93" l="1"/>
  <c r="M58" i="93"/>
  <c r="M62" i="93" l="1"/>
  <c r="M54" i="93"/>
  <c r="M30" i="92"/>
  <c r="M57" i="92" l="1"/>
  <c r="I62" i="92"/>
  <c r="I47" i="92" s="1"/>
  <c r="M62" i="92" l="1"/>
  <c r="M47" i="92" s="1"/>
  <c r="I70" i="92"/>
  <c r="I48" i="92" s="1"/>
  <c r="M65" i="92"/>
  <c r="M70" i="92" s="1"/>
  <c r="M48" i="92" s="1"/>
  <c r="K100" i="92" l="1"/>
  <c r="K102" i="92" s="1"/>
  <c r="K108" i="92" s="1"/>
  <c r="J99" i="92"/>
  <c r="J102" i="92" s="1"/>
  <c r="J108" i="92" s="1"/>
  <c r="I100" i="92"/>
  <c r="M90" i="92"/>
  <c r="M98" i="92" s="1"/>
  <c r="M93" i="92"/>
  <c r="M101" i="92" s="1"/>
  <c r="M91" i="92" l="1"/>
  <c r="M99" i="92" s="1"/>
  <c r="J94" i="92"/>
  <c r="J51" i="92" s="1"/>
  <c r="C8" i="94" s="1"/>
  <c r="I101" i="92"/>
  <c r="M92" i="92"/>
  <c r="M100" i="92" s="1"/>
  <c r="K94" i="92"/>
  <c r="K51" i="92" s="1"/>
  <c r="I98" i="92"/>
  <c r="I99" i="92"/>
  <c r="M89" i="92"/>
  <c r="I94" i="92"/>
  <c r="I51" i="92" s="1"/>
  <c r="I54" i="92" s="1"/>
  <c r="I42" i="92" s="1"/>
  <c r="I97" i="92"/>
  <c r="J54" i="92" l="1"/>
  <c r="K54" i="92"/>
  <c r="G8" i="94"/>
  <c r="C9" i="94"/>
  <c r="I102" i="92"/>
  <c r="I108" i="92" s="1"/>
  <c r="M94" i="92"/>
  <c r="M51" i="92" s="1"/>
  <c r="M54" i="92" s="1"/>
  <c r="M97" i="92"/>
  <c r="M102" i="92" s="1"/>
  <c r="M108" i="92" s="1"/>
  <c r="C10" i="94" l="1"/>
  <c r="G9" i="94"/>
  <c r="G10" i="94" s="1"/>
  <c r="M42" i="92"/>
  <c r="M111" i="92"/>
  <c r="M29" i="93" l="1"/>
  <c r="M56" i="93" l="1"/>
  <c r="I59" i="93"/>
  <c r="I45" i="93" s="1"/>
  <c r="M64" i="93" l="1"/>
  <c r="M67" i="93" s="1"/>
  <c r="M46" i="93" s="1"/>
  <c r="I67" i="93"/>
  <c r="I46" i="93" s="1"/>
  <c r="M59" i="93"/>
  <c r="M45" i="93" s="1"/>
  <c r="I95" i="93" l="1"/>
  <c r="K96" i="93"/>
  <c r="K99" i="93" s="1"/>
  <c r="K104" i="93" s="1"/>
  <c r="L91" i="93"/>
  <c r="L47" i="93" s="1"/>
  <c r="M86" i="93"/>
  <c r="I96" i="93"/>
  <c r="I98" i="93"/>
  <c r="M89" i="93"/>
  <c r="M97" i="93" s="1"/>
  <c r="L97" i="93" l="1"/>
  <c r="L99" i="93" s="1"/>
  <c r="L104" i="93" s="1"/>
  <c r="M87" i="93"/>
  <c r="M95" i="93" s="1"/>
  <c r="L49" i="93"/>
  <c r="L51" i="93" s="1"/>
  <c r="H8" i="94"/>
  <c r="I97" i="93"/>
  <c r="M90" i="93"/>
  <c r="M98" i="93" s="1"/>
  <c r="I94" i="93"/>
  <c r="M88" i="93"/>
  <c r="M96" i="93" s="1"/>
  <c r="K91" i="93"/>
  <c r="K47" i="93" s="1"/>
  <c r="I91" i="93"/>
  <c r="I47" i="93" s="1"/>
  <c r="M94" i="93"/>
  <c r="L105" i="93" l="1"/>
  <c r="I99" i="93"/>
  <c r="I104" i="93" s="1"/>
  <c r="H9" i="94"/>
  <c r="H10" i="94" s="1"/>
  <c r="I8" i="94"/>
  <c r="K49" i="93"/>
  <c r="K51" i="93" s="1"/>
  <c r="D8" i="94"/>
  <c r="M99" i="93"/>
  <c r="M104" i="93" s="1"/>
  <c r="M91" i="93"/>
  <c r="M47" i="93"/>
  <c r="M49" i="93" s="1"/>
  <c r="M51" i="93" s="1"/>
  <c r="I49" i="93"/>
  <c r="I51" i="93" s="1"/>
  <c r="I40" i="93" s="1"/>
  <c r="I9" i="94" l="1"/>
  <c r="K105" i="93"/>
  <c r="D9" i="94"/>
  <c r="D10" i="94" s="1"/>
  <c r="E8" i="94"/>
  <c r="E9" i="94" s="1"/>
  <c r="M105" i="93"/>
  <c r="I105" i="93"/>
  <c r="M107" i="93"/>
  <c r="M40" i="93"/>
  <c r="I33" i="93"/>
  <c r="M33" i="93" s="1"/>
  <c r="M39" i="93" l="1"/>
  <c r="M34" i="93" l="1"/>
  <c r="M35" i="93" l="1"/>
  <c r="M36" i="93" s="1"/>
  <c r="M38" i="93" s="1"/>
  <c r="M108" i="93" s="1"/>
  <c r="M110" i="93" s="1"/>
  <c r="M112" i="93" s="1"/>
  <c r="I36" i="93" l="1"/>
  <c r="I38" i="93" s="1"/>
  <c r="M36" i="92"/>
  <c r="M37" i="92" l="1"/>
  <c r="M38" i="92" s="1"/>
  <c r="M40" i="92" s="1"/>
  <c r="I38" i="92" l="1"/>
  <c r="I40" i="92" s="1"/>
  <c r="I44" i="92" s="1"/>
  <c r="M44" i="92"/>
  <c r="M112" i="92"/>
  <c r="M114" i="92" s="1"/>
  <c r="M116" i="92" s="1"/>
  <c r="R59" i="80" l="1"/>
  <c r="R58" i="80"/>
  <c r="R56" i="80"/>
  <c r="R55" i="80"/>
  <c r="R52" i="80"/>
  <c r="M61" i="80"/>
  <c r="AO2" i="80" l="1"/>
  <c r="S3" i="80"/>
  <c r="S2" i="80"/>
  <c r="M60" i="80" s="1"/>
  <c r="F9" i="82"/>
  <c r="M62" i="80" l="1"/>
  <c r="M49" i="80" s="1"/>
  <c r="A20" i="82" l="1"/>
  <c r="A21" i="82" s="1"/>
  <c r="A22" i="82" s="1"/>
  <c r="A23" i="82" s="1"/>
  <c r="A24" i="82" s="1"/>
  <c r="A25" i="82" s="1"/>
  <c r="X25" i="82" l="1"/>
  <c r="X24" i="82"/>
  <c r="T26" i="82"/>
  <c r="D27" i="82" s="1"/>
  <c r="L26" i="82"/>
  <c r="D26" i="82"/>
  <c r="I11" i="82" l="1"/>
  <c r="J11" i="82" s="1"/>
  <c r="L62" i="83" l="1"/>
  <c r="K62" i="83"/>
  <c r="J62" i="83"/>
  <c r="I62" i="83"/>
  <c r="H62" i="83"/>
  <c r="G62" i="83"/>
  <c r="G58" i="83"/>
  <c r="H58" i="83"/>
  <c r="I58" i="83"/>
  <c r="J58" i="83"/>
  <c r="K58" i="83"/>
  <c r="L58" i="83"/>
  <c r="M58" i="83"/>
  <c r="N52" i="83" l="1"/>
  <c r="U25" i="82" l="1"/>
  <c r="U24" i="82"/>
  <c r="M25" i="82"/>
  <c r="M24" i="82"/>
  <c r="T18" i="82"/>
  <c r="S18" i="82"/>
  <c r="U17" i="82"/>
  <c r="U16" i="82"/>
  <c r="U15" i="82"/>
  <c r="L18" i="82"/>
  <c r="K18" i="82"/>
  <c r="M17" i="82"/>
  <c r="M16" i="82"/>
  <c r="M15" i="82"/>
  <c r="E25" i="82"/>
  <c r="D18" i="82"/>
  <c r="C18" i="82"/>
  <c r="E17" i="82"/>
  <c r="E16" i="82"/>
  <c r="E15" i="82"/>
  <c r="M18" i="82" l="1"/>
  <c r="E18" i="82"/>
  <c r="U18" i="82"/>
  <c r="N9" i="82" l="1"/>
  <c r="F25" i="82"/>
  <c r="J25" i="90"/>
  <c r="J24" i="90"/>
  <c r="J23" i="90"/>
  <c r="J22" i="90"/>
  <c r="J21" i="90"/>
  <c r="J20" i="90"/>
  <c r="J19" i="90"/>
  <c r="J18" i="90"/>
  <c r="J17" i="90"/>
  <c r="J16" i="90"/>
  <c r="J15" i="90"/>
  <c r="J14" i="90"/>
  <c r="J13" i="90"/>
  <c r="J12" i="90"/>
  <c r="K11" i="90"/>
  <c r="J11" i="90"/>
  <c r="D11" i="90"/>
  <c r="E24" i="82"/>
  <c r="Q40" i="83"/>
  <c r="J40" i="83"/>
  <c r="P40" i="83"/>
  <c r="O40" i="83"/>
  <c r="N25" i="82" l="1"/>
  <c r="G25" i="82"/>
  <c r="N11" i="90"/>
  <c r="K12" i="90"/>
  <c r="D12" i="90"/>
  <c r="O25" i="82" l="1"/>
  <c r="I25" i="82"/>
  <c r="P25" i="82"/>
  <c r="K13" i="90"/>
  <c r="N12" i="90"/>
  <c r="D13" i="90"/>
  <c r="E13" i="90" s="1"/>
  <c r="Q25" i="82" l="1"/>
  <c r="E12" i="90"/>
  <c r="D14" i="90"/>
  <c r="N13" i="90"/>
  <c r="I14" i="90"/>
  <c r="K14" i="90"/>
  <c r="D15" i="90" l="1"/>
  <c r="N14" i="90"/>
  <c r="E14" i="90"/>
  <c r="I13" i="90"/>
  <c r="L14" i="90" s="1"/>
  <c r="M14" i="90" s="1"/>
  <c r="I12" i="90"/>
  <c r="L12" i="90" s="1"/>
  <c r="M12" i="90" s="1"/>
  <c r="I15" i="90"/>
  <c r="K15" i="90"/>
  <c r="L13" i="90" l="1"/>
  <c r="M13" i="90" s="1"/>
  <c r="K16" i="90"/>
  <c r="L15" i="90"/>
  <c r="M15" i="90" s="1"/>
  <c r="N15" i="90"/>
  <c r="D16" i="90"/>
  <c r="E15" i="90"/>
  <c r="I17" i="90" l="1"/>
  <c r="I16" i="90"/>
  <c r="N16" i="90"/>
  <c r="D17" i="90"/>
  <c r="E16" i="90"/>
  <c r="K17" i="90"/>
  <c r="L16" i="90"/>
  <c r="M16" i="90" s="1"/>
  <c r="K18" i="90" l="1"/>
  <c r="L17" i="90"/>
  <c r="M17" i="90" s="1"/>
  <c r="D18" i="90"/>
  <c r="N17" i="90"/>
  <c r="E17" i="90"/>
  <c r="I18" i="90" s="1"/>
  <c r="N18" i="90" l="1"/>
  <c r="D19" i="90"/>
  <c r="E18" i="90"/>
  <c r="K19" i="90"/>
  <c r="L18" i="90"/>
  <c r="M18" i="90" s="1"/>
  <c r="K20" i="90" l="1"/>
  <c r="L19" i="90"/>
  <c r="D20" i="90"/>
  <c r="N19" i="90"/>
  <c r="E19" i="90"/>
  <c r="I19" i="90" s="1"/>
  <c r="E20" i="90" l="1"/>
  <c r="I20" i="90" s="1"/>
  <c r="N20" i="90"/>
  <c r="D21" i="90"/>
  <c r="M19" i="90"/>
  <c r="K21" i="90"/>
  <c r="L20" i="90"/>
  <c r="M20" i="90" s="1"/>
  <c r="K22" i="90" l="1"/>
  <c r="L21" i="90"/>
  <c r="E21" i="90"/>
  <c r="I21" i="90" s="1"/>
  <c r="D22" i="90"/>
  <c r="N21" i="90"/>
  <c r="E22" i="90" l="1"/>
  <c r="I22" i="90" s="1"/>
  <c r="N22" i="90"/>
  <c r="D23" i="90"/>
  <c r="M21" i="90"/>
  <c r="K23" i="90"/>
  <c r="L22" i="90"/>
  <c r="M22" i="90" s="1"/>
  <c r="K24" i="90" l="1"/>
  <c r="L23" i="90"/>
  <c r="N23" i="90"/>
  <c r="D24" i="90"/>
  <c r="E23" i="90"/>
  <c r="I23" i="90" s="1"/>
  <c r="D25" i="90" l="1"/>
  <c r="N24" i="90"/>
  <c r="E24" i="90"/>
  <c r="I24" i="90" s="1"/>
  <c r="M23" i="90"/>
  <c r="K25" i="90"/>
  <c r="L24" i="90"/>
  <c r="M24" i="90" s="1"/>
  <c r="L25" i="90" l="1"/>
  <c r="F61" i="90"/>
  <c r="J61" i="90" s="1"/>
  <c r="F53" i="90"/>
  <c r="J53" i="90" s="1"/>
  <c r="F45" i="90"/>
  <c r="J45" i="90" s="1"/>
  <c r="F58" i="90"/>
  <c r="J58" i="90" s="1"/>
  <c r="F50" i="90"/>
  <c r="J50" i="90" s="1"/>
  <c r="F42" i="90"/>
  <c r="J42" i="90" s="1"/>
  <c r="F34" i="90"/>
  <c r="J34" i="90" s="1"/>
  <c r="F26" i="90"/>
  <c r="F54" i="90"/>
  <c r="J54" i="90" s="1"/>
  <c r="F55" i="90"/>
  <c r="J55" i="90" s="1"/>
  <c r="F47" i="90"/>
  <c r="J47" i="90" s="1"/>
  <c r="F39" i="90"/>
  <c r="J39" i="90" s="1"/>
  <c r="F31" i="90"/>
  <c r="J31" i="90" s="1"/>
  <c r="F60" i="90"/>
  <c r="J60" i="90" s="1"/>
  <c r="F52" i="90"/>
  <c r="J52" i="90" s="1"/>
  <c r="F44" i="90"/>
  <c r="J44" i="90" s="1"/>
  <c r="F36" i="90"/>
  <c r="J36" i="90" s="1"/>
  <c r="F28" i="90"/>
  <c r="J28" i="90" s="1"/>
  <c r="D26" i="90"/>
  <c r="F41" i="90"/>
  <c r="J41" i="90" s="1"/>
  <c r="N25" i="90"/>
  <c r="F57" i="90"/>
  <c r="J57" i="90" s="1"/>
  <c r="F49" i="90"/>
  <c r="J49" i="90" s="1"/>
  <c r="F33" i="90"/>
  <c r="J33" i="90" s="1"/>
  <c r="F56" i="90"/>
  <c r="J56" i="90" s="1"/>
  <c r="F48" i="90"/>
  <c r="J48" i="90" s="1"/>
  <c r="F40" i="90"/>
  <c r="J40" i="90" s="1"/>
  <c r="F32" i="90"/>
  <c r="J32" i="90" s="1"/>
  <c r="F37" i="90"/>
  <c r="J37" i="90" s="1"/>
  <c r="F29" i="90"/>
  <c r="J29" i="90" s="1"/>
  <c r="F46" i="90"/>
  <c r="J46" i="90" s="1"/>
  <c r="F30" i="90"/>
  <c r="J30" i="90" s="1"/>
  <c r="F51" i="90"/>
  <c r="J51" i="90" s="1"/>
  <c r="F38" i="90"/>
  <c r="J38" i="90" s="1"/>
  <c r="F43" i="90"/>
  <c r="J43" i="90" s="1"/>
  <c r="F35" i="90"/>
  <c r="J35" i="90" s="1"/>
  <c r="F59" i="90"/>
  <c r="J59" i="90" s="1"/>
  <c r="F27" i="90"/>
  <c r="J27" i="90" s="1"/>
  <c r="E25" i="90"/>
  <c r="I25" i="90" s="1"/>
  <c r="D27" i="90" l="1"/>
  <c r="E26" i="90"/>
  <c r="G26" i="90"/>
  <c r="J26" i="90"/>
  <c r="K26" i="90" s="1"/>
  <c r="M25" i="90"/>
  <c r="K27" i="90" l="1"/>
  <c r="L26" i="90"/>
  <c r="H26" i="90"/>
  <c r="G27" i="90"/>
  <c r="I26" i="90"/>
  <c r="D28" i="90"/>
  <c r="E27" i="90"/>
  <c r="N26" i="90"/>
  <c r="G28" i="90" l="1"/>
  <c r="H27" i="90"/>
  <c r="I27" i="90"/>
  <c r="M26" i="90"/>
  <c r="N27" i="90"/>
  <c r="D29" i="90"/>
  <c r="E28" i="90"/>
  <c r="K28" i="90"/>
  <c r="L27" i="90"/>
  <c r="M27" i="90" s="1"/>
  <c r="D30" i="90" l="1"/>
  <c r="E29" i="90"/>
  <c r="K29" i="90"/>
  <c r="L28" i="90"/>
  <c r="H28" i="90"/>
  <c r="I28" i="90" s="1"/>
  <c r="G29" i="90"/>
  <c r="N28" i="90"/>
  <c r="D31" i="90" l="1"/>
  <c r="E30" i="90"/>
  <c r="M28" i="90"/>
  <c r="G30" i="90"/>
  <c r="H29" i="90"/>
  <c r="I29" i="90" s="1"/>
  <c r="N29" i="90"/>
  <c r="K30" i="90"/>
  <c r="L29" i="90"/>
  <c r="G31" i="90" l="1"/>
  <c r="H30" i="90"/>
  <c r="K31" i="90"/>
  <c r="L30" i="90"/>
  <c r="M30" i="90" s="1"/>
  <c r="M29" i="90"/>
  <c r="I30" i="90"/>
  <c r="N30" i="90"/>
  <c r="D32" i="90"/>
  <c r="E31" i="90"/>
  <c r="K32" i="90" l="1"/>
  <c r="L31" i="90"/>
  <c r="N31" i="90"/>
  <c r="I31" i="90"/>
  <c r="N32" i="90"/>
  <c r="D33" i="90"/>
  <c r="E32" i="90"/>
  <c r="H31" i="90"/>
  <c r="G32" i="90"/>
  <c r="D34" i="90" l="1"/>
  <c r="E33" i="90"/>
  <c r="M31" i="90"/>
  <c r="G33" i="90"/>
  <c r="H32" i="90"/>
  <c r="I32" i="90" s="1"/>
  <c r="K33" i="90"/>
  <c r="L32" i="90"/>
  <c r="M32" i="90" l="1"/>
  <c r="G34" i="90"/>
  <c r="H33" i="90"/>
  <c r="I33" i="90"/>
  <c r="D35" i="90"/>
  <c r="N34" i="90"/>
  <c r="E34" i="90"/>
  <c r="K34" i="90"/>
  <c r="L33" i="90"/>
  <c r="M33" i="90" s="1"/>
  <c r="N33" i="90"/>
  <c r="K35" i="90" l="1"/>
  <c r="L34" i="90"/>
  <c r="I34" i="90"/>
  <c r="D36" i="90"/>
  <c r="E35" i="90"/>
  <c r="H34" i="90"/>
  <c r="G35" i="90"/>
  <c r="K36" i="90" l="1"/>
  <c r="L35" i="90"/>
  <c r="D37" i="90"/>
  <c r="N36" i="90"/>
  <c r="E36" i="90"/>
  <c r="M34" i="90"/>
  <c r="N35" i="90"/>
  <c r="H35" i="90"/>
  <c r="I35" i="90" s="1"/>
  <c r="G36" i="90"/>
  <c r="I36" i="90" l="1"/>
  <c r="D38" i="90"/>
  <c r="E37" i="90"/>
  <c r="H36" i="90"/>
  <c r="G37" i="90"/>
  <c r="M35" i="90"/>
  <c r="K37" i="90"/>
  <c r="L36" i="90"/>
  <c r="M36" i="90" l="1"/>
  <c r="G38" i="90"/>
  <c r="H37" i="90"/>
  <c r="I37" i="90"/>
  <c r="K38" i="90"/>
  <c r="L37" i="90"/>
  <c r="M37" i="90" s="1"/>
  <c r="D39" i="90"/>
  <c r="E38" i="90"/>
  <c r="N37" i="90"/>
  <c r="K39" i="90" l="1"/>
  <c r="L38" i="90"/>
  <c r="N38" i="90"/>
  <c r="D40" i="90"/>
  <c r="N39" i="90"/>
  <c r="E39" i="90"/>
  <c r="G39" i="90"/>
  <c r="H38" i="90"/>
  <c r="I38" i="90" s="1"/>
  <c r="D41" i="90" l="1"/>
  <c r="E40" i="90"/>
  <c r="M38" i="90"/>
  <c r="G40" i="90"/>
  <c r="H39" i="90"/>
  <c r="I39" i="90" s="1"/>
  <c r="K40" i="90"/>
  <c r="L39" i="90"/>
  <c r="G41" i="90" l="1"/>
  <c r="H40" i="90"/>
  <c r="I40" i="90"/>
  <c r="D42" i="90"/>
  <c r="N41" i="90"/>
  <c r="E41" i="90"/>
  <c r="K41" i="90"/>
  <c r="L40" i="90"/>
  <c r="M40" i="90" s="1"/>
  <c r="N40" i="90"/>
  <c r="M39" i="90"/>
  <c r="D43" i="90" l="1"/>
  <c r="E42" i="90"/>
  <c r="I41" i="90"/>
  <c r="K42" i="90"/>
  <c r="L41" i="90"/>
  <c r="M41" i="90" s="1"/>
  <c r="G42" i="90"/>
  <c r="H41" i="90"/>
  <c r="K43" i="90" l="1"/>
  <c r="L42" i="90"/>
  <c r="N42" i="90"/>
  <c r="G43" i="90"/>
  <c r="N43" i="90" s="1"/>
  <c r="H42" i="90"/>
  <c r="I42" i="90" s="1"/>
  <c r="D44" i="90"/>
  <c r="E43" i="90"/>
  <c r="G44" i="90" l="1"/>
  <c r="H43" i="90"/>
  <c r="I43" i="90" s="1"/>
  <c r="M42" i="90"/>
  <c r="D45" i="90"/>
  <c r="N44" i="90"/>
  <c r="E44" i="90"/>
  <c r="K44" i="90"/>
  <c r="L43" i="90"/>
  <c r="D46" i="90" l="1"/>
  <c r="E45" i="90"/>
  <c r="M43" i="90"/>
  <c r="K45" i="90"/>
  <c r="L44" i="90"/>
  <c r="M44" i="90" s="1"/>
  <c r="G45" i="90"/>
  <c r="H44" i="90"/>
  <c r="I44" i="90"/>
  <c r="K46" i="90" l="1"/>
  <c r="L45" i="90"/>
  <c r="D47" i="90"/>
  <c r="N46" i="90"/>
  <c r="E46" i="90"/>
  <c r="G46" i="90"/>
  <c r="H45" i="90"/>
  <c r="I45" i="90" s="1"/>
  <c r="N45" i="90"/>
  <c r="M45" i="90" l="1"/>
  <c r="G47" i="90"/>
  <c r="H46" i="90"/>
  <c r="K47" i="90"/>
  <c r="L46" i="90"/>
  <c r="I46" i="90"/>
  <c r="D48" i="90"/>
  <c r="E47" i="90"/>
  <c r="K48" i="90" l="1"/>
  <c r="L47" i="90"/>
  <c r="G48" i="90"/>
  <c r="H47" i="90"/>
  <c r="M46" i="90"/>
  <c r="I47" i="90"/>
  <c r="N47" i="90"/>
  <c r="D49" i="90"/>
  <c r="E48" i="90"/>
  <c r="G49" i="90" l="1"/>
  <c r="H48" i="90"/>
  <c r="N48" i="90"/>
  <c r="K49" i="90"/>
  <c r="L48" i="90"/>
  <c r="I48" i="90"/>
  <c r="D50" i="90"/>
  <c r="E49" i="90"/>
  <c r="M47" i="90"/>
  <c r="D51" i="90" l="1"/>
  <c r="E50" i="90"/>
  <c r="G50" i="90"/>
  <c r="H49" i="90"/>
  <c r="I49" i="90" s="1"/>
  <c r="M48" i="90"/>
  <c r="K50" i="90"/>
  <c r="L49" i="90"/>
  <c r="N49" i="90"/>
  <c r="D52" i="90" l="1"/>
  <c r="E51" i="90"/>
  <c r="G51" i="90"/>
  <c r="H50" i="90"/>
  <c r="I50" i="90" s="1"/>
  <c r="M49" i="90"/>
  <c r="N50" i="90"/>
  <c r="K51" i="90"/>
  <c r="L50" i="90"/>
  <c r="G52" i="90" l="1"/>
  <c r="H51" i="90"/>
  <c r="N51" i="90"/>
  <c r="D53" i="90"/>
  <c r="N52" i="90"/>
  <c r="E52" i="90"/>
  <c r="I51" i="90"/>
  <c r="M50" i="90"/>
  <c r="K52" i="90"/>
  <c r="L51" i="90"/>
  <c r="D54" i="90" l="1"/>
  <c r="E53" i="90"/>
  <c r="M51" i="90"/>
  <c r="K53" i="90"/>
  <c r="L52" i="90"/>
  <c r="G53" i="90"/>
  <c r="H52" i="90"/>
  <c r="I52" i="90" s="1"/>
  <c r="G54" i="90" l="1"/>
  <c r="H53" i="90"/>
  <c r="I53" i="90" s="1"/>
  <c r="K54" i="90"/>
  <c r="L53" i="90"/>
  <c r="N54" i="90"/>
  <c r="D55" i="90"/>
  <c r="E54" i="90"/>
  <c r="N53" i="90"/>
  <c r="M52" i="90"/>
  <c r="D56" i="90" l="1"/>
  <c r="E55" i="90"/>
  <c r="I54" i="90"/>
  <c r="M53" i="90"/>
  <c r="K55" i="90"/>
  <c r="L54" i="90"/>
  <c r="M54" i="90" s="1"/>
  <c r="G55" i="90"/>
  <c r="N55" i="90" s="1"/>
  <c r="H54" i="90"/>
  <c r="G56" i="90" l="1"/>
  <c r="H55" i="90"/>
  <c r="I55" i="90" s="1"/>
  <c r="K56" i="90"/>
  <c r="L55" i="90"/>
  <c r="N56" i="90"/>
  <c r="D57" i="90"/>
  <c r="E56" i="90"/>
  <c r="M55" i="90" l="1"/>
  <c r="G57" i="90"/>
  <c r="H56" i="90"/>
  <c r="I56" i="90" s="1"/>
  <c r="D58" i="90"/>
  <c r="E57" i="90"/>
  <c r="K57" i="90"/>
  <c r="N57" i="90" s="1"/>
  <c r="L56" i="90"/>
  <c r="K58" i="90" l="1"/>
  <c r="L57" i="90"/>
  <c r="D59" i="90"/>
  <c r="E58" i="90"/>
  <c r="G58" i="90"/>
  <c r="H57" i="90"/>
  <c r="I57" i="90" s="1"/>
  <c r="M56" i="90"/>
  <c r="G59" i="90" l="1"/>
  <c r="H58" i="90"/>
  <c r="D60" i="90"/>
  <c r="N59" i="90"/>
  <c r="E59" i="90"/>
  <c r="I58" i="90"/>
  <c r="N58" i="90"/>
  <c r="M57" i="90"/>
  <c r="K59" i="90"/>
  <c r="L58" i="90"/>
  <c r="D61" i="90" l="1"/>
  <c r="E60" i="90"/>
  <c r="I59" i="90"/>
  <c r="M58" i="90"/>
  <c r="K60" i="90"/>
  <c r="L59" i="90"/>
  <c r="M59" i="90" s="1"/>
  <c r="G60" i="90"/>
  <c r="H59" i="90"/>
  <c r="G61" i="90" l="1"/>
  <c r="H61" i="90" s="1"/>
  <c r="H60" i="90"/>
  <c r="K61" i="90"/>
  <c r="L61" i="90" s="1"/>
  <c r="L60" i="90"/>
  <c r="I60" i="90"/>
  <c r="N60" i="90"/>
  <c r="N61" i="90"/>
  <c r="E61" i="90"/>
  <c r="I61" i="90" s="1"/>
  <c r="M61" i="90" l="1"/>
  <c r="M60" i="90"/>
  <c r="K11" i="88" l="1"/>
  <c r="J14" i="88"/>
  <c r="J15" i="88"/>
  <c r="J16" i="88"/>
  <c r="J17" i="88"/>
  <c r="J18" i="88"/>
  <c r="J19" i="88"/>
  <c r="J20" i="88"/>
  <c r="J21" i="88"/>
  <c r="J22" i="88"/>
  <c r="J23" i="88"/>
  <c r="J24" i="88"/>
  <c r="J25" i="88"/>
  <c r="A32" i="87"/>
  <c r="A31" i="87"/>
  <c r="A30" i="87"/>
  <c r="B29" i="87"/>
  <c r="G17" i="87" s="1"/>
  <c r="A29" i="87"/>
  <c r="A28" i="87"/>
  <c r="A27" i="87"/>
  <c r="A26" i="87"/>
  <c r="A25" i="87"/>
  <c r="A24" i="87"/>
  <c r="A23" i="87"/>
  <c r="A22" i="87"/>
  <c r="A21" i="87"/>
  <c r="A20" i="87"/>
  <c r="A19" i="87"/>
  <c r="A18" i="87"/>
  <c r="A17" i="87"/>
  <c r="A16" i="87"/>
  <c r="A15" i="87"/>
  <c r="E20" i="86"/>
  <c r="E21" i="86" s="1"/>
  <c r="E22" i="86" s="1"/>
  <c r="E23" i="86" s="1"/>
  <c r="E24" i="86" s="1"/>
  <c r="E25" i="86" s="1"/>
  <c r="E26" i="86" s="1"/>
  <c r="E27" i="86" s="1"/>
  <c r="E28" i="86" s="1"/>
  <c r="E29" i="86" s="1"/>
  <c r="E30" i="86" s="1"/>
  <c r="C20" i="86"/>
  <c r="B18" i="86"/>
  <c r="B17" i="86"/>
  <c r="B16" i="86"/>
  <c r="B15" i="86"/>
  <c r="G14" i="86"/>
  <c r="B14" i="86"/>
  <c r="C5" i="86"/>
  <c r="D5" i="86" s="1"/>
  <c r="E5" i="86" s="1"/>
  <c r="V4" i="82"/>
  <c r="K52" i="84"/>
  <c r="J52" i="84"/>
  <c r="K51" i="84"/>
  <c r="J51" i="84"/>
  <c r="K50" i="84"/>
  <c r="J50" i="84"/>
  <c r="K46" i="84"/>
  <c r="J46" i="84"/>
  <c r="J40" i="84"/>
  <c r="H40" i="84"/>
  <c r="K40" i="84"/>
  <c r="K39" i="84"/>
  <c r="J39" i="84"/>
  <c r="K38" i="84"/>
  <c r="J38" i="84"/>
  <c r="K37" i="84"/>
  <c r="H37" i="84"/>
  <c r="J37" i="84"/>
  <c r="K33" i="84"/>
  <c r="J33" i="84"/>
  <c r="K31" i="84"/>
  <c r="J31" i="84"/>
  <c r="G26" i="84"/>
  <c r="G25" i="84"/>
  <c r="I25" i="84" s="1"/>
  <c r="G24" i="84"/>
  <c r="G23" i="84"/>
  <c r="G19" i="84"/>
  <c r="H13" i="84"/>
  <c r="G13" i="84"/>
  <c r="E13" i="84"/>
  <c r="H12" i="84"/>
  <c r="G12" i="84"/>
  <c r="H25" i="84" s="1"/>
  <c r="H11" i="84"/>
  <c r="H10" i="84"/>
  <c r="H6" i="84"/>
  <c r="G6" i="84"/>
  <c r="H19" i="84" s="1"/>
  <c r="I19" i="84" s="1"/>
  <c r="E6" i="84"/>
  <c r="K52" i="83"/>
  <c r="J52" i="83"/>
  <c r="K51" i="83"/>
  <c r="J51" i="83"/>
  <c r="K50" i="83"/>
  <c r="J50" i="83"/>
  <c r="K40" i="83"/>
  <c r="K39" i="83"/>
  <c r="J39" i="83"/>
  <c r="J38" i="83"/>
  <c r="K37" i="83"/>
  <c r="J37" i="83"/>
  <c r="G26" i="83"/>
  <c r="G25" i="83"/>
  <c r="G24" i="83"/>
  <c r="H13" i="83"/>
  <c r="H12" i="83"/>
  <c r="H11" i="83"/>
  <c r="G11" i="83"/>
  <c r="H24" i="83" s="1"/>
  <c r="I24" i="83" s="1"/>
  <c r="H10" i="83"/>
  <c r="E13" i="88" l="1"/>
  <c r="D15" i="86"/>
  <c r="V9" i="82"/>
  <c r="V25" i="82"/>
  <c r="F4" i="82"/>
  <c r="B19" i="86"/>
  <c r="B20" i="86" s="1"/>
  <c r="B21" i="86" s="1"/>
  <c r="I37" i="84"/>
  <c r="E11" i="83"/>
  <c r="G10" i="84"/>
  <c r="H23" i="84" s="1"/>
  <c r="I23" i="84" s="1"/>
  <c r="H33" i="84"/>
  <c r="H52" i="83"/>
  <c r="I52" i="83" s="1"/>
  <c r="E12" i="83"/>
  <c r="H46" i="84"/>
  <c r="I46" i="84" s="1"/>
  <c r="L46" i="84" s="1"/>
  <c r="M46" i="84" s="1"/>
  <c r="G10" i="83"/>
  <c r="I10" i="83" s="1"/>
  <c r="I13" i="84"/>
  <c r="I40" i="84"/>
  <c r="I38" i="83"/>
  <c r="L38" i="83" s="1"/>
  <c r="M38" i="83" s="1"/>
  <c r="I12" i="84"/>
  <c r="J25" i="84" s="1"/>
  <c r="I33" i="84"/>
  <c r="L33" i="84" s="1"/>
  <c r="M33" i="84" s="1"/>
  <c r="I11" i="83"/>
  <c r="C23" i="83"/>
  <c r="D23" i="83" s="1"/>
  <c r="H38" i="83"/>
  <c r="H51" i="83"/>
  <c r="I51" i="83" s="1"/>
  <c r="H37" i="83"/>
  <c r="I37" i="83" s="1"/>
  <c r="L37" i="83" s="1"/>
  <c r="M37" i="83" s="1"/>
  <c r="H50" i="83"/>
  <c r="I50" i="83" s="1"/>
  <c r="E10" i="83"/>
  <c r="H40" i="83"/>
  <c r="I40" i="83" s="1"/>
  <c r="L40" i="83" s="1"/>
  <c r="M40" i="83" s="1"/>
  <c r="H51" i="84"/>
  <c r="I51" i="84" s="1"/>
  <c r="L51" i="84" s="1"/>
  <c r="M51" i="84" s="1"/>
  <c r="H38" i="84"/>
  <c r="I38" i="84" s="1"/>
  <c r="L38" i="84" s="1"/>
  <c r="M38" i="84" s="1"/>
  <c r="H50" i="84"/>
  <c r="I50" i="84" s="1"/>
  <c r="L50" i="84" s="1"/>
  <c r="M50" i="84" s="1"/>
  <c r="D17" i="86"/>
  <c r="D29" i="87"/>
  <c r="K12" i="88"/>
  <c r="N11" i="88"/>
  <c r="N12" i="88"/>
  <c r="G18" i="87"/>
  <c r="F17" i="87"/>
  <c r="H17" i="87" s="1"/>
  <c r="I16" i="87"/>
  <c r="E17" i="87"/>
  <c r="E18" i="87" s="1"/>
  <c r="E19" i="87" s="1"/>
  <c r="E20" i="87" s="1"/>
  <c r="E21" i="87" s="1"/>
  <c r="E22" i="87" s="1"/>
  <c r="E23" i="87" s="1"/>
  <c r="E24" i="87" s="1"/>
  <c r="E25" i="87" s="1"/>
  <c r="E26" i="87" s="1"/>
  <c r="E27" i="87" s="1"/>
  <c r="E28" i="87" s="1"/>
  <c r="E31" i="86"/>
  <c r="E32" i="86" s="1"/>
  <c r="E33" i="86" s="1"/>
  <c r="E34" i="86" s="1"/>
  <c r="E35" i="86" s="1"/>
  <c r="E36" i="86" s="1"/>
  <c r="E37" i="86" s="1"/>
  <c r="E38" i="86" s="1"/>
  <c r="E39" i="86" s="1"/>
  <c r="E40" i="86" s="1"/>
  <c r="E41" i="86" s="1"/>
  <c r="E42" i="86" s="1"/>
  <c r="E43" i="86" s="1"/>
  <c r="E44" i="86" s="1"/>
  <c r="E45" i="86" s="1"/>
  <c r="E46" i="86" s="1"/>
  <c r="E47" i="86" s="1"/>
  <c r="E48" i="86" s="1"/>
  <c r="E49" i="86" s="1"/>
  <c r="G15" i="86"/>
  <c r="I14" i="86"/>
  <c r="F6" i="86"/>
  <c r="D19" i="86"/>
  <c r="D14" i="86"/>
  <c r="F14" i="86" s="1"/>
  <c r="F15" i="86" s="1"/>
  <c r="H15" i="86" s="1"/>
  <c r="D16" i="86"/>
  <c r="C21" i="86"/>
  <c r="D20" i="86"/>
  <c r="D18" i="86"/>
  <c r="L50" i="83"/>
  <c r="M50" i="83" s="1"/>
  <c r="L40" i="84"/>
  <c r="M40" i="84" s="1"/>
  <c r="L37" i="84"/>
  <c r="M37" i="84" s="1"/>
  <c r="J24" i="83"/>
  <c r="G13" i="83"/>
  <c r="I13" i="83" s="1"/>
  <c r="E13" i="83"/>
  <c r="L52" i="83"/>
  <c r="M52" i="83"/>
  <c r="E12" i="84"/>
  <c r="I6" i="84"/>
  <c r="J19" i="84" s="1"/>
  <c r="E11" i="84"/>
  <c r="H26" i="84"/>
  <c r="I26" i="84" s="1"/>
  <c r="H39" i="83"/>
  <c r="I39" i="83" s="1"/>
  <c r="G11" i="84"/>
  <c r="I11" i="84" s="1"/>
  <c r="H39" i="84"/>
  <c r="I39" i="84" s="1"/>
  <c r="H52" i="84"/>
  <c r="I52" i="84" s="1"/>
  <c r="G12" i="83"/>
  <c r="I12" i="83" s="1"/>
  <c r="A8" i="82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6" i="82" s="1"/>
  <c r="I14" i="88" l="1"/>
  <c r="E12" i="88"/>
  <c r="D14" i="88"/>
  <c r="D15" i="88" s="1"/>
  <c r="E15" i="88" s="1"/>
  <c r="W25" i="82"/>
  <c r="Y25" i="82" s="1"/>
  <c r="I10" i="84"/>
  <c r="J23" i="84" s="1"/>
  <c r="L51" i="83"/>
  <c r="M51" i="83"/>
  <c r="H23" i="83"/>
  <c r="I23" i="83" s="1"/>
  <c r="J23" i="83" s="1"/>
  <c r="J26" i="84"/>
  <c r="H24" i="84"/>
  <c r="I24" i="84" s="1"/>
  <c r="J24" i="84" s="1"/>
  <c r="E31" i="87"/>
  <c r="K13" i="88"/>
  <c r="L12" i="88" s="1"/>
  <c r="G19" i="87"/>
  <c r="F18" i="87"/>
  <c r="H18" i="87" s="1"/>
  <c r="I17" i="87"/>
  <c r="H14" i="86"/>
  <c r="J14" i="86" s="1"/>
  <c r="K14" i="86" s="1"/>
  <c r="L14" i="86" s="1"/>
  <c r="C22" i="86"/>
  <c r="D21" i="86"/>
  <c r="I15" i="86"/>
  <c r="J15" i="86" s="1"/>
  <c r="K15" i="86" s="1"/>
  <c r="G16" i="86"/>
  <c r="B22" i="86"/>
  <c r="F16" i="86"/>
  <c r="E68" i="86"/>
  <c r="F23" i="82" s="1"/>
  <c r="L52" i="84"/>
  <c r="M52" i="84" s="1"/>
  <c r="H25" i="83"/>
  <c r="I25" i="83" s="1"/>
  <c r="J25" i="83" s="1"/>
  <c r="L39" i="84"/>
  <c r="M39" i="84" s="1"/>
  <c r="L39" i="83"/>
  <c r="M39" i="83" s="1"/>
  <c r="H26" i="83"/>
  <c r="I26" i="83" s="1"/>
  <c r="J26" i="83" s="1"/>
  <c r="I12" i="88" l="1"/>
  <c r="M12" i="88" s="1"/>
  <c r="I13" i="88"/>
  <c r="D16" i="88"/>
  <c r="D17" i="88" s="1"/>
  <c r="E17" i="88" s="1"/>
  <c r="E14" i="88"/>
  <c r="I15" i="88" s="1"/>
  <c r="V23" i="82"/>
  <c r="N23" i="82"/>
  <c r="K14" i="88"/>
  <c r="L13" i="88"/>
  <c r="N13" i="88"/>
  <c r="G20" i="87"/>
  <c r="F19" i="87"/>
  <c r="H19" i="87" s="1"/>
  <c r="I18" i="87"/>
  <c r="I19" i="87" s="1"/>
  <c r="B23" i="86"/>
  <c r="G17" i="86"/>
  <c r="I16" i="86"/>
  <c r="H16" i="86"/>
  <c r="F17" i="86"/>
  <c r="D22" i="86"/>
  <c r="C23" i="86"/>
  <c r="L15" i="86"/>
  <c r="I16" i="88" l="1"/>
  <c r="M13" i="88"/>
  <c r="D18" i="88"/>
  <c r="D19" i="88" s="1"/>
  <c r="E16" i="88"/>
  <c r="I17" i="88" s="1"/>
  <c r="E18" i="88"/>
  <c r="K15" i="88"/>
  <c r="N14" i="88"/>
  <c r="L14" i="88"/>
  <c r="M14" i="88" s="1"/>
  <c r="G21" i="87"/>
  <c r="F20" i="87"/>
  <c r="H20" i="87" s="1"/>
  <c r="I20" i="87" s="1"/>
  <c r="H17" i="86"/>
  <c r="F18" i="86"/>
  <c r="J16" i="86"/>
  <c r="K16" i="86" s="1"/>
  <c r="L16" i="86" s="1"/>
  <c r="G18" i="86"/>
  <c r="I17" i="86"/>
  <c r="B24" i="86"/>
  <c r="C24" i="86"/>
  <c r="D23" i="86"/>
  <c r="I18" i="88" l="1"/>
  <c r="J17" i="86"/>
  <c r="K17" i="86" s="1"/>
  <c r="L17" i="86" s="1"/>
  <c r="K16" i="88"/>
  <c r="N15" i="88"/>
  <c r="L15" i="88"/>
  <c r="M15" i="88" s="1"/>
  <c r="E19" i="88"/>
  <c r="I19" i="88" s="1"/>
  <c r="D20" i="88"/>
  <c r="G22" i="87"/>
  <c r="F21" i="87"/>
  <c r="H21" i="87" s="1"/>
  <c r="I21" i="87" s="1"/>
  <c r="G19" i="86"/>
  <c r="I18" i="86"/>
  <c r="B25" i="86"/>
  <c r="H18" i="86"/>
  <c r="F19" i="86"/>
  <c r="C25" i="86"/>
  <c r="D24" i="86"/>
  <c r="B2" i="80"/>
  <c r="N9" i="80"/>
  <c r="O8" i="80" s="1"/>
  <c r="O9" i="80" s="1"/>
  <c r="P8" i="80" s="1"/>
  <c r="P9" i="80" s="1"/>
  <c r="Q8" i="80" s="1"/>
  <c r="Q9" i="80" s="1"/>
  <c r="R8" i="80" s="1"/>
  <c r="R9" i="80" s="1"/>
  <c r="S8" i="80" s="1"/>
  <c r="S9" i="80" s="1"/>
  <c r="T8" i="80" s="1"/>
  <c r="T9" i="80" s="1"/>
  <c r="U8" i="80" s="1"/>
  <c r="U9" i="80" s="1"/>
  <c r="V8" i="80" s="1"/>
  <c r="V9" i="80" s="1"/>
  <c r="W8" i="80" s="1"/>
  <c r="W9" i="80" s="1"/>
  <c r="X8" i="80" s="1"/>
  <c r="X9" i="80" s="1"/>
  <c r="Y8" i="80" s="1"/>
  <c r="Y9" i="80" s="1"/>
  <c r="Z8" i="80" s="1"/>
  <c r="Z9" i="80" s="1"/>
  <c r="AA8" i="80" s="1"/>
  <c r="AA9" i="80" s="1"/>
  <c r="AB8" i="80" s="1"/>
  <c r="AB9" i="80" s="1"/>
  <c r="AC8" i="80" s="1"/>
  <c r="AC9" i="80" s="1"/>
  <c r="AD8" i="80" s="1"/>
  <c r="AD9" i="80" s="1"/>
  <c r="AE8" i="80" s="1"/>
  <c r="AE9" i="80" s="1"/>
  <c r="AF8" i="80" s="1"/>
  <c r="AF9" i="80" s="1"/>
  <c r="AG8" i="80" s="1"/>
  <c r="AG9" i="80" s="1"/>
  <c r="AH8" i="80" s="1"/>
  <c r="AH9" i="80" s="1"/>
  <c r="AI8" i="80" s="1"/>
  <c r="AI9" i="80" s="1"/>
  <c r="AJ8" i="80" s="1"/>
  <c r="AJ9" i="80" s="1"/>
  <c r="AK8" i="80" s="1"/>
  <c r="AK9" i="80" s="1"/>
  <c r="AL8" i="80" s="1"/>
  <c r="AL9" i="80" s="1"/>
  <c r="AM8" i="80" s="1"/>
  <c r="AM9" i="80" s="1"/>
  <c r="AN8" i="80" s="1"/>
  <c r="AN9" i="80" s="1"/>
  <c r="AO8" i="80" s="1"/>
  <c r="AO9" i="80" s="1"/>
  <c r="AP8" i="80" s="1"/>
  <c r="AP9" i="80" s="1"/>
  <c r="AQ8" i="80" s="1"/>
  <c r="AQ9" i="80" s="1"/>
  <c r="AR8" i="80" s="1"/>
  <c r="AR9" i="80" s="1"/>
  <c r="AS8" i="80" s="1"/>
  <c r="AS9" i="80" s="1"/>
  <c r="AT8" i="80" s="1"/>
  <c r="AT9" i="80" s="1"/>
  <c r="AU8" i="80" s="1"/>
  <c r="AU9" i="80" s="1"/>
  <c r="AV8" i="80" s="1"/>
  <c r="AV9" i="80" s="1"/>
  <c r="AW8" i="80" s="1"/>
  <c r="AW9" i="80" s="1"/>
  <c r="AX8" i="80" s="1"/>
  <c r="AX9" i="80" s="1"/>
  <c r="AY8" i="80" s="1"/>
  <c r="AY9" i="80" s="1"/>
  <c r="AZ8" i="80" s="1"/>
  <c r="AZ9" i="80" s="1"/>
  <c r="BA8" i="80" s="1"/>
  <c r="BA9" i="80" s="1"/>
  <c r="BB8" i="80" s="1"/>
  <c r="BB9" i="80" s="1"/>
  <c r="BC8" i="80" s="1"/>
  <c r="BC9" i="80" s="1"/>
  <c r="BD8" i="80" s="1"/>
  <c r="BD9" i="80" s="1"/>
  <c r="BE8" i="80" s="1"/>
  <c r="BE9" i="80" s="1"/>
  <c r="BF8" i="80" s="1"/>
  <c r="BF9" i="80" s="1"/>
  <c r="BG8" i="80" s="1"/>
  <c r="BG9" i="80" s="1"/>
  <c r="BH8" i="80" s="1"/>
  <c r="BH9" i="80" s="1"/>
  <c r="BI8" i="80" s="1"/>
  <c r="BI9" i="80" s="1"/>
  <c r="BJ8" i="80" s="1"/>
  <c r="BJ9" i="80" s="1"/>
  <c r="BK8" i="80" s="1"/>
  <c r="BK9" i="80" s="1"/>
  <c r="BL8" i="80" s="1"/>
  <c r="BL9" i="80" s="1"/>
  <c r="BM8" i="80" s="1"/>
  <c r="BM9" i="80" s="1"/>
  <c r="BN8" i="80" s="1"/>
  <c r="BN9" i="80" s="1"/>
  <c r="BO8" i="80" s="1"/>
  <c r="BO9" i="80" s="1"/>
  <c r="BP8" i="80" s="1"/>
  <c r="BP9" i="80" s="1"/>
  <c r="BQ8" i="80" s="1"/>
  <c r="BQ9" i="80" s="1"/>
  <c r="BR8" i="80" s="1"/>
  <c r="BR9" i="80" s="1"/>
  <c r="BS8" i="80" s="1"/>
  <c r="BS9" i="80" s="1"/>
  <c r="BT8" i="80" s="1"/>
  <c r="BT9" i="80" s="1"/>
  <c r="BU8" i="80" s="1"/>
  <c r="BU9" i="80" s="1"/>
  <c r="BV8" i="80" s="1"/>
  <c r="BV9" i="80" s="1"/>
  <c r="BW8" i="80" s="1"/>
  <c r="BW9" i="80" s="1"/>
  <c r="BX8" i="80" s="1"/>
  <c r="BX9" i="80" s="1"/>
  <c r="BY8" i="80" s="1"/>
  <c r="BY9" i="80" s="1"/>
  <c r="BZ8" i="80" s="1"/>
  <c r="BZ9" i="80" s="1"/>
  <c r="CA8" i="80" s="1"/>
  <c r="CA9" i="80" s="1"/>
  <c r="CB8" i="80" s="1"/>
  <c r="CB9" i="80" s="1"/>
  <c r="CC8" i="80" s="1"/>
  <c r="CC9" i="80" s="1"/>
  <c r="CD8" i="80" s="1"/>
  <c r="CD9" i="80" s="1"/>
  <c r="CE8" i="80" s="1"/>
  <c r="CE9" i="80" s="1"/>
  <c r="CF8" i="80" s="1"/>
  <c r="CF9" i="80" s="1"/>
  <c r="CG8" i="80" s="1"/>
  <c r="CG9" i="80" s="1"/>
  <c r="M18" i="80"/>
  <c r="K32" i="80"/>
  <c r="M32" i="80"/>
  <c r="N32" i="80"/>
  <c r="O32" i="80"/>
  <c r="J40" i="80"/>
  <c r="J42" i="80"/>
  <c r="J43" i="80" s="1"/>
  <c r="K42" i="80"/>
  <c r="K45" i="80" s="1"/>
  <c r="K43" i="80"/>
  <c r="K46" i="80" s="1"/>
  <c r="J45" i="80"/>
  <c r="J46" i="80" s="1"/>
  <c r="C5" i="79"/>
  <c r="D5" i="79" s="1"/>
  <c r="E5" i="79" s="1"/>
  <c r="B6" i="79"/>
  <c r="C6" i="79"/>
  <c r="D6" i="79"/>
  <c r="E6" i="79"/>
  <c r="A58" i="79"/>
  <c r="A63" i="79" s="1"/>
  <c r="A59" i="79"/>
  <c r="A60" i="79"/>
  <c r="B63" i="79"/>
  <c r="A64" i="79"/>
  <c r="B64" i="79"/>
  <c r="B71" i="79" s="1"/>
  <c r="J35" i="80" s="1"/>
  <c r="A65" i="79"/>
  <c r="B65" i="79"/>
  <c r="B70" i="79"/>
  <c r="J34" i="80" s="1"/>
  <c r="F6" i="79" l="1"/>
  <c r="O34" i="80"/>
  <c r="E20" i="88"/>
  <c r="I20" i="88" s="1"/>
  <c r="D21" i="88"/>
  <c r="L16" i="88"/>
  <c r="M16" i="88" s="1"/>
  <c r="K17" i="88"/>
  <c r="N16" i="88"/>
  <c r="G23" i="87"/>
  <c r="F22" i="87"/>
  <c r="H22" i="87" s="1"/>
  <c r="I22" i="87" s="1"/>
  <c r="D25" i="86"/>
  <c r="C26" i="86"/>
  <c r="H19" i="86"/>
  <c r="F20" i="86"/>
  <c r="B26" i="86"/>
  <c r="J18" i="86"/>
  <c r="K18" i="86" s="1"/>
  <c r="L18" i="86" s="1"/>
  <c r="G20" i="86"/>
  <c r="I19" i="86"/>
  <c r="M35" i="80"/>
  <c r="N35" i="80"/>
  <c r="O35" i="80"/>
  <c r="M34" i="80"/>
  <c r="N34" i="80"/>
  <c r="O36" i="80" l="1"/>
  <c r="O49" i="80" s="1"/>
  <c r="L17" i="88"/>
  <c r="M17" i="88" s="1"/>
  <c r="K18" i="88"/>
  <c r="N17" i="88"/>
  <c r="E21" i="88"/>
  <c r="I21" i="88" s="1"/>
  <c r="D22" i="88"/>
  <c r="G24" i="87"/>
  <c r="F23" i="87"/>
  <c r="H23" i="87" s="1"/>
  <c r="I23" i="87" s="1"/>
  <c r="H20" i="86"/>
  <c r="F21" i="86"/>
  <c r="G21" i="86"/>
  <c r="I20" i="86"/>
  <c r="B27" i="86"/>
  <c r="J19" i="86"/>
  <c r="K19" i="86" s="1"/>
  <c r="L19" i="86" s="1"/>
  <c r="C27" i="86"/>
  <c r="D26" i="86"/>
  <c r="N36" i="80"/>
  <c r="N49" i="80" s="1"/>
  <c r="M36" i="80"/>
  <c r="J20" i="86" l="1"/>
  <c r="K20" i="86" s="1"/>
  <c r="D23" i="88"/>
  <c r="E22" i="88"/>
  <c r="I22" i="88" s="1"/>
  <c r="L18" i="88"/>
  <c r="M18" i="88" s="1"/>
  <c r="K19" i="88"/>
  <c r="N18" i="88"/>
  <c r="G25" i="87"/>
  <c r="F24" i="87"/>
  <c r="H24" i="87" s="1"/>
  <c r="I24" i="87" s="1"/>
  <c r="D27" i="86"/>
  <c r="C28" i="86"/>
  <c r="B28" i="86"/>
  <c r="H21" i="86"/>
  <c r="F22" i="86"/>
  <c r="L20" i="86"/>
  <c r="G22" i="86"/>
  <c r="I21" i="86"/>
  <c r="J21" i="86" s="1"/>
  <c r="K21" i="86" s="1"/>
  <c r="L21" i="86" s="1"/>
  <c r="K20" i="88" l="1"/>
  <c r="L19" i="88"/>
  <c r="M19" i="88" s="1"/>
  <c r="N19" i="88"/>
  <c r="E23" i="88"/>
  <c r="I23" i="88" s="1"/>
  <c r="D24" i="88"/>
  <c r="G26" i="87"/>
  <c r="F25" i="87"/>
  <c r="H25" i="87" s="1"/>
  <c r="I25" i="87" s="1"/>
  <c r="G23" i="86"/>
  <c r="I22" i="86"/>
  <c r="H22" i="86"/>
  <c r="F23" i="86"/>
  <c r="B29" i="86"/>
  <c r="C29" i="86"/>
  <c r="D28" i="86"/>
  <c r="J22" i="86" l="1"/>
  <c r="K22" i="86" s="1"/>
  <c r="L22" i="86" s="1"/>
  <c r="E24" i="88"/>
  <c r="I24" i="88" s="1"/>
  <c r="D25" i="88"/>
  <c r="L20" i="88"/>
  <c r="M20" i="88" s="1"/>
  <c r="K21" i="88"/>
  <c r="N20" i="88"/>
  <c r="G27" i="87"/>
  <c r="F26" i="87"/>
  <c r="H26" i="87" s="1"/>
  <c r="I26" i="87" s="1"/>
  <c r="C30" i="86"/>
  <c r="D29" i="86"/>
  <c r="H23" i="86"/>
  <c r="F24" i="86"/>
  <c r="G24" i="86"/>
  <c r="I23" i="86"/>
  <c r="B30" i="86"/>
  <c r="D26" i="88" l="1"/>
  <c r="F28" i="88"/>
  <c r="J28" i="88" s="1"/>
  <c r="F36" i="88"/>
  <c r="J36" i="88" s="1"/>
  <c r="F44" i="88"/>
  <c r="J44" i="88" s="1"/>
  <c r="F52" i="88"/>
  <c r="J52" i="88" s="1"/>
  <c r="F60" i="88"/>
  <c r="J60" i="88" s="1"/>
  <c r="F59" i="88"/>
  <c r="J59" i="88" s="1"/>
  <c r="E25" i="88"/>
  <c r="I25" i="88" s="1"/>
  <c r="F31" i="88"/>
  <c r="J31" i="88" s="1"/>
  <c r="F39" i="88"/>
  <c r="J39" i="88" s="1"/>
  <c r="F47" i="88"/>
  <c r="J47" i="88" s="1"/>
  <c r="F55" i="88"/>
  <c r="J55" i="88" s="1"/>
  <c r="F46" i="88"/>
  <c r="J46" i="88" s="1"/>
  <c r="F54" i="88"/>
  <c r="J54" i="88" s="1"/>
  <c r="F26" i="88"/>
  <c r="F34" i="88"/>
  <c r="J34" i="88" s="1"/>
  <c r="F42" i="88"/>
  <c r="J42" i="88" s="1"/>
  <c r="F50" i="88"/>
  <c r="J50" i="88" s="1"/>
  <c r="F58" i="88"/>
  <c r="J58" i="88" s="1"/>
  <c r="F38" i="88"/>
  <c r="J38" i="88" s="1"/>
  <c r="F29" i="88"/>
  <c r="J29" i="88" s="1"/>
  <c r="F37" i="88"/>
  <c r="J37" i="88" s="1"/>
  <c r="F45" i="88"/>
  <c r="J45" i="88" s="1"/>
  <c r="F53" i="88"/>
  <c r="J53" i="88" s="1"/>
  <c r="F61" i="88"/>
  <c r="J61" i="88" s="1"/>
  <c r="F35" i="88"/>
  <c r="J35" i="88" s="1"/>
  <c r="F32" i="88"/>
  <c r="J32" i="88" s="1"/>
  <c r="F40" i="88"/>
  <c r="J40" i="88" s="1"/>
  <c r="F48" i="88"/>
  <c r="J48" i="88" s="1"/>
  <c r="F56" i="88"/>
  <c r="J56" i="88" s="1"/>
  <c r="F51" i="88"/>
  <c r="J51" i="88" s="1"/>
  <c r="F27" i="88"/>
  <c r="J27" i="88" s="1"/>
  <c r="F43" i="88"/>
  <c r="J43" i="88" s="1"/>
  <c r="F30" i="88"/>
  <c r="J30" i="88" s="1"/>
  <c r="F33" i="88"/>
  <c r="J33" i="88" s="1"/>
  <c r="F41" i="88"/>
  <c r="J41" i="88" s="1"/>
  <c r="F49" i="88"/>
  <c r="J49" i="88" s="1"/>
  <c r="F57" i="88"/>
  <c r="J57" i="88" s="1"/>
  <c r="K22" i="88"/>
  <c r="L21" i="88"/>
  <c r="M21" i="88" s="1"/>
  <c r="N21" i="88"/>
  <c r="G28" i="87"/>
  <c r="F28" i="87" s="1"/>
  <c r="H28" i="87" s="1"/>
  <c r="F27" i="87"/>
  <c r="H27" i="87" s="1"/>
  <c r="I27" i="87" s="1"/>
  <c r="G25" i="86"/>
  <c r="I24" i="86"/>
  <c r="B31" i="86"/>
  <c r="D30" i="86"/>
  <c r="C31" i="86"/>
  <c r="H24" i="86"/>
  <c r="F25" i="86"/>
  <c r="J23" i="86"/>
  <c r="K23" i="86" s="1"/>
  <c r="L23" i="86" s="1"/>
  <c r="I28" i="87" l="1"/>
  <c r="I31" i="87" s="1"/>
  <c r="F11" i="82" s="1"/>
  <c r="F24" i="82"/>
  <c r="F26" i="82" s="1"/>
  <c r="H29" i="87"/>
  <c r="J26" i="88"/>
  <c r="G26" i="88"/>
  <c r="L22" i="88"/>
  <c r="M22" i="88" s="1"/>
  <c r="K23" i="88"/>
  <c r="N22" i="88"/>
  <c r="D27" i="88"/>
  <c r="E26" i="88"/>
  <c r="B32" i="86"/>
  <c r="H25" i="86"/>
  <c r="F26" i="86"/>
  <c r="J24" i="86"/>
  <c r="K24" i="86" s="1"/>
  <c r="L24" i="86" s="1"/>
  <c r="C32" i="86"/>
  <c r="D31" i="86"/>
  <c r="G26" i="86"/>
  <c r="I25" i="86"/>
  <c r="N11" i="82" l="1"/>
  <c r="V11" i="82"/>
  <c r="V24" i="82"/>
  <c r="V26" i="82" s="1"/>
  <c r="N24" i="82"/>
  <c r="N26" i="82" s="1"/>
  <c r="G24" i="82"/>
  <c r="G27" i="88"/>
  <c r="H26" i="88"/>
  <c r="I26" i="88" s="1"/>
  <c r="K24" i="88"/>
  <c r="L23" i="88"/>
  <c r="M23" i="88" s="1"/>
  <c r="N23" i="88"/>
  <c r="D28" i="88"/>
  <c r="E27" i="88"/>
  <c r="H26" i="86"/>
  <c r="F27" i="86"/>
  <c r="J25" i="86"/>
  <c r="K25" i="86" s="1"/>
  <c r="L25" i="86" s="1"/>
  <c r="B33" i="86"/>
  <c r="G27" i="86"/>
  <c r="I26" i="86"/>
  <c r="C33" i="86"/>
  <c r="D32" i="86"/>
  <c r="F27" i="82" l="1"/>
  <c r="O24" i="82"/>
  <c r="W24" i="82"/>
  <c r="J26" i="86"/>
  <c r="K26" i="86" s="1"/>
  <c r="L26" i="86" s="1"/>
  <c r="K25" i="88"/>
  <c r="L24" i="88"/>
  <c r="M24" i="88" s="1"/>
  <c r="N24" i="88"/>
  <c r="G28" i="88"/>
  <c r="H27" i="88"/>
  <c r="I27" i="88" s="1"/>
  <c r="D29" i="88"/>
  <c r="E28" i="88"/>
  <c r="G28" i="86"/>
  <c r="I27" i="86"/>
  <c r="B34" i="86"/>
  <c r="H27" i="86"/>
  <c r="F28" i="86"/>
  <c r="D33" i="86"/>
  <c r="C34" i="86"/>
  <c r="Y24" i="82" l="1"/>
  <c r="I24" i="82"/>
  <c r="J25" i="82" s="1"/>
  <c r="J24" i="82" s="1"/>
  <c r="P24" i="82"/>
  <c r="Q24" i="82" s="1"/>
  <c r="H28" i="88"/>
  <c r="I28" i="88" s="1"/>
  <c r="G29" i="88"/>
  <c r="D30" i="88"/>
  <c r="E29" i="88"/>
  <c r="K26" i="88"/>
  <c r="L25" i="88"/>
  <c r="M25" i="88" s="1"/>
  <c r="N25" i="88"/>
  <c r="H28" i="86"/>
  <c r="F29" i="86"/>
  <c r="C35" i="86"/>
  <c r="D34" i="86"/>
  <c r="J27" i="86"/>
  <c r="K27" i="86" s="1"/>
  <c r="L27" i="86" s="1"/>
  <c r="B35" i="86"/>
  <c r="G29" i="86"/>
  <c r="I28" i="86"/>
  <c r="J28" i="86" l="1"/>
  <c r="K28" i="86" s="1"/>
  <c r="L28" i="86" s="1"/>
  <c r="D31" i="88"/>
  <c r="E30" i="88"/>
  <c r="H29" i="88"/>
  <c r="I29" i="88" s="1"/>
  <c r="G30" i="88"/>
  <c r="K27" i="88"/>
  <c r="L26" i="88"/>
  <c r="M26" i="88" s="1"/>
  <c r="N26" i="88"/>
  <c r="D35" i="86"/>
  <c r="C36" i="86"/>
  <c r="G30" i="86"/>
  <c r="I29" i="86"/>
  <c r="B36" i="86"/>
  <c r="H29" i="86"/>
  <c r="F30" i="86"/>
  <c r="H30" i="88" l="1"/>
  <c r="I30" i="88" s="1"/>
  <c r="G31" i="88"/>
  <c r="D32" i="88"/>
  <c r="E31" i="88"/>
  <c r="K28" i="88"/>
  <c r="L27" i="88"/>
  <c r="M27" i="88" s="1"/>
  <c r="N27" i="88"/>
  <c r="B37" i="86"/>
  <c r="H30" i="86"/>
  <c r="F31" i="86"/>
  <c r="J29" i="86"/>
  <c r="K29" i="86" s="1"/>
  <c r="G31" i="86"/>
  <c r="I30" i="86"/>
  <c r="C37" i="86"/>
  <c r="D36" i="86"/>
  <c r="D33" i="88" l="1"/>
  <c r="E32" i="88"/>
  <c r="K29" i="88"/>
  <c r="L28" i="88"/>
  <c r="M28" i="88" s="1"/>
  <c r="N28" i="88"/>
  <c r="H31" i="88"/>
  <c r="I31" i="88" s="1"/>
  <c r="G32" i="88"/>
  <c r="G32" i="86"/>
  <c r="I31" i="86"/>
  <c r="C38" i="86"/>
  <c r="D37" i="86"/>
  <c r="B38" i="86"/>
  <c r="L29" i="86"/>
  <c r="H31" i="86"/>
  <c r="F32" i="86"/>
  <c r="J30" i="86"/>
  <c r="K30" i="86" s="1"/>
  <c r="L30" i="86" s="1"/>
  <c r="D34" i="88" l="1"/>
  <c r="E33" i="88"/>
  <c r="K30" i="88"/>
  <c r="L29" i="88"/>
  <c r="M29" i="88" s="1"/>
  <c r="N29" i="88"/>
  <c r="G33" i="88"/>
  <c r="H32" i="88"/>
  <c r="I32" i="88" s="1"/>
  <c r="H32" i="86"/>
  <c r="F33" i="86"/>
  <c r="J31" i="86"/>
  <c r="K31" i="86" s="1"/>
  <c r="L31" i="86" s="1"/>
  <c r="G33" i="86"/>
  <c r="I32" i="86"/>
  <c r="D38" i="86"/>
  <c r="B39" i="86"/>
  <c r="C39" i="86"/>
  <c r="J32" i="86" l="1"/>
  <c r="K32" i="86" s="1"/>
  <c r="L32" i="86" s="1"/>
  <c r="K31" i="88"/>
  <c r="L30" i="88"/>
  <c r="M30" i="88" s="1"/>
  <c r="N30" i="88"/>
  <c r="H33" i="88"/>
  <c r="I33" i="88" s="1"/>
  <c r="G34" i="88"/>
  <c r="D35" i="88"/>
  <c r="E34" i="88"/>
  <c r="H33" i="86"/>
  <c r="F34" i="86"/>
  <c r="C40" i="86"/>
  <c r="G34" i="86"/>
  <c r="I33" i="86"/>
  <c r="B40" i="86"/>
  <c r="D39" i="86"/>
  <c r="J33" i="86" l="1"/>
  <c r="K33" i="86" s="1"/>
  <c r="L33" i="86" s="1"/>
  <c r="K32" i="88"/>
  <c r="L31" i="88"/>
  <c r="M31" i="88" s="1"/>
  <c r="N31" i="88"/>
  <c r="D36" i="88"/>
  <c r="E35" i="88"/>
  <c r="G35" i="88"/>
  <c r="H34" i="88"/>
  <c r="I34" i="88" s="1"/>
  <c r="G35" i="86"/>
  <c r="I34" i="86"/>
  <c r="C41" i="86"/>
  <c r="H34" i="86"/>
  <c r="F35" i="86"/>
  <c r="B41" i="86"/>
  <c r="D40" i="86"/>
  <c r="D37" i="88" l="1"/>
  <c r="E36" i="88"/>
  <c r="G36" i="88"/>
  <c r="H35" i="88"/>
  <c r="I35" i="88" s="1"/>
  <c r="K33" i="88"/>
  <c r="L32" i="88"/>
  <c r="M32" i="88" s="1"/>
  <c r="N32" i="88"/>
  <c r="J34" i="86"/>
  <c r="K34" i="86" s="1"/>
  <c r="L34" i="86" s="1"/>
  <c r="H35" i="86"/>
  <c r="F36" i="86"/>
  <c r="C42" i="86"/>
  <c r="C69" i="86"/>
  <c r="G36" i="86"/>
  <c r="I35" i="86"/>
  <c r="J35" i="86" s="1"/>
  <c r="K35" i="86" s="1"/>
  <c r="B42" i="86"/>
  <c r="D41" i="86"/>
  <c r="B69" i="86"/>
  <c r="L35" i="86" l="1"/>
  <c r="K34" i="88"/>
  <c r="L33" i="88"/>
  <c r="M33" i="88" s="1"/>
  <c r="N33" i="88"/>
  <c r="D38" i="88"/>
  <c r="E37" i="88"/>
  <c r="F15" i="82" s="1"/>
  <c r="H36" i="88"/>
  <c r="I36" i="88" s="1"/>
  <c r="G37" i="88"/>
  <c r="G37" i="86"/>
  <c r="I36" i="86"/>
  <c r="C43" i="86"/>
  <c r="D68" i="86"/>
  <c r="B43" i="86"/>
  <c r="D42" i="86"/>
  <c r="H36" i="86"/>
  <c r="F37" i="86"/>
  <c r="G15" i="82" l="1"/>
  <c r="N15" i="82"/>
  <c r="V15" i="82"/>
  <c r="D39" i="88"/>
  <c r="E38" i="88"/>
  <c r="H37" i="88"/>
  <c r="G38" i="88"/>
  <c r="K35" i="88"/>
  <c r="L34" i="88"/>
  <c r="M34" i="88" s="1"/>
  <c r="N34" i="88"/>
  <c r="B44" i="86"/>
  <c r="D43" i="86"/>
  <c r="H37" i="86"/>
  <c r="F38" i="86"/>
  <c r="C44" i="86"/>
  <c r="J36" i="86"/>
  <c r="K36" i="86" s="1"/>
  <c r="L36" i="86" s="1"/>
  <c r="G38" i="86"/>
  <c r="I37" i="86"/>
  <c r="W15" i="82" l="1"/>
  <c r="O15" i="82"/>
  <c r="I15" i="82"/>
  <c r="I37" i="88"/>
  <c r="F16" i="82"/>
  <c r="K36" i="88"/>
  <c r="L35" i="88"/>
  <c r="M35" i="88" s="1"/>
  <c r="N35" i="88"/>
  <c r="D40" i="88"/>
  <c r="E39" i="88"/>
  <c r="G39" i="88"/>
  <c r="H38" i="88"/>
  <c r="I38" i="88" s="1"/>
  <c r="C45" i="86"/>
  <c r="H38" i="86"/>
  <c r="F39" i="86"/>
  <c r="J37" i="86"/>
  <c r="K37" i="86" s="1"/>
  <c r="L37" i="86" s="1"/>
  <c r="G39" i="86"/>
  <c r="I38" i="86"/>
  <c r="D44" i="86"/>
  <c r="B45" i="86"/>
  <c r="Q15" i="82" l="1"/>
  <c r="G16" i="82"/>
  <c r="N16" i="82"/>
  <c r="V16" i="82"/>
  <c r="J38" i="86"/>
  <c r="K38" i="86" s="1"/>
  <c r="L38" i="86" s="1"/>
  <c r="D41" i="88"/>
  <c r="E40" i="88"/>
  <c r="G40" i="88"/>
  <c r="H39" i="88"/>
  <c r="I39" i="88" s="1"/>
  <c r="K37" i="88"/>
  <c r="L36" i="88"/>
  <c r="M36" i="88" s="1"/>
  <c r="N36" i="88"/>
  <c r="G40" i="86"/>
  <c r="I39" i="86"/>
  <c r="H39" i="86"/>
  <c r="F40" i="86"/>
  <c r="C46" i="86"/>
  <c r="D45" i="86"/>
  <c r="B46" i="86"/>
  <c r="W16" i="82" l="1"/>
  <c r="O16" i="82"/>
  <c r="I16" i="82"/>
  <c r="J16" i="82" s="1"/>
  <c r="J15" i="82" s="1"/>
  <c r="Y15" i="82"/>
  <c r="G41" i="88"/>
  <c r="H40" i="88"/>
  <c r="I40" i="88" s="1"/>
  <c r="K38" i="88"/>
  <c r="L37" i="88"/>
  <c r="N37" i="88"/>
  <c r="D42" i="88"/>
  <c r="E41" i="88"/>
  <c r="C47" i="86"/>
  <c r="H40" i="86"/>
  <c r="F41" i="86"/>
  <c r="J39" i="86"/>
  <c r="K39" i="86" s="1"/>
  <c r="L39" i="86" s="1"/>
  <c r="D46" i="86"/>
  <c r="B47" i="86"/>
  <c r="G41" i="86"/>
  <c r="I40" i="86"/>
  <c r="Y16" i="82" l="1"/>
  <c r="Q16" i="82"/>
  <c r="M37" i="88"/>
  <c r="F17" i="82"/>
  <c r="J40" i="86"/>
  <c r="K40" i="86" s="1"/>
  <c r="L40" i="86" s="1"/>
  <c r="K39" i="88"/>
  <c r="L38" i="88"/>
  <c r="M38" i="88" s="1"/>
  <c r="N38" i="88"/>
  <c r="D43" i="88"/>
  <c r="E42" i="88"/>
  <c r="G42" i="88"/>
  <c r="H41" i="88"/>
  <c r="I41" i="88" s="1"/>
  <c r="F69" i="86"/>
  <c r="H41" i="86"/>
  <c r="H69" i="86" s="1"/>
  <c r="F42" i="86"/>
  <c r="G42" i="86"/>
  <c r="F10" i="82"/>
  <c r="I41" i="86"/>
  <c r="C48" i="86"/>
  <c r="B48" i="86"/>
  <c r="D47" i="86"/>
  <c r="N10" i="82" l="1"/>
  <c r="F12" i="82"/>
  <c r="N12" i="82" s="1"/>
  <c r="V10" i="82"/>
  <c r="G17" i="82"/>
  <c r="F18" i="82"/>
  <c r="N17" i="82"/>
  <c r="V17" i="82"/>
  <c r="D44" i="88"/>
  <c r="E43" i="88"/>
  <c r="G43" i="88"/>
  <c r="H42" i="88"/>
  <c r="I42" i="88" s="1"/>
  <c r="K40" i="88"/>
  <c r="L39" i="88"/>
  <c r="M39" i="88" s="1"/>
  <c r="N39" i="88"/>
  <c r="J41" i="86"/>
  <c r="K41" i="86" s="1"/>
  <c r="I69" i="86"/>
  <c r="B49" i="86"/>
  <c r="D48" i="86"/>
  <c r="G43" i="86"/>
  <c r="I42" i="86"/>
  <c r="H42" i="86"/>
  <c r="F43" i="86"/>
  <c r="C49" i="86"/>
  <c r="F20" i="82" l="1"/>
  <c r="V12" i="82"/>
  <c r="G18" i="82"/>
  <c r="W17" i="82"/>
  <c r="V18" i="82"/>
  <c r="O17" i="82"/>
  <c r="N18" i="82"/>
  <c r="N20" i="82" s="1"/>
  <c r="J42" i="86"/>
  <c r="K42" i="86" s="1"/>
  <c r="L42" i="86" s="1"/>
  <c r="K41" i="88"/>
  <c r="L40" i="88"/>
  <c r="M40" i="88" s="1"/>
  <c r="N40" i="88"/>
  <c r="G44" i="88"/>
  <c r="H43" i="88"/>
  <c r="I43" i="88" s="1"/>
  <c r="D45" i="88"/>
  <c r="E44" i="88"/>
  <c r="B50" i="86"/>
  <c r="D49" i="86"/>
  <c r="C50" i="86"/>
  <c r="H43" i="86"/>
  <c r="F44" i="86"/>
  <c r="G44" i="86"/>
  <c r="I43" i="86"/>
  <c r="L41" i="86"/>
  <c r="L68" i="86" s="1"/>
  <c r="K69" i="86"/>
  <c r="V20" i="82" l="1"/>
  <c r="F21" i="82" s="1"/>
  <c r="Q17" i="82"/>
  <c r="O18" i="82"/>
  <c r="W18" i="82"/>
  <c r="I17" i="82"/>
  <c r="J17" i="82" s="1"/>
  <c r="G45" i="88"/>
  <c r="H44" i="88"/>
  <c r="I44" i="88" s="1"/>
  <c r="D46" i="88"/>
  <c r="E45" i="88"/>
  <c r="K42" i="88"/>
  <c r="L41" i="88"/>
  <c r="M41" i="88" s="1"/>
  <c r="N41" i="88"/>
  <c r="H44" i="86"/>
  <c r="F45" i="86"/>
  <c r="C51" i="86"/>
  <c r="B51" i="86"/>
  <c r="D50" i="86"/>
  <c r="J43" i="86"/>
  <c r="K43" i="86" s="1"/>
  <c r="L43" i="86" s="1"/>
  <c r="G45" i="86"/>
  <c r="I44" i="86"/>
  <c r="Q18" i="82" l="1"/>
  <c r="I18" i="82"/>
  <c r="Y17" i="82"/>
  <c r="J44" i="86"/>
  <c r="K44" i="86" s="1"/>
  <c r="L44" i="86" s="1"/>
  <c r="G46" i="88"/>
  <c r="H45" i="88"/>
  <c r="I45" i="88" s="1"/>
  <c r="D47" i="88"/>
  <c r="E46" i="88"/>
  <c r="K43" i="88"/>
  <c r="L42" i="88"/>
  <c r="M42" i="88" s="1"/>
  <c r="N42" i="88"/>
  <c r="C52" i="86"/>
  <c r="E51" i="86"/>
  <c r="G46" i="86"/>
  <c r="I45" i="86"/>
  <c r="H45" i="86"/>
  <c r="F46" i="86"/>
  <c r="B52" i="86"/>
  <c r="Y18" i="82" l="1"/>
  <c r="D48" i="88"/>
  <c r="E47" i="88"/>
  <c r="G47" i="88"/>
  <c r="H46" i="88"/>
  <c r="I46" i="88" s="1"/>
  <c r="K44" i="88"/>
  <c r="L43" i="88"/>
  <c r="M43" i="88" s="1"/>
  <c r="N43" i="88"/>
  <c r="J45" i="86"/>
  <c r="K45" i="86" s="1"/>
  <c r="L45" i="86" s="1"/>
  <c r="H46" i="86"/>
  <c r="F47" i="86"/>
  <c r="G47" i="86"/>
  <c r="I46" i="86"/>
  <c r="B53" i="86"/>
  <c r="D52" i="86"/>
  <c r="C53" i="86"/>
  <c r="J46" i="86" l="1"/>
  <c r="K46" i="86" s="1"/>
  <c r="L46" i="86"/>
  <c r="G48" i="88"/>
  <c r="H47" i="88"/>
  <c r="I47" i="88" s="1"/>
  <c r="D49" i="88"/>
  <c r="E48" i="88"/>
  <c r="K45" i="88"/>
  <c r="L44" i="88"/>
  <c r="M44" i="88" s="1"/>
  <c r="N44" i="88"/>
  <c r="G48" i="86"/>
  <c r="I47" i="86"/>
  <c r="H47" i="86"/>
  <c r="F48" i="86"/>
  <c r="B54" i="86"/>
  <c r="C54" i="86"/>
  <c r="J47" i="86" l="1"/>
  <c r="K47" i="86" s="1"/>
  <c r="L47" i="86" s="1"/>
  <c r="D50" i="88"/>
  <c r="E49" i="88"/>
  <c r="K46" i="88"/>
  <c r="L45" i="88"/>
  <c r="M45" i="88" s="1"/>
  <c r="N45" i="88"/>
  <c r="G49" i="88"/>
  <c r="H48" i="88"/>
  <c r="I48" i="88" s="1"/>
  <c r="B55" i="86"/>
  <c r="H48" i="86"/>
  <c r="F49" i="86"/>
  <c r="C55" i="86"/>
  <c r="G49" i="86"/>
  <c r="I48" i="86"/>
  <c r="J48" i="86" l="1"/>
  <c r="K48" i="86" s="1"/>
  <c r="L48" i="86" s="1"/>
  <c r="K47" i="88"/>
  <c r="L46" i="88"/>
  <c r="M46" i="88" s="1"/>
  <c r="N46" i="88"/>
  <c r="G50" i="88"/>
  <c r="H49" i="88"/>
  <c r="I49" i="88" s="1"/>
  <c r="D51" i="88"/>
  <c r="E50" i="88"/>
  <c r="G50" i="86"/>
  <c r="I49" i="86"/>
  <c r="C56" i="86"/>
  <c r="H49" i="86"/>
  <c r="F50" i="86"/>
  <c r="B56" i="86"/>
  <c r="G51" i="88" l="1"/>
  <c r="H50" i="88"/>
  <c r="I50" i="88" s="1"/>
  <c r="K48" i="88"/>
  <c r="L47" i="88"/>
  <c r="M47" i="88" s="1"/>
  <c r="N47" i="88"/>
  <c r="D52" i="88"/>
  <c r="E51" i="88"/>
  <c r="F51" i="86"/>
  <c r="H50" i="86"/>
  <c r="C57" i="86"/>
  <c r="B57" i="86"/>
  <c r="J49" i="86"/>
  <c r="K49" i="86" s="1"/>
  <c r="L49" i="86" s="1"/>
  <c r="G51" i="86"/>
  <c r="I50" i="86"/>
  <c r="K49" i="88" l="1"/>
  <c r="L48" i="88"/>
  <c r="M48" i="88" s="1"/>
  <c r="N48" i="88"/>
  <c r="D53" i="88"/>
  <c r="E52" i="88"/>
  <c r="G52" i="88"/>
  <c r="H51" i="88"/>
  <c r="I51" i="88" s="1"/>
  <c r="G52" i="86"/>
  <c r="I51" i="86"/>
  <c r="B58" i="86"/>
  <c r="C58" i="86"/>
  <c r="J50" i="86"/>
  <c r="K50" i="86" s="1"/>
  <c r="L50" i="86" s="1"/>
  <c r="H51" i="86"/>
  <c r="F52" i="86"/>
  <c r="K50" i="88" l="1"/>
  <c r="L49" i="88"/>
  <c r="M49" i="88" s="1"/>
  <c r="N49" i="88"/>
  <c r="D54" i="88"/>
  <c r="E53" i="88"/>
  <c r="G53" i="88"/>
  <c r="H52" i="88"/>
  <c r="I52" i="88" s="1"/>
  <c r="C59" i="86"/>
  <c r="B59" i="86"/>
  <c r="J51" i="86"/>
  <c r="K51" i="86" s="1"/>
  <c r="L51" i="86" s="1"/>
  <c r="F53" i="86"/>
  <c r="H52" i="86"/>
  <c r="G53" i="86"/>
  <c r="I52" i="86"/>
  <c r="K51" i="88" l="1"/>
  <c r="L50" i="88"/>
  <c r="M50" i="88" s="1"/>
  <c r="N50" i="88"/>
  <c r="D55" i="88"/>
  <c r="E54" i="88"/>
  <c r="G54" i="88"/>
  <c r="H53" i="88"/>
  <c r="I53" i="88" s="1"/>
  <c r="G54" i="86"/>
  <c r="I53" i="86"/>
  <c r="F54" i="86"/>
  <c r="H53" i="86"/>
  <c r="B60" i="86"/>
  <c r="J52" i="86"/>
  <c r="K52" i="86" s="1"/>
  <c r="L52" i="86" s="1"/>
  <c r="C60" i="86"/>
  <c r="D56" i="88" l="1"/>
  <c r="E55" i="88"/>
  <c r="G55" i="88"/>
  <c r="H54" i="88"/>
  <c r="I54" i="88" s="1"/>
  <c r="K52" i="88"/>
  <c r="L51" i="88"/>
  <c r="M51" i="88" s="1"/>
  <c r="N51" i="88"/>
  <c r="B61" i="86"/>
  <c r="J53" i="86"/>
  <c r="K53" i="86" s="1"/>
  <c r="L53" i="86" s="1"/>
  <c r="F55" i="86"/>
  <c r="H54" i="86"/>
  <c r="C61" i="86"/>
  <c r="G55" i="86"/>
  <c r="I54" i="86"/>
  <c r="K53" i="88" l="1"/>
  <c r="L52" i="88"/>
  <c r="M52" i="88" s="1"/>
  <c r="N52" i="88"/>
  <c r="G56" i="88"/>
  <c r="H55" i="88"/>
  <c r="I55" i="88" s="1"/>
  <c r="D57" i="88"/>
  <c r="E56" i="88"/>
  <c r="C62" i="86"/>
  <c r="G56" i="86"/>
  <c r="I55" i="86"/>
  <c r="F56" i="86"/>
  <c r="H55" i="86"/>
  <c r="B62" i="86"/>
  <c r="J54" i="86"/>
  <c r="K54" i="86" s="1"/>
  <c r="L54" i="86" s="1"/>
  <c r="D58" i="88" l="1"/>
  <c r="E57" i="88"/>
  <c r="G57" i="88"/>
  <c r="H56" i="88"/>
  <c r="I56" i="88" s="1"/>
  <c r="K54" i="88"/>
  <c r="L53" i="88"/>
  <c r="M53" i="88" s="1"/>
  <c r="N53" i="88"/>
  <c r="J55" i="86"/>
  <c r="K55" i="86" s="1"/>
  <c r="L55" i="86" s="1"/>
  <c r="B63" i="86"/>
  <c r="G57" i="86"/>
  <c r="I56" i="86"/>
  <c r="F57" i="86"/>
  <c r="H56" i="86"/>
  <c r="C63" i="86"/>
  <c r="D59" i="88" l="1"/>
  <c r="E58" i="88"/>
  <c r="K55" i="88"/>
  <c r="L54" i="88"/>
  <c r="M54" i="88" s="1"/>
  <c r="N54" i="88"/>
  <c r="G58" i="88"/>
  <c r="H57" i="88"/>
  <c r="I57" i="88" s="1"/>
  <c r="F58" i="86"/>
  <c r="H57" i="86"/>
  <c r="J56" i="86"/>
  <c r="K56" i="86" s="1"/>
  <c r="L56" i="86" s="1"/>
  <c r="B64" i="86"/>
  <c r="G58" i="86"/>
  <c r="I57" i="86"/>
  <c r="C64" i="86"/>
  <c r="J57" i="86" l="1"/>
  <c r="K57" i="86" s="1"/>
  <c r="L57" i="86" s="1"/>
  <c r="G59" i="88"/>
  <c r="H58" i="88"/>
  <c r="I58" i="88" s="1"/>
  <c r="K56" i="88"/>
  <c r="L55" i="88"/>
  <c r="M55" i="88" s="1"/>
  <c r="N55" i="88"/>
  <c r="D60" i="88"/>
  <c r="E59" i="88"/>
  <c r="C65" i="86"/>
  <c r="F59" i="86"/>
  <c r="H58" i="86"/>
  <c r="G59" i="86"/>
  <c r="I58" i="86"/>
  <c r="B65" i="86"/>
  <c r="J58" i="86" l="1"/>
  <c r="K58" i="86" s="1"/>
  <c r="L58" i="86" s="1"/>
  <c r="D61" i="88"/>
  <c r="E60" i="88"/>
  <c r="K57" i="88"/>
  <c r="L56" i="88"/>
  <c r="M56" i="88" s="1"/>
  <c r="N56" i="88"/>
  <c r="G60" i="88"/>
  <c r="H59" i="88"/>
  <c r="I59" i="88" s="1"/>
  <c r="B66" i="86"/>
  <c r="G60" i="86"/>
  <c r="I59" i="86"/>
  <c r="F60" i="86"/>
  <c r="H59" i="86"/>
  <c r="C66" i="86"/>
  <c r="G61" i="88" l="1"/>
  <c r="H61" i="88" s="1"/>
  <c r="H60" i="88"/>
  <c r="I60" i="88" s="1"/>
  <c r="K58" i="88"/>
  <c r="L57" i="88"/>
  <c r="M57" i="88" s="1"/>
  <c r="N57" i="88"/>
  <c r="E61" i="88"/>
  <c r="G61" i="86"/>
  <c r="I60" i="86"/>
  <c r="J59" i="86"/>
  <c r="K59" i="86" s="1"/>
  <c r="L59" i="86" s="1"/>
  <c r="F61" i="86"/>
  <c r="H60" i="86"/>
  <c r="I61" i="88" l="1"/>
  <c r="K59" i="88"/>
  <c r="L58" i="88"/>
  <c r="M58" i="88" s="1"/>
  <c r="N58" i="88"/>
  <c r="F62" i="86"/>
  <c r="H61" i="86"/>
  <c r="J60" i="86"/>
  <c r="K60" i="86" s="1"/>
  <c r="L60" i="86" s="1"/>
  <c r="G62" i="86"/>
  <c r="I61" i="86"/>
  <c r="J61" i="86" s="1"/>
  <c r="K61" i="86" s="1"/>
  <c r="L61" i="86" l="1"/>
  <c r="K60" i="88"/>
  <c r="L59" i="88"/>
  <c r="M59" i="88" s="1"/>
  <c r="N59" i="88"/>
  <c r="G63" i="86"/>
  <c r="I62" i="86"/>
  <c r="F63" i="86"/>
  <c r="H62" i="86"/>
  <c r="K61" i="88" l="1"/>
  <c r="L60" i="88"/>
  <c r="M60" i="88" s="1"/>
  <c r="N60" i="88"/>
  <c r="F64" i="86"/>
  <c r="H63" i="86"/>
  <c r="J62" i="86"/>
  <c r="K62" i="86" s="1"/>
  <c r="L62" i="86" s="1"/>
  <c r="G64" i="86"/>
  <c r="I63" i="86"/>
  <c r="J63" i="86" s="1"/>
  <c r="K63" i="86" s="1"/>
  <c r="L63" i="86" s="1"/>
  <c r="L61" i="88" l="1"/>
  <c r="M61" i="88" s="1"/>
  <c r="N61" i="88"/>
  <c r="G65" i="86"/>
  <c r="I64" i="86"/>
  <c r="F65" i="86"/>
  <c r="H64" i="86"/>
  <c r="F66" i="86" l="1"/>
  <c r="H66" i="86" s="1"/>
  <c r="H65" i="86"/>
  <c r="J64" i="86"/>
  <c r="K64" i="86" s="1"/>
  <c r="L64" i="86" s="1"/>
  <c r="G66" i="86"/>
  <c r="I66" i="86" s="1"/>
  <c r="J66" i="86" s="1"/>
  <c r="K66" i="86" s="1"/>
  <c r="I65" i="86"/>
  <c r="J65" i="86" s="1"/>
  <c r="K65" i="86" s="1"/>
  <c r="L65" i="86" s="1"/>
  <c r="L66" i="86" l="1"/>
  <c r="AQ56" i="71" l="1"/>
  <c r="H46" i="71" l="1"/>
  <c r="H44" i="71"/>
  <c r="H43" i="71"/>
  <c r="H41" i="71"/>
  <c r="H40" i="71"/>
  <c r="H39" i="71"/>
  <c r="H38" i="71"/>
  <c r="H37" i="71"/>
  <c r="H36" i="71"/>
  <c r="H33" i="71"/>
  <c r="H32" i="71"/>
  <c r="H30" i="71"/>
  <c r="H29" i="71"/>
  <c r="H27" i="71"/>
  <c r="H26" i="71"/>
  <c r="H18" i="71"/>
  <c r="H13" i="71"/>
  <c r="H12" i="71"/>
  <c r="H11" i="71" l="1"/>
  <c r="J37" i="71"/>
  <c r="G37" i="71" s="1"/>
  <c r="J38" i="71"/>
  <c r="G38" i="71" s="1"/>
  <c r="J39" i="71"/>
  <c r="G39" i="71" s="1"/>
  <c r="J40" i="71"/>
  <c r="G40" i="71" s="1"/>
  <c r="J41" i="71"/>
  <c r="G41" i="71" s="1"/>
  <c r="J42" i="71"/>
  <c r="G42" i="71" s="1"/>
  <c r="J43" i="71"/>
  <c r="G43" i="71" s="1"/>
  <c r="J44" i="71"/>
  <c r="J45" i="71"/>
  <c r="J46" i="71"/>
  <c r="G46" i="71" s="1"/>
  <c r="J6" i="71"/>
  <c r="G6" i="71" s="1"/>
  <c r="J7" i="71"/>
  <c r="G7" i="71" s="1"/>
  <c r="J8" i="71"/>
  <c r="G8" i="71" s="1"/>
  <c r="J9" i="71"/>
  <c r="G9" i="71" s="1"/>
  <c r="J10" i="71"/>
  <c r="G10" i="71" s="1"/>
  <c r="J12" i="71"/>
  <c r="G12" i="71" s="1"/>
  <c r="J13" i="71"/>
  <c r="G13" i="71" s="1"/>
  <c r="J14" i="71"/>
  <c r="G14" i="71" s="1"/>
  <c r="J15" i="71"/>
  <c r="G15" i="71" s="1"/>
  <c r="J16" i="71"/>
  <c r="G16" i="71" s="1"/>
  <c r="J17" i="71"/>
  <c r="G17" i="71" s="1"/>
  <c r="J18" i="71"/>
  <c r="G18" i="71" s="1"/>
  <c r="J19" i="71"/>
  <c r="G19" i="71" s="1"/>
  <c r="J20" i="71"/>
  <c r="G20" i="71" s="1"/>
  <c r="J21" i="71"/>
  <c r="G21" i="71" s="1"/>
  <c r="J22" i="71"/>
  <c r="G22" i="71" s="1"/>
  <c r="J23" i="71"/>
  <c r="G23" i="71" s="1"/>
  <c r="J24" i="71"/>
  <c r="G24" i="71" s="1"/>
  <c r="J25" i="71"/>
  <c r="G25" i="71" s="1"/>
  <c r="J26" i="71"/>
  <c r="G26" i="71" s="1"/>
  <c r="J27" i="71"/>
  <c r="G27" i="71" s="1"/>
  <c r="J28" i="71"/>
  <c r="G28" i="71" s="1"/>
  <c r="J29" i="71"/>
  <c r="G29" i="71" s="1"/>
  <c r="J30" i="71"/>
  <c r="G30" i="71" s="1"/>
  <c r="J31" i="71"/>
  <c r="G31" i="71" s="1"/>
  <c r="J32" i="71"/>
  <c r="B6" i="78" s="1"/>
  <c r="J33" i="71"/>
  <c r="G33" i="71" s="1"/>
  <c r="J34" i="71"/>
  <c r="G34" i="71" s="1"/>
  <c r="J35" i="71"/>
  <c r="G35" i="71" s="1"/>
  <c r="J36" i="71"/>
  <c r="G36" i="71" s="1"/>
  <c r="J5" i="71"/>
  <c r="G5" i="71" s="1"/>
  <c r="G6" i="77"/>
  <c r="M6" i="77" s="1"/>
  <c r="K6" i="77"/>
  <c r="G7" i="77"/>
  <c r="M7" i="77" s="1"/>
  <c r="H7" i="77"/>
  <c r="K7" i="77"/>
  <c r="G8" i="77"/>
  <c r="M8" i="77" s="1"/>
  <c r="H8" i="77"/>
  <c r="K8" i="77"/>
  <c r="G9" i="77"/>
  <c r="M9" i="77" s="1"/>
  <c r="K9" i="77"/>
  <c r="G10" i="77"/>
  <c r="M10" i="77" s="1"/>
  <c r="H10" i="77"/>
  <c r="K10" i="77"/>
  <c r="G11" i="77"/>
  <c r="M11" i="77" s="1"/>
  <c r="H11" i="77"/>
  <c r="K11" i="77"/>
  <c r="G12" i="77"/>
  <c r="H12" i="77"/>
  <c r="K12" i="77"/>
  <c r="M12" i="77"/>
  <c r="G13" i="77"/>
  <c r="H13" i="77" s="1"/>
  <c r="K13" i="77"/>
  <c r="M13" i="77"/>
  <c r="G14" i="77"/>
  <c r="H14" i="77"/>
  <c r="K14" i="77"/>
  <c r="M14" i="77"/>
  <c r="G15" i="77"/>
  <c r="M15" i="77" s="1"/>
  <c r="K15" i="77"/>
  <c r="G16" i="77"/>
  <c r="M16" i="77" s="1"/>
  <c r="K16" i="77"/>
  <c r="G17" i="77"/>
  <c r="M17" i="77" s="1"/>
  <c r="K17" i="77"/>
  <c r="G18" i="77"/>
  <c r="M18" i="77" s="1"/>
  <c r="K18" i="77"/>
  <c r="G19" i="77"/>
  <c r="H19" i="77" s="1"/>
  <c r="K19" i="77"/>
  <c r="M19" i="77" s="1"/>
  <c r="G20" i="77"/>
  <c r="M20" i="77" s="1"/>
  <c r="H20" i="77"/>
  <c r="K20" i="77"/>
  <c r="G21" i="77"/>
  <c r="M21" i="77" s="1"/>
  <c r="K21" i="77"/>
  <c r="G22" i="77"/>
  <c r="M22" i="77" s="1"/>
  <c r="H22" i="77"/>
  <c r="K22" i="77"/>
  <c r="G23" i="77"/>
  <c r="M23" i="77" s="1"/>
  <c r="H23" i="77"/>
  <c r="K23" i="77"/>
  <c r="G24" i="77"/>
  <c r="M24" i="77" s="1"/>
  <c r="H24" i="77"/>
  <c r="K24" i="77"/>
  <c r="G25" i="77"/>
  <c r="M25" i="77" s="1"/>
  <c r="K25" i="77"/>
  <c r="G26" i="77"/>
  <c r="M26" i="77" s="1"/>
  <c r="H26" i="77"/>
  <c r="K26" i="77"/>
  <c r="G27" i="77"/>
  <c r="H27" i="77"/>
  <c r="K27" i="77"/>
  <c r="G28" i="77"/>
  <c r="H28" i="77" s="1"/>
  <c r="K28" i="77"/>
  <c r="G29" i="77"/>
  <c r="H29" i="77" s="1"/>
  <c r="K29" i="77"/>
  <c r="G30" i="77"/>
  <c r="H30" i="77" s="1"/>
  <c r="K30" i="77"/>
  <c r="M30" i="77" s="1"/>
  <c r="G31" i="77"/>
  <c r="H31" i="77" s="1"/>
  <c r="K31" i="77"/>
  <c r="G32" i="77"/>
  <c r="H32" i="77" s="1"/>
  <c r="K32" i="77"/>
  <c r="G33" i="77"/>
  <c r="H33" i="77" s="1"/>
  <c r="K33" i="77"/>
  <c r="G34" i="77"/>
  <c r="H34" i="77" s="1"/>
  <c r="K34" i="77"/>
  <c r="G35" i="77"/>
  <c r="M35" i="77" s="1"/>
  <c r="H35" i="77"/>
  <c r="K35" i="77"/>
  <c r="G36" i="77"/>
  <c r="M36" i="77" s="1"/>
  <c r="H36" i="77"/>
  <c r="K36" i="77"/>
  <c r="G37" i="77"/>
  <c r="H37" i="77" s="1"/>
  <c r="K37" i="77"/>
  <c r="G38" i="77"/>
  <c r="H38" i="77"/>
  <c r="K38" i="77"/>
  <c r="M38" i="77" s="1"/>
  <c r="G39" i="77"/>
  <c r="H39" i="77"/>
  <c r="K39" i="77"/>
  <c r="G40" i="77"/>
  <c r="H40" i="77" s="1"/>
  <c r="K40" i="77"/>
  <c r="G41" i="77"/>
  <c r="H41" i="77" s="1"/>
  <c r="K41" i="77"/>
  <c r="G42" i="77"/>
  <c r="H42" i="77"/>
  <c r="K42" i="77"/>
  <c r="G43" i="77"/>
  <c r="M43" i="77" s="1"/>
  <c r="H43" i="77"/>
  <c r="K43" i="77"/>
  <c r="G44" i="77"/>
  <c r="H44" i="77"/>
  <c r="K44" i="77"/>
  <c r="G45" i="77"/>
  <c r="H45" i="77" s="1"/>
  <c r="K45" i="77"/>
  <c r="G46" i="77"/>
  <c r="H46" i="77"/>
  <c r="K46" i="77"/>
  <c r="G47" i="77"/>
  <c r="H47" i="77"/>
  <c r="K47" i="77"/>
  <c r="D48" i="77"/>
  <c r="J48" i="77"/>
  <c r="B7" i="78" l="1"/>
  <c r="C15" i="79"/>
  <c r="H17" i="77"/>
  <c r="H6" i="77"/>
  <c r="H18" i="77"/>
  <c r="H15" i="77"/>
  <c r="G32" i="71"/>
  <c r="G45" i="71"/>
  <c r="J1" i="71"/>
  <c r="G44" i="71"/>
  <c r="J11" i="71"/>
  <c r="G11" i="71" s="1"/>
  <c r="H56" i="71"/>
  <c r="M29" i="77"/>
  <c r="K48" i="77"/>
  <c r="H25" i="77"/>
  <c r="H21" i="77"/>
  <c r="H16" i="77"/>
  <c r="H9" i="77"/>
  <c r="M32" i="77"/>
  <c r="G48" i="77"/>
  <c r="B15" i="79" l="1"/>
  <c r="B8" i="78"/>
  <c r="C16" i="79"/>
  <c r="M48" i="77"/>
  <c r="H48" i="77"/>
  <c r="I53" i="71"/>
  <c r="J53" i="71" s="1"/>
  <c r="G53" i="71" s="1"/>
  <c r="I49" i="71"/>
  <c r="J49" i="71" s="1"/>
  <c r="G49" i="71" s="1"/>
  <c r="E55" i="71"/>
  <c r="E54" i="71"/>
  <c r="E53" i="71"/>
  <c r="E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B9" i="78" l="1"/>
  <c r="C17" i="79"/>
  <c r="B16" i="79"/>
  <c r="AL8" i="71"/>
  <c r="AH8" i="71"/>
  <c r="AJ8" i="71"/>
  <c r="AK8" i="71"/>
  <c r="AG8" i="71"/>
  <c r="AI8" i="71"/>
  <c r="AL16" i="71"/>
  <c r="AI16" i="71"/>
  <c r="AJ16" i="71"/>
  <c r="AK16" i="71"/>
  <c r="AJ28" i="71"/>
  <c r="AL28" i="71"/>
  <c r="AG28" i="71"/>
  <c r="AK28" i="71"/>
  <c r="AH28" i="71"/>
  <c r="AI28" i="71"/>
  <c r="AF28" i="71"/>
  <c r="AL5" i="71"/>
  <c r="AH5" i="71"/>
  <c r="AJ5" i="71"/>
  <c r="AF5" i="71"/>
  <c r="AK5" i="71"/>
  <c r="AG5" i="71"/>
  <c r="AI5" i="71"/>
  <c r="AH17" i="71"/>
  <c r="AL17" i="71"/>
  <c r="AJ17" i="71"/>
  <c r="AI17" i="71"/>
  <c r="AF17" i="71"/>
  <c r="AK17" i="71"/>
  <c r="AG17" i="71"/>
  <c r="AH25" i="71"/>
  <c r="AL25" i="71"/>
  <c r="AJ25" i="71"/>
  <c r="AI25" i="71"/>
  <c r="AG25" i="71"/>
  <c r="AK25" i="71"/>
  <c r="Y45" i="71"/>
  <c r="AC45" i="71"/>
  <c r="AG45" i="71"/>
  <c r="AL45" i="71"/>
  <c r="W45" i="71"/>
  <c r="AE45" i="71"/>
  <c r="AJ45" i="71"/>
  <c r="X45" i="71"/>
  <c r="Z45" i="71"/>
  <c r="AD45" i="71"/>
  <c r="V45" i="71"/>
  <c r="AI45" i="71"/>
  <c r="AH45" i="71"/>
  <c r="AA45" i="71"/>
  <c r="AB45" i="71"/>
  <c r="AF45" i="71"/>
  <c r="AK45" i="71"/>
  <c r="AI20" i="71"/>
  <c r="AF20" i="71"/>
  <c r="AK20" i="71"/>
  <c r="AJ20" i="71"/>
  <c r="AG20" i="71"/>
  <c r="AL20" i="71"/>
  <c r="AH20" i="71"/>
  <c r="AK6" i="71"/>
  <c r="AI6" i="71"/>
  <c r="AH6" i="71"/>
  <c r="AL6" i="71"/>
  <c r="AG6" i="71"/>
  <c r="AJ6" i="71"/>
  <c r="AL10" i="71"/>
  <c r="AH10" i="71"/>
  <c r="AF10" i="71"/>
  <c r="AK10" i="71"/>
  <c r="AG10" i="71"/>
  <c r="AJ10" i="71"/>
  <c r="AI10" i="71"/>
  <c r="AI14" i="71"/>
  <c r="AG14" i="71"/>
  <c r="AK14" i="71"/>
  <c r="AJ14" i="71"/>
  <c r="AF14" i="71"/>
  <c r="AH14" i="71"/>
  <c r="AL14" i="71"/>
  <c r="AK22" i="71"/>
  <c r="AG22" i="71"/>
  <c r="AH22" i="71"/>
  <c r="AL22" i="71"/>
  <c r="AI22" i="71"/>
  <c r="AJ22" i="71"/>
  <c r="AI34" i="71"/>
  <c r="AH34" i="71"/>
  <c r="AJ34" i="71"/>
  <c r="AK34" i="71"/>
  <c r="AL34" i="71"/>
  <c r="AI42" i="71"/>
  <c r="AF42" i="71"/>
  <c r="AK42" i="71"/>
  <c r="AJ42" i="71"/>
  <c r="AG42" i="71"/>
  <c r="AH42" i="71"/>
  <c r="AL42" i="71"/>
  <c r="AI24" i="71"/>
  <c r="AF24" i="71"/>
  <c r="AK24" i="71"/>
  <c r="AJ24" i="71"/>
  <c r="AG24" i="71"/>
  <c r="AH24" i="71"/>
  <c r="AL24" i="71"/>
  <c r="AJ9" i="71"/>
  <c r="AK9" i="71"/>
  <c r="AL9" i="71"/>
  <c r="AI9" i="71"/>
  <c r="AH9" i="71"/>
  <c r="AL21" i="71"/>
  <c r="AJ21" i="71"/>
  <c r="AI21" i="71"/>
  <c r="AH21" i="71"/>
  <c r="AK21" i="71"/>
  <c r="AM7" i="71"/>
  <c r="AN7" i="71" s="1"/>
  <c r="AI7" i="71"/>
  <c r="AF7" i="71"/>
  <c r="AG7" i="71"/>
  <c r="AJ7" i="71"/>
  <c r="AK7" i="71"/>
  <c r="AH7" i="71"/>
  <c r="AL7" i="71"/>
  <c r="AG15" i="71"/>
  <c r="AK15" i="71"/>
  <c r="AF15" i="71"/>
  <c r="AH15" i="71"/>
  <c r="AL15" i="71"/>
  <c r="AI15" i="71"/>
  <c r="AJ15" i="71"/>
  <c r="AM19" i="71"/>
  <c r="AK19" i="71"/>
  <c r="AI19" i="71"/>
  <c r="AH19" i="71"/>
  <c r="AL19" i="71"/>
  <c r="AG19" i="71"/>
  <c r="AJ19" i="71"/>
  <c r="AM23" i="71"/>
  <c r="AJ23" i="71"/>
  <c r="AH23" i="71"/>
  <c r="AK23" i="71"/>
  <c r="AL23" i="71"/>
  <c r="AI23" i="71"/>
  <c r="AG23" i="71"/>
  <c r="AM31" i="71"/>
  <c r="AI31" i="71"/>
  <c r="AK31" i="71"/>
  <c r="AJ31" i="71"/>
  <c r="AL31" i="71"/>
  <c r="AM35" i="71"/>
  <c r="AJ35" i="71"/>
  <c r="AL35" i="71"/>
  <c r="AG35" i="71"/>
  <c r="AK35" i="71"/>
  <c r="AH35" i="71"/>
  <c r="AI35" i="71"/>
  <c r="AF35" i="71"/>
  <c r="AM27" i="71"/>
  <c r="AN27" i="71" s="1"/>
  <c r="AE27" i="71"/>
  <c r="AC27" i="71"/>
  <c r="AH27" i="71"/>
  <c r="Y27" i="71"/>
  <c r="W27" i="71"/>
  <c r="AL27" i="71"/>
  <c r="AJ27" i="71"/>
  <c r="AK27" i="71"/>
  <c r="AD27" i="71"/>
  <c r="AB27" i="71"/>
  <c r="AI27" i="71"/>
  <c r="AF27" i="71"/>
  <c r="Z27" i="71"/>
  <c r="AA27" i="71"/>
  <c r="X27" i="71"/>
  <c r="AG27" i="71"/>
  <c r="AM39" i="71"/>
  <c r="AN39" i="71" s="1"/>
  <c r="AF39" i="71"/>
  <c r="AE39" i="71"/>
  <c r="AG39" i="71"/>
  <c r="AH39" i="71"/>
  <c r="AB39" i="71"/>
  <c r="AA39" i="71"/>
  <c r="AC39" i="71"/>
  <c r="Z39" i="71"/>
  <c r="X39" i="71"/>
  <c r="Y39" i="71"/>
  <c r="AI39" i="71"/>
  <c r="AD39" i="71"/>
  <c r="W39" i="71"/>
  <c r="AL39" i="71"/>
  <c r="AJ39" i="71"/>
  <c r="AK39" i="71"/>
  <c r="AM43" i="71"/>
  <c r="AN43" i="71" s="1"/>
  <c r="AL43" i="71"/>
  <c r="AH43" i="71"/>
  <c r="AD43" i="71"/>
  <c r="Z43" i="71"/>
  <c r="V43" i="71"/>
  <c r="R43" i="71"/>
  <c r="AB43" i="71"/>
  <c r="T43" i="71"/>
  <c r="AI43" i="71"/>
  <c r="W43" i="71"/>
  <c r="AK43" i="71"/>
  <c r="AG43" i="71"/>
  <c r="AC43" i="71"/>
  <c r="Y43" i="71"/>
  <c r="U43" i="71"/>
  <c r="Q43" i="71"/>
  <c r="AJ43" i="71"/>
  <c r="AF43" i="71"/>
  <c r="X43" i="71"/>
  <c r="P43" i="71"/>
  <c r="AE43" i="71"/>
  <c r="AA43" i="71"/>
  <c r="S43" i="71"/>
  <c r="AG12" i="71"/>
  <c r="AI12" i="71"/>
  <c r="AH12" i="71"/>
  <c r="AF12" i="71"/>
  <c r="AD12" i="71"/>
  <c r="AK12" i="71"/>
  <c r="AE12" i="71"/>
  <c r="Z12" i="71"/>
  <c r="AC12" i="71"/>
  <c r="AA12" i="71"/>
  <c r="AB12" i="71"/>
  <c r="AJ12" i="71"/>
  <c r="AL12" i="71"/>
  <c r="AD32" i="71"/>
  <c r="N32" i="71"/>
  <c r="Y32" i="71"/>
  <c r="AI32" i="71"/>
  <c r="S32" i="71"/>
  <c r="T32" i="71"/>
  <c r="AF32" i="71"/>
  <c r="AH32" i="71"/>
  <c r="AK32" i="71"/>
  <c r="Q32" i="71"/>
  <c r="W32" i="71"/>
  <c r="P32" i="71"/>
  <c r="Z32" i="71"/>
  <c r="AG32" i="71"/>
  <c r="M32" i="71"/>
  <c r="O32" i="71"/>
  <c r="AB32" i="71"/>
  <c r="V32" i="71"/>
  <c r="AC32" i="71"/>
  <c r="AE32" i="71"/>
  <c r="K32" i="71"/>
  <c r="X32" i="71"/>
  <c r="AL32" i="71"/>
  <c r="R32" i="71"/>
  <c r="U32" i="71"/>
  <c r="AA32" i="71"/>
  <c r="AJ32" i="71"/>
  <c r="L32" i="71"/>
  <c r="AH36" i="71"/>
  <c r="AG36" i="71"/>
  <c r="AE36" i="71"/>
  <c r="AF36" i="71"/>
  <c r="AD36" i="71"/>
  <c r="AC36" i="71"/>
  <c r="AA36" i="71"/>
  <c r="AB36" i="71"/>
  <c r="Z36" i="71"/>
  <c r="W36" i="71"/>
  <c r="AK36" i="71"/>
  <c r="X36" i="71"/>
  <c r="Y36" i="71"/>
  <c r="AJ36" i="71"/>
  <c r="AL36" i="71"/>
  <c r="AI36" i="71"/>
  <c r="AA40" i="71"/>
  <c r="Z40" i="71"/>
  <c r="AG40" i="71"/>
  <c r="AI40" i="71"/>
  <c r="AD40" i="71"/>
  <c r="AC40" i="71"/>
  <c r="AE40" i="71"/>
  <c r="AJ40" i="71"/>
  <c r="AK40" i="71"/>
  <c r="AL40" i="71"/>
  <c r="AF40" i="71"/>
  <c r="AH40" i="71"/>
  <c r="AB40" i="71"/>
  <c r="AI44" i="71"/>
  <c r="AE44" i="71"/>
  <c r="AA44" i="71"/>
  <c r="W44" i="71"/>
  <c r="S44" i="71"/>
  <c r="O44" i="71"/>
  <c r="K44" i="71"/>
  <c r="AK44" i="71"/>
  <c r="Y44" i="71"/>
  <c r="M44" i="71"/>
  <c r="AJ44" i="71"/>
  <c r="AB44" i="71"/>
  <c r="P44" i="71"/>
  <c r="AL44" i="71"/>
  <c r="AH44" i="71"/>
  <c r="AD44" i="71"/>
  <c r="Z44" i="71"/>
  <c r="V44" i="71"/>
  <c r="R44" i="71"/>
  <c r="N44" i="71"/>
  <c r="AG44" i="71"/>
  <c r="AC44" i="71"/>
  <c r="U44" i="71"/>
  <c r="Q44" i="71"/>
  <c r="AF44" i="71"/>
  <c r="X44" i="71"/>
  <c r="T44" i="71"/>
  <c r="L44" i="71"/>
  <c r="AG13" i="71"/>
  <c r="AF13" i="71"/>
  <c r="AE13" i="71"/>
  <c r="AH13" i="71"/>
  <c r="AJ13" i="71"/>
  <c r="AA13" i="71"/>
  <c r="Z13" i="71"/>
  <c r="AK13" i="71"/>
  <c r="AB13" i="71"/>
  <c r="W13" i="71"/>
  <c r="AC13" i="71"/>
  <c r="X13" i="71"/>
  <c r="AL13" i="71"/>
  <c r="Y13" i="71"/>
  <c r="AI13" i="71"/>
  <c r="AD13" i="71"/>
  <c r="AE29" i="71"/>
  <c r="AL29" i="71"/>
  <c r="AC29" i="71"/>
  <c r="AJ29" i="71"/>
  <c r="AK29" i="71"/>
  <c r="AB29" i="71"/>
  <c r="AF29" i="71"/>
  <c r="AI29" i="71"/>
  <c r="AH29" i="71"/>
  <c r="AG29" i="71"/>
  <c r="AD29" i="71"/>
  <c r="AH33" i="71"/>
  <c r="R33" i="71"/>
  <c r="AC33" i="71"/>
  <c r="M33" i="71"/>
  <c r="W33" i="71"/>
  <c r="X33" i="71"/>
  <c r="T33" i="71"/>
  <c r="AD33" i="71"/>
  <c r="N33" i="71"/>
  <c r="Y33" i="71"/>
  <c r="AI33" i="71"/>
  <c r="S33" i="71"/>
  <c r="AJ33" i="71"/>
  <c r="AF33" i="71"/>
  <c r="Z33" i="71"/>
  <c r="U33" i="71"/>
  <c r="O33" i="71"/>
  <c r="P33" i="71"/>
  <c r="V33" i="71"/>
  <c r="Q33" i="71"/>
  <c r="K33" i="71"/>
  <c r="AK33" i="71"/>
  <c r="AE33" i="71"/>
  <c r="AB33" i="71"/>
  <c r="AL33" i="71"/>
  <c r="AG33" i="71"/>
  <c r="AA33" i="71"/>
  <c r="L33" i="71"/>
  <c r="AJ37" i="71"/>
  <c r="AK37" i="71"/>
  <c r="AH37" i="71"/>
  <c r="AF37" i="71"/>
  <c r="AC37" i="71"/>
  <c r="AI37" i="71"/>
  <c r="AD37" i="71"/>
  <c r="AE37" i="71"/>
  <c r="AL37" i="71"/>
  <c r="AG37" i="71"/>
  <c r="AH41" i="71"/>
  <c r="AG41" i="71"/>
  <c r="AA41" i="71"/>
  <c r="AD41" i="71"/>
  <c r="AC41" i="71"/>
  <c r="AJ41" i="71"/>
  <c r="AI41" i="71"/>
  <c r="AL41" i="71"/>
  <c r="AE41" i="71"/>
  <c r="Z41" i="71"/>
  <c r="AB41" i="71"/>
  <c r="AK41" i="71"/>
  <c r="AF41" i="71"/>
  <c r="AD11" i="71"/>
  <c r="W11" i="71"/>
  <c r="AJ11" i="71"/>
  <c r="AG11" i="71"/>
  <c r="AH11" i="71"/>
  <c r="X11" i="71"/>
  <c r="AM11" i="71"/>
  <c r="AN11" i="71" s="1"/>
  <c r="AK11" i="71"/>
  <c r="AL11" i="71"/>
  <c r="AB11" i="71"/>
  <c r="Y11" i="71"/>
  <c r="AE11" i="71"/>
  <c r="Z11" i="71"/>
  <c r="AA11" i="71"/>
  <c r="AF11" i="71"/>
  <c r="AC11" i="71"/>
  <c r="AI11" i="71"/>
  <c r="AM18" i="71"/>
  <c r="AN18" i="71" s="1"/>
  <c r="AK18" i="71"/>
  <c r="AJ18" i="71"/>
  <c r="AI18" i="71"/>
  <c r="AL18" i="71"/>
  <c r="AC18" i="71"/>
  <c r="X18" i="71"/>
  <c r="AH18" i="71"/>
  <c r="Y18" i="71"/>
  <c r="AE18" i="71"/>
  <c r="AD18" i="71"/>
  <c r="AF18" i="71"/>
  <c r="AA18" i="71"/>
  <c r="Z18" i="71"/>
  <c r="W18" i="71"/>
  <c r="AG18" i="71"/>
  <c r="AB18" i="71"/>
  <c r="T26" i="71"/>
  <c r="AJ26" i="71"/>
  <c r="AH26" i="71"/>
  <c r="AE26" i="71"/>
  <c r="Y26" i="71"/>
  <c r="AD26" i="71"/>
  <c r="AA26" i="71"/>
  <c r="AF26" i="71"/>
  <c r="Q26" i="71"/>
  <c r="AK26" i="71"/>
  <c r="AL26" i="71"/>
  <c r="P26" i="71"/>
  <c r="AN26" i="71"/>
  <c r="O26" i="71"/>
  <c r="U26" i="71"/>
  <c r="N26" i="71"/>
  <c r="X26" i="71"/>
  <c r="W26" i="71"/>
  <c r="AC26" i="71"/>
  <c r="R26" i="71"/>
  <c r="S26" i="71"/>
  <c r="Z26" i="71"/>
  <c r="AI26" i="71"/>
  <c r="AM26" i="71"/>
  <c r="AG26" i="71"/>
  <c r="AB26" i="71"/>
  <c r="V26" i="71"/>
  <c r="AD30" i="71"/>
  <c r="N30" i="71"/>
  <c r="AI30" i="71"/>
  <c r="AG30" i="71"/>
  <c r="Q30" i="71"/>
  <c r="AE30" i="71"/>
  <c r="Z30" i="71"/>
  <c r="X30" i="71"/>
  <c r="AK30" i="71"/>
  <c r="AF30" i="71"/>
  <c r="O30" i="71"/>
  <c r="V30" i="71"/>
  <c r="P30" i="71"/>
  <c r="AC30" i="71"/>
  <c r="AB30" i="71"/>
  <c r="AL30" i="71"/>
  <c r="R30" i="71"/>
  <c r="AA30" i="71"/>
  <c r="Y30" i="71"/>
  <c r="T30" i="71"/>
  <c r="AH30" i="71"/>
  <c r="AJ30" i="71"/>
  <c r="S30" i="71"/>
  <c r="U30" i="71"/>
  <c r="W30" i="71"/>
  <c r="AF38" i="71"/>
  <c r="AE38" i="71"/>
  <c r="AG38" i="71"/>
  <c r="AH38" i="71"/>
  <c r="X38" i="71"/>
  <c r="AK38" i="71"/>
  <c r="Z38" i="71"/>
  <c r="AI38" i="71"/>
  <c r="AC38" i="71"/>
  <c r="AL38" i="71"/>
  <c r="AJ38" i="71"/>
  <c r="AA38" i="71"/>
  <c r="Y38" i="71"/>
  <c r="AB38" i="71"/>
  <c r="W38" i="71"/>
  <c r="AD38" i="71"/>
  <c r="AI46" i="71"/>
  <c r="AE46" i="71"/>
  <c r="AA46" i="71"/>
  <c r="W46" i="71"/>
  <c r="AG46" i="71"/>
  <c r="AC46" i="71"/>
  <c r="AF46" i="71"/>
  <c r="AL46" i="71"/>
  <c r="AH46" i="71"/>
  <c r="AD46" i="71"/>
  <c r="Z46" i="71"/>
  <c r="AK46" i="71"/>
  <c r="Y46" i="71"/>
  <c r="AJ46" i="71"/>
  <c r="AB46" i="71"/>
  <c r="X46" i="71"/>
  <c r="AN19" i="71"/>
  <c r="AN23" i="71"/>
  <c r="AN31" i="71"/>
  <c r="AN35" i="71"/>
  <c r="AM5" i="71"/>
  <c r="AN5" i="71" s="1"/>
  <c r="AM9" i="71"/>
  <c r="AM13" i="71"/>
  <c r="AM17" i="71"/>
  <c r="AM25" i="71"/>
  <c r="AM29" i="71"/>
  <c r="AM33" i="71"/>
  <c r="AM37" i="71"/>
  <c r="AM41" i="71"/>
  <c r="AM45" i="71"/>
  <c r="AM8" i="71"/>
  <c r="AM12" i="71"/>
  <c r="AM20" i="71"/>
  <c r="AM24" i="71"/>
  <c r="AN53" i="71"/>
  <c r="AN49" i="71"/>
  <c r="AM49" i="71"/>
  <c r="AM6" i="71"/>
  <c r="AM10" i="71"/>
  <c r="AM14" i="71"/>
  <c r="AM22" i="71"/>
  <c r="AM30" i="71"/>
  <c r="AM34" i="71"/>
  <c r="AM38" i="71"/>
  <c r="AM42" i="71"/>
  <c r="AM46" i="71"/>
  <c r="AM28" i="71"/>
  <c r="AM32" i="71"/>
  <c r="AM36" i="71"/>
  <c r="AM40" i="71"/>
  <c r="AM44" i="71"/>
  <c r="AM15" i="71"/>
  <c r="AM21" i="71"/>
  <c r="AM16" i="71"/>
  <c r="B17" i="79" l="1"/>
  <c r="B10" i="78"/>
  <c r="C18" i="79"/>
  <c r="AO23" i="71"/>
  <c r="AS23" i="71" s="1"/>
  <c r="K56" i="71"/>
  <c r="C6" i="78" s="1"/>
  <c r="E15" i="79" s="1"/>
  <c r="L56" i="71"/>
  <c r="C7" i="78" s="1"/>
  <c r="E16" i="79" s="1"/>
  <c r="S56" i="71"/>
  <c r="C14" i="78" s="1"/>
  <c r="E23" i="79" s="1"/>
  <c r="Q56" i="71"/>
  <c r="C12" i="78" s="1"/>
  <c r="E21" i="79" s="1"/>
  <c r="T56" i="71"/>
  <c r="C15" i="78" s="1"/>
  <c r="E24" i="79" s="1"/>
  <c r="AF56" i="71"/>
  <c r="C27" i="78" s="1"/>
  <c r="E36" i="79" s="1"/>
  <c r="R56" i="71"/>
  <c r="C13" i="78" s="1"/>
  <c r="E22" i="79" s="1"/>
  <c r="P56" i="71"/>
  <c r="C11" i="78" s="1"/>
  <c r="E20" i="79" s="1"/>
  <c r="AA56" i="71"/>
  <c r="C22" i="78" s="1"/>
  <c r="E31" i="79" s="1"/>
  <c r="AB56" i="71"/>
  <c r="C23" i="78" s="1"/>
  <c r="E32" i="79" s="1"/>
  <c r="X56" i="71"/>
  <c r="C19" i="78" s="1"/>
  <c r="E28" i="79" s="1"/>
  <c r="V56" i="71"/>
  <c r="C17" i="78" s="1"/>
  <c r="E26" i="79" s="1"/>
  <c r="U56" i="71"/>
  <c r="C16" i="78" s="1"/>
  <c r="E25" i="79" s="1"/>
  <c r="AI56" i="71"/>
  <c r="C30" i="78" s="1"/>
  <c r="E39" i="79" s="1"/>
  <c r="Z56" i="71"/>
  <c r="C21" i="78" s="1"/>
  <c r="E30" i="79" s="1"/>
  <c r="AH56" i="71"/>
  <c r="C29" i="78" s="1"/>
  <c r="E38" i="79" s="1"/>
  <c r="AD56" i="71"/>
  <c r="C25" i="78" s="1"/>
  <c r="E34" i="79" s="1"/>
  <c r="M56" i="71"/>
  <c r="C8" i="78" s="1"/>
  <c r="E17" i="79" s="1"/>
  <c r="O56" i="71"/>
  <c r="C10" i="78" s="1"/>
  <c r="E19" i="79" s="1"/>
  <c r="AC56" i="71"/>
  <c r="C24" i="78" s="1"/>
  <c r="E33" i="79" s="1"/>
  <c r="AE56" i="71"/>
  <c r="C26" i="78" s="1"/>
  <c r="E35" i="79" s="1"/>
  <c r="AG56" i="71"/>
  <c r="C28" i="78" s="1"/>
  <c r="E37" i="79" s="1"/>
  <c r="Y56" i="71"/>
  <c r="C20" i="78" s="1"/>
  <c r="E29" i="79" s="1"/>
  <c r="N56" i="71"/>
  <c r="C9" i="78" s="1"/>
  <c r="E18" i="79" s="1"/>
  <c r="W56" i="71"/>
  <c r="C18" i="78" s="1"/>
  <c r="E27" i="79" s="1"/>
  <c r="AO18" i="71"/>
  <c r="AS18" i="71" s="1"/>
  <c r="AO39" i="71"/>
  <c r="AS39" i="71" s="1"/>
  <c r="AO49" i="71"/>
  <c r="AS49" i="71" s="1"/>
  <c r="AO11" i="71"/>
  <c r="AS11" i="71" s="1"/>
  <c r="AO53" i="71"/>
  <c r="AS53" i="71" s="1"/>
  <c r="AO43" i="71"/>
  <c r="AS43" i="71" s="1"/>
  <c r="AO35" i="71"/>
  <c r="AS35" i="71" s="1"/>
  <c r="AO27" i="71"/>
  <c r="AS27" i="71" s="1"/>
  <c r="AN34" i="71"/>
  <c r="AN9" i="71"/>
  <c r="AN16" i="71"/>
  <c r="AN6" i="71"/>
  <c r="AN42" i="71"/>
  <c r="AO42" i="71" s="1"/>
  <c r="AS42" i="71" s="1"/>
  <c r="AN22" i="71"/>
  <c r="AN8" i="71"/>
  <c r="AN17" i="71"/>
  <c r="AO17" i="71" s="1"/>
  <c r="AS17" i="71" s="1"/>
  <c r="AN28" i="71"/>
  <c r="AO28" i="71" s="1"/>
  <c r="AS28" i="71" s="1"/>
  <c r="AN10" i="71"/>
  <c r="AN20" i="71"/>
  <c r="AN45" i="71"/>
  <c r="AN25" i="71"/>
  <c r="AN21" i="71"/>
  <c r="AN15" i="71"/>
  <c r="AO15" i="71" s="1"/>
  <c r="AS15" i="71" s="1"/>
  <c r="AN14" i="71"/>
  <c r="AN24" i="71"/>
  <c r="AN44" i="71"/>
  <c r="AO44" i="71" s="1"/>
  <c r="AS44" i="71" s="1"/>
  <c r="AN37" i="71"/>
  <c r="AN40" i="71"/>
  <c r="AN33" i="71"/>
  <c r="AN36" i="71"/>
  <c r="AO36" i="71" s="1"/>
  <c r="AS36" i="71" s="1"/>
  <c r="AN29" i="71"/>
  <c r="AN46" i="71"/>
  <c r="AN30" i="71"/>
  <c r="AO30" i="71" s="1"/>
  <c r="AS30" i="71" s="1"/>
  <c r="AN13" i="71"/>
  <c r="AN32" i="71"/>
  <c r="AN38" i="71"/>
  <c r="AN12" i="71"/>
  <c r="AN41" i="71"/>
  <c r="E54" i="79" l="1"/>
  <c r="B11" i="78"/>
  <c r="C19" i="79"/>
  <c r="G15" i="79"/>
  <c r="E53" i="79"/>
  <c r="B43" i="80"/>
  <c r="L39" i="80" s="1"/>
  <c r="C23" i="82"/>
  <c r="E64" i="79"/>
  <c r="L45" i="80" s="1"/>
  <c r="E59" i="79"/>
  <c r="L42" i="80" s="1"/>
  <c r="B18" i="79"/>
  <c r="AI58" i="71"/>
  <c r="AO14" i="71"/>
  <c r="AS14" i="71" s="1"/>
  <c r="AO6" i="71"/>
  <c r="AS6" i="71" s="1"/>
  <c r="AO31" i="71"/>
  <c r="AS31" i="71" s="1"/>
  <c r="AO13" i="71"/>
  <c r="AS13" i="71" s="1"/>
  <c r="AO33" i="71"/>
  <c r="AS33" i="71" s="1"/>
  <c r="AO32" i="71"/>
  <c r="AS32" i="71" s="1"/>
  <c r="AO41" i="71"/>
  <c r="AS41" i="71" s="1"/>
  <c r="AO7" i="71"/>
  <c r="AS7" i="71" s="1"/>
  <c r="AO40" i="71"/>
  <c r="AS40" i="71" s="1"/>
  <c r="AO38" i="71"/>
  <c r="AS38" i="71" s="1"/>
  <c r="AO46" i="71"/>
  <c r="AS46" i="71" s="1"/>
  <c r="AO29" i="71"/>
  <c r="AS29" i="71" s="1"/>
  <c r="AO45" i="71"/>
  <c r="AS45" i="71" s="1"/>
  <c r="AO12" i="71"/>
  <c r="AS12" i="71" s="1"/>
  <c r="AO21" i="71"/>
  <c r="AS21" i="71" s="1"/>
  <c r="AO37" i="71"/>
  <c r="AS37" i="71" s="1"/>
  <c r="AO19" i="71"/>
  <c r="AS19" i="71" s="1"/>
  <c r="G16" i="79" l="1"/>
  <c r="I15" i="79"/>
  <c r="C26" i="82"/>
  <c r="S23" i="82"/>
  <c r="K23" i="82"/>
  <c r="E23" i="82"/>
  <c r="B19" i="79"/>
  <c r="B12" i="78"/>
  <c r="C20" i="79"/>
  <c r="E58" i="79"/>
  <c r="E63" i="79"/>
  <c r="AO9" i="71"/>
  <c r="AS9" i="71" s="1"/>
  <c r="AO22" i="71"/>
  <c r="AS22" i="71" s="1"/>
  <c r="AO10" i="71"/>
  <c r="AS10" i="71" s="1"/>
  <c r="AO20" i="71"/>
  <c r="AS20" i="71" s="1"/>
  <c r="AO26" i="71"/>
  <c r="AS26" i="71" s="1"/>
  <c r="AO16" i="71"/>
  <c r="AS16" i="71" s="1"/>
  <c r="AO8" i="71"/>
  <c r="AS8" i="71" s="1"/>
  <c r="AO24" i="71"/>
  <c r="AS24" i="71" s="1"/>
  <c r="AO25" i="71"/>
  <c r="AS25" i="71" s="1"/>
  <c r="S26" i="82" l="1"/>
  <c r="U23" i="82"/>
  <c r="B20" i="79"/>
  <c r="E26" i="82"/>
  <c r="G23" i="82"/>
  <c r="G26" i="82" s="1"/>
  <c r="B13" i="78"/>
  <c r="C21" i="79"/>
  <c r="K26" i="82"/>
  <c r="C27" i="82" s="1"/>
  <c r="M23" i="82"/>
  <c r="G17" i="79"/>
  <c r="I16" i="79"/>
  <c r="AO34" i="71"/>
  <c r="AS34" i="71" s="1"/>
  <c r="M26" i="82" l="1"/>
  <c r="O23" i="82"/>
  <c r="O26" i="82" s="1"/>
  <c r="I17" i="79"/>
  <c r="G18" i="79"/>
  <c r="B21" i="79"/>
  <c r="U26" i="82"/>
  <c r="W23" i="82"/>
  <c r="B14" i="78"/>
  <c r="C22" i="79"/>
  <c r="AO5" i="71"/>
  <c r="AS5" i="71" s="1"/>
  <c r="G19" i="79" l="1"/>
  <c r="I18" i="79"/>
  <c r="B15" i="78"/>
  <c r="C23" i="79"/>
  <c r="B22" i="79"/>
  <c r="W26" i="82"/>
  <c r="G27" i="82" s="1"/>
  <c r="E27" i="82"/>
  <c r="J3" i="69"/>
  <c r="N3" i="69"/>
  <c r="T3" i="69" s="1"/>
  <c r="O3" i="69"/>
  <c r="P3" i="69" s="1"/>
  <c r="I47" i="71" s="1"/>
  <c r="Q3" i="69"/>
  <c r="R3" i="69"/>
  <c r="Y3" i="69" s="1"/>
  <c r="S3" i="69"/>
  <c r="Z3" i="69" s="1"/>
  <c r="W3" i="69"/>
  <c r="J4" i="69"/>
  <c r="Q4" i="69" s="1"/>
  <c r="N4" i="69"/>
  <c r="O4" i="69"/>
  <c r="P4" i="69" s="1"/>
  <c r="J5" i="69"/>
  <c r="S5" i="69" s="1"/>
  <c r="Q5" i="69"/>
  <c r="J6" i="69"/>
  <c r="R6" i="69" s="1"/>
  <c r="N6" i="69"/>
  <c r="T6" i="69" s="1"/>
  <c r="O6" i="69"/>
  <c r="P6" i="69" s="1"/>
  <c r="Q6" i="69"/>
  <c r="W6" i="69" s="1"/>
  <c r="J7" i="69"/>
  <c r="S7" i="69" s="1"/>
  <c r="Z7" i="69" s="1"/>
  <c r="N7" i="69"/>
  <c r="T7" i="69" s="1"/>
  <c r="O7" i="69"/>
  <c r="P7" i="69" s="1"/>
  <c r="Q7" i="69"/>
  <c r="R7" i="69"/>
  <c r="N8" i="69"/>
  <c r="T8" i="69" s="1"/>
  <c r="AA8" i="69" s="1"/>
  <c r="O8" i="69"/>
  <c r="U8" i="69" s="1"/>
  <c r="P8" i="69"/>
  <c r="Q8" i="69"/>
  <c r="W8" i="69" s="1"/>
  <c r="R8" i="69"/>
  <c r="S8" i="69"/>
  <c r="J9" i="69"/>
  <c r="U9" i="69" s="1"/>
  <c r="Q9" i="69"/>
  <c r="W9" i="69" s="1"/>
  <c r="R9" i="69"/>
  <c r="S9" i="69"/>
  <c r="T9" i="69"/>
  <c r="J10" i="69"/>
  <c r="R10" i="69" s="1"/>
  <c r="M10" i="69"/>
  <c r="S10" i="69" s="1"/>
  <c r="N10" i="69"/>
  <c r="O10" i="69" s="1"/>
  <c r="Q10" i="69"/>
  <c r="W10" i="69" s="1"/>
  <c r="J11" i="69"/>
  <c r="R11" i="69" s="1"/>
  <c r="M11" i="69"/>
  <c r="Q11" i="69"/>
  <c r="K12" i="69"/>
  <c r="L12" i="69"/>
  <c r="B16" i="78" l="1"/>
  <c r="C24" i="79"/>
  <c r="B23" i="79"/>
  <c r="G20" i="79"/>
  <c r="I19" i="79"/>
  <c r="W4" i="69"/>
  <c r="X7" i="69"/>
  <c r="Y8" i="69"/>
  <c r="V7" i="69"/>
  <c r="I51" i="71"/>
  <c r="J51" i="71" s="1"/>
  <c r="G51" i="71" s="1"/>
  <c r="V8" i="69"/>
  <c r="I52" i="71"/>
  <c r="J52" i="71" s="1"/>
  <c r="G52" i="71" s="1"/>
  <c r="Y7" i="69"/>
  <c r="AA9" i="69"/>
  <c r="V5" i="69"/>
  <c r="R4" i="69"/>
  <c r="X3" i="69"/>
  <c r="Z8" i="69"/>
  <c r="Z9" i="69"/>
  <c r="J47" i="71"/>
  <c r="V6" i="69"/>
  <c r="I50" i="71"/>
  <c r="J50" i="71" s="1"/>
  <c r="G50" i="71" s="1"/>
  <c r="X9" i="69"/>
  <c r="S4" i="69"/>
  <c r="Z4" i="69" s="1"/>
  <c r="X8" i="69"/>
  <c r="W7" i="69"/>
  <c r="V4" i="69"/>
  <c r="I48" i="71"/>
  <c r="J48" i="71" s="1"/>
  <c r="G48" i="71" s="1"/>
  <c r="X6" i="69"/>
  <c r="Y9" i="69"/>
  <c r="U5" i="69"/>
  <c r="AA5" i="69" s="1"/>
  <c r="V9" i="69"/>
  <c r="AB9" i="69" s="1"/>
  <c r="S6" i="69"/>
  <c r="Z6" i="69" s="1"/>
  <c r="T5" i="69"/>
  <c r="R5" i="69"/>
  <c r="Y5" i="69" s="1"/>
  <c r="T4" i="69"/>
  <c r="P10" i="69"/>
  <c r="U10" i="69"/>
  <c r="V3" i="69"/>
  <c r="W11" i="69"/>
  <c r="W12" i="69" s="1"/>
  <c r="X11" i="69"/>
  <c r="Y10" i="69"/>
  <c r="Z5" i="69"/>
  <c r="N11" i="69"/>
  <c r="N12" i="69" s="1"/>
  <c r="S11" i="69"/>
  <c r="AB8" i="69"/>
  <c r="Q12" i="69"/>
  <c r="M12" i="69"/>
  <c r="X10" i="69"/>
  <c r="T10" i="69"/>
  <c r="Z10" i="69" s="1"/>
  <c r="U7" i="69"/>
  <c r="AA7" i="69" s="1"/>
  <c r="U6" i="69"/>
  <c r="AA6" i="69" s="1"/>
  <c r="U4" i="69"/>
  <c r="U3" i="69"/>
  <c r="G21" i="79" l="1"/>
  <c r="I20" i="79"/>
  <c r="B24" i="79"/>
  <c r="C25" i="79"/>
  <c r="B17" i="78"/>
  <c r="AL50" i="71"/>
  <c r="AM50" i="71"/>
  <c r="AN50" i="71"/>
  <c r="X5" i="69"/>
  <c r="AL52" i="71"/>
  <c r="AN52" i="71"/>
  <c r="AM52" i="71"/>
  <c r="AJ52" i="71"/>
  <c r="AK52" i="71"/>
  <c r="Y4" i="69"/>
  <c r="AB6" i="69"/>
  <c r="AL48" i="71"/>
  <c r="AN48" i="71"/>
  <c r="AK48" i="71"/>
  <c r="AM48" i="71"/>
  <c r="G47" i="71"/>
  <c r="AB4" i="69"/>
  <c r="X4" i="69"/>
  <c r="X12" i="69" s="1"/>
  <c r="AB5" i="69"/>
  <c r="V10" i="69"/>
  <c r="I54" i="71"/>
  <c r="J54" i="71" s="1"/>
  <c r="G54" i="71" s="1"/>
  <c r="R12" i="69"/>
  <c r="AL51" i="71"/>
  <c r="AK51" i="71"/>
  <c r="AJ51" i="71"/>
  <c r="AM51" i="71"/>
  <c r="AN51" i="71"/>
  <c r="Y6" i="69"/>
  <c r="AB3" i="69"/>
  <c r="AB7" i="69"/>
  <c r="AA4" i="69"/>
  <c r="Y11" i="69"/>
  <c r="S12" i="69"/>
  <c r="AA3" i="69"/>
  <c r="AA10" i="69"/>
  <c r="AB10" i="69"/>
  <c r="O11" i="69"/>
  <c r="T11" i="69"/>
  <c r="T12" i="69"/>
  <c r="B25" i="79" l="1"/>
  <c r="G22" i="79"/>
  <c r="I21" i="79"/>
  <c r="B18" i="78"/>
  <c r="C26" i="79"/>
  <c r="AO52" i="71"/>
  <c r="AS52" i="71" s="1"/>
  <c r="AO50" i="71"/>
  <c r="AS50" i="71" s="1"/>
  <c r="AO48" i="71"/>
  <c r="AS48" i="71" s="1"/>
  <c r="AO51" i="71"/>
  <c r="AS51" i="71" s="1"/>
  <c r="AJ56" i="71"/>
  <c r="C31" i="78" s="1"/>
  <c r="E40" i="79" s="1"/>
  <c r="I56" i="71"/>
  <c r="AL47" i="71"/>
  <c r="AK47" i="71"/>
  <c r="AM47" i="71"/>
  <c r="AN47" i="71"/>
  <c r="AK54" i="71"/>
  <c r="AN54" i="71"/>
  <c r="AM54" i="71"/>
  <c r="AL54" i="71"/>
  <c r="Y12" i="69"/>
  <c r="J56" i="71"/>
  <c r="P11" i="69"/>
  <c r="I55" i="71" s="1"/>
  <c r="J55" i="71" s="1"/>
  <c r="U11" i="69"/>
  <c r="U12" i="69" s="1"/>
  <c r="O12" i="69"/>
  <c r="Z11" i="69"/>
  <c r="Z12" i="69" s="1"/>
  <c r="G23" i="79" l="1"/>
  <c r="I22" i="79"/>
  <c r="B19" i="78"/>
  <c r="C27" i="79"/>
  <c r="B26" i="79"/>
  <c r="C53" i="79"/>
  <c r="G55" i="71"/>
  <c r="AO47" i="71"/>
  <c r="AS47" i="71" s="1"/>
  <c r="AO54" i="71"/>
  <c r="AS54" i="71" s="1"/>
  <c r="AA11" i="69"/>
  <c r="AA12" i="69" s="1"/>
  <c r="V11" i="69"/>
  <c r="P12" i="69"/>
  <c r="B20" i="78" l="1"/>
  <c r="C28" i="79"/>
  <c r="D18" i="79"/>
  <c r="D20" i="79"/>
  <c r="D26" i="79"/>
  <c r="D16" i="79"/>
  <c r="D15" i="79"/>
  <c r="F15" i="79" s="1"/>
  <c r="H15" i="79" s="1"/>
  <c r="J15" i="79" s="1"/>
  <c r="K15" i="79" s="1"/>
  <c r="D21" i="79"/>
  <c r="D24" i="79"/>
  <c r="D19" i="79"/>
  <c r="D17" i="79"/>
  <c r="D22" i="79"/>
  <c r="D25" i="79"/>
  <c r="D23" i="79"/>
  <c r="C58" i="79"/>
  <c r="C63" i="79"/>
  <c r="B27" i="79"/>
  <c r="G24" i="79"/>
  <c r="I23" i="79"/>
  <c r="AM55" i="71"/>
  <c r="AM56" i="71" s="1"/>
  <c r="C34" i="78" s="1"/>
  <c r="E43" i="79" s="1"/>
  <c r="AL55" i="71"/>
  <c r="AL56" i="71" s="1"/>
  <c r="C33" i="78" s="1"/>
  <c r="E42" i="79" s="1"/>
  <c r="AK55" i="71"/>
  <c r="AN55" i="71"/>
  <c r="AN56" i="71" s="1"/>
  <c r="C35" i="78" s="1"/>
  <c r="V12" i="69"/>
  <c r="AB11" i="69"/>
  <c r="AB12" i="69" s="1"/>
  <c r="F16" i="79" l="1"/>
  <c r="H16" i="79" s="1"/>
  <c r="J16" i="79" s="1"/>
  <c r="K16" i="79" s="1"/>
  <c r="L16" i="79" s="1"/>
  <c r="L15" i="79"/>
  <c r="C36" i="78"/>
  <c r="E44" i="79"/>
  <c r="F17" i="79"/>
  <c r="H17" i="79" s="1"/>
  <c r="J17" i="79" s="1"/>
  <c r="K17" i="79" s="1"/>
  <c r="L17" i="79" s="1"/>
  <c r="B28" i="79"/>
  <c r="G25" i="79"/>
  <c r="I24" i="79"/>
  <c r="F18" i="79"/>
  <c r="H18" i="79" s="1"/>
  <c r="J18" i="79" s="1"/>
  <c r="K18" i="79" s="1"/>
  <c r="L18" i="79" s="1"/>
  <c r="B21" i="78"/>
  <c r="C29" i="79"/>
  <c r="AO55" i="71"/>
  <c r="AS55" i="71" s="1"/>
  <c r="AK56" i="71"/>
  <c r="C32" i="78" s="1"/>
  <c r="E41" i="79" s="1"/>
  <c r="AO56" i="71"/>
  <c r="C37" i="78" l="1"/>
  <c r="E45" i="79"/>
  <c r="F19" i="79"/>
  <c r="B29" i="79"/>
  <c r="B22" i="78"/>
  <c r="C30" i="79"/>
  <c r="G26" i="79"/>
  <c r="I25" i="79"/>
  <c r="AJ10" i="50"/>
  <c r="AJ9" i="50"/>
  <c r="AJ8" i="50"/>
  <c r="AK8" i="50" s="1"/>
  <c r="AK9" i="50" s="1"/>
  <c r="AK10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N7" i="50"/>
  <c r="AN8" i="50" s="1"/>
  <c r="AN9" i="50" s="1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7" i="50"/>
  <c r="AK7" i="50" s="1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P8" i="50" s="1"/>
  <c r="P9" i="50" s="1"/>
  <c r="P10" i="50" s="1"/>
  <c r="P11" i="50" s="1"/>
  <c r="P12" i="50" s="1"/>
  <c r="P13" i="50" s="1"/>
  <c r="P14" i="50" s="1"/>
  <c r="P15" i="50" s="1"/>
  <c r="P16" i="50" s="1"/>
  <c r="P17" i="50" s="1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H19" i="79" l="1"/>
  <c r="J19" i="79" s="1"/>
  <c r="K19" i="79" s="1"/>
  <c r="F20" i="79"/>
  <c r="G53" i="79"/>
  <c r="G27" i="79"/>
  <c r="I26" i="79"/>
  <c r="B30" i="79"/>
  <c r="B23" i="78"/>
  <c r="C31" i="79"/>
  <c r="C38" i="78"/>
  <c r="E46" i="79"/>
  <c r="AH6" i="50"/>
  <c r="AN6" i="50"/>
  <c r="M6" i="50"/>
  <c r="S6" i="50"/>
  <c r="Y6" i="50" s="1"/>
  <c r="C39" i="78" l="1"/>
  <c r="E47" i="79"/>
  <c r="B24" i="78"/>
  <c r="C32" i="79"/>
  <c r="G28" i="79"/>
  <c r="I27" i="79"/>
  <c r="G58" i="79"/>
  <c r="G63" i="79"/>
  <c r="H20" i="79"/>
  <c r="J20" i="79" s="1"/>
  <c r="K20" i="79" s="1"/>
  <c r="L20" i="79" s="1"/>
  <c r="F21" i="79"/>
  <c r="B31" i="79"/>
  <c r="L19" i="79"/>
  <c r="J34" i="83"/>
  <c r="H34" i="83"/>
  <c r="J47" i="83"/>
  <c r="H47" i="83"/>
  <c r="I47" i="83" s="1"/>
  <c r="K47" i="83"/>
  <c r="B25" i="78" l="1"/>
  <c r="C33" i="79"/>
  <c r="H21" i="79"/>
  <c r="J21" i="79" s="1"/>
  <c r="K21" i="79" s="1"/>
  <c r="L21" i="79" s="1"/>
  <c r="F22" i="79"/>
  <c r="B32" i="79"/>
  <c r="G29" i="79"/>
  <c r="I28" i="79"/>
  <c r="C40" i="78"/>
  <c r="E48" i="79"/>
  <c r="I34" i="83"/>
  <c r="L47" i="83"/>
  <c r="M47" i="83" s="1"/>
  <c r="K34" i="83"/>
  <c r="C41" i="78" l="1"/>
  <c r="E50" i="79" s="1"/>
  <c r="E49" i="79"/>
  <c r="H22" i="79"/>
  <c r="J22" i="79" s="1"/>
  <c r="K22" i="79" s="1"/>
  <c r="F23" i="79"/>
  <c r="G30" i="79"/>
  <c r="I29" i="79"/>
  <c r="B33" i="79"/>
  <c r="B26" i="78"/>
  <c r="C34" i="79"/>
  <c r="L34" i="83"/>
  <c r="M34" i="83" s="1"/>
  <c r="H7" i="83"/>
  <c r="E55" i="79" l="1"/>
  <c r="B27" i="78"/>
  <c r="C35" i="79"/>
  <c r="G31" i="79"/>
  <c r="I30" i="79"/>
  <c r="B34" i="79"/>
  <c r="L22" i="79"/>
  <c r="H23" i="79"/>
  <c r="J23" i="79" s="1"/>
  <c r="K23" i="79" s="1"/>
  <c r="L23" i="79" s="1"/>
  <c r="F24" i="79"/>
  <c r="E60" i="79"/>
  <c r="E65" i="79"/>
  <c r="E7" i="83"/>
  <c r="J33" i="83"/>
  <c r="H33" i="83"/>
  <c r="H36" i="83"/>
  <c r="J36" i="83"/>
  <c r="J48" i="83"/>
  <c r="H48" i="83"/>
  <c r="I48" i="83" s="1"/>
  <c r="G7" i="83"/>
  <c r="I7" i="83" s="1"/>
  <c r="J46" i="83"/>
  <c r="H46" i="83"/>
  <c r="I46" i="83" s="1"/>
  <c r="J35" i="83"/>
  <c r="H35" i="83"/>
  <c r="H49" i="83"/>
  <c r="I49" i="83" s="1"/>
  <c r="J49" i="83"/>
  <c r="B53" i="83"/>
  <c r="K36" i="83"/>
  <c r="K48" i="83"/>
  <c r="G20" i="83"/>
  <c r="G32" i="79" l="1"/>
  <c r="I31" i="79"/>
  <c r="H24" i="79"/>
  <c r="J24" i="79" s="1"/>
  <c r="K24" i="79" s="1"/>
  <c r="L24" i="79" s="1"/>
  <c r="F25" i="79"/>
  <c r="B35" i="79"/>
  <c r="B28" i="78"/>
  <c r="C36" i="79"/>
  <c r="I35" i="83"/>
  <c r="I36" i="83"/>
  <c r="L36" i="83" s="1"/>
  <c r="M36" i="83" s="1"/>
  <c r="I33" i="83"/>
  <c r="H20" i="83"/>
  <c r="I20" i="83" s="1"/>
  <c r="J20" i="83" s="1"/>
  <c r="L48" i="83"/>
  <c r="M48" i="83" s="1"/>
  <c r="H36" i="84"/>
  <c r="J36" i="84"/>
  <c r="K33" i="83"/>
  <c r="G53" i="83"/>
  <c r="J35" i="84"/>
  <c r="H35" i="84"/>
  <c r="J48" i="84"/>
  <c r="H48" i="84"/>
  <c r="I48" i="84" s="1"/>
  <c r="H49" i="84"/>
  <c r="I49" i="84" s="1"/>
  <c r="J49" i="84"/>
  <c r="H45" i="83"/>
  <c r="H53" i="83" s="1"/>
  <c r="J45" i="83"/>
  <c r="J53" i="83" s="1"/>
  <c r="C53" i="83"/>
  <c r="K49" i="83"/>
  <c r="L49" i="83" s="1"/>
  <c r="M49" i="83" s="1"/>
  <c r="K46" i="83"/>
  <c r="L46" i="83" s="1"/>
  <c r="M46" i="83" s="1"/>
  <c r="H45" i="84"/>
  <c r="I45" i="84" s="1"/>
  <c r="J45" i="84"/>
  <c r="K48" i="84"/>
  <c r="K49" i="84"/>
  <c r="K35" i="83"/>
  <c r="L35" i="83" s="1"/>
  <c r="M35" i="83" s="1"/>
  <c r="K36" i="84"/>
  <c r="B36" i="79" l="1"/>
  <c r="H25" i="79"/>
  <c r="J25" i="79" s="1"/>
  <c r="K25" i="79" s="1"/>
  <c r="L25" i="79" s="1"/>
  <c r="F26" i="79"/>
  <c r="H26" i="79" s="1"/>
  <c r="J26" i="79" s="1"/>
  <c r="K26" i="79" s="1"/>
  <c r="G33" i="79"/>
  <c r="I32" i="79"/>
  <c r="B29" i="78"/>
  <c r="C37" i="79"/>
  <c r="L33" i="83"/>
  <c r="M33" i="83" s="1"/>
  <c r="H9" i="83"/>
  <c r="I35" i="84"/>
  <c r="I45" i="83"/>
  <c r="I53" i="83" s="1"/>
  <c r="L49" i="84"/>
  <c r="M49" i="84" s="1"/>
  <c r="D53" i="83"/>
  <c r="K45" i="83"/>
  <c r="K53" i="83" s="1"/>
  <c r="K54" i="83" s="1"/>
  <c r="K45" i="84"/>
  <c r="L45" i="84" s="1"/>
  <c r="L48" i="84"/>
  <c r="M48" i="84" s="1"/>
  <c r="I36" i="84"/>
  <c r="H32" i="84"/>
  <c r="I32" i="84" s="1"/>
  <c r="J32" i="84"/>
  <c r="K35" i="84"/>
  <c r="H6" i="83"/>
  <c r="B30" i="78" l="1"/>
  <c r="C38" i="79"/>
  <c r="G34" i="79"/>
  <c r="I33" i="79"/>
  <c r="B37" i="79"/>
  <c r="L26" i="79"/>
  <c r="L53" i="79" s="1"/>
  <c r="K53" i="79"/>
  <c r="L35" i="84"/>
  <c r="M35" i="84" s="1"/>
  <c r="E6" i="83"/>
  <c r="E9" i="83"/>
  <c r="K32" i="84"/>
  <c r="L32" i="84" s="1"/>
  <c r="G8" i="84"/>
  <c r="H21" i="84" s="1"/>
  <c r="M45" i="84"/>
  <c r="G6" i="83"/>
  <c r="I6" i="83" s="1"/>
  <c r="L45" i="83"/>
  <c r="G8" i="83"/>
  <c r="G9" i="83"/>
  <c r="I9" i="83" s="1"/>
  <c r="L36" i="84"/>
  <c r="M36" i="84" s="1"/>
  <c r="H9" i="84"/>
  <c r="G22" i="83"/>
  <c r="H8" i="84"/>
  <c r="G19" i="83"/>
  <c r="G21" i="83"/>
  <c r="H8" i="83"/>
  <c r="L58" i="79" l="1"/>
  <c r="L63" i="79"/>
  <c r="G35" i="79"/>
  <c r="I34" i="79"/>
  <c r="K58" i="79"/>
  <c r="K63" i="79"/>
  <c r="C72" i="79"/>
  <c r="C70" i="79" s="1"/>
  <c r="C71" i="79" s="1"/>
  <c r="B38" i="79"/>
  <c r="B36" i="80"/>
  <c r="C54" i="79"/>
  <c r="D9" i="82" s="1"/>
  <c r="C39" i="79"/>
  <c r="B31" i="78"/>
  <c r="H19" i="83"/>
  <c r="I19" i="83" s="1"/>
  <c r="J19" i="83" s="1"/>
  <c r="E8" i="84"/>
  <c r="H22" i="83"/>
  <c r="I22" i="83" s="1"/>
  <c r="J22" i="83" s="1"/>
  <c r="L53" i="83"/>
  <c r="M45" i="83"/>
  <c r="M53" i="83" s="1"/>
  <c r="I8" i="83"/>
  <c r="H21" i="83"/>
  <c r="I21" i="83" s="1"/>
  <c r="G5" i="84"/>
  <c r="H18" i="84" s="1"/>
  <c r="G9" i="84"/>
  <c r="I9" i="84" s="1"/>
  <c r="I8" i="84"/>
  <c r="E9" i="84"/>
  <c r="M32" i="84"/>
  <c r="E8" i="83"/>
  <c r="G22" i="84"/>
  <c r="G21" i="84"/>
  <c r="I21" i="84" s="1"/>
  <c r="G36" i="79" l="1"/>
  <c r="I35" i="79"/>
  <c r="B32" i="78"/>
  <c r="C40" i="79"/>
  <c r="B39" i="79"/>
  <c r="L12" i="80"/>
  <c r="D35" i="79"/>
  <c r="D32" i="79"/>
  <c r="D33" i="79"/>
  <c r="D37" i="79"/>
  <c r="D34" i="79"/>
  <c r="D30" i="79"/>
  <c r="D29" i="79"/>
  <c r="D28" i="79"/>
  <c r="D31" i="79"/>
  <c r="D38" i="79"/>
  <c r="D27" i="79"/>
  <c r="F27" i="79" s="1"/>
  <c r="H27" i="79" s="1"/>
  <c r="J27" i="79" s="1"/>
  <c r="K27" i="79" s="1"/>
  <c r="D36" i="79"/>
  <c r="C9" i="82"/>
  <c r="C59" i="79"/>
  <c r="C64" i="79"/>
  <c r="J21" i="83"/>
  <c r="G18" i="84"/>
  <c r="J21" i="84"/>
  <c r="H22" i="84"/>
  <c r="I22" i="84" s="1"/>
  <c r="J22" i="84" s="1"/>
  <c r="E9" i="82" l="1"/>
  <c r="K9" i="82"/>
  <c r="S9" i="82"/>
  <c r="N12" i="80"/>
  <c r="L27" i="79"/>
  <c r="F28" i="79"/>
  <c r="H28" i="79" s="1"/>
  <c r="J28" i="79" s="1"/>
  <c r="K28" i="79" s="1"/>
  <c r="L28" i="79" s="1"/>
  <c r="R51" i="80"/>
  <c r="R53" i="80" s="1"/>
  <c r="R57" i="80" s="1"/>
  <c r="R60" i="80" s="1"/>
  <c r="R61" i="80" s="1"/>
  <c r="R62" i="80" s="1"/>
  <c r="H9" i="82" s="1"/>
  <c r="L32" i="80"/>
  <c r="B40" i="79"/>
  <c r="G37" i="79"/>
  <c r="I36" i="79"/>
  <c r="B33" i="78"/>
  <c r="C41" i="79"/>
  <c r="H5" i="84"/>
  <c r="E5" i="84"/>
  <c r="I18" i="84"/>
  <c r="B34" i="78" l="1"/>
  <c r="C42" i="79"/>
  <c r="G38" i="79"/>
  <c r="I37" i="79"/>
  <c r="P32" i="80"/>
  <c r="L35" i="80"/>
  <c r="L34" i="80"/>
  <c r="L36" i="80" s="1"/>
  <c r="L50" i="80" s="1"/>
  <c r="M50" i="80" s="1"/>
  <c r="X9" i="82"/>
  <c r="P9" i="82"/>
  <c r="U9" i="82"/>
  <c r="G9" i="82"/>
  <c r="M9" i="82"/>
  <c r="O9" i="82" s="1"/>
  <c r="B41" i="79"/>
  <c r="F29" i="79"/>
  <c r="O12" i="80"/>
  <c r="N13" i="80"/>
  <c r="N18" i="80"/>
  <c r="I5" i="84"/>
  <c r="B35" i="78" l="1"/>
  <c r="C43" i="79"/>
  <c r="N51" i="80"/>
  <c r="N50" i="80"/>
  <c r="P34" i="80"/>
  <c r="P35" i="80"/>
  <c r="O13" i="80"/>
  <c r="L9" i="82"/>
  <c r="O18" i="80"/>
  <c r="H29" i="79"/>
  <c r="J29" i="79" s="1"/>
  <c r="K29" i="79" s="1"/>
  <c r="F30" i="79"/>
  <c r="P12" i="80"/>
  <c r="W9" i="82"/>
  <c r="T9" i="82"/>
  <c r="C36" i="80"/>
  <c r="M17" i="80" s="1"/>
  <c r="G39" i="79"/>
  <c r="I38" i="79"/>
  <c r="G54" i="79"/>
  <c r="Q9" i="82"/>
  <c r="B42" i="79"/>
  <c r="J18" i="84"/>
  <c r="G40" i="79" l="1"/>
  <c r="I39" i="79"/>
  <c r="G59" i="79"/>
  <c r="G64" i="79"/>
  <c r="C10" i="82"/>
  <c r="L29" i="79"/>
  <c r="Y9" i="82"/>
  <c r="L40" i="80"/>
  <c r="N17" i="80"/>
  <c r="M19" i="80"/>
  <c r="H30" i="79"/>
  <c r="J30" i="79" s="1"/>
  <c r="K30" i="79" s="1"/>
  <c r="L30" i="79" s="1"/>
  <c r="F31" i="79"/>
  <c r="P36" i="80"/>
  <c r="Q12" i="80"/>
  <c r="D10" i="82"/>
  <c r="B43" i="79"/>
  <c r="P13" i="80"/>
  <c r="P18" i="80"/>
  <c r="O51" i="80"/>
  <c r="P52" i="80" s="1"/>
  <c r="I9" i="82" s="1"/>
  <c r="J9" i="82" s="1"/>
  <c r="O50" i="80"/>
  <c r="B36" i="78"/>
  <c r="C44" i="79"/>
  <c r="J57" i="71" s="1"/>
  <c r="B53" i="84"/>
  <c r="B41" i="84"/>
  <c r="O17" i="80" l="1"/>
  <c r="N19" i="80"/>
  <c r="R12" i="80"/>
  <c r="Q13" i="80"/>
  <c r="Q14" i="80" s="1"/>
  <c r="E10" i="82"/>
  <c r="S10" i="82"/>
  <c r="K10" i="82"/>
  <c r="P14" i="80"/>
  <c r="B44" i="79"/>
  <c r="Q18" i="80"/>
  <c r="T10" i="82"/>
  <c r="H31" i="79"/>
  <c r="J31" i="79" s="1"/>
  <c r="K31" i="79" s="1"/>
  <c r="F32" i="79"/>
  <c r="L54" i="80"/>
  <c r="L43" i="80"/>
  <c r="L46" i="80"/>
  <c r="G41" i="79"/>
  <c r="I40" i="79"/>
  <c r="B37" i="78"/>
  <c r="C45" i="79"/>
  <c r="J47" i="84"/>
  <c r="J53" i="84" s="1"/>
  <c r="H47" i="84"/>
  <c r="H53" i="84" s="1"/>
  <c r="C53" i="84"/>
  <c r="G53" i="84"/>
  <c r="G42" i="79" l="1"/>
  <c r="I41" i="79"/>
  <c r="S12" i="80"/>
  <c r="B45" i="79"/>
  <c r="M10" i="82"/>
  <c r="O10" i="82" s="1"/>
  <c r="U10" i="82"/>
  <c r="G10" i="82"/>
  <c r="R13" i="80"/>
  <c r="H32" i="79"/>
  <c r="J32" i="79" s="1"/>
  <c r="K32" i="79" s="1"/>
  <c r="L32" i="79" s="1"/>
  <c r="F33" i="79"/>
  <c r="L10" i="82"/>
  <c r="B38" i="78"/>
  <c r="C46" i="79"/>
  <c r="L31" i="79"/>
  <c r="R18" i="80"/>
  <c r="P17" i="80"/>
  <c r="O19" i="80"/>
  <c r="I47" i="84"/>
  <c r="K47" i="84"/>
  <c r="K53" i="84" s="1"/>
  <c r="K54" i="84" s="1"/>
  <c r="D53" i="84"/>
  <c r="G41" i="84"/>
  <c r="K34" i="84"/>
  <c r="K41" i="84" s="1"/>
  <c r="D41" i="84"/>
  <c r="J34" i="84"/>
  <c r="J41" i="84" s="1"/>
  <c r="H34" i="84"/>
  <c r="H41" i="84" s="1"/>
  <c r="C41" i="84"/>
  <c r="S18" i="80" l="1"/>
  <c r="Q17" i="80"/>
  <c r="P19" i="80"/>
  <c r="B46" i="79"/>
  <c r="H33" i="79"/>
  <c r="J33" i="79" s="1"/>
  <c r="K33" i="79" s="1"/>
  <c r="F34" i="79"/>
  <c r="W10" i="82"/>
  <c r="S13" i="80"/>
  <c r="S14" i="80" s="1"/>
  <c r="T12" i="80"/>
  <c r="B39" i="78"/>
  <c r="C47" i="79"/>
  <c r="R14" i="80"/>
  <c r="G43" i="79"/>
  <c r="I42" i="79"/>
  <c r="L47" i="84"/>
  <c r="L53" i="84" s="1"/>
  <c r="I53" i="84"/>
  <c r="I34" i="84"/>
  <c r="K42" i="84"/>
  <c r="G44" i="79" l="1"/>
  <c r="I43" i="79"/>
  <c r="U12" i="80"/>
  <c r="T13" i="80"/>
  <c r="H34" i="79"/>
  <c r="J34" i="79" s="1"/>
  <c r="K34" i="79" s="1"/>
  <c r="L34" i="79" s="1"/>
  <c r="F35" i="79"/>
  <c r="B47" i="79"/>
  <c r="R17" i="80"/>
  <c r="Q19" i="80"/>
  <c r="L33" i="79"/>
  <c r="B40" i="78"/>
  <c r="C48" i="79"/>
  <c r="T18" i="80"/>
  <c r="M47" i="84"/>
  <c r="M53" i="84" s="1"/>
  <c r="B14" i="84"/>
  <c r="L34" i="84"/>
  <c r="L41" i="84" s="1"/>
  <c r="I41" i="84"/>
  <c r="U18" i="80" l="1"/>
  <c r="B48" i="79"/>
  <c r="B41" i="78"/>
  <c r="C50" i="79" s="1"/>
  <c r="C49" i="79"/>
  <c r="H35" i="79"/>
  <c r="J35" i="79" s="1"/>
  <c r="K35" i="79" s="1"/>
  <c r="F36" i="79"/>
  <c r="T14" i="80"/>
  <c r="G45" i="79"/>
  <c r="I44" i="79"/>
  <c r="S17" i="80"/>
  <c r="R19" i="80"/>
  <c r="V12" i="80"/>
  <c r="U13" i="80"/>
  <c r="U14" i="80" s="1"/>
  <c r="G20" i="84"/>
  <c r="B27" i="84"/>
  <c r="M34" i="84"/>
  <c r="M41" i="84" s="1"/>
  <c r="G7" i="84"/>
  <c r="H20" i="84" s="1"/>
  <c r="H27" i="84" s="1"/>
  <c r="C14" i="84"/>
  <c r="C27" i="84"/>
  <c r="E7" i="84"/>
  <c r="E14" i="84" s="1"/>
  <c r="C55" i="79" l="1"/>
  <c r="T17" i="80"/>
  <c r="S19" i="80"/>
  <c r="H36" i="79"/>
  <c r="J36" i="79" s="1"/>
  <c r="K36" i="79" s="1"/>
  <c r="L36" i="79" s="1"/>
  <c r="F37" i="79"/>
  <c r="G46" i="79"/>
  <c r="I45" i="79"/>
  <c r="V13" i="80"/>
  <c r="W12" i="80"/>
  <c r="V18" i="80"/>
  <c r="L35" i="79"/>
  <c r="B49" i="79"/>
  <c r="G15" i="84"/>
  <c r="H28" i="84"/>
  <c r="H7" i="84"/>
  <c r="H14" i="84" s="1"/>
  <c r="D14" i="84"/>
  <c r="H15" i="84" s="1"/>
  <c r="G14" i="84"/>
  <c r="I20" i="84"/>
  <c r="G27" i="84"/>
  <c r="D27" i="84"/>
  <c r="B50" i="79" l="1"/>
  <c r="X12" i="80"/>
  <c r="W13" i="80"/>
  <c r="W14" i="80" s="1"/>
  <c r="U17" i="80"/>
  <c r="T19" i="80"/>
  <c r="G47" i="79"/>
  <c r="I46" i="79"/>
  <c r="W18" i="80"/>
  <c r="X18" i="80" s="1"/>
  <c r="V14" i="80"/>
  <c r="H37" i="79"/>
  <c r="J37" i="79" s="1"/>
  <c r="K37" i="79" s="1"/>
  <c r="L37" i="79" s="1"/>
  <c r="F38" i="79"/>
  <c r="H38" i="79" s="1"/>
  <c r="J38" i="79" s="1"/>
  <c r="K38" i="79" s="1"/>
  <c r="C65" i="79"/>
  <c r="C60" i="79"/>
  <c r="I7" i="84"/>
  <c r="I14" i="84" s="1"/>
  <c r="I28" i="84"/>
  <c r="I27" i="84"/>
  <c r="J28" i="84" s="1"/>
  <c r="I15" i="84"/>
  <c r="N38" i="79" l="1"/>
  <c r="L38" i="79"/>
  <c r="L54" i="79" s="1"/>
  <c r="K54" i="79"/>
  <c r="X13" i="80"/>
  <c r="X14" i="80" s="1"/>
  <c r="Y12" i="80"/>
  <c r="V17" i="80"/>
  <c r="U19" i="80"/>
  <c r="G48" i="79"/>
  <c r="I47" i="79"/>
  <c r="D39" i="79"/>
  <c r="F39" i="79" s="1"/>
  <c r="H39" i="79" s="1"/>
  <c r="J39" i="79" s="1"/>
  <c r="K39" i="79" s="1"/>
  <c r="D48" i="79"/>
  <c r="D42" i="79"/>
  <c r="D44" i="79"/>
  <c r="D43" i="79"/>
  <c r="D40" i="79"/>
  <c r="F40" i="79" s="1"/>
  <c r="H40" i="79" s="1"/>
  <c r="J40" i="79" s="1"/>
  <c r="K40" i="79" s="1"/>
  <c r="L40" i="79" s="1"/>
  <c r="D45" i="79"/>
  <c r="D46" i="79"/>
  <c r="D41" i="79"/>
  <c r="D49" i="79"/>
  <c r="D50" i="79"/>
  <c r="D47" i="79"/>
  <c r="J20" i="84"/>
  <c r="J27" i="84"/>
  <c r="G49" i="79" l="1"/>
  <c r="I48" i="79"/>
  <c r="Y13" i="80"/>
  <c r="Z12" i="80"/>
  <c r="L59" i="79"/>
  <c r="L64" i="79"/>
  <c r="C11" i="82"/>
  <c r="K64" i="79"/>
  <c r="K59" i="79"/>
  <c r="N54" i="79"/>
  <c r="F41" i="79"/>
  <c r="H41" i="79" s="1"/>
  <c r="J41" i="79" s="1"/>
  <c r="K41" i="79" s="1"/>
  <c r="L41" i="79" s="1"/>
  <c r="L39" i="79"/>
  <c r="W17" i="80"/>
  <c r="V19" i="80"/>
  <c r="Y18" i="80"/>
  <c r="Z18" i="80" s="1"/>
  <c r="D11" i="82"/>
  <c r="K28" i="84"/>
  <c r="L26" i="84"/>
  <c r="L25" i="84"/>
  <c r="L24" i="84"/>
  <c r="L23" i="84"/>
  <c r="L22" i="84"/>
  <c r="L21" i="84"/>
  <c r="L18" i="84"/>
  <c r="L20" i="84"/>
  <c r="L19" i="84"/>
  <c r="F42" i="79" l="1"/>
  <c r="H42" i="79" s="1"/>
  <c r="J42" i="79" s="1"/>
  <c r="K42" i="79" s="1"/>
  <c r="L42" i="79" s="1"/>
  <c r="X17" i="80"/>
  <c r="W19" i="80"/>
  <c r="AA18" i="80"/>
  <c r="E11" i="82"/>
  <c r="K11" i="82"/>
  <c r="S11" i="82"/>
  <c r="S12" i="82" s="1"/>
  <c r="S20" i="82" s="1"/>
  <c r="C12" i="82"/>
  <c r="G50" i="79"/>
  <c r="I49" i="79"/>
  <c r="T11" i="82"/>
  <c r="T12" i="82" s="1"/>
  <c r="T20" i="82" s="1"/>
  <c r="D12" i="82"/>
  <c r="D20" i="82" s="1"/>
  <c r="AA12" i="80"/>
  <c r="Z13" i="80"/>
  <c r="F43" i="79"/>
  <c r="Y14" i="80"/>
  <c r="M39" i="80"/>
  <c r="L27" i="84"/>
  <c r="K25" i="84"/>
  <c r="K23" i="84"/>
  <c r="K19" i="84"/>
  <c r="K26" i="84"/>
  <c r="K24" i="84"/>
  <c r="K22" i="84"/>
  <c r="K21" i="84"/>
  <c r="K18" i="84"/>
  <c r="K20" i="84"/>
  <c r="M53" i="80" l="1"/>
  <c r="M54" i="80" s="1"/>
  <c r="M45" i="80"/>
  <c r="M42" i="80"/>
  <c r="M40" i="80"/>
  <c r="Z14" i="80"/>
  <c r="H43" i="79"/>
  <c r="J43" i="79" s="1"/>
  <c r="K43" i="79" s="1"/>
  <c r="F44" i="79"/>
  <c r="AA13" i="80"/>
  <c r="AA14" i="80" s="1"/>
  <c r="AB12" i="80"/>
  <c r="AB18" i="80" s="1"/>
  <c r="I50" i="79"/>
  <c r="G55" i="79"/>
  <c r="G11" i="82"/>
  <c r="M11" i="82"/>
  <c r="U11" i="82"/>
  <c r="E12" i="82"/>
  <c r="C20" i="82"/>
  <c r="K12" i="82"/>
  <c r="K20" i="82" s="1"/>
  <c r="Y17" i="80"/>
  <c r="X19" i="80"/>
  <c r="B41" i="83"/>
  <c r="E20" i="82" l="1"/>
  <c r="M12" i="82"/>
  <c r="Z17" i="80"/>
  <c r="Y19" i="80"/>
  <c r="W11" i="82"/>
  <c r="U12" i="82"/>
  <c r="U20" i="82" s="1"/>
  <c r="H44" i="79"/>
  <c r="J44" i="79" s="1"/>
  <c r="K44" i="79" s="1"/>
  <c r="L44" i="79" s="1"/>
  <c r="F45" i="79"/>
  <c r="H11" i="82"/>
  <c r="G12" i="82"/>
  <c r="G20" i="82" s="1"/>
  <c r="AC12" i="80"/>
  <c r="AB13" i="80"/>
  <c r="M43" i="80"/>
  <c r="M46" i="80"/>
  <c r="G60" i="79"/>
  <c r="G65" i="79"/>
  <c r="C21" i="82"/>
  <c r="O11" i="82"/>
  <c r="O12" i="82" s="1"/>
  <c r="O20" i="82" s="1"/>
  <c r="L11" i="82"/>
  <c r="L43" i="79"/>
  <c r="H5" i="83"/>
  <c r="H14" i="83" s="1"/>
  <c r="D14" i="83"/>
  <c r="H15" i="83" s="1"/>
  <c r="C41" i="83"/>
  <c r="H42" i="83" s="1"/>
  <c r="H32" i="83"/>
  <c r="H41" i="83" s="1"/>
  <c r="J32" i="83"/>
  <c r="J41" i="83" s="1"/>
  <c r="G5" i="83"/>
  <c r="C14" i="83"/>
  <c r="D41" i="83"/>
  <c r="K32" i="83"/>
  <c r="K41" i="83" s="1"/>
  <c r="B14" i="83"/>
  <c r="E5" i="83"/>
  <c r="E14" i="83" s="1"/>
  <c r="AB14" i="80" l="1"/>
  <c r="M20" i="82"/>
  <c r="E21" i="82" s="1"/>
  <c r="L12" i="82"/>
  <c r="L20" i="82" s="1"/>
  <c r="D21" i="82" s="1"/>
  <c r="AD12" i="80"/>
  <c r="AC13" i="80"/>
  <c r="AC14" i="80" s="1"/>
  <c r="H45" i="79"/>
  <c r="J45" i="79" s="1"/>
  <c r="K45" i="79" s="1"/>
  <c r="F46" i="79"/>
  <c r="W12" i="82"/>
  <c r="W20" i="82" s="1"/>
  <c r="G21" i="82" s="1"/>
  <c r="X11" i="82"/>
  <c r="Y11" i="82" s="1"/>
  <c r="P11" i="82"/>
  <c r="Q11" i="82" s="1"/>
  <c r="AA17" i="80"/>
  <c r="Z19" i="80"/>
  <c r="AC18" i="80"/>
  <c r="K42" i="83"/>
  <c r="G41" i="83"/>
  <c r="I32" i="83"/>
  <c r="G18" i="83"/>
  <c r="B27" i="83"/>
  <c r="H18" i="83"/>
  <c r="H27" i="83" s="1"/>
  <c r="G14" i="83"/>
  <c r="I5" i="83"/>
  <c r="I14" i="83" s="1"/>
  <c r="H28" i="83"/>
  <c r="G15" i="83"/>
  <c r="I15" i="83" s="1"/>
  <c r="C27" i="83"/>
  <c r="H46" i="79" l="1"/>
  <c r="J46" i="79" s="1"/>
  <c r="K46" i="79" s="1"/>
  <c r="L46" i="79" s="1"/>
  <c r="F47" i="79"/>
  <c r="AD13" i="80"/>
  <c r="AE12" i="80"/>
  <c r="AD18" i="80"/>
  <c r="AB17" i="80"/>
  <c r="AA19" i="80"/>
  <c r="L45" i="79"/>
  <c r="D27" i="83"/>
  <c r="G27" i="83"/>
  <c r="I28" i="83" s="1"/>
  <c r="I18" i="83"/>
  <c r="L32" i="83"/>
  <c r="L41" i="83" s="1"/>
  <c r="I41" i="83"/>
  <c r="M32" i="83"/>
  <c r="M41" i="83" s="1"/>
  <c r="AD14" i="80" l="1"/>
  <c r="H47" i="79"/>
  <c r="J47" i="79" s="1"/>
  <c r="K47" i="79" s="1"/>
  <c r="F48" i="79"/>
  <c r="AE13" i="80"/>
  <c r="AF12" i="80"/>
  <c r="AC17" i="80"/>
  <c r="AB19" i="80"/>
  <c r="AE18" i="80"/>
  <c r="I27" i="83"/>
  <c r="J18" i="83"/>
  <c r="AG12" i="80" l="1"/>
  <c r="AF13" i="80"/>
  <c r="AF14" i="80" s="1"/>
  <c r="AF18" i="80"/>
  <c r="AG18" i="80" s="1"/>
  <c r="AD17" i="80"/>
  <c r="AC19" i="80"/>
  <c r="H48" i="79"/>
  <c r="J48" i="79" s="1"/>
  <c r="K48" i="79" s="1"/>
  <c r="L48" i="79" s="1"/>
  <c r="F49" i="79"/>
  <c r="L47" i="79"/>
  <c r="AE14" i="80"/>
  <c r="J28" i="83"/>
  <c r="J27" i="83"/>
  <c r="AE17" i="80" l="1"/>
  <c r="AD19" i="80"/>
  <c r="H49" i="79"/>
  <c r="J49" i="79" s="1"/>
  <c r="K49" i="79" s="1"/>
  <c r="L49" i="79" s="1"/>
  <c r="F50" i="79"/>
  <c r="H50" i="79" s="1"/>
  <c r="J50" i="79" s="1"/>
  <c r="K50" i="79" s="1"/>
  <c r="AG13" i="80"/>
  <c r="AH12" i="80"/>
  <c r="AH18" i="80" s="1"/>
  <c r="L26" i="83"/>
  <c r="K28" i="83"/>
  <c r="L19" i="83"/>
  <c r="L22" i="83"/>
  <c r="L21" i="83"/>
  <c r="L18" i="83"/>
  <c r="L23" i="83"/>
  <c r="L24" i="83"/>
  <c r="L20" i="83"/>
  <c r="L25" i="83"/>
  <c r="AG14" i="80" l="1"/>
  <c r="L50" i="79"/>
  <c r="L55" i="79" s="1"/>
  <c r="K55" i="79"/>
  <c r="AI12" i="80"/>
  <c r="AH13" i="80"/>
  <c r="AF17" i="80"/>
  <c r="AE19" i="80"/>
  <c r="L27" i="83"/>
  <c r="K19" i="83"/>
  <c r="K25" i="83"/>
  <c r="K21" i="83"/>
  <c r="K22" i="83"/>
  <c r="K23" i="83"/>
  <c r="K24" i="83"/>
  <c r="K26" i="83"/>
  <c r="K20" i="83"/>
  <c r="K18" i="83"/>
  <c r="AG17" i="80" l="1"/>
  <c r="AF19" i="80"/>
  <c r="AJ12" i="80"/>
  <c r="AI13" i="80"/>
  <c r="AI14" i="80" s="1"/>
  <c r="L65" i="79"/>
  <c r="L60" i="79"/>
  <c r="K60" i="79"/>
  <c r="K65" i="79"/>
  <c r="AH14" i="80"/>
  <c r="AI18" i="80"/>
  <c r="AJ18" i="80" l="1"/>
  <c r="AJ13" i="80"/>
  <c r="AJ14" i="80" s="1"/>
  <c r="AK12" i="80"/>
  <c r="AH17" i="80"/>
  <c r="AG19" i="80"/>
  <c r="AI17" i="80" l="1"/>
  <c r="AH19" i="80"/>
  <c r="AL12" i="80"/>
  <c r="AK13" i="80"/>
  <c r="AK18" i="80"/>
  <c r="AK14" i="80" l="1"/>
  <c r="N39" i="80"/>
  <c r="AL18" i="80"/>
  <c r="AL13" i="80"/>
  <c r="AM12" i="80"/>
  <c r="AJ17" i="80"/>
  <c r="AI19" i="80"/>
  <c r="AM18" i="80" l="1"/>
  <c r="AN12" i="80"/>
  <c r="AM13" i="80"/>
  <c r="AM14" i="80" s="1"/>
  <c r="N58" i="80"/>
  <c r="N53" i="80"/>
  <c r="N45" i="80"/>
  <c r="N42" i="80"/>
  <c r="N40" i="80"/>
  <c r="AK17" i="80"/>
  <c r="AJ19" i="80"/>
  <c r="AL14" i="80"/>
  <c r="N55" i="80" l="1"/>
  <c r="N54" i="80"/>
  <c r="AN13" i="80"/>
  <c r="AO12" i="80"/>
  <c r="AL17" i="80"/>
  <c r="AK19" i="80"/>
  <c r="N46" i="80"/>
  <c r="N43" i="80"/>
  <c r="AN18" i="80"/>
  <c r="AM17" i="80" l="1"/>
  <c r="AL19" i="80"/>
  <c r="AO13" i="80"/>
  <c r="AP12" i="80"/>
  <c r="CW12" i="80"/>
  <c r="AN14" i="80"/>
  <c r="AO18" i="80"/>
  <c r="AP13" i="80" l="1"/>
  <c r="AQ12" i="80"/>
  <c r="AO14" i="80"/>
  <c r="CW13" i="80"/>
  <c r="AP18" i="80"/>
  <c r="CW18" i="80"/>
  <c r="AN17" i="80"/>
  <c r="AM19" i="80"/>
  <c r="AQ13" i="80" l="1"/>
  <c r="AQ14" i="80" s="1"/>
  <c r="AR12" i="80"/>
  <c r="AQ18" i="80"/>
  <c r="AR18" i="80" s="1"/>
  <c r="AO17" i="80"/>
  <c r="AN19" i="80"/>
  <c r="AP14" i="80"/>
  <c r="AP17" i="80" l="1"/>
  <c r="CW17" i="80"/>
  <c r="AO19" i="80"/>
  <c r="AR13" i="80"/>
  <c r="AS12" i="80"/>
  <c r="AS13" i="80" l="1"/>
  <c r="AS14" i="80" s="1"/>
  <c r="AT12" i="80"/>
  <c r="AQ17" i="80"/>
  <c r="AP19" i="80"/>
  <c r="AR14" i="80"/>
  <c r="AS18" i="80"/>
  <c r="AT18" i="80" l="1"/>
  <c r="AR17" i="80"/>
  <c r="AQ19" i="80"/>
  <c r="AU12" i="80"/>
  <c r="AT13" i="80"/>
  <c r="AS17" i="80" l="1"/>
  <c r="AR19" i="80"/>
  <c r="AT14" i="80"/>
  <c r="AU13" i="80"/>
  <c r="AU14" i="80" s="1"/>
  <c r="AV12" i="80"/>
  <c r="AU18" i="80"/>
  <c r="AW12" i="80" l="1"/>
  <c r="AV13" i="80"/>
  <c r="AV14" i="80" s="1"/>
  <c r="AV18" i="80"/>
  <c r="AW18" i="80" s="1"/>
  <c r="CR18" i="80"/>
  <c r="AT17" i="80"/>
  <c r="AS19" i="80"/>
  <c r="AU17" i="80" l="1"/>
  <c r="AT19" i="80"/>
  <c r="AW13" i="80"/>
  <c r="AX12" i="80"/>
  <c r="AX13" i="80" l="1"/>
  <c r="AY12" i="80"/>
  <c r="AV17" i="80"/>
  <c r="AU19" i="80"/>
  <c r="AW14" i="80"/>
  <c r="O39" i="80"/>
  <c r="AX18" i="80"/>
  <c r="O58" i="80" l="1"/>
  <c r="P58" i="80" s="1"/>
  <c r="I23" i="82" s="1"/>
  <c r="O42" i="80"/>
  <c r="P42" i="80" s="1"/>
  <c r="O53" i="80"/>
  <c r="O45" i="80"/>
  <c r="P45" i="80" s="1"/>
  <c r="O40" i="80"/>
  <c r="AZ12" i="80"/>
  <c r="AY13" i="80"/>
  <c r="AY14" i="80" s="1"/>
  <c r="AY18" i="80"/>
  <c r="AZ18" i="80" s="1"/>
  <c r="AW17" i="80"/>
  <c r="AV19" i="80"/>
  <c r="AX14" i="80"/>
  <c r="P40" i="80" l="1"/>
  <c r="AX17" i="80"/>
  <c r="AW19" i="80"/>
  <c r="O55" i="80"/>
  <c r="O54" i="80"/>
  <c r="AZ13" i="80"/>
  <c r="BA12" i="80"/>
  <c r="O43" i="80"/>
  <c r="O46" i="80"/>
  <c r="I26" i="82"/>
  <c r="H23" i="82"/>
  <c r="P56" i="80" l="1"/>
  <c r="I10" i="82" s="1"/>
  <c r="BA13" i="80"/>
  <c r="BA14" i="80" s="1"/>
  <c r="BB12" i="80"/>
  <c r="H26" i="82"/>
  <c r="P23" i="82"/>
  <c r="X23" i="82"/>
  <c r="BA18" i="80"/>
  <c r="AZ14" i="80"/>
  <c r="AY17" i="80"/>
  <c r="AX19" i="80"/>
  <c r="AZ17" i="80" l="1"/>
  <c r="AY19" i="80"/>
  <c r="X26" i="82"/>
  <c r="Y23" i="82"/>
  <c r="Y26" i="82" s="1"/>
  <c r="BC12" i="80"/>
  <c r="BB13" i="80"/>
  <c r="Q23" i="82"/>
  <c r="Q26" i="82" s="1"/>
  <c r="P26" i="82"/>
  <c r="BB18" i="80"/>
  <c r="BC18" i="80" s="1"/>
  <c r="H10" i="82"/>
  <c r="J10" i="82"/>
  <c r="I12" i="82"/>
  <c r="I20" i="82" s="1"/>
  <c r="H27" i="82" l="1"/>
  <c r="BB14" i="80"/>
  <c r="P10" i="82"/>
  <c r="Q10" i="82" s="1"/>
  <c r="Q12" i="82" s="1"/>
  <c r="Q20" i="82" s="1"/>
  <c r="H12" i="82"/>
  <c r="X10" i="82"/>
  <c r="I27" i="82"/>
  <c r="BC13" i="80"/>
  <c r="BC14" i="80" s="1"/>
  <c r="BD12" i="80"/>
  <c r="BA17" i="80"/>
  <c r="AZ19" i="80"/>
  <c r="BB17" i="80" l="1"/>
  <c r="BA19" i="80"/>
  <c r="X12" i="82"/>
  <c r="X20" i="82" s="1"/>
  <c r="Y10" i="82"/>
  <c r="Y12" i="82" s="1"/>
  <c r="Y20" i="82" s="1"/>
  <c r="I21" i="82" s="1"/>
  <c r="BD13" i="80"/>
  <c r="BE12" i="80"/>
  <c r="H20" i="82"/>
  <c r="P12" i="82"/>
  <c r="P20" i="82" s="1"/>
  <c r="BD18" i="80"/>
  <c r="H21" i="82" l="1"/>
  <c r="BF12" i="80"/>
  <c r="BE13" i="80"/>
  <c r="BE14" i="80" s="1"/>
  <c r="BE18" i="80"/>
  <c r="BF18" i="80" s="1"/>
  <c r="BD14" i="80"/>
  <c r="BC17" i="80"/>
  <c r="BB19" i="80"/>
  <c r="BG12" i="80" l="1"/>
  <c r="BF13" i="80"/>
  <c r="BD17" i="80"/>
  <c r="BC19" i="80"/>
  <c r="BG18" i="80"/>
  <c r="BF14" i="80" l="1"/>
  <c r="BE17" i="80"/>
  <c r="BD19" i="80"/>
  <c r="BG13" i="80"/>
  <c r="BG14" i="80" s="1"/>
  <c r="BH12" i="80"/>
  <c r="BH18" i="80" s="1"/>
  <c r="BH13" i="80" l="1"/>
  <c r="BH14" i="80" s="1"/>
  <c r="BI12" i="80"/>
  <c r="BF17" i="80"/>
  <c r="BE19" i="80"/>
  <c r="BJ12" i="80" l="1"/>
  <c r="BI13" i="80"/>
  <c r="BI14" i="80" s="1"/>
  <c r="BG17" i="80"/>
  <c r="BF19" i="80"/>
  <c r="BI18" i="80"/>
  <c r="BH17" i="80" l="1"/>
  <c r="BG19" i="80"/>
  <c r="BJ18" i="80"/>
  <c r="CS18" i="80"/>
  <c r="BJ13" i="80"/>
  <c r="BK12" i="80"/>
  <c r="BK18" i="80" l="1"/>
  <c r="BK13" i="80"/>
  <c r="BK14" i="80" s="1"/>
  <c r="BL12" i="80"/>
  <c r="BJ14" i="80"/>
  <c r="BI17" i="80"/>
  <c r="BH19" i="80"/>
  <c r="BJ17" i="80" l="1"/>
  <c r="BI19" i="80"/>
  <c r="BM12" i="80"/>
  <c r="BL13" i="80"/>
  <c r="BL18" i="80"/>
  <c r="BL14" i="80" l="1"/>
  <c r="BM18" i="80"/>
  <c r="BN12" i="80"/>
  <c r="BM13" i="80"/>
  <c r="BM14" i="80" s="1"/>
  <c r="BK17" i="80"/>
  <c r="BJ19" i="80"/>
  <c r="BN18" i="80" l="1"/>
  <c r="BO18" i="80"/>
  <c r="BL17" i="80"/>
  <c r="BK19" i="80"/>
  <c r="BO12" i="80"/>
  <c r="BN13" i="80"/>
  <c r="BN14" i="80" s="1"/>
  <c r="BO13" i="80" l="1"/>
  <c r="BP12" i="80"/>
  <c r="BP18" i="80" s="1"/>
  <c r="BM17" i="80"/>
  <c r="BL19" i="80"/>
  <c r="BN17" i="80" l="1"/>
  <c r="BM19" i="80"/>
  <c r="BQ12" i="80"/>
  <c r="BQ18" i="80" s="1"/>
  <c r="BP13" i="80"/>
  <c r="BP14" i="80" s="1"/>
  <c r="BO14" i="80"/>
  <c r="BR12" i="80" l="1"/>
  <c r="BQ13" i="80"/>
  <c r="BO17" i="80"/>
  <c r="BN19" i="80"/>
  <c r="BQ14" i="80" l="1"/>
  <c r="BR13" i="80"/>
  <c r="BR14" i="80" s="1"/>
  <c r="BS12" i="80"/>
  <c r="BP17" i="80"/>
  <c r="BO19" i="80"/>
  <c r="BR18" i="80"/>
  <c r="BS18" i="80" l="1"/>
  <c r="BT12" i="80"/>
  <c r="BS13" i="80"/>
  <c r="BS14" i="80" s="1"/>
  <c r="BQ17" i="80"/>
  <c r="BP19" i="80"/>
  <c r="BU12" i="80" l="1"/>
  <c r="BT13" i="80"/>
  <c r="BT14" i="80" s="1"/>
  <c r="BR17" i="80"/>
  <c r="BQ19" i="80"/>
  <c r="BT18" i="80"/>
  <c r="BU18" i="80" s="1"/>
  <c r="BS17" i="80" l="1"/>
  <c r="BR19" i="80"/>
  <c r="BV12" i="80"/>
  <c r="BU13" i="80"/>
  <c r="BU14" i="80" s="1"/>
  <c r="BW12" i="80" l="1"/>
  <c r="BV13" i="80"/>
  <c r="BV18" i="80"/>
  <c r="BT17" i="80"/>
  <c r="BS19" i="80"/>
  <c r="BV14" i="80" l="1"/>
  <c r="BU17" i="80"/>
  <c r="BT19" i="80"/>
  <c r="BW18" i="80"/>
  <c r="BW13" i="80"/>
  <c r="BW14" i="80" s="1"/>
  <c r="BX12" i="80"/>
  <c r="BY12" i="80" l="1"/>
  <c r="BX13" i="80"/>
  <c r="BV17" i="80"/>
  <c r="BU19" i="80"/>
  <c r="BX18" i="80"/>
  <c r="BX14" i="80" l="1"/>
  <c r="BW17" i="80"/>
  <c r="BV19" i="80"/>
  <c r="BY18" i="80"/>
  <c r="BY13" i="80"/>
  <c r="BY14" i="80" s="1"/>
  <c r="BZ12" i="80"/>
  <c r="BZ18" i="80" l="1"/>
  <c r="BZ13" i="80"/>
  <c r="CA12" i="80"/>
  <c r="BX17" i="80"/>
  <c r="BW19" i="80"/>
  <c r="CA13" i="80" l="1"/>
  <c r="CA14" i="80" s="1"/>
  <c r="CB12" i="80"/>
  <c r="BY17" i="80"/>
  <c r="BX19" i="80"/>
  <c r="BZ14" i="80"/>
  <c r="CA18" i="80"/>
  <c r="BZ17" i="80" l="1"/>
  <c r="BY19" i="80"/>
  <c r="CB18" i="80"/>
  <c r="CC12" i="80"/>
  <c r="CB13" i="80"/>
  <c r="CC13" i="80" l="1"/>
  <c r="CC14" i="80" s="1"/>
  <c r="CD12" i="80"/>
  <c r="CC18" i="80"/>
  <c r="CD18" i="80" s="1"/>
  <c r="CB14" i="80"/>
  <c r="CA17" i="80"/>
  <c r="BZ19" i="80"/>
  <c r="CB17" i="80" l="1"/>
  <c r="CA19" i="80"/>
  <c r="CD13" i="80"/>
  <c r="CE12" i="80"/>
  <c r="CE18" i="80" s="1"/>
  <c r="CD14" i="80" l="1"/>
  <c r="CE13" i="80"/>
  <c r="CE14" i="80" s="1"/>
  <c r="CF12" i="80"/>
  <c r="CC17" i="80"/>
  <c r="CB19" i="80"/>
  <c r="CD17" i="80" l="1"/>
  <c r="CC19" i="80"/>
  <c r="CF13" i="80"/>
  <c r="CF14" i="80" s="1"/>
  <c r="CG12" i="80"/>
  <c r="CF18" i="80"/>
  <c r="CG13" i="80" l="1"/>
  <c r="CP12" i="80"/>
  <c r="CQ12" i="80"/>
  <c r="CR12" i="80"/>
  <c r="CS12" i="80"/>
  <c r="CT12" i="80"/>
  <c r="CU12" i="80"/>
  <c r="CG18" i="80"/>
  <c r="CE17" i="80"/>
  <c r="CD19" i="80"/>
  <c r="CF17" i="80" l="1"/>
  <c r="CE19" i="80"/>
  <c r="CP18" i="80"/>
  <c r="CQ18" i="80"/>
  <c r="CT18" i="80"/>
  <c r="CU18" i="80"/>
  <c r="CG14" i="80"/>
  <c r="CP13" i="80"/>
  <c r="CQ13" i="80"/>
  <c r="CR13" i="80"/>
  <c r="CS13" i="80"/>
  <c r="CT13" i="80"/>
  <c r="CU13" i="80"/>
  <c r="CG17" i="80" l="1"/>
  <c r="CF19" i="80"/>
  <c r="CP17" i="80" l="1"/>
  <c r="CQ17" i="80"/>
  <c r="CR17" i="80"/>
  <c r="CS17" i="80"/>
  <c r="CT17" i="80"/>
  <c r="CU17" i="80"/>
  <c r="CG19" i="80"/>
</calcChain>
</file>

<file path=xl/sharedStrings.xml><?xml version="1.0" encoding="utf-8"?>
<sst xmlns="http://schemas.openxmlformats.org/spreadsheetml/2006/main" count="1572" uniqueCount="724">
  <si>
    <t>Year</t>
  </si>
  <si>
    <t>Date</t>
  </si>
  <si>
    <t>Depreciation Expense</t>
  </si>
  <si>
    <t>Accumulated Depreciation</t>
  </si>
  <si>
    <t>(a)</t>
  </si>
  <si>
    <t>(b)</t>
  </si>
  <si>
    <t>5-Years</t>
  </si>
  <si>
    <t>Month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</si>
  <si>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</si>
  <si>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</si>
  <si>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</si>
  <si>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</si>
  <si>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</si>
  <si>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</si>
  <si>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</si>
  <si>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</si>
  <si>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</si>
  <si>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</si>
  <si>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</si>
  <si>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</si>
  <si>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</si>
  <si>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</si>
  <si>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</si>
  <si>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</si>
  <si>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CAPITAL RECOVERY</t>
  </si>
  <si>
    <t>TAX DEPRECIATION RATES</t>
  </si>
  <si>
    <t>(j)</t>
  </si>
  <si>
    <t>(f)</t>
  </si>
  <si>
    <t>Monthly</t>
  </si>
  <si>
    <t xml:space="preserve">Monthly </t>
  </si>
  <si>
    <t>(d)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</si>
  <si>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</si>
  <si>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</si>
  <si>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</si>
  <si>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</si>
  <si>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</si>
  <si>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</si>
  <si>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</si>
  <si>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</si>
  <si>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</si>
  <si>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</si>
  <si>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</si>
  <si>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</si>
  <si>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</si>
  <si>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</si>
  <si>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</si>
  <si>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</si>
  <si>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</si>
  <si>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</si>
  <si>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</si>
  <si>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</si>
  <si>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</si>
  <si>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</si>
  <si>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</si>
  <si>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</si>
  <si>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</si>
  <si>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</si>
  <si>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</si>
  <si>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</si>
  <si>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</si>
  <si>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</si>
  <si>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</si>
  <si>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</si>
  <si>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</si>
  <si>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</si>
  <si>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</si>
  <si>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</si>
  <si>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</si>
  <si>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</si>
  <si>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</si>
  <si>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</si>
  <si>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</si>
  <si>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</si>
  <si>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</si>
  <si>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</si>
  <si>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</si>
  <si>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</si>
  <si>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</si>
  <si>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</si>
  <si>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</si>
  <si>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</si>
  <si>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</si>
  <si>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</si>
  <si>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</si>
  <si>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</si>
  <si>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</si>
  <si>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</si>
  <si>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</si>
  <si>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</si>
  <si>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</si>
  <si>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</si>
  <si>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</si>
  <si>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</si>
  <si>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</si>
  <si>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</si>
  <si>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</si>
  <si>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</si>
  <si>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</si>
  <si>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</si>
  <si>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</si>
  <si>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</si>
  <si>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</si>
  <si>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</si>
  <si>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</si>
  <si>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</si>
  <si>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</si>
  <si>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</si>
  <si>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</si>
  <si>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</si>
  <si>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</si>
  <si>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</si>
  <si>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</si>
  <si>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</si>
  <si>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</si>
  <si>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</si>
  <si>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</si>
  <si>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</si>
  <si>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</si>
  <si>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</si>
  <si>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Amort</t>
  </si>
  <si>
    <t>Final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</si>
  <si>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</si>
  <si>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</si>
  <si>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</si>
  <si>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</si>
  <si>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</si>
  <si>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</si>
  <si>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</si>
  <si>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</si>
  <si>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</si>
  <si>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</si>
  <si>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</si>
  <si>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</si>
  <si>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</si>
  <si>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</si>
  <si>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F.10018.04.02.01</t>
  </si>
  <si>
    <t>Data Encryption</t>
  </si>
  <si>
    <t>F.10017.06.01.01</t>
  </si>
  <si>
    <t>Data Analytics</t>
  </si>
  <si>
    <t>Are these GTZ related?</t>
  </si>
  <si>
    <t>K.10012.01.04.01</t>
  </si>
  <si>
    <t>K.10012.01.02.10</t>
  </si>
  <si>
    <t>K.10012.01.01.01</t>
  </si>
  <si>
    <t>K.10012.01.02.01</t>
  </si>
  <si>
    <t>K.10012.01.02.08</t>
  </si>
  <si>
    <t>K.10012.01.05.02</t>
  </si>
  <si>
    <t>K.10012.01.01.07</t>
  </si>
  <si>
    <t>K.10012.01.01.02</t>
  </si>
  <si>
    <t>K.10012.01.01.11</t>
  </si>
  <si>
    <t>K.10012.01.01.03</t>
  </si>
  <si>
    <t>K.10012.01.03.08</t>
  </si>
  <si>
    <t>K.10012.01.02.07</t>
  </si>
  <si>
    <t>K.10012.01.02.02</t>
  </si>
  <si>
    <t>K.10012.01.02.03</t>
  </si>
  <si>
    <t>K.10012.01.02.04</t>
  </si>
  <si>
    <t>K.10012.01.01.15</t>
  </si>
  <si>
    <t>K.10012.01.02.09</t>
  </si>
  <si>
    <t>K.10012.01.01.12</t>
  </si>
  <si>
    <t>K.10012.01.01.13</t>
  </si>
  <si>
    <t>K.10012.01.01.16</t>
  </si>
  <si>
    <t>K.10012.01.02.15</t>
  </si>
  <si>
    <t>K.10012.01.01.06</t>
  </si>
  <si>
    <t>K.10012.01.05.01</t>
  </si>
  <si>
    <t>K.10012.01.02.05</t>
  </si>
  <si>
    <t>K.10012.01.02.11</t>
  </si>
  <si>
    <t>(k)</t>
  </si>
  <si>
    <t>(i)</t>
  </si>
  <si>
    <t>(h)</t>
  </si>
  <si>
    <t>(g)</t>
  </si>
  <si>
    <t>(e)</t>
  </si>
  <si>
    <t>(c)</t>
  </si>
  <si>
    <t>2018 ERF</t>
  </si>
  <si>
    <t>Closings</t>
  </si>
  <si>
    <t xml:space="preserve">        WBS Element</t>
  </si>
  <si>
    <t>WBS Element Dscr</t>
  </si>
  <si>
    <t>Order Number</t>
  </si>
  <si>
    <t>for deferral</t>
  </si>
  <si>
    <t xml:space="preserve">Included in </t>
  </si>
  <si>
    <t>Annual</t>
  </si>
  <si>
    <t>In Service</t>
  </si>
  <si>
    <t>Dec 2018</t>
  </si>
  <si>
    <t>GTZ Investment</t>
  </si>
  <si>
    <t>Oct 2016 through</t>
  </si>
  <si>
    <t>Investment</t>
  </si>
  <si>
    <t>Included in</t>
  </si>
  <si>
    <t>June 2018 ERF</t>
  </si>
  <si>
    <t xml:space="preserve">Total </t>
  </si>
  <si>
    <t>From GTZ Forecast</t>
  </si>
  <si>
    <t>A portion of Investment included in June 2018 ERF</t>
  </si>
  <si>
    <t>Total Investment</t>
  </si>
  <si>
    <t>Total Depreciation</t>
  </si>
  <si>
    <t>Book Cost</t>
  </si>
  <si>
    <t>Accumulated</t>
  </si>
  <si>
    <t>GTZ Historical</t>
  </si>
  <si>
    <t>total</t>
  </si>
  <si>
    <t>gas</t>
  </si>
  <si>
    <t>electric</t>
  </si>
  <si>
    <t>2018 plant balance</t>
  </si>
  <si>
    <t>Gas</t>
  </si>
  <si>
    <t>4-Factor Allocator</t>
  </si>
  <si>
    <t>Electric</t>
  </si>
  <si>
    <t>mos (j)</t>
  </si>
  <si>
    <t>(i) = (h) - (g)</t>
  </si>
  <si>
    <t>(h) = (b) + (f)</t>
  </si>
  <si>
    <t>(g) = (a) + (e)</t>
  </si>
  <si>
    <t>mos - (d)</t>
  </si>
  <si>
    <t>mos- (c)</t>
  </si>
  <si>
    <t>mos.</t>
  </si>
  <si>
    <t>(j) + prior</t>
  </si>
  <si>
    <t>(j) = - (i) *</t>
  </si>
  <si>
    <t>(f) = prior</t>
  </si>
  <si>
    <t>(e) = prior</t>
  </si>
  <si>
    <t>x Depr % ÷ 12</t>
  </si>
  <si>
    <t>x Tax Table</t>
  </si>
  <si>
    <t>= - curr mos</t>
  </si>
  <si>
    <t>Book &gt; Tax</t>
  </si>
  <si>
    <t xml:space="preserve">Book  </t>
  </si>
  <si>
    <t>Tax</t>
  </si>
  <si>
    <t>Book</t>
  </si>
  <si>
    <t>Book (d) = (b)</t>
  </si>
  <si>
    <t>Tax (c) = (a)</t>
  </si>
  <si>
    <t>Expense (k)</t>
  </si>
  <si>
    <t>ADFIT</t>
  </si>
  <si>
    <t>NBV Diff</t>
  </si>
  <si>
    <t>DFIT</t>
  </si>
  <si>
    <t>Net Book Value</t>
  </si>
  <si>
    <t>Depreciable Plant Balance</t>
  </si>
  <si>
    <t>TAX DEPRECIATION</t>
  </si>
  <si>
    <t>Total</t>
  </si>
  <si>
    <t>MACRS 3 YEAR</t>
  </si>
  <si>
    <t>Utility Plant in Service</t>
  </si>
  <si>
    <t>GTZ</t>
  </si>
  <si>
    <t>Meters &amp; Modules Deployment IT</t>
  </si>
  <si>
    <t>Network Deployment</t>
  </si>
  <si>
    <t>Meters &amp; Modules</t>
  </si>
  <si>
    <t>July-Dec</t>
  </si>
  <si>
    <t>YTD June</t>
  </si>
  <si>
    <t>2018 AMI Capex ($ 000's)</t>
  </si>
  <si>
    <t>From 2018 Outlook 11&amp;1</t>
  </si>
  <si>
    <t>Depreciation Rate</t>
  </si>
  <si>
    <t>Common</t>
  </si>
  <si>
    <t>RSRV</t>
  </si>
  <si>
    <t xml:space="preserve">Electric </t>
  </si>
  <si>
    <t>AMORT</t>
  </si>
  <si>
    <t>Avg Book Life</t>
  </si>
  <si>
    <t>Annualized D&amp;A</t>
  </si>
  <si>
    <t>Ratebase</t>
  </si>
  <si>
    <t>Accum D&amp;A</t>
  </si>
  <si>
    <t>Plant in Service</t>
  </si>
  <si>
    <t>balance</t>
  </si>
  <si>
    <t>additions</t>
  </si>
  <si>
    <t>Total Return on and return of</t>
  </si>
  <si>
    <t>Jun 2018-Dec 2018</t>
  </si>
  <si>
    <t>Jan 2019-Mar 2020</t>
  </si>
  <si>
    <t>Total Return on RB</t>
  </si>
  <si>
    <t xml:space="preserve"> gaap accounting - 40% equity reserve</t>
  </si>
  <si>
    <t>2018 Return on Ratebase - Retroactive</t>
  </si>
  <si>
    <t>Return on Ratebase</t>
  </si>
  <si>
    <t>t</t>
  </si>
  <si>
    <t>Accumulated D&amp;A</t>
  </si>
  <si>
    <t>g</t>
  </si>
  <si>
    <t>Total Depreciation &amp; Amortization</t>
  </si>
  <si>
    <t>e</t>
  </si>
  <si>
    <t>2018 Amortization - Retroactive</t>
  </si>
  <si>
    <t>Incremental Amort vs prior TY</t>
  </si>
  <si>
    <t>Amortization Expense</t>
  </si>
  <si>
    <t>Plant</t>
  </si>
  <si>
    <t>Total AFUDC Accrued</t>
  </si>
  <si>
    <t>End CWIP</t>
  </si>
  <si>
    <t>Beg CWIP</t>
  </si>
  <si>
    <t>Capex</t>
  </si>
  <si>
    <t>Jan-Mar 2020</t>
  </si>
  <si>
    <t>May-Dec 2019</t>
  </si>
  <si>
    <t>Mar-Dec 2019</t>
  </si>
  <si>
    <t>2019 only</t>
  </si>
  <si>
    <t>Total (Jan 2019 - Mar 2020)</t>
  </si>
  <si>
    <t>($ in millions)</t>
  </si>
  <si>
    <t>Test Year</t>
  </si>
  <si>
    <t>TY End</t>
  </si>
  <si>
    <t>In Rate</t>
  </si>
  <si>
    <t>pre-tax WACC grossed-up</t>
  </si>
  <si>
    <t>CWIP to Close %</t>
  </si>
  <si>
    <t>Amortization Rate</t>
  </si>
  <si>
    <t>In 2019 Plan</t>
  </si>
  <si>
    <t>UTILITY PLANT</t>
  </si>
  <si>
    <t>DEFERRALS</t>
  </si>
  <si>
    <t>OPERATING EXPENSE</t>
  </si>
  <si>
    <t>Four Factor Allocator</t>
  </si>
  <si>
    <t>AMA</t>
  </si>
  <si>
    <t>GROSS PLANT</t>
  </si>
  <si>
    <t>Test Year AMA</t>
  </si>
  <si>
    <t>EOP Adjustment</t>
  </si>
  <si>
    <t xml:space="preserve">          NET RATEBASE TOTAL</t>
  </si>
  <si>
    <t>Proforma Adjustment</t>
  </si>
  <si>
    <t>Attrition Adjustment</t>
  </si>
  <si>
    <t>RJA</t>
  </si>
  <si>
    <t>&lt;=====Bench Request No. 3=====&gt;</t>
  </si>
  <si>
    <t>PSE 2019 GRC</t>
  </si>
  <si>
    <t>prorated</t>
  </si>
  <si>
    <t>DIT</t>
  </si>
  <si>
    <t>May-Dec 2020</t>
  </si>
  <si>
    <t>Jan-Apr 2021</t>
  </si>
  <si>
    <t>Rate Year</t>
  </si>
  <si>
    <t>Production</t>
  </si>
  <si>
    <t>Transmission</t>
  </si>
  <si>
    <t>Distribution</t>
  </si>
  <si>
    <t>Intangible Plant</t>
  </si>
  <si>
    <t>General Plant</t>
  </si>
  <si>
    <t>Colstrip</t>
  </si>
  <si>
    <t>ARO &amp; Acq. Adj.</t>
  </si>
  <si>
    <t>AMI</t>
  </si>
  <si>
    <t>Activity</t>
  </si>
  <si>
    <t>ADIT</t>
  </si>
  <si>
    <t>2019 Bal</t>
  </si>
  <si>
    <t>2020 Jan-April</t>
  </si>
  <si>
    <t>May 2020 Bal</t>
  </si>
  <si>
    <t>April 2021 Bal</t>
  </si>
  <si>
    <t>AMA v2</t>
  </si>
  <si>
    <t>Book Reserve</t>
  </si>
  <si>
    <t>BOOK DEPR</t>
  </si>
  <si>
    <t>April 2020 Bal</t>
  </si>
  <si>
    <t>Gross Plant</t>
  </si>
  <si>
    <t xml:space="preserve"> GROSS PLANT ADDS</t>
  </si>
  <si>
    <t>CRM</t>
  </si>
  <si>
    <t>Sub Total Traditional Proforma</t>
  </si>
  <si>
    <t>Sub Total Restated Test Year</t>
  </si>
  <si>
    <t>&lt;==Through Proforma and Attrition==&gt;</t>
  </si>
  <si>
    <t>Total Electric and Gas</t>
  </si>
  <si>
    <t>=</t>
  </si>
  <si>
    <t>+</t>
  </si>
  <si>
    <t>Attrition 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</si>
  <si>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</si>
  <si>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</si>
  <si>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</si>
  <si>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</si>
  <si>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</si>
  <si>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</si>
  <si>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</si>
  <si>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</si>
  <si>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Row</t>
  </si>
  <si>
    <t>Days in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</si>
  <si>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</si>
  <si>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</si>
  <si>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</si>
  <si>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</si>
  <si>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</si>
  <si>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</si>
  <si>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</si>
  <si>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</si>
  <si>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</si>
  <si>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</si>
  <si>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</si>
  <si>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</si>
  <si>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</si>
  <si>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</si>
  <si>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</si>
  <si>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</si>
  <si>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</si>
  <si>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</si>
  <si>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</si>
  <si>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</si>
  <si>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</si>
  <si>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</si>
  <si>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</si>
  <si>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</si>
  <si>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</si>
  <si>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</si>
  <si>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Rate Yr</t>
  </si>
  <si>
    <t>Beginning</t>
  </si>
  <si>
    <t>+ ((d) * 21%)</t>
  </si>
  <si>
    <t>36mos.(3yrs.)</t>
  </si>
  <si>
    <t>AA &amp; ADFIT</t>
  </si>
  <si>
    <t>(k) = (g) + (j)</t>
  </si>
  <si>
    <t xml:space="preserve"> (i) = prior mo - (h) </t>
  </si>
  <si>
    <t>(h) = (-(a) * 21%)</t>
  </si>
  <si>
    <t>(g) = (c) + (f)</t>
  </si>
  <si>
    <t>(e) = prior mo - (d)</t>
  </si>
  <si>
    <t xml:space="preserve">(d) = (b) / </t>
  </si>
  <si>
    <t xml:space="preserve">(c) </t>
  </si>
  <si>
    <t xml:space="preserve">(a) </t>
  </si>
  <si>
    <t>Period</t>
  </si>
  <si>
    <t>net of</t>
  </si>
  <si>
    <t>Accum DFIT</t>
  </si>
  <si>
    <t>Net</t>
  </si>
  <si>
    <t>Amortization</t>
  </si>
  <si>
    <t>Month/</t>
  </si>
  <si>
    <t>AMA net of</t>
  </si>
  <si>
    <t>AMA Accum.</t>
  </si>
  <si>
    <t>AMA Gross</t>
  </si>
  <si>
    <t>#2830xxxx</t>
  </si>
  <si>
    <t>#1823xxxx</t>
  </si>
  <si>
    <t>Actual Deferral</t>
  </si>
  <si>
    <t>#4073xxxx</t>
  </si>
  <si>
    <t>Amortization starts May 1, 2020 and ends Apr 30, 2023 (36 months)</t>
  </si>
  <si>
    <t>GTZ - Common Deferred Depreciation</t>
  </si>
  <si>
    <t>Puget Sound Energy</t>
  </si>
  <si>
    <t>Test Year AMA on plant</t>
  </si>
  <si>
    <t>GTZ - Carrying Charges Deferral</t>
  </si>
  <si>
    <t>2018 Net Rate Base EOP</t>
  </si>
  <si>
    <t>2018 Net Rate Base Average</t>
  </si>
  <si>
    <t>GAS</t>
  </si>
  <si>
    <t>EOP 2018</t>
  </si>
  <si>
    <t>gass</t>
  </si>
  <si>
    <t xml:space="preserve">got </t>
  </si>
  <si>
    <t>2018 Bal</t>
  </si>
  <si>
    <t>Ave for Attrition Rate Year</t>
  </si>
  <si>
    <t>prior yer + 4mo current year</t>
  </si>
  <si>
    <t>Gross Plant Balance</t>
  </si>
  <si>
    <t>Gross Plant Additions</t>
  </si>
  <si>
    <t>A/D Balance</t>
  </si>
  <si>
    <t xml:space="preserve"> DEFERRAL </t>
  </si>
  <si>
    <t xml:space="preserve"> ACCUM AMORT ON DEPRECIATION DEFERRAL</t>
  </si>
  <si>
    <t xml:space="preserve"> DFIT ON DEPRECIATION DEFERRAL</t>
  </si>
  <si>
    <t xml:space="preserve"> TOTAL DEPRECIATION DEFERRALS </t>
  </si>
  <si>
    <t xml:space="preserve"> TOTAL UTILITY PLANT </t>
  </si>
  <si>
    <t xml:space="preserve"> DEPRECIATION EXPENSE ON UTILITY PLANT </t>
  </si>
  <si>
    <t xml:space="preserve"> TOTAL OPERATING EXPENSE</t>
  </si>
  <si>
    <t>RATEBASE UTILITY PLANT RATEBASE</t>
  </si>
  <si>
    <t>&lt;==check</t>
  </si>
  <si>
    <t>ACCUM DEPRECIATION</t>
  </si>
  <si>
    <t>DEFERRED INCOME TAX</t>
  </si>
  <si>
    <t>GET TO ZERO</t>
  </si>
  <si>
    <t xml:space="preserve"> AMORTIZATION OF DEPRECIATION DEFERRAL </t>
  </si>
  <si>
    <t xml:space="preserve"> AMORTIZATION OF CARRYING CHARGES DEFERRAL</t>
  </si>
  <si>
    <t>(c) = (a) + (b)</t>
  </si>
  <si>
    <t>(e) = (c) + (d)</t>
  </si>
  <si>
    <t>(g) = (e) + (f)</t>
  </si>
  <si>
    <t>Puget Sound Energy (UE-190529 &amp; UG-190530)</t>
  </si>
  <si>
    <t>From "190529-30-PSE-WP-RJA-8-and-9-Attrition-Study-19GRC-01-2020.xlsx" work paper tab "GTZ Historical RB"</t>
  </si>
  <si>
    <t>This work paper is from "190529-30-PSE-WP-RJA-8-and-9-Attrition-Study-19GRC-01-2020.xlsx" work paper tab "GTZ_Forecast"</t>
  </si>
  <si>
    <t>This work paper is from "190529-30-PSE-WP-RJA-8-and-9-Attrition-Study-19GRC-01-2020.xlsx" tab "GTZ Historical RB"</t>
  </si>
  <si>
    <t>This work paper is from "NEW-PSE-WP-SEF-20.24E-20.24G-GTZ-19GRC-01-2020.xlsx" tab "GTZ Additions".</t>
  </si>
  <si>
    <t>This work paper is from "NEW-PSE-WP-SEF-20.24E-20.24G-GTZ-19GRC-01-2020.xlsx" tab "DFIT".</t>
  </si>
  <si>
    <t>From this tab</t>
  </si>
  <si>
    <t>From Rate Year Proforma Tab</t>
  </si>
  <si>
    <t>Amounts</t>
  </si>
  <si>
    <t>Agree</t>
  </si>
  <si>
    <t>Pro Froma</t>
  </si>
  <si>
    <t>Adjustments</t>
  </si>
  <si>
    <t>Attrition Adjustments</t>
  </si>
  <si>
    <t>Pro forma Adjustments</t>
  </si>
  <si>
    <t>Total 2019</t>
  </si>
  <si>
    <t>2019 Attrition Adjustments (Jul 2019 - Dec 2019)</t>
  </si>
  <si>
    <t>2021 through April</t>
  </si>
  <si>
    <t>2020 through April</t>
  </si>
  <si>
    <t>April 2020 Balance</t>
  </si>
  <si>
    <t>April 2021 Balance</t>
  </si>
  <si>
    <t>May through Dec 2020</t>
  </si>
  <si>
    <t>Subtotal Pro Forma</t>
  </si>
  <si>
    <t>Jul - Dec 2019</t>
  </si>
  <si>
    <t>Pro Forma - Jan - Jun 2019</t>
  </si>
  <si>
    <t>Attrition:</t>
  </si>
  <si>
    <t>Average - Final GTZ in Attrition</t>
  </si>
  <si>
    <t>--------------------&gt;</t>
  </si>
  <si>
    <t>Attrition Adjusted Revenue Requirement</t>
  </si>
  <si>
    <t>Revenue Growth Factor</t>
  </si>
  <si>
    <t>Revenue Requirement</t>
  </si>
  <si>
    <t>Revenue Conversion Factor</t>
  </si>
  <si>
    <t>Operating Income Deficiency</t>
  </si>
  <si>
    <t>Return on Plant in Service at Proposed Rate</t>
  </si>
  <si>
    <t>Proposed Rate of Return</t>
  </si>
  <si>
    <t>Total Rate Base</t>
  </si>
  <si>
    <t>Other</t>
  </si>
  <si>
    <t>Allowance for Working Capital</t>
  </si>
  <si>
    <t>Deferred Debits</t>
  </si>
  <si>
    <t>Non-plant DFIT</t>
  </si>
  <si>
    <t>Total Production</t>
  </si>
  <si>
    <t>Net Plant after Deferred Income Taxes</t>
  </si>
  <si>
    <t>Total DFIT</t>
  </si>
  <si>
    <t>Bonus DFIT</t>
  </si>
  <si>
    <t>Deferred Federal Income Taxes (w/o Bonus)</t>
  </si>
  <si>
    <t xml:space="preserve">Accumulated Depreciation 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</si>
  <si>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</si>
  <si>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</si>
  <si>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</si>
  <si>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</si>
  <si>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 xml:space="preserve">  Non-plant DFIT</t>
  </si>
  <si>
    <t xml:space="preserve"> Accumulated Depreciation </t>
  </si>
  <si>
    <t xml:space="preserve"> Gross Utility Plant in Service</t>
  </si>
  <si>
    <t>Rate Base: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</si>
  <si>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</si>
  <si>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</si>
  <si>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</si>
  <si>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</si>
  <si>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</si>
  <si>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</si>
  <si>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</si>
  <si>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Asc 815</t>
  </si>
  <si>
    <t>Other Operating Expenses</t>
  </si>
  <si>
    <t>Amortiz Of Property Gain/Loss</t>
  </si>
  <si>
    <t>in column g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</si>
  <si>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</si>
  <si>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</si>
  <si>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</si>
  <si>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</si>
  <si>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</si>
  <si>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</si>
  <si>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</si>
  <si>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</si>
  <si>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</si>
  <si>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</si>
  <si>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</si>
  <si>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</si>
  <si>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</si>
  <si>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</si>
  <si>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</si>
  <si>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</si>
  <si>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</si>
  <si>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</si>
  <si>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</si>
  <si>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</si>
  <si>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j = ∑ g thru i</t>
  </si>
  <si>
    <t>n</t>
  </si>
  <si>
    <t>i</t>
  </si>
  <si>
    <t>h</t>
  </si>
  <si>
    <t>f</t>
  </si>
  <si>
    <t>e = ∑ a thru d</t>
  </si>
  <si>
    <t>d</t>
  </si>
  <si>
    <t>Rate Year Revenue &amp; Costs</t>
  </si>
  <si>
    <t>Other Adjustments</t>
  </si>
  <si>
    <t>Trended Costs</t>
  </si>
  <si>
    <t>Escalation Factor</t>
  </si>
  <si>
    <t>Escalation Base</t>
  </si>
  <si>
    <t>Attrition Base Year (SEF-9 page 1)</t>
  </si>
  <si>
    <t>Line Description</t>
  </si>
  <si>
    <t>LINE NO.</t>
  </si>
  <si>
    <t>12 ME April 2021</t>
  </si>
  <si>
    <t xml:space="preserve">12 ME Dec 2018 </t>
  </si>
  <si>
    <t>ELECTRIC ATTRITION</t>
  </si>
  <si>
    <t>Total Ratebase</t>
  </si>
  <si>
    <t>Depreciation and Other Liabilities</t>
  </si>
  <si>
    <t>Non Plant ADIT</t>
  </si>
  <si>
    <t>Net Plant After ADIT</t>
  </si>
  <si>
    <t>Total ADIT</t>
  </si>
  <si>
    <t>Bonus ADIT</t>
  </si>
  <si>
    <t>ADIT (w/o Bonus)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</si>
  <si>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</si>
  <si>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</si>
  <si>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</si>
  <si>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</si>
  <si>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</si>
  <si>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ptnoi</t>
  </si>
  <si>
    <t>Amortization of Property Loss</t>
  </si>
  <si>
    <t xml:space="preserve"> Purchased Gas</t>
  </si>
  <si>
    <t>Gas Costs:</t>
  </si>
  <si>
    <t>Municipal Additions</t>
  </si>
  <si>
    <t>k = ∑ g thru j</t>
  </si>
  <si>
    <t>j</t>
  </si>
  <si>
    <t>Attrition Base Year (SEF-9 page 2)</t>
  </si>
  <si>
    <t>12 ME Apr 2021</t>
  </si>
  <si>
    <t>GAS ATTRITION</t>
  </si>
  <si>
    <t>This work paper is from "190529-30-PSE-WP-RJA-8-and-9-Attrition-Study-19GRC-01-2020.xlsx" tab "RJA-3_Electric_Attrition"</t>
  </si>
  <si>
    <t>This work paper is from "190529-30-PSE-WP-RJA-8-and-9-Attrition-Study-19GRC-01-2020.xlsx" tab "RJA-4_Gas_Attrition"</t>
  </si>
  <si>
    <t>Combined</t>
  </si>
  <si>
    <t>Deferred Taxes</t>
  </si>
  <si>
    <t>Category</t>
  </si>
  <si>
    <t>Amounts inlcuded in Attrition Rate Base and Depreciation</t>
  </si>
  <si>
    <t>Check</t>
  </si>
  <si>
    <t>|</t>
  </si>
  <si>
    <t>v</t>
  </si>
  <si>
    <t xml:space="preserve">This work paper is from </t>
  </si>
  <si>
    <t>Attachment B to PSE's Response to Bench Request 3</t>
  </si>
  <si>
    <t>This work paper is from "NEW-PSE-WP-SEF-20.24E-20.24G-GTZ-19GRC-01-2020.xlsx" tab "GTZ Com Amort of Def Depr"</t>
  </si>
  <si>
    <t>NEW-PSE-WP-SEF-6.24E-6.24G-GTZ-for-attrition-19GRC-06-2019.xlsx tab "Monthly Deprec"</t>
  </si>
  <si>
    <t>Plant as of 6/2019</t>
  </si>
  <si>
    <t>Portion that</t>
  </si>
  <si>
    <t>is deferrable</t>
  </si>
  <si>
    <t>^</t>
  </si>
  <si>
    <t>&lt;---Validate</t>
  </si>
  <si>
    <t>Total Deferred</t>
  </si>
  <si>
    <t>Work paper from "NEW-PSE-WP-SEF-20.24E-20.24G-GTZ-19GRC-01-2020.xlsx" tab "Monthly Amort"</t>
  </si>
  <si>
    <t>This work paper is from "NEW-PSE-WP-SEF-20.24E-20.24G-GTZ-19GRC-01-2020.xlsx" tab "GTZ Com Amort of CarryChrg"</t>
  </si>
  <si>
    <t>&lt;--- Amount of 6/2019 plant eligible for deferral</t>
  </si>
  <si>
    <t>Follow These</t>
  </si>
  <si>
    <t xml:space="preserve">PUGET SOUND ENERGY </t>
  </si>
  <si>
    <t>EXH. SEF-9 page 1 of 2</t>
  </si>
  <si>
    <t>DETERMINATION OF ELECTRIC BASE AMOUNTS FOR ATTRITION</t>
  </si>
  <si>
    <t>2019 GENERAL RATE CASE</t>
  </si>
  <si>
    <t>DECEMBER 31, 2018</t>
  </si>
  <si>
    <t>k</t>
  </si>
  <si>
    <t>l</t>
  </si>
  <si>
    <t>m</t>
  </si>
  <si>
    <t>o</t>
  </si>
  <si>
    <t>p</t>
  </si>
  <si>
    <t xml:space="preserve">REMOVE </t>
  </si>
  <si>
    <t xml:space="preserve">INCLUDE </t>
  </si>
  <si>
    <t>REMOVE</t>
  </si>
  <si>
    <t>RESTATING</t>
  </si>
  <si>
    <t>PROFORMA</t>
  </si>
  <si>
    <t>POWER</t>
  </si>
  <si>
    <t>ADJUSTMENTS</t>
  </si>
  <si>
    <t>COSTS</t>
  </si>
  <si>
    <t>RESTATED</t>
  </si>
  <si>
    <t>ADJ 6.18ER</t>
  </si>
  <si>
    <t>ADJ 6.19ER</t>
  </si>
  <si>
    <t>ADJ 7.03ER</t>
  </si>
  <si>
    <t>ADJ 7.07ER</t>
  </si>
  <si>
    <t>ADJ 6.01EP</t>
  </si>
  <si>
    <t>ADJ 6.20EP</t>
  </si>
  <si>
    <t>ADJ 6.21EP</t>
  </si>
  <si>
    <t>ADJ 6.22EP</t>
  </si>
  <si>
    <t>ADJ 6.24EP</t>
  </si>
  <si>
    <t>ADJ 6.26EP</t>
  </si>
  <si>
    <t>ADJ 7.05EP</t>
  </si>
  <si>
    <t>ADJ 7.06EP</t>
  </si>
  <si>
    <t>ADJ 7.12EP</t>
  </si>
  <si>
    <t>EXH SEF-9</t>
  </si>
  <si>
    <t>LINE</t>
  </si>
  <si>
    <t>RESULTS OF</t>
  </si>
  <si>
    <t>AMA TO EOP</t>
  </si>
  <si>
    <t>WH SOLAR</t>
  </si>
  <si>
    <t>COLSTRIP</t>
  </si>
  <si>
    <t>DECOUPLING</t>
  </si>
  <si>
    <t>DEF G/L</t>
  </si>
  <si>
    <t>ENV REM</t>
  </si>
  <si>
    <t>AMI DEFERRAL</t>
  </si>
  <si>
    <t>GTZ DEFERRAL</t>
  </si>
  <si>
    <t>REMOVE UNPRO-</t>
  </si>
  <si>
    <t>STORM</t>
  </si>
  <si>
    <t>REG ASSET/LIAB</t>
  </si>
  <si>
    <t>SHUFFLETON</t>
  </si>
  <si>
    <t>PAGE</t>
  </si>
  <si>
    <t>ATTRITION</t>
  </si>
  <si>
    <t>NO.</t>
  </si>
  <si>
    <t>DESCRIPTION</t>
  </si>
  <si>
    <t>OPERATIONS</t>
  </si>
  <si>
    <t>RATE BASE</t>
  </si>
  <si>
    <t>DEPRECIATION</t>
  </si>
  <si>
    <t>AMA V EOP</t>
  </si>
  <si>
    <t>AMORTIZATION</t>
  </si>
  <si>
    <t>TECTED DFIT</t>
  </si>
  <si>
    <t>ADJUSTMENT</t>
  </si>
  <si>
    <t>2 OF 3</t>
  </si>
  <si>
    <t>BASE</t>
  </si>
  <si>
    <t>SEF-4E p 4 of 7</t>
  </si>
  <si>
    <t>SEF-4E p 3 of 7</t>
  </si>
  <si>
    <t>SEF-6E p 2 of 29</t>
  </si>
  <si>
    <t>SEF-6E p 20 of 29</t>
  </si>
  <si>
    <t>SEF-6E p 21 of 29</t>
  </si>
  <si>
    <t>SEF-6E p 22 of 29</t>
  </si>
  <si>
    <t>SEF-6E p 24 of 29</t>
  </si>
  <si>
    <t>SEF-6E p 26 of 29</t>
  </si>
  <si>
    <t>SEF-7E p 6 of 11</t>
  </si>
  <si>
    <t>SEF-7E p 7 of 11</t>
  </si>
  <si>
    <t>SEF-9 p 2 of 3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</si>
  <si>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</si>
  <si>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</si>
  <si>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</si>
  <si>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</si>
  <si>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</si>
  <si>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</si>
  <si>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</si>
  <si>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</si>
  <si>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</si>
  <si>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</si>
  <si>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</si>
  <si>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</si>
  <si>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</si>
  <si>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</si>
  <si>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</si>
  <si>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</si>
  <si>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</si>
  <si>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</si>
  <si>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</si>
  <si>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</si>
  <si>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 OF PROPERTY GAIN/LOSS</t>
  </si>
  <si>
    <t>OTHER OPERATING EXPENSES</t>
  </si>
  <si>
    <t>ASC 815</t>
  </si>
  <si>
    <t>TAXES OTHER THAN INCOME TAXES</t>
  </si>
  <si>
    <t>INCOME TAXES</t>
  </si>
  <si>
    <t>see MRM-1T wp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</si>
  <si>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</si>
  <si>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</si>
  <si>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</si>
  <si>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</si>
  <si>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</si>
  <si>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</si>
  <si>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</si>
  <si>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</si>
  <si>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</si>
  <si>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</si>
  <si>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</si>
  <si>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</si>
  <si>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</si>
  <si>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Check==&gt;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</si>
  <si>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</si>
  <si>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</si>
  <si>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</si>
  <si>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</si>
  <si>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</si>
  <si>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</si>
  <si>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</si>
  <si>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ADJ 6.20GP</t>
  </si>
  <si>
    <t>ADJ 6.21GP</t>
  </si>
  <si>
    <t>ADJ 6.22GP</t>
  </si>
  <si>
    <t>ADJ 6.24GP</t>
  </si>
  <si>
    <t>ADJ 6.26GP</t>
  </si>
  <si>
    <t>SEF-4G p 2 of 4</t>
  </si>
  <si>
    <t>SEF-6G p 2 of 29</t>
  </si>
  <si>
    <t>SEF-6G p 20 of 29</t>
  </si>
  <si>
    <t>SEF-6G p 21 of 29</t>
  </si>
  <si>
    <t>SEF-6G p 22 of 29</t>
  </si>
  <si>
    <t>SEF-6G p 24 of 29</t>
  </si>
  <si>
    <t>SEF-6G p 26 of 29</t>
  </si>
  <si>
    <t>JAP-4 p 1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</si>
  <si>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</si>
  <si>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</si>
  <si>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</si>
  <si>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</si>
  <si>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</si>
  <si>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</si>
  <si>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From work paper "190529-30-PSE-WP-SEF-22.01E-22.01G-AttritionBaseAmounts-19GRC-01-2020.xlsx" tab "Exh p2"</t>
  </si>
  <si>
    <t>Gas SEF-22</t>
  </si>
  <si>
    <t>From work paper "190529-30-PSE-WP-SEF-22.01E-22.01G-AttritionBaseAmounts-19GRC-01-2020.xlsx" tab "Exh p1"</t>
  </si>
  <si>
    <t>Depreciation Expense on Utility Plant</t>
  </si>
  <si>
    <t>Depreciation Deferral net of Accum Amort</t>
  </si>
  <si>
    <t xml:space="preserve">ADFIT on Depreciation Deferral </t>
  </si>
  <si>
    <t>From work paper "190529-30-PSE-WP-MRM-11T-Attrition-Study-Tax-19GRC-01-2020.xlsx" tab "Electric Consol"</t>
  </si>
  <si>
    <t>&lt;--------------------</t>
  </si>
  <si>
    <t>From work paper "190529-30-PSE-WP-MRM-11T-Attrition-Study-Tax-19GRC-01-2020.xlsx" tab "Gas Consol"</t>
  </si>
  <si>
    <t>All Else</t>
  </si>
  <si>
    <t>Total Attrition</t>
  </si>
  <si>
    <t>Amortization of Deferrals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</si>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</sst>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  <numFmt numFmtId="219" formatCode="[$-409]mmmm\ d\,\ yyyy;@"/>
    <numFmt numFmtId="220" formatCode="_(* #,##0,,_);_(* \(#,##0,,\);_(* &quot;-&quot;??_);_(@_)"/>
    <numFmt numFmtId="221" formatCode="#,##0_);[Red]\(#,##0\);&quot; &quot;"/>
    <numFmt numFmtId="222" formatCode="&quot;Check=&gt;&quot;\ 0.00"/>
    <numFmt numFmtId="223" formatCode="_(* #,##0.0000_);_(* \(#,##0.0000\);_(* &quot;-&quot;??_);_(@_)"/>
    <numFmt numFmtId="224" formatCode="_(* #,##0.000000_);_(* \(#,##0.000000\);_(* &quot;-&quot;??????_);_(@_)"/>
    <numFmt numFmtId="225" formatCode="_(&quot;$&quot;* #,##0_);[Red]_(&quot;$&quot;* \(#,##0\);_(&quot;$&quot;* &quot;-&quot;_);_(@_)"/>
    <numFmt numFmtId="226" formatCode="#,##0;\(#,##0\)"/>
    <numFmt numFmtId="227" formatCode="_(&quot;$&quot;* #,##0.0000_);_(&quot;$&quot;* \(#,##0.0000\);_(&quot;$&quot;* &quot;-&quot;??_);_(@_)"/>
    <numFmt numFmtId="228" formatCode="&quot;$&quot;#,##0"/>
    <numFmt numFmtId="229" formatCode="0.000000%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Symbol"/>
      <family val="1"/>
      <charset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Arial"/>
      <family val="2"/>
    </font>
    <font>
      <b/>
      <u/>
      <sz val="16"/>
      <name val="Times New Roman"/>
      <family val="1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7.5"/>
      <color rgb="FF9C0006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0"/>
      <color rgb="FF6600FF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1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23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6" fillId="0" borderId="20"/>
    <xf numFmtId="0" fontId="27" fillId="0" borderId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9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9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9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0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9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9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9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30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9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9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0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1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7" borderId="0" applyNumberFormat="0" applyBorder="0" applyAlignment="0" applyProtection="0"/>
    <xf numFmtId="0" fontId="33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4" fillId="67" borderId="0" applyNumberFormat="0" applyBorder="0" applyAlignment="0" applyProtection="0"/>
    <xf numFmtId="1" fontId="35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6" fillId="0" borderId="21">
      <alignment horizontal="left" vertical="center"/>
    </xf>
    <xf numFmtId="175" fontId="37" fillId="0" borderId="0">
      <alignment horizontal="right" vertical="center"/>
    </xf>
    <xf numFmtId="176" fontId="8" fillId="0" borderId="0">
      <alignment horizontal="right" vertical="center"/>
    </xf>
    <xf numFmtId="176" fontId="36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178" fontId="39" fillId="0" borderId="0" applyFill="0" applyBorder="0" applyAlignment="0"/>
    <xf numFmtId="0" fontId="7" fillId="0" borderId="0"/>
    <xf numFmtId="178" fontId="39" fillId="0" borderId="0" applyFill="0" applyBorder="0" applyAlignment="0"/>
    <xf numFmtId="0" fontId="7" fillId="0" borderId="0"/>
    <xf numFmtId="0" fontId="40" fillId="80" borderId="22" applyNumberFormat="0" applyAlignment="0" applyProtection="0"/>
    <xf numFmtId="41" fontId="5" fillId="4" borderId="0"/>
    <xf numFmtId="0" fontId="41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0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3" fillId="0" borderId="9">
      <alignment vertical="top"/>
    </xf>
    <xf numFmtId="171" fontId="38" fillId="0" borderId="0" applyBorder="0">
      <alignment horizontal="right"/>
    </xf>
    <xf numFmtId="171" fontId="38" fillId="0" borderId="10" applyAlignment="0">
      <alignment horizontal="right"/>
    </xf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2" fontId="52" fillId="0" borderId="0">
      <protection locked="0"/>
    </xf>
    <xf numFmtId="0" fontId="49" fillId="0" borderId="0"/>
    <xf numFmtId="0" fontId="50" fillId="0" borderId="0"/>
    <xf numFmtId="0" fontId="53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0" fontId="55" fillId="0" borderId="0" applyNumberFormat="0" applyAlignment="0"/>
    <xf numFmtId="183" fontId="56" fillId="0" borderId="0"/>
    <xf numFmtId="0" fontId="46" fillId="0" borderId="0"/>
    <xf numFmtId="0" fontId="49" fillId="0" borderId="0"/>
    <xf numFmtId="0" fontId="50" fillId="0" borderId="0"/>
    <xf numFmtId="0" fontId="46" fillId="0" borderId="0"/>
    <xf numFmtId="0" fontId="49" fillId="0" borderId="0"/>
    <xf numFmtId="0" fontId="50" fillId="0" borderId="0"/>
    <xf numFmtId="42" fontId="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1" fontId="60" fillId="84" borderId="8" applyNumberFormat="0" applyBorder="0" applyAlignment="0">
      <alignment horizontal="centerContinuous" vertical="center"/>
      <protection locked="0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6" fillId="0" borderId="0"/>
    <xf numFmtId="0" fontId="61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2" fillId="0" borderId="0">
      <alignment horizontal="right"/>
    </xf>
    <xf numFmtId="0" fontId="63" fillId="0" borderId="0">
      <alignment vertical="center"/>
    </xf>
    <xf numFmtId="0" fontId="64" fillId="0" borderId="0">
      <alignment horizontal="right"/>
    </xf>
    <xf numFmtId="176" fontId="65" fillId="0" borderId="0">
      <alignment horizontal="right" vertical="center"/>
    </xf>
    <xf numFmtId="176" fontId="62" fillId="0" borderId="0" applyFill="0" applyBorder="0">
      <alignment horizontal="right" vertical="center"/>
    </xf>
    <xf numFmtId="0" fontId="6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7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8" fillId="79" borderId="0" applyNumberFormat="0" applyBorder="0" applyAlignment="0">
      <protection hidden="1"/>
    </xf>
    <xf numFmtId="0" fontId="4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0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2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0" applyNumberFormat="0" applyFill="0" applyBorder="0" applyAlignment="0" applyProtection="0"/>
    <xf numFmtId="38" fontId="38" fillId="0" borderId="0"/>
    <xf numFmtId="0" fontId="7" fillId="0" borderId="0"/>
    <xf numFmtId="38" fontId="38" fillId="0" borderId="0"/>
    <xf numFmtId="38" fontId="38" fillId="0" borderId="0"/>
    <xf numFmtId="40" fontId="38" fillId="0" borderId="0"/>
    <xf numFmtId="0" fontId="7" fillId="0" borderId="0"/>
    <xf numFmtId="40" fontId="38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5" fillId="86" borderId="27">
      <alignment horizontal="left"/>
      <protection locked="0"/>
    </xf>
    <xf numFmtId="0" fontId="7" fillId="0" borderId="0"/>
    <xf numFmtId="10" fontId="75" fillId="86" borderId="27">
      <alignment horizontal="right"/>
      <protection locked="0"/>
    </xf>
    <xf numFmtId="0" fontId="7" fillId="0" borderId="0"/>
    <xf numFmtId="0" fontId="7" fillId="0" borderId="0"/>
    <xf numFmtId="41" fontId="75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77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2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6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3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4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6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6" fillId="80" borderId="32" applyNumberFormat="0" applyAlignment="0" applyProtection="0"/>
    <xf numFmtId="0" fontId="46" fillId="0" borderId="0"/>
    <xf numFmtId="0" fontId="1" fillId="0" borderId="0"/>
    <xf numFmtId="0" fontId="14" fillId="0" borderId="0"/>
    <xf numFmtId="0" fontId="1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7" fillId="5" borderId="0" applyBorder="0" applyAlignment="0">
      <protection hidden="1"/>
    </xf>
    <xf numFmtId="1" fontId="87" fillId="5" borderId="0">
      <alignment horizontal="center"/>
    </xf>
    <xf numFmtId="0" fontId="82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8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2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0" fontId="9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23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8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1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8" fillId="0" borderId="0" applyBorder="0" applyAlignment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2" fillId="0" borderId="0"/>
    <xf numFmtId="4" fontId="28" fillId="86" borderId="32" applyNumberFormat="0" applyProtection="0">
      <alignment vertical="center"/>
    </xf>
    <xf numFmtId="0" fontId="1" fillId="0" borderId="0"/>
    <xf numFmtId="0" fontId="14" fillId="0" borderId="0"/>
    <xf numFmtId="4" fontId="93" fillId="53" borderId="33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14" fillId="0" borderId="0"/>
    <xf numFmtId="4" fontId="95" fillId="53" borderId="33" applyNumberFormat="0" applyProtection="0">
      <alignment vertical="center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53" borderId="33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3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36" borderId="0" applyNumberFormat="0" applyProtection="0">
      <alignment horizontal="left" vertical="center" indent="1"/>
    </xf>
    <xf numFmtId="4" fontId="28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0" borderId="33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1" borderId="33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69" borderId="33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4" borderId="33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9" borderId="33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6" borderId="33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2" borderId="33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99" borderId="33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1" borderId="33" applyNumberFormat="0" applyProtection="0">
      <alignment horizontal="right" vertical="center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102" borderId="34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96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6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right" vertical="center"/>
    </xf>
    <xf numFmtId="4" fontId="28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28" fillId="103" borderId="0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0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8" fillId="49" borderId="36" applyBorder="0"/>
    <xf numFmtId="4" fontId="28" fillId="87" borderId="32" applyNumberFormat="0" applyProtection="0">
      <alignment vertical="center"/>
    </xf>
    <xf numFmtId="0" fontId="1" fillId="0" borderId="0"/>
    <xf numFmtId="0" fontId="14" fillId="0" borderId="0"/>
    <xf numFmtId="4" fontId="28" fillId="45" borderId="33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14" fillId="0" borderId="0"/>
    <xf numFmtId="4" fontId="94" fillId="45" borderId="33" applyNumberFormat="0" applyProtection="0">
      <alignment vertical="center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45" borderId="33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45" borderId="33" applyNumberFormat="0" applyProtection="0">
      <alignment horizontal="left" vertical="top" indent="1"/>
    </xf>
    <xf numFmtId="4" fontId="28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8" fillId="103" borderId="33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4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36" borderId="33" applyNumberFormat="0" applyProtection="0">
      <alignment horizontal="left" vertical="top" indent="1"/>
    </xf>
    <xf numFmtId="0" fontId="97" fillId="0" borderId="0"/>
    <xf numFmtId="0" fontId="1" fillId="0" borderId="0"/>
    <xf numFmtId="0" fontId="14" fillId="0" borderId="0"/>
    <xf numFmtId="4" fontId="98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9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9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8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1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1" fillId="0" borderId="0"/>
    <xf numFmtId="183" fontId="9" fillId="0" borderId="0"/>
    <xf numFmtId="0" fontId="14" fillId="0" borderId="0"/>
    <xf numFmtId="0" fontId="14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4" fillId="112" borderId="0" applyFont="0" applyBorder="0" applyAlignment="0">
      <alignment vertical="top" wrapText="1"/>
    </xf>
    <xf numFmtId="197" fontId="105" fillId="112" borderId="39" applyBorder="0">
      <alignment horizontal="right" vertical="top" wrapText="1"/>
    </xf>
    <xf numFmtId="0" fontId="1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0" fillId="0" borderId="0" applyNumberFormat="0" applyFill="0" applyBorder="0" applyAlignment="0" applyProtection="0"/>
    <xf numFmtId="201" fontId="106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3" fillId="4" borderId="0">
      <alignment horizontal="left" wrapText="1"/>
    </xf>
    <xf numFmtId="0" fontId="23" fillId="4" borderId="0">
      <alignment horizontal="left" wrapText="1"/>
    </xf>
    <xf numFmtId="0" fontId="14" fillId="0" borderId="0"/>
    <xf numFmtId="0" fontId="1" fillId="0" borderId="0"/>
    <xf numFmtId="0" fontId="107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8" fillId="0" borderId="0"/>
    <xf numFmtId="0" fontId="48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9" fillId="0" borderId="42"/>
    <xf numFmtId="0" fontId="1" fillId="0" borderId="0"/>
    <xf numFmtId="0" fontId="14" fillId="0" borderId="0"/>
    <xf numFmtId="0" fontId="1" fillId="0" borderId="0"/>
    <xf numFmtId="171" fontId="38" fillId="0" borderId="43"/>
    <xf numFmtId="190" fontId="43" fillId="0" borderId="43" applyAlignment="0"/>
    <xf numFmtId="191" fontId="43" fillId="0" borderId="43" applyAlignment="0"/>
    <xf numFmtId="197" fontId="43" fillId="0" borderId="43" applyAlignment="0">
      <alignment horizontal="right"/>
    </xf>
    <xf numFmtId="202" fontId="87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9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10" fillId="0" borderId="0"/>
    <xf numFmtId="173" fontId="81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1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4" fillId="0" borderId="0">
      <alignment horizontal="left"/>
    </xf>
    <xf numFmtId="204" fontId="115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1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3" fillId="40" borderId="0" applyNumberFormat="0" applyBorder="0" applyAlignment="0" applyProtection="0"/>
    <xf numFmtId="0" fontId="5" fillId="0" borderId="0"/>
    <xf numFmtId="0" fontId="117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8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9" fillId="0" borderId="0" applyFill="0" applyBorder="0" applyAlignment="0"/>
    <xf numFmtId="0" fontId="7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9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9" fillId="50" borderId="22" applyNumberFormat="0" applyAlignment="0" applyProtection="0"/>
    <xf numFmtId="0" fontId="119" fillId="50" borderId="22" applyNumberFormat="0" applyAlignment="0" applyProtection="0"/>
    <xf numFmtId="0" fontId="5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20" fillId="37" borderId="5" applyNumberFormat="0" applyAlignment="0" applyProtection="0"/>
    <xf numFmtId="0" fontId="119" fillId="50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7" fillId="0" borderId="0"/>
    <xf numFmtId="0" fontId="121" fillId="37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1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9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2" fillId="9" borderId="17" applyNumberFormat="0" applyAlignment="0" applyProtection="0"/>
    <xf numFmtId="0" fontId="7" fillId="0" borderId="0"/>
    <xf numFmtId="0" fontId="122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2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7" fillId="0" borderId="0"/>
    <xf numFmtId="0" fontId="54" fillId="0" borderId="0" applyNumberFormat="0" applyAlignment="0">
      <alignment horizontal="left"/>
    </xf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7" fillId="0" borderId="0"/>
    <xf numFmtId="0" fontId="55" fillId="0" borderId="0" applyNumberFormat="0" applyAlignment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8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9" fillId="0" borderId="0" applyNumberFormat="0" applyFill="0" applyBorder="0" applyAlignment="0" applyProtection="0"/>
    <xf numFmtId="0" fontId="7" fillId="0" borderId="0"/>
    <xf numFmtId="0" fontId="7" fillId="0" borderId="0"/>
    <xf numFmtId="0" fontId="129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2" fontId="130" fillId="0" borderId="0" applyFill="0" applyBorder="0" applyAlignment="0" applyProtection="0"/>
    <xf numFmtId="0" fontId="5" fillId="0" borderId="0"/>
    <xf numFmtId="0" fontId="7" fillId="0" borderId="0"/>
    <xf numFmtId="2" fontId="48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7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7" fillId="0" borderId="0"/>
    <xf numFmtId="0" fontId="66" fillId="47" borderId="0" applyNumberFormat="0" applyBorder="0" applyAlignment="0" applyProtection="0"/>
    <xf numFmtId="0" fontId="5" fillId="0" borderId="0"/>
    <xf numFmtId="0" fontId="66" fillId="47" borderId="0" applyNumberFormat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131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2" fillId="6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132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4" fillId="0" borderId="46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0" fillId="0" borderId="46" applyNumberFormat="0" applyFill="0" applyAlignment="0" applyProtection="0"/>
    <xf numFmtId="0" fontId="134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69" fillId="0" borderId="12" applyNumberFormat="0" applyFill="0" applyAlignment="0" applyProtection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4" fillId="0" borderId="46" applyNumberFormat="0" applyFill="0" applyAlignment="0" applyProtection="0"/>
    <xf numFmtId="0" fontId="69" fillId="0" borderId="12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9" fillId="0" borderId="12" applyNumberFormat="0" applyFill="0" applyAlignment="0" applyProtection="0"/>
    <xf numFmtId="0" fontId="135" fillId="0" borderId="12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7" fillId="0" borderId="47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47" applyNumberFormat="0" applyFill="0" applyAlignment="0" applyProtection="0"/>
    <xf numFmtId="0" fontId="137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1" fillId="0" borderId="13" applyNumberFormat="0" applyFill="0" applyAlignment="0" applyProtection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7" fillId="0" borderId="47" applyNumberFormat="0" applyFill="0" applyAlignment="0" applyProtection="0"/>
    <xf numFmtId="0" fontId="71" fillId="0" borderId="13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1" fillId="0" borderId="13" applyNumberFormat="0" applyFill="0" applyAlignment="0" applyProtection="0"/>
    <xf numFmtId="0" fontId="138" fillId="0" borderId="13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5" fillId="0" borderId="0"/>
    <xf numFmtId="0" fontId="73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7" fillId="0" borderId="0"/>
    <xf numFmtId="0" fontId="73" fillId="0" borderId="49" applyNumberFormat="0" applyFill="0" applyAlignment="0" applyProtection="0"/>
    <xf numFmtId="0" fontId="5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5" fillId="0" borderId="0"/>
    <xf numFmtId="0" fontId="141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2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42" fillId="0" borderId="14" applyNumberFormat="0" applyFill="0" applyAlignment="0" applyProtection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/>
    <xf numFmtId="0" fontId="14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2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79" borderId="0" applyNumberFormat="0" applyBorder="0" applyAlignment="0">
      <protection hidden="1"/>
    </xf>
    <xf numFmtId="38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145" fillId="53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5" fillId="42" borderId="22" applyNumberFormat="0" applyAlignment="0" applyProtection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146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5" fillId="0" borderId="0"/>
    <xf numFmtId="0" fontId="77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7" fillId="0" borderId="0"/>
    <xf numFmtId="0" fontId="109" fillId="0" borderId="53" applyNumberFormat="0" applyFill="0" applyAlignment="0" applyProtection="0"/>
    <xf numFmtId="0" fontId="5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5" fillId="0" borderId="0"/>
    <xf numFmtId="0" fontId="149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50" fillId="0" borderId="16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150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7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7" fillId="0" borderId="0"/>
    <xf numFmtId="0" fontId="151" fillId="7" borderId="0" applyNumberFormat="0" applyBorder="0" applyAlignment="0" applyProtection="0"/>
    <xf numFmtId="0" fontId="5" fillId="0" borderId="0"/>
    <xf numFmtId="0" fontId="151" fillId="7" borderId="0" applyNumberFormat="0" applyBorder="0" applyAlignment="0" applyProtection="0"/>
    <xf numFmtId="0" fontId="30" fillId="53" borderId="0" applyNumberFormat="0" applyBorder="0" applyAlignment="0" applyProtection="0"/>
    <xf numFmtId="0" fontId="5" fillId="0" borderId="0"/>
    <xf numFmtId="0" fontId="109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3" fillId="7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153" fillId="7" borderId="0" applyNumberFormat="0" applyBorder="0" applyAlignment="0" applyProtection="0"/>
    <xf numFmtId="37" fontId="80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7" fillId="0" borderId="0"/>
    <xf numFmtId="37" fontId="80" fillId="0" borderId="0"/>
    <xf numFmtId="0" fontId="5" fillId="0" borderId="0"/>
    <xf numFmtId="208" fontId="81" fillId="0" borderId="0"/>
    <xf numFmtId="0" fontId="1" fillId="0" borderId="0"/>
    <xf numFmtId="209" fontId="5" fillId="0" borderId="0"/>
    <xf numFmtId="208" fontId="81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4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3" fontId="8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1" fillId="0" borderId="0">
      <alignment horizontal="left" wrapText="1"/>
    </xf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1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5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82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173" fontId="5" fillId="0" borderId="0">
      <alignment horizontal="left" wrapText="1"/>
    </xf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1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1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5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86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6" fillId="37" borderId="32" applyNumberFormat="0" applyAlignment="0" applyProtection="0"/>
    <xf numFmtId="0" fontId="86" fillId="37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5" fillId="37" borderId="15" applyNumberFormat="0" applyAlignment="0" applyProtection="0"/>
    <xf numFmtId="0" fontId="1" fillId="0" borderId="0"/>
    <xf numFmtId="0" fontId="1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85" fillId="37" borderId="15" applyNumberFormat="0" applyAlignment="0" applyProtection="0"/>
    <xf numFmtId="0" fontId="85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8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159" fillId="8" borderId="15" applyNumberFormat="0" applyAlignment="0" applyProtection="0"/>
    <xf numFmtId="0" fontId="1" fillId="0" borderId="0"/>
    <xf numFmtId="0" fontId="85" fillId="8" borderId="15" applyNumberFormat="0" applyAlignment="0" applyProtection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0" fontId="5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1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88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8" fillId="0" borderId="10">
      <alignment horizontal="center"/>
    </xf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82" fillId="89" borderId="0" applyNumberFormat="0" applyFont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0" fontId="16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61" fillId="116" borderId="0"/>
    <xf numFmtId="0" fontId="5" fillId="0" borderId="0"/>
    <xf numFmtId="0" fontId="162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3" fillId="117" borderId="58"/>
    <xf numFmtId="0" fontId="163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4" fillId="116" borderId="59"/>
    <xf numFmtId="0" fontId="164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164" fontId="38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1" fillId="4" borderId="7">
      <alignment horizontal="left"/>
    </xf>
    <xf numFmtId="195" fontId="91" fillId="4" borderId="7">
      <alignment horizontal="left"/>
    </xf>
    <xf numFmtId="195" fontId="91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1" fillId="4" borderId="7">
      <alignment horizontal="left"/>
    </xf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8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vertical="center"/>
    </xf>
    <xf numFmtId="4" fontId="28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6" borderId="32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8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1" borderId="32" applyNumberFormat="0" applyProtection="0">
      <alignment horizontal="right" vertical="center"/>
    </xf>
    <xf numFmtId="4" fontId="28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2" borderId="32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3" borderId="32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4" borderId="32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5" borderId="32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6" borderId="32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7" borderId="32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8" borderId="32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100" borderId="32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3" fillId="101" borderId="32" applyNumberFormat="0" applyProtection="0">
      <alignment horizontal="left" vertical="center" indent="1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4" borderId="35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6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84" borderId="32" applyNumberFormat="0" applyProtection="0">
      <alignment horizontal="left" vertical="center" indent="1"/>
    </xf>
    <xf numFmtId="4" fontId="28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105" borderId="32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8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vertical="center"/>
    </xf>
    <xf numFmtId="4" fontId="28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7" borderId="32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5" fillId="0" borderId="0"/>
    <xf numFmtId="4" fontId="2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4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4" fillId="84" borderId="32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9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9" fillId="84" borderId="32" applyNumberFormat="0" applyProtection="0">
      <alignment horizontal="right" vertical="center"/>
    </xf>
    <xf numFmtId="4" fontId="99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0" fontId="5" fillId="0" borderId="0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38" fontId="38" fillId="0" borderId="7"/>
    <xf numFmtId="0" fontId="1" fillId="0" borderId="0"/>
    <xf numFmtId="0" fontId="5" fillId="0" borderId="0"/>
    <xf numFmtId="39" fontId="81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1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7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8" fillId="0" borderId="0" applyNumberFormat="0" applyBorder="0" applyAlignment="0"/>
    <xf numFmtId="0" fontId="169" fillId="0" borderId="0" applyNumberFormat="0" applyBorder="0" applyAlignment="0"/>
    <xf numFmtId="0" fontId="93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5" fillId="0" borderId="0"/>
    <xf numFmtId="0" fontId="5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17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4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5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" fillId="0" borderId="0"/>
    <xf numFmtId="0" fontId="161" fillId="0" borderId="0"/>
    <xf numFmtId="0" fontId="5" fillId="0" borderId="0"/>
    <xf numFmtId="0" fontId="162" fillId="116" borderId="0"/>
    <xf numFmtId="0" fontId="106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6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6" fillId="4" borderId="0">
      <alignment horizontal="left" vertical="center"/>
    </xf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0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42"/>
    <xf numFmtId="0" fontId="49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42"/>
    <xf numFmtId="0" fontId="1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87">
    <xf numFmtId="0" fontId="0" fillId="0" borderId="0" xfId="0"/>
    <xf numFmtId="0" fontId="0" fillId="0" borderId="0" xfId="0" applyFill="1"/>
    <xf numFmtId="0" fontId="0" fillId="0" borderId="0" xfId="0" applyNumberFormat="1" applyAlignment="1"/>
    <xf numFmtId="0" fontId="0" fillId="0" borderId="0" xfId="0" applyNumberFormat="1" applyFill="1" applyAlignment="1"/>
    <xf numFmtId="41" fontId="0" fillId="0" borderId="0" xfId="0" applyNumberFormat="1"/>
    <xf numFmtId="0" fontId="111" fillId="0" borderId="0" xfId="6548" applyFont="1" applyAlignment="1">
      <alignment horizontal="centerContinuous"/>
    </xf>
    <xf numFmtId="0" fontId="21" fillId="0" borderId="0" xfId="6548" applyFont="1" applyAlignment="1">
      <alignment horizontal="centerContinuous"/>
    </xf>
    <xf numFmtId="0" fontId="110" fillId="0" borderId="0" xfId="6548"/>
    <xf numFmtId="0" fontId="112" fillId="0" borderId="0" xfId="6548" applyFont="1"/>
    <xf numFmtId="0" fontId="110" fillId="0" borderId="0" xfId="6548" applyAlignment="1">
      <alignment horizontal="center"/>
    </xf>
    <xf numFmtId="0" fontId="110" fillId="0" borderId="0" xfId="6548" applyAlignment="1"/>
    <xf numFmtId="0" fontId="20" fillId="0" borderId="0" xfId="6548" applyFont="1" applyAlignment="1">
      <alignment horizontal="center"/>
    </xf>
    <xf numFmtId="0" fontId="113" fillId="0" borderId="1" xfId="6548" applyFont="1" applyBorder="1" applyAlignment="1">
      <alignment horizontal="center"/>
    </xf>
    <xf numFmtId="0" fontId="113" fillId="0" borderId="0" xfId="6548" applyFont="1" applyAlignment="1">
      <alignment horizontal="center"/>
    </xf>
    <xf numFmtId="169" fontId="110" fillId="0" borderId="0" xfId="6548" applyNumberForma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2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2" fillId="0" borderId="29" xfId="0" applyNumberFormat="1" applyFont="1" applyBorder="1" applyAlignment="1">
      <alignment horizontal="center"/>
    </xf>
    <xf numFmtId="14" fontId="2" fillId="0" borderId="6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1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0" borderId="0" xfId="0" quotePrefix="1" applyNumberFormat="1" applyAlignment="1">
      <alignment horizontal="right"/>
    </xf>
    <xf numFmtId="0" fontId="0" fillId="122" borderId="0" xfId="0" applyFill="1"/>
    <xf numFmtId="43" fontId="0" fillId="0" borderId="0" xfId="1" applyFont="1"/>
    <xf numFmtId="164" fontId="0" fillId="0" borderId="2" xfId="1" applyNumberFormat="1" applyFont="1" applyBorder="1"/>
    <xf numFmtId="164" fontId="0" fillId="122" borderId="2" xfId="1" applyNumberFormat="1" applyFont="1" applyFill="1" applyBorder="1"/>
    <xf numFmtId="43" fontId="0" fillId="0" borderId="2" xfId="1" applyFont="1" applyBorder="1"/>
    <xf numFmtId="164" fontId="0" fillId="0" borderId="0" xfId="0" applyNumberFormat="1"/>
    <xf numFmtId="164" fontId="0" fillId="122" borderId="0" xfId="1" applyNumberFormat="1" applyFont="1" applyFill="1"/>
    <xf numFmtId="164" fontId="0" fillId="0" borderId="0" xfId="1" applyNumberFormat="1" applyFont="1"/>
    <xf numFmtId="43" fontId="0" fillId="123" borderId="0" xfId="0" applyNumberFormat="1" applyFill="1"/>
    <xf numFmtId="17" fontId="0" fillId="0" borderId="0" xfId="0" applyNumberFormat="1" applyAlignment="1">
      <alignment horizontal="center"/>
    </xf>
    <xf numFmtId="0" fontId="0" fillId="12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1" quotePrefix="1" applyNumberFormat="1" applyFont="1" applyAlignment="1">
      <alignment horizontal="center"/>
    </xf>
    <xf numFmtId="14" fontId="0" fillId="122" borderId="0" xfId="0" applyNumberFormat="1" applyFill="1" applyAlignment="1">
      <alignment horizontal="center"/>
    </xf>
    <xf numFmtId="0" fontId="0" fillId="124" borderId="0" xfId="0" applyFill="1"/>
    <xf numFmtId="41" fontId="0" fillId="122" borderId="0" xfId="0" applyNumberFormat="1" applyFill="1"/>
    <xf numFmtId="14" fontId="0" fillId="122" borderId="0" xfId="0" applyNumberFormat="1" applyFill="1"/>
    <xf numFmtId="14" fontId="0" fillId="122" borderId="0" xfId="0" quotePrefix="1" applyNumberFormat="1" applyFill="1"/>
    <xf numFmtId="0" fontId="2" fillId="124" borderId="0" xfId="0" applyFont="1" applyFill="1"/>
    <xf numFmtId="0" fontId="2" fillId="122" borderId="0" xfId="0" applyFont="1" applyFill="1"/>
    <xf numFmtId="14" fontId="0" fillId="124" borderId="0" xfId="0" applyNumberFormat="1" applyFill="1"/>
    <xf numFmtId="41" fontId="0" fillId="124" borderId="0" xfId="0" applyNumberFormat="1" applyFill="1"/>
    <xf numFmtId="0" fontId="2" fillId="0" borderId="0" xfId="0" applyFont="1"/>
    <xf numFmtId="41" fontId="0" fillId="125" borderId="0" xfId="0" applyNumberFormat="1" applyFill="1"/>
    <xf numFmtId="0" fontId="0" fillId="125" borderId="0" xfId="0" applyFill="1"/>
    <xf numFmtId="41" fontId="0" fillId="126" borderId="0" xfId="0" applyNumberFormat="1" applyFill="1"/>
    <xf numFmtId="0" fontId="0" fillId="126" borderId="0" xfId="0" applyFill="1"/>
    <xf numFmtId="42" fontId="0" fillId="126" borderId="0" xfId="0" applyNumberFormat="1" applyFill="1"/>
    <xf numFmtId="41" fontId="0" fillId="127" borderId="0" xfId="0" applyNumberFormat="1" applyFill="1"/>
    <xf numFmtId="0" fontId="0" fillId="127" borderId="0" xfId="0" applyFill="1"/>
    <xf numFmtId="41" fontId="0" fillId="0" borderId="0" xfId="0" applyNumberFormat="1" applyFill="1"/>
    <xf numFmtId="0" fontId="0" fillId="0" borderId="1" xfId="0" applyBorder="1" applyAlignment="1">
      <alignment horizontal="center"/>
    </xf>
    <xf numFmtId="0" fontId="5" fillId="0" borderId="0" xfId="0" applyNumberFormat="1" applyFont="1" applyAlignment="1"/>
    <xf numFmtId="164" fontId="5" fillId="0" borderId="2" xfId="0" applyNumberFormat="1" applyFont="1" applyBorder="1" applyAlignment="1"/>
    <xf numFmtId="41" fontId="5" fillId="0" borderId="0" xfId="0" applyNumberFormat="1" applyFont="1" applyAlignment="1"/>
    <xf numFmtId="10" fontId="5" fillId="0" borderId="0" xfId="0" applyNumberFormat="1" applyFont="1" applyAlignment="1"/>
    <xf numFmtId="164" fontId="5" fillId="0" borderId="0" xfId="0" applyNumberFormat="1" applyFont="1" applyAlignment="1"/>
    <xf numFmtId="14" fontId="5" fillId="0" borderId="0" xfId="0" applyNumberFormat="1" applyFont="1" applyAlignment="1"/>
    <xf numFmtId="0" fontId="177" fillId="0" borderId="0" xfId="0" applyNumberFormat="1" applyFont="1" applyAlignment="1"/>
    <xf numFmtId="0" fontId="178" fillId="0" borderId="67" xfId="0" applyNumberFormat="1" applyFont="1" applyBorder="1" applyAlignment="1"/>
    <xf numFmtId="10" fontId="5" fillId="126" borderId="0" xfId="0" applyNumberFormat="1" applyFont="1" applyFill="1" applyAlignment="1"/>
    <xf numFmtId="0" fontId="5" fillId="0" borderId="0" xfId="0" applyFont="1"/>
    <xf numFmtId="164" fontId="5" fillId="0" borderId="0" xfId="0" applyNumberFormat="1" applyFont="1"/>
    <xf numFmtId="0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1" fontId="5" fillId="0" borderId="70" xfId="0" applyNumberFormat="1" applyFont="1" applyFill="1" applyBorder="1" applyAlignment="1"/>
    <xf numFmtId="41" fontId="5" fillId="0" borderId="71" xfId="0" applyNumberFormat="1" applyFont="1" applyFill="1" applyBorder="1" applyAlignment="1"/>
    <xf numFmtId="164" fontId="5" fillId="0" borderId="71" xfId="0" applyNumberFormat="1" applyFont="1" applyFill="1" applyBorder="1" applyAlignment="1"/>
    <xf numFmtId="164" fontId="5" fillId="0" borderId="71" xfId="0" applyNumberFormat="1" applyFont="1" applyBorder="1" applyAlignment="1"/>
    <xf numFmtId="219" fontId="5" fillId="0" borderId="72" xfId="0" applyNumberFormat="1" applyFont="1" applyFill="1" applyBorder="1" applyAlignment="1">
      <alignment horizontal="right"/>
    </xf>
    <xf numFmtId="43" fontId="5" fillId="0" borderId="0" xfId="0" applyNumberFormat="1" applyFont="1" applyAlignment="1"/>
    <xf numFmtId="41" fontId="5" fillId="126" borderId="70" xfId="0" applyNumberFormat="1" applyFont="1" applyFill="1" applyBorder="1" applyAlignment="1"/>
    <xf numFmtId="41" fontId="5" fillId="126" borderId="71" xfId="0" applyNumberFormat="1" applyFont="1" applyFill="1" applyBorder="1" applyAlignment="1"/>
    <xf numFmtId="164" fontId="5" fillId="126" borderId="71" xfId="0" applyNumberFormat="1" applyFont="1" applyFill="1" applyBorder="1" applyAlignment="1"/>
    <xf numFmtId="219" fontId="5" fillId="126" borderId="72" xfId="0" applyNumberFormat="1" applyFont="1" applyFill="1" applyBorder="1" applyAlignment="1">
      <alignment horizontal="right"/>
    </xf>
    <xf numFmtId="41" fontId="5" fillId="0" borderId="0" xfId="0" applyNumberFormat="1" applyFont="1" applyFill="1" applyAlignment="1"/>
    <xf numFmtId="41" fontId="5" fillId="0" borderId="71" xfId="0" applyNumberFormat="1" applyFont="1" applyBorder="1" applyAlignment="1"/>
    <xf numFmtId="0" fontId="179" fillId="0" borderId="0" xfId="0" applyFont="1"/>
    <xf numFmtId="173" fontId="23" fillId="0" borderId="0" xfId="0" quotePrefix="1" applyNumberFormat="1" applyFont="1" applyFill="1" applyBorder="1" applyAlignment="1">
      <alignment horizontal="center"/>
    </xf>
    <xf numFmtId="9" fontId="23" fillId="0" borderId="0" xfId="0" applyNumberFormat="1" applyFont="1" applyBorder="1" applyAlignment="1">
      <alignment horizontal="center"/>
    </xf>
    <xf numFmtId="173" fontId="23" fillId="0" borderId="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173" fontId="23" fillId="0" borderId="73" xfId="0" quotePrefix="1" applyNumberFormat="1" applyFont="1" applyFill="1" applyBorder="1" applyAlignment="1">
      <alignment horizontal="center"/>
    </xf>
    <xf numFmtId="9" fontId="23" fillId="0" borderId="73" xfId="0" applyNumberFormat="1" applyFont="1" applyBorder="1" applyAlignment="1">
      <alignment horizontal="center"/>
    </xf>
    <xf numFmtId="173" fontId="23" fillId="0" borderId="73" xfId="0" applyNumberFormat="1" applyFont="1" applyBorder="1" applyAlignment="1">
      <alignment horizontal="center"/>
    </xf>
    <xf numFmtId="0" fontId="23" fillId="0" borderId="74" xfId="0" applyNumberFormat="1" applyFont="1" applyFill="1" applyBorder="1" applyAlignment="1">
      <alignment horizontal="center"/>
    </xf>
    <xf numFmtId="0" fontId="23" fillId="0" borderId="75" xfId="0" applyNumberFormat="1" applyFont="1" applyFill="1" applyBorder="1" applyAlignment="1">
      <alignment horizontal="center"/>
    </xf>
    <xf numFmtId="0" fontId="23" fillId="0" borderId="74" xfId="0" applyNumberFormat="1" applyFont="1" applyBorder="1" applyAlignment="1">
      <alignment horizontal="center"/>
    </xf>
    <xf numFmtId="0" fontId="23" fillId="0" borderId="75" xfId="0" applyNumberFormat="1" applyFont="1" applyBorder="1" applyAlignment="1">
      <alignment horizontal="center"/>
    </xf>
    <xf numFmtId="0" fontId="23" fillId="0" borderId="73" xfId="0" applyNumberFormat="1" applyFont="1" applyBorder="1" applyAlignment="1">
      <alignment horizontal="center"/>
    </xf>
    <xf numFmtId="173" fontId="23" fillId="0" borderId="76" xfId="0" applyNumberFormat="1" applyFont="1" applyFill="1" applyBorder="1" applyAlignment="1">
      <alignment horizontal="center"/>
    </xf>
    <xf numFmtId="9" fontId="23" fillId="0" borderId="76" xfId="0" applyNumberFormat="1" applyFont="1" applyBorder="1" applyAlignment="1">
      <alignment horizontal="center"/>
    </xf>
    <xf numFmtId="173" fontId="23" fillId="0" borderId="76" xfId="0" applyNumberFormat="1" applyFont="1" applyBorder="1" applyAlignment="1">
      <alignment horizontal="center"/>
    </xf>
    <xf numFmtId="0" fontId="23" fillId="0" borderId="77" xfId="0" applyNumberFormat="1" applyFont="1" applyFill="1" applyBorder="1" applyAlignment="1">
      <alignment horizontal="center"/>
    </xf>
    <xf numFmtId="0" fontId="23" fillId="0" borderId="78" xfId="0" applyNumberFormat="1" applyFont="1" applyFill="1" applyBorder="1" applyAlignment="1">
      <alignment horizontal="center"/>
    </xf>
    <xf numFmtId="0" fontId="23" fillId="0" borderId="78" xfId="0" applyNumberFormat="1" applyFont="1" applyBorder="1" applyAlignment="1">
      <alignment horizontal="center"/>
    </xf>
    <xf numFmtId="0" fontId="23" fillId="0" borderId="77" xfId="0" applyNumberFormat="1" applyFont="1" applyBorder="1" applyAlignment="1">
      <alignment horizontal="center"/>
    </xf>
    <xf numFmtId="0" fontId="5" fillId="0" borderId="76" xfId="0" applyNumberFormat="1" applyFont="1" applyBorder="1" applyAlignment="1"/>
    <xf numFmtId="9" fontId="23" fillId="0" borderId="76" xfId="0" applyNumberFormat="1" applyFont="1" applyFill="1" applyBorder="1" applyAlignment="1">
      <alignment horizontal="center"/>
    </xf>
    <xf numFmtId="0" fontId="23" fillId="0" borderId="77" xfId="0" applyNumberFormat="1" applyFont="1" applyFill="1" applyBorder="1" applyAlignment="1">
      <alignment horizontal="centerContinuous" vertical="center"/>
    </xf>
    <xf numFmtId="0" fontId="23" fillId="0" borderId="0" xfId="0" applyNumberFormat="1" applyFont="1" applyFill="1" applyBorder="1" applyAlignment="1">
      <alignment horizontal="centerContinuous" vertical="center"/>
    </xf>
    <xf numFmtId="0" fontId="23" fillId="0" borderId="78" xfId="0" applyNumberFormat="1" applyFont="1" applyFill="1" applyBorder="1" applyAlignment="1">
      <alignment horizontal="centerContinuous" vertical="center"/>
    </xf>
    <xf numFmtId="0" fontId="23" fillId="0" borderId="76" xfId="0" applyNumberFormat="1" applyFont="1" applyBorder="1" applyAlignment="1">
      <alignment horizontal="center"/>
    </xf>
    <xf numFmtId="173" fontId="23" fillId="0" borderId="79" xfId="0" applyNumberFormat="1" applyFont="1" applyBorder="1" applyAlignment="1">
      <alignment horizontal="center"/>
    </xf>
    <xf numFmtId="0" fontId="23" fillId="0" borderId="80" xfId="0" applyNumberFormat="1" applyFont="1" applyBorder="1" applyAlignment="1">
      <alignment horizontal="centerContinuous" vertical="center"/>
    </xf>
    <xf numFmtId="0" fontId="23" fillId="0" borderId="81" xfId="0" applyNumberFormat="1" applyFont="1" applyBorder="1" applyAlignment="1">
      <alignment horizontal="centerContinuous" vertical="center"/>
    </xf>
    <xf numFmtId="0" fontId="23" fillId="0" borderId="79" xfId="0" applyNumberFormat="1" applyFont="1" applyBorder="1" applyAlignment="1">
      <alignment horizontal="center"/>
    </xf>
    <xf numFmtId="169" fontId="23" fillId="0" borderId="0" xfId="0" applyNumberFormat="1" applyFont="1" applyFill="1" applyBorder="1" applyAlignment="1">
      <alignment horizontal="center"/>
    </xf>
    <xf numFmtId="42" fontId="180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165" fontId="5" fillId="0" borderId="0" xfId="0" applyNumberFormat="1" applyFont="1" applyFill="1" applyAlignment="1">
      <alignment horizontal="left"/>
    </xf>
    <xf numFmtId="169" fontId="23" fillId="0" borderId="82" xfId="0" applyNumberFormat="1" applyFont="1" applyFill="1" applyBorder="1" applyAlignment="1">
      <alignment horizontal="center"/>
    </xf>
    <xf numFmtId="10" fontId="23" fillId="0" borderId="82" xfId="0" applyNumberFormat="1" applyFont="1" applyFill="1" applyBorder="1" applyAlignment="1">
      <alignment horizontal="center"/>
    </xf>
    <xf numFmtId="0" fontId="23" fillId="0" borderId="82" xfId="0" applyNumberFormat="1" applyFont="1" applyFill="1" applyBorder="1" applyAlignment="1"/>
    <xf numFmtId="0" fontId="23" fillId="0" borderId="83" xfId="0" applyNumberFormat="1" applyFont="1" applyFill="1" applyBorder="1" applyAlignment="1">
      <alignment horizontal="center"/>
    </xf>
    <xf numFmtId="0" fontId="23" fillId="0" borderId="83" xfId="0" applyNumberFormat="1" applyFont="1" applyFill="1" applyBorder="1" applyAlignment="1"/>
    <xf numFmtId="0" fontId="5" fillId="0" borderId="0" xfId="0" applyFont="1" applyFill="1"/>
    <xf numFmtId="164" fontId="5" fillId="0" borderId="0" xfId="0" applyNumberFormat="1" applyFont="1" applyFill="1" applyAlignment="1">
      <alignment horizontal="lef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73" fontId="5" fillId="0" borderId="0" xfId="0" applyNumberFormat="1" applyFont="1" applyFill="1" applyAlignment="1">
      <alignment horizontal="left"/>
    </xf>
    <xf numFmtId="6" fontId="181" fillId="0" borderId="0" xfId="0" applyNumberFormat="1" applyFont="1" applyFill="1" applyAlignment="1"/>
    <xf numFmtId="44" fontId="181" fillId="0" borderId="0" xfId="0" applyNumberFormat="1" applyFont="1" applyFill="1" applyAlignment="1"/>
    <xf numFmtId="219" fontId="23" fillId="0" borderId="0" xfId="0" applyNumberFormat="1" applyFont="1" applyFill="1" applyBorder="1" applyAlignment="1">
      <alignment horizontal="left"/>
    </xf>
    <xf numFmtId="173" fontId="5" fillId="0" borderId="0" xfId="0" applyNumberFormat="1" applyFont="1" applyFill="1" applyAlignment="1">
      <alignment horizontal="right"/>
    </xf>
    <xf numFmtId="13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73" fontId="23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42" fontId="2" fillId="0" borderId="2" xfId="0" applyNumberFormat="1" applyFont="1" applyBorder="1"/>
    <xf numFmtId="0" fontId="182" fillId="0" borderId="0" xfId="0" applyFont="1" applyAlignment="1">
      <alignment horizontal="right"/>
    </xf>
    <xf numFmtId="41" fontId="0" fillId="0" borderId="0" xfId="0" applyNumberFormat="1" applyFont="1"/>
    <xf numFmtId="0" fontId="183" fillId="0" borderId="0" xfId="0" applyFont="1"/>
    <xf numFmtId="41" fontId="0" fillId="0" borderId="0" xfId="0" applyNumberFormat="1" applyBorder="1"/>
    <xf numFmtId="41" fontId="0" fillId="0" borderId="0" xfId="0" applyNumberFormat="1" applyFont="1" applyBorder="1"/>
    <xf numFmtId="166" fontId="0" fillId="0" borderId="0" xfId="0" applyNumberFormat="1" applyFont="1"/>
    <xf numFmtId="43" fontId="0" fillId="0" borderId="0" xfId="0" applyNumberFormat="1" applyFont="1"/>
    <xf numFmtId="37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2" fontId="0" fillId="0" borderId="0" xfId="0" applyNumberFormat="1" applyBorder="1"/>
    <xf numFmtId="0" fontId="182" fillId="0" borderId="0" xfId="0" applyFont="1"/>
    <xf numFmtId="0" fontId="0" fillId="0" borderId="0" xfId="0" applyBorder="1"/>
    <xf numFmtId="0" fontId="184" fillId="0" borderId="0" xfId="0" applyFont="1" applyBorder="1"/>
    <xf numFmtId="41" fontId="0" fillId="0" borderId="2" xfId="0" applyNumberFormat="1" applyFont="1" applyBorder="1"/>
    <xf numFmtId="10" fontId="0" fillId="0" borderId="0" xfId="0" applyNumberFormat="1"/>
    <xf numFmtId="37" fontId="0" fillId="0" borderId="0" xfId="0" applyNumberFormat="1"/>
    <xf numFmtId="0" fontId="0" fillId="0" borderId="84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7" fontId="0" fillId="0" borderId="85" xfId="0" applyNumberFormat="1" applyBorder="1" applyAlignment="1">
      <alignment horizontal="centerContinuous"/>
    </xf>
    <xf numFmtId="0" fontId="184" fillId="0" borderId="0" xfId="0" applyFont="1"/>
    <xf numFmtId="164" fontId="2" fillId="0" borderId="2" xfId="0" applyNumberFormat="1" applyFont="1" applyBorder="1"/>
    <xf numFmtId="37" fontId="0" fillId="0" borderId="0" xfId="0" applyNumberFormat="1" applyFill="1" applyBorder="1"/>
    <xf numFmtId="164" fontId="0" fillId="129" borderId="0" xfId="0" applyNumberFormat="1" applyFill="1"/>
    <xf numFmtId="0" fontId="0" fillId="129" borderId="0" xfId="0" applyFill="1"/>
    <xf numFmtId="164" fontId="2" fillId="0" borderId="4" xfId="0" applyNumberFormat="1" applyFont="1" applyBorder="1"/>
    <xf numFmtId="164" fontId="0" fillId="0" borderId="0" xfId="0" applyNumberFormat="1" applyFont="1" applyFill="1"/>
    <xf numFmtId="164" fontId="0" fillId="0" borderId="0" xfId="0" applyNumberFormat="1" applyFont="1" applyBorder="1"/>
    <xf numFmtId="164" fontId="0" fillId="129" borderId="0" xfId="0" applyNumberFormat="1" applyFont="1" applyFill="1" applyBorder="1"/>
    <xf numFmtId="164" fontId="0" fillId="129" borderId="0" xfId="0" applyNumberFormat="1" applyFill="1" applyBorder="1"/>
    <xf numFmtId="0" fontId="0" fillId="0" borderId="0" xfId="0" applyFill="1" applyBorder="1"/>
    <xf numFmtId="43" fontId="0" fillId="0" borderId="0" xfId="0" applyNumberFormat="1" applyBorder="1"/>
    <xf numFmtId="37" fontId="0" fillId="0" borderId="0" xfId="0" applyNumberFormat="1" applyFont="1"/>
    <xf numFmtId="43" fontId="0" fillId="129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37" fontId="0" fillId="129" borderId="0" xfId="0" applyNumberFormat="1" applyFont="1" applyFill="1" applyBorder="1"/>
    <xf numFmtId="220" fontId="0" fillId="129" borderId="0" xfId="0" applyNumberFormat="1" applyFont="1" applyFill="1" applyBorder="1"/>
    <xf numFmtId="220" fontId="0" fillId="129" borderId="0" xfId="0" applyNumberFormat="1" applyFill="1"/>
    <xf numFmtId="37" fontId="0" fillId="0" borderId="0" xfId="0" applyNumberFormat="1" applyFont="1" applyFill="1" applyBorder="1"/>
    <xf numFmtId="220" fontId="0" fillId="0" borderId="0" xfId="0" applyNumberFormat="1" applyFill="1"/>
    <xf numFmtId="37" fontId="0" fillId="0" borderId="0" xfId="0" applyNumberFormat="1" applyFont="1" applyBorder="1"/>
    <xf numFmtId="220" fontId="0" fillId="0" borderId="0" xfId="0" applyNumberFormat="1"/>
    <xf numFmtId="0" fontId="0" fillId="128" borderId="0" xfId="0" applyFill="1"/>
    <xf numFmtId="0" fontId="0" fillId="128" borderId="0" xfId="0" applyFill="1" applyBorder="1"/>
    <xf numFmtId="37" fontId="0" fillId="128" borderId="0" xfId="0" applyNumberFormat="1" applyFont="1" applyFill="1" applyBorder="1"/>
    <xf numFmtId="220" fontId="0" fillId="128" borderId="0" xfId="0" applyNumberFormat="1" applyFont="1" applyFill="1" applyBorder="1"/>
    <xf numFmtId="220" fontId="0" fillId="128" borderId="0" xfId="0" applyNumberFormat="1" applyFill="1"/>
    <xf numFmtId="37" fontId="0" fillId="0" borderId="0" xfId="0" applyNumberFormat="1" applyFont="1" applyFill="1"/>
    <xf numFmtId="37" fontId="0" fillId="0" borderId="0" xfId="0" applyNumberFormat="1" applyFont="1" applyFill="1" applyAlignment="1">
      <alignment horizontal="right"/>
    </xf>
    <xf numFmtId="17" fontId="182" fillId="0" borderId="0" xfId="0" applyNumberFormat="1" applyFont="1" applyBorder="1"/>
    <xf numFmtId="17" fontId="182" fillId="0" borderId="0" xfId="0" applyNumberFormat="1" applyFont="1"/>
    <xf numFmtId="16" fontId="182" fillId="0" borderId="0" xfId="0" applyNumberFormat="1" applyFont="1"/>
    <xf numFmtId="221" fontId="185" fillId="0" borderId="0" xfId="0" applyNumberFormat="1" applyFont="1" applyAlignment="1">
      <alignment horizontal="right"/>
    </xf>
    <xf numFmtId="10" fontId="186" fillId="0" borderId="0" xfId="0" applyNumberFormat="1" applyFont="1"/>
    <xf numFmtId="0" fontId="186" fillId="0" borderId="0" xfId="0" applyFont="1"/>
    <xf numFmtId="10" fontId="186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 indent="2"/>
    </xf>
    <xf numFmtId="0" fontId="20" fillId="0" borderId="0" xfId="0" applyFont="1" applyAlignment="1">
      <alignment horizontal="left"/>
    </xf>
    <xf numFmtId="0" fontId="188" fillId="0" borderId="0" xfId="0" applyFont="1" applyFill="1" applyAlignment="1">
      <alignment horizontal="right"/>
    </xf>
    <xf numFmtId="164" fontId="5" fillId="130" borderId="71" xfId="0" applyNumberFormat="1" applyFont="1" applyFill="1" applyBorder="1" applyAlignment="1"/>
    <xf numFmtId="10" fontId="0" fillId="0" borderId="0" xfId="2" applyNumberFormat="1" applyFont="1"/>
    <xf numFmtId="0" fontId="187" fillId="0" borderId="0" xfId="0" applyFont="1" applyFill="1" applyAlignment="1">
      <alignment horizontal="right"/>
    </xf>
    <xf numFmtId="0" fontId="189" fillId="127" borderId="0" xfId="0" applyFont="1" applyFill="1" applyAlignment="1">
      <alignment horizontal="centerContinuous"/>
    </xf>
    <xf numFmtId="0" fontId="191" fillId="127" borderId="0" xfId="0" applyFont="1" applyFill="1" applyAlignment="1">
      <alignment horizontal="centerContinuous"/>
    </xf>
    <xf numFmtId="0" fontId="190" fillId="0" borderId="0" xfId="0" applyFont="1"/>
    <xf numFmtId="164" fontId="0" fillId="0" borderId="0" xfId="1" applyNumberFormat="1" applyFont="1" applyFill="1"/>
    <xf numFmtId="0" fontId="190" fillId="0" borderId="0" xfId="0" applyFont="1" applyFill="1"/>
    <xf numFmtId="0" fontId="0" fillId="0" borderId="85" xfId="0" applyFill="1" applyBorder="1" applyAlignment="1"/>
    <xf numFmtId="0" fontId="0" fillId="0" borderId="4" xfId="0" applyFill="1" applyBorder="1" applyAlignment="1"/>
    <xf numFmtId="0" fontId="0" fillId="0" borderId="84" xfId="0" applyFill="1" applyBorder="1" applyAlignment="1"/>
    <xf numFmtId="0" fontId="2" fillId="0" borderId="0" xfId="0" applyFont="1" applyFill="1"/>
    <xf numFmtId="0" fontId="192" fillId="0" borderId="67" xfId="42386" applyNumberFormat="1" applyFont="1" applyFill="1" applyBorder="1" applyAlignment="1">
      <alignment horizontal="center" wrapText="1"/>
    </xf>
    <xf numFmtId="164" fontId="2" fillId="0" borderId="67" xfId="1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41" fontId="0" fillId="0" borderId="0" xfId="42386" applyFont="1" applyFill="1"/>
    <xf numFmtId="0" fontId="0" fillId="0" borderId="7" xfId="0" applyFill="1" applyBorder="1"/>
    <xf numFmtId="41" fontId="193" fillId="0" borderId="0" xfId="42386" applyFont="1" applyFill="1"/>
    <xf numFmtId="0" fontId="0" fillId="0" borderId="0" xfId="0" applyFill="1" applyAlignment="1">
      <alignment horizontal="center"/>
    </xf>
    <xf numFmtId="0" fontId="0" fillId="0" borderId="67" xfId="0" applyFill="1" applyBorder="1" applyAlignment="1">
      <alignment horizontal="center"/>
    </xf>
    <xf numFmtId="164" fontId="0" fillId="0" borderId="0" xfId="0" applyNumberFormat="1" applyFill="1"/>
    <xf numFmtId="43" fontId="193" fillId="0" borderId="0" xfId="0" applyNumberFormat="1" applyFont="1" applyFill="1"/>
    <xf numFmtId="164" fontId="0" fillId="0" borderId="67" xfId="0" applyNumberFormat="1" applyFill="1" applyBorder="1"/>
    <xf numFmtId="41" fontId="0" fillId="0" borderId="67" xfId="0" applyNumberFormat="1" applyFill="1" applyBorder="1"/>
    <xf numFmtId="41" fontId="0" fillId="0" borderId="67" xfId="42386" applyFont="1" applyFill="1" applyBorder="1"/>
    <xf numFmtId="9" fontId="0" fillId="0" borderId="0" xfId="2" applyFont="1" applyFill="1"/>
    <xf numFmtId="164" fontId="0" fillId="0" borderId="0" xfId="1" applyNumberFormat="1" applyFont="1" applyFill="1" applyAlignment="1">
      <alignment horizontal="left"/>
    </xf>
    <xf numFmtId="164" fontId="0" fillId="0" borderId="7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/>
    <xf numFmtId="0" fontId="0" fillId="0" borderId="0" xfId="0" applyAlignment="1">
      <alignment horizontal="center" vertical="center" wrapText="1"/>
    </xf>
    <xf numFmtId="0" fontId="191" fillId="0" borderId="0" xfId="0" applyFont="1" applyFill="1" applyAlignment="1">
      <alignment horizontal="centerContinuous"/>
    </xf>
    <xf numFmtId="10" fontId="194" fillId="131" borderId="0" xfId="2" applyNumberFormat="1" applyFont="1" applyFill="1" applyAlignment="1">
      <alignment horizontal="centerContinuous"/>
    </xf>
    <xf numFmtId="0" fontId="0" fillId="131" borderId="0" xfId="0" applyFill="1" applyAlignment="1">
      <alignment horizontal="centerContinuous"/>
    </xf>
    <xf numFmtId="0" fontId="187" fillId="0" borderId="0" xfId="0" applyFont="1" applyFill="1" applyAlignment="1">
      <alignment horizontal="left"/>
    </xf>
    <xf numFmtId="0" fontId="190" fillId="0" borderId="0" xfId="0" applyFont="1" applyAlignment="1">
      <alignment horizontal="center"/>
    </xf>
    <xf numFmtId="219" fontId="5" fillId="0" borderId="86" xfId="0" applyNumberFormat="1" applyFont="1" applyFill="1" applyBorder="1" applyAlignment="1">
      <alignment horizontal="right"/>
    </xf>
    <xf numFmtId="41" fontId="5" fillId="0" borderId="87" xfId="0" applyNumberFormat="1" applyFont="1" applyBorder="1" applyAlignment="1"/>
    <xf numFmtId="41" fontId="5" fillId="0" borderId="88" xfId="0" applyNumberFormat="1" applyFont="1" applyBorder="1" applyAlignment="1"/>
    <xf numFmtId="219" fontId="5" fillId="132" borderId="72" xfId="0" applyNumberFormat="1" applyFont="1" applyFill="1" applyBorder="1" applyAlignment="1">
      <alignment horizontal="right"/>
    </xf>
    <xf numFmtId="41" fontId="5" fillId="132" borderId="71" xfId="0" applyNumberFormat="1" applyFont="1" applyFill="1" applyBorder="1" applyAlignment="1"/>
    <xf numFmtId="164" fontId="5" fillId="132" borderId="71" xfId="0" applyNumberFormat="1" applyFont="1" applyFill="1" applyBorder="1" applyAlignment="1"/>
    <xf numFmtId="41" fontId="5" fillId="132" borderId="70" xfId="0" applyNumberFormat="1" applyFont="1" applyFill="1" applyBorder="1" applyAlignment="1"/>
    <xf numFmtId="172" fontId="23" fillId="0" borderId="69" xfId="0" applyNumberFormat="1" applyFont="1" applyBorder="1" applyAlignment="1">
      <alignment horizontal="center"/>
    </xf>
    <xf numFmtId="41" fontId="5" fillId="0" borderId="68" xfId="0" applyNumberFormat="1" applyFont="1" applyBorder="1" applyAlignment="1"/>
    <xf numFmtId="164" fontId="5" fillId="0" borderId="68" xfId="0" applyNumberFormat="1" applyFont="1" applyBorder="1" applyAlignment="1"/>
    <xf numFmtId="41" fontId="5" fillId="0" borderId="89" xfId="0" applyNumberFormat="1" applyFont="1" applyBorder="1" applyAlignment="1"/>
    <xf numFmtId="172" fontId="23" fillId="0" borderId="72" xfId="0" applyNumberFormat="1" applyFont="1" applyBorder="1" applyAlignment="1">
      <alignment horizontal="center"/>
    </xf>
    <xf numFmtId="41" fontId="5" fillId="133" borderId="71" xfId="0" applyNumberFormat="1" applyFont="1" applyFill="1" applyBorder="1" applyAlignment="1"/>
    <xf numFmtId="41" fontId="23" fillId="0" borderId="71" xfId="0" applyNumberFormat="1" applyFont="1" applyBorder="1" applyAlignment="1"/>
    <xf numFmtId="164" fontId="5" fillId="133" borderId="71" xfId="0" applyNumberFormat="1" applyFont="1" applyFill="1" applyBorder="1" applyAlignment="1"/>
    <xf numFmtId="41" fontId="23" fillId="0" borderId="70" xfId="0" applyNumberFormat="1" applyFont="1" applyBorder="1" applyAlignment="1"/>
    <xf numFmtId="172" fontId="23" fillId="0" borderId="90" xfId="0" applyNumberFormat="1" applyFont="1" applyBorder="1" applyAlignment="1">
      <alignment horizontal="center"/>
    </xf>
    <xf numFmtId="41" fontId="23" fillId="0" borderId="91" xfId="0" applyNumberFormat="1" applyFont="1" applyBorder="1" applyAlignment="1"/>
    <xf numFmtId="41" fontId="5" fillId="133" borderId="91" xfId="0" applyNumberFormat="1" applyFont="1" applyFill="1" applyBorder="1" applyAlignment="1"/>
    <xf numFmtId="41" fontId="23" fillId="133" borderId="91" xfId="0" applyNumberFormat="1" applyFont="1" applyFill="1" applyBorder="1" applyAlignment="1"/>
    <xf numFmtId="41" fontId="23" fillId="133" borderId="92" xfId="0" applyNumberFormat="1" applyFont="1" applyFill="1" applyBorder="1" applyAlignment="1"/>
    <xf numFmtId="41" fontId="5" fillId="0" borderId="0" xfId="0" applyNumberFormat="1" applyFont="1"/>
    <xf numFmtId="173" fontId="91" fillId="0" borderId="0" xfId="0" applyNumberFormat="1" applyFont="1" applyFill="1" applyAlignment="1">
      <alignment horizontal="left"/>
    </xf>
    <xf numFmtId="0" fontId="0" fillId="0" borderId="83" xfId="0" applyNumberFormat="1" applyFill="1" applyBorder="1" applyAlignment="1">
      <alignment horizontal="center"/>
    </xf>
    <xf numFmtId="173" fontId="5" fillId="0" borderId="85" xfId="0" applyNumberFormat="1" applyFont="1" applyFill="1" applyBorder="1" applyAlignment="1">
      <alignment horizontal="centerContinuous"/>
    </xf>
    <xf numFmtId="173" fontId="5" fillId="0" borderId="4" xfId="0" applyNumberFormat="1" applyFont="1" applyFill="1" applyBorder="1" applyAlignment="1">
      <alignment horizontal="centerContinuous"/>
    </xf>
    <xf numFmtId="173" fontId="5" fillId="0" borderId="84" xfId="0" applyNumberFormat="1" applyFont="1" applyFill="1" applyBorder="1" applyAlignment="1">
      <alignment horizontal="centerContinuous"/>
    </xf>
    <xf numFmtId="0" fontId="0" fillId="0" borderId="93" xfId="0" applyNumberFormat="1" applyFill="1" applyBorder="1" applyAlignment="1">
      <alignment horizontal="center"/>
    </xf>
    <xf numFmtId="173" fontId="5" fillId="0" borderId="8" xfId="0" applyNumberFormat="1" applyFont="1" applyFill="1" applyBorder="1" applyAlignment="1">
      <alignment horizontal="left"/>
    </xf>
    <xf numFmtId="173" fontId="5" fillId="0" borderId="94" xfId="0" applyNumberFormat="1" applyFont="1" applyFill="1" applyBorder="1" applyAlignment="1">
      <alignment horizontal="left"/>
    </xf>
    <xf numFmtId="173" fontId="5" fillId="0" borderId="6" xfId="0" applyNumberFormat="1" applyFont="1" applyFill="1" applyBorder="1" applyAlignment="1">
      <alignment horizontal="left"/>
    </xf>
    <xf numFmtId="173" fontId="5" fillId="0" borderId="0" xfId="0" applyNumberFormat="1" applyFont="1" applyFill="1" applyBorder="1" applyAlignment="1">
      <alignment horizontal="left"/>
    </xf>
    <xf numFmtId="173" fontId="5" fillId="0" borderId="95" xfId="0" applyNumberFormat="1" applyFont="1" applyFill="1" applyBorder="1" applyAlignment="1">
      <alignment horizontal="center"/>
    </xf>
    <xf numFmtId="173" fontId="5" fillId="0" borderId="6" xfId="0" applyNumberFormat="1" applyFont="1" applyFill="1" applyBorder="1" applyAlignment="1">
      <alignment horizontal="centerContinuous"/>
    </xf>
    <xf numFmtId="173" fontId="5" fillId="0" borderId="0" xfId="0" applyNumberFormat="1" applyFont="1" applyFill="1" applyBorder="1" applyAlignment="1">
      <alignment horizontal="centerContinuous"/>
    </xf>
    <xf numFmtId="173" fontId="5" fillId="0" borderId="95" xfId="0" applyNumberFormat="1" applyFont="1" applyFill="1" applyBorder="1" applyAlignment="1">
      <alignment horizontal="left"/>
    </xf>
    <xf numFmtId="173" fontId="5" fillId="0" borderId="6" xfId="0" applyNumberFormat="1" applyFont="1" applyFill="1" applyBorder="1" applyAlignment="1">
      <alignment horizontal="center"/>
    </xf>
    <xf numFmtId="173" fontId="5" fillId="0" borderId="0" xfId="0" applyNumberFormat="1" applyFont="1" applyFill="1" applyBorder="1" applyAlignment="1">
      <alignment horizontal="center"/>
    </xf>
    <xf numFmtId="173" fontId="5" fillId="0" borderId="96" xfId="0" applyNumberFormat="1" applyFont="1" applyFill="1" applyBorder="1" applyAlignment="1">
      <alignment horizontal="center"/>
    </xf>
    <xf numFmtId="173" fontId="5" fillId="0" borderId="67" xfId="0" applyNumberFormat="1" applyFont="1" applyFill="1" applyBorder="1" applyAlignment="1">
      <alignment horizontal="center"/>
    </xf>
    <xf numFmtId="173" fontId="5" fillId="0" borderId="97" xfId="0" applyNumberFormat="1" applyFont="1" applyFill="1" applyBorder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top"/>
    </xf>
    <xf numFmtId="17" fontId="5" fillId="0" borderId="0" xfId="0" applyNumberFormat="1" applyFont="1" applyFill="1" applyBorder="1" applyAlignment="1">
      <alignment horizontal="center" vertical="top"/>
    </xf>
    <xf numFmtId="41" fontId="5" fillId="0" borderId="0" xfId="0" applyNumberFormat="1" applyFont="1" applyFill="1" applyBorder="1" applyAlignment="1">
      <alignment horizontal="center" vertical="top"/>
    </xf>
    <xf numFmtId="41" fontId="5" fillId="0" borderId="95" xfId="0" applyNumberFormat="1" applyFont="1" applyFill="1" applyBorder="1" applyAlignment="1">
      <alignment horizontal="center" vertical="top"/>
    </xf>
    <xf numFmtId="37" fontId="5" fillId="0" borderId="0" xfId="0" applyNumberFormat="1" applyFont="1" applyFill="1" applyBorder="1" applyAlignment="1">
      <alignment horizontal="center" vertical="top"/>
    </xf>
    <xf numFmtId="173" fontId="5" fillId="0" borderId="0" xfId="0" applyNumberFormat="1" applyFont="1" applyFill="1" applyAlignment="1">
      <alignment horizontal="center"/>
    </xf>
    <xf numFmtId="0" fontId="0" fillId="0" borderId="82" xfId="0" applyNumberFormat="1" applyFill="1" applyBorder="1" applyAlignment="1">
      <alignment horizontal="center"/>
    </xf>
    <xf numFmtId="0" fontId="5" fillId="0" borderId="96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97" xfId="0" applyNumberFormat="1" applyFont="1" applyFill="1" applyBorder="1" applyAlignment="1">
      <alignment horizontal="center"/>
    </xf>
    <xf numFmtId="37" fontId="5" fillId="0" borderId="1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left"/>
    </xf>
    <xf numFmtId="41" fontId="5" fillId="0" borderId="9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42" fontId="5" fillId="0" borderId="95" xfId="0" applyNumberFormat="1" applyFont="1" applyFill="1" applyBorder="1" applyAlignment="1">
      <alignment horizontal="left"/>
    </xf>
    <xf numFmtId="165" fontId="5" fillId="0" borderId="95" xfId="0" applyNumberFormat="1" applyFont="1" applyFill="1" applyBorder="1" applyAlignment="1">
      <alignment horizontal="left"/>
    </xf>
    <xf numFmtId="0" fontId="5" fillId="0" borderId="98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left"/>
    </xf>
    <xf numFmtId="222" fontId="197" fillId="0" borderId="95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left"/>
    </xf>
    <xf numFmtId="173" fontId="197" fillId="0" borderId="0" xfId="0" applyNumberFormat="1" applyFont="1" applyFill="1" applyBorder="1" applyAlignment="1">
      <alignment horizontal="right"/>
    </xf>
    <xf numFmtId="41" fontId="197" fillId="0" borderId="0" xfId="0" applyNumberFormat="1" applyFont="1" applyFill="1" applyBorder="1" applyAlignment="1">
      <alignment horizontal="left"/>
    </xf>
    <xf numFmtId="41" fontId="23" fillId="0" borderId="0" xfId="0" applyNumberFormat="1" applyFont="1" applyFill="1" applyBorder="1" applyAlignment="1">
      <alignment horizontal="left"/>
    </xf>
    <xf numFmtId="42" fontId="5" fillId="0" borderId="99" xfId="0" applyNumberFormat="1" applyFont="1" applyFill="1" applyBorder="1" applyAlignment="1">
      <alignment horizontal="left"/>
    </xf>
    <xf numFmtId="42" fontId="23" fillId="0" borderId="100" xfId="0" applyNumberFormat="1" applyFont="1" applyFill="1" applyBorder="1" applyAlignment="1">
      <alignment horizontal="left"/>
    </xf>
    <xf numFmtId="173" fontId="5" fillId="0" borderId="96" xfId="0" applyNumberFormat="1" applyFont="1" applyFill="1" applyBorder="1" applyAlignment="1">
      <alignment horizontal="left"/>
    </xf>
    <xf numFmtId="173" fontId="5" fillId="0" borderId="1" xfId="0" applyNumberFormat="1" applyFont="1" applyFill="1" applyBorder="1" applyAlignment="1">
      <alignment horizontal="left"/>
    </xf>
    <xf numFmtId="173" fontId="197" fillId="0" borderId="1" xfId="0" applyNumberFormat="1" applyFont="1" applyFill="1" applyBorder="1" applyAlignment="1">
      <alignment horizontal="right"/>
    </xf>
    <xf numFmtId="164" fontId="197" fillId="0" borderId="97" xfId="0" applyNumberFormat="1" applyFont="1" applyFill="1" applyBorder="1" applyAlignment="1">
      <alignment horizontal="left"/>
    </xf>
    <xf numFmtId="173" fontId="5" fillId="0" borderId="97" xfId="0" applyNumberFormat="1" applyFont="1" applyFill="1" applyBorder="1" applyAlignment="1">
      <alignment horizontal="left"/>
    </xf>
    <xf numFmtId="10" fontId="194" fillId="132" borderId="0" xfId="2" applyNumberFormat="1" applyFont="1" applyFill="1" applyAlignment="1">
      <alignment horizontal="centerContinuous"/>
    </xf>
    <xf numFmtId="0" fontId="195" fillId="132" borderId="0" xfId="0" applyFont="1" applyFill="1" applyAlignment="1">
      <alignment horizontal="centerContinuous"/>
    </xf>
    <xf numFmtId="0" fontId="81" fillId="0" borderId="0" xfId="0" applyNumberFormat="1" applyFont="1" applyAlignment="1"/>
    <xf numFmtId="164" fontId="7" fillId="0" borderId="0" xfId="0" applyNumberFormat="1" applyFont="1" applyFill="1"/>
    <xf numFmtId="0" fontId="198" fillId="0" borderId="0" xfId="0" applyNumberFormat="1" applyFont="1" applyAlignment="1"/>
    <xf numFmtId="164" fontId="6" fillId="0" borderId="0" xfId="0" applyNumberFormat="1" applyFont="1" applyFill="1"/>
    <xf numFmtId="164" fontId="5" fillId="0" borderId="0" xfId="0" applyNumberFormat="1" applyFont="1" applyFill="1" applyBorder="1"/>
    <xf numFmtId="17" fontId="23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199" fillId="0" borderId="0" xfId="0" applyNumberFormat="1" applyFont="1" applyAlignment="1"/>
    <xf numFmtId="0" fontId="199" fillId="0" borderId="82" xfId="0" applyNumberFormat="1" applyFont="1" applyBorder="1" applyAlignment="1"/>
    <xf numFmtId="0" fontId="199" fillId="0" borderId="97" xfId="0" applyNumberFormat="1" applyFont="1" applyBorder="1" applyAlignment="1"/>
    <xf numFmtId="0" fontId="199" fillId="0" borderId="1" xfId="0" applyNumberFormat="1" applyFont="1" applyBorder="1" applyAlignment="1"/>
    <xf numFmtId="164" fontId="6" fillId="0" borderId="1" xfId="0" applyNumberFormat="1" applyFont="1" applyFill="1" applyBorder="1"/>
    <xf numFmtId="164" fontId="199" fillId="0" borderId="93" xfId="0" applyNumberFormat="1" applyFont="1" applyBorder="1" applyAlignment="1"/>
    <xf numFmtId="164" fontId="199" fillId="0" borderId="95" xfId="0" applyNumberFormat="1" applyFont="1" applyFill="1" applyBorder="1"/>
    <xf numFmtId="164" fontId="199" fillId="0" borderId="0" xfId="0" applyNumberFormat="1" applyFont="1" applyFill="1" applyBorder="1"/>
    <xf numFmtId="41" fontId="199" fillId="0" borderId="0" xfId="0" applyNumberFormat="1" applyFont="1" applyFill="1" applyBorder="1"/>
    <xf numFmtId="164" fontId="6" fillId="0" borderId="0" xfId="0" applyNumberFormat="1" applyFont="1" applyFill="1" applyBorder="1"/>
    <xf numFmtId="0" fontId="199" fillId="0" borderId="0" xfId="0" applyNumberFormat="1" applyFont="1" applyBorder="1" applyAlignment="1"/>
    <xf numFmtId="17" fontId="199" fillId="0" borderId="0" xfId="0" applyNumberFormat="1" applyFont="1" applyFill="1" applyBorder="1"/>
    <xf numFmtId="164" fontId="199" fillId="0" borderId="93" xfId="0" applyNumberFormat="1" applyFont="1" applyFill="1" applyBorder="1" applyAlignment="1"/>
    <xf numFmtId="164" fontId="199" fillId="134" borderId="93" xfId="0" applyNumberFormat="1" applyFont="1" applyFill="1" applyBorder="1" applyAlignment="1"/>
    <xf numFmtId="164" fontId="199" fillId="134" borderId="95" xfId="0" applyNumberFormat="1" applyFont="1" applyFill="1" applyBorder="1"/>
    <xf numFmtId="164" fontId="186" fillId="134" borderId="0" xfId="0" applyNumberFormat="1" applyFont="1" applyFill="1" applyBorder="1"/>
    <xf numFmtId="164" fontId="199" fillId="134" borderId="0" xfId="0" applyNumberFormat="1" applyFont="1" applyFill="1" applyBorder="1"/>
    <xf numFmtId="164" fontId="6" fillId="134" borderId="0" xfId="0" applyNumberFormat="1" applyFont="1" applyFill="1" applyBorder="1"/>
    <xf numFmtId="17" fontId="200" fillId="134" borderId="0" xfId="0" applyNumberFormat="1" applyFont="1" applyFill="1" applyBorder="1"/>
    <xf numFmtId="17" fontId="199" fillId="134" borderId="0" xfId="0" applyNumberFormat="1" applyFont="1" applyFill="1" applyBorder="1"/>
    <xf numFmtId="6" fontId="199" fillId="0" borderId="0" xfId="0" applyNumberFormat="1" applyFont="1" applyFill="1" applyBorder="1"/>
    <xf numFmtId="14" fontId="199" fillId="0" borderId="0" xfId="0" applyNumberFormat="1" applyFont="1" applyFill="1" applyBorder="1"/>
    <xf numFmtId="5" fontId="199" fillId="0" borderId="95" xfId="0" applyNumberFormat="1" applyFont="1" applyFill="1" applyBorder="1"/>
    <xf numFmtId="38" fontId="199" fillId="0" borderId="0" xfId="0" applyNumberFormat="1" applyFont="1" applyFill="1" applyBorder="1"/>
    <xf numFmtId="0" fontId="199" fillId="0" borderId="93" xfId="0" applyNumberFormat="1" applyFont="1" applyBorder="1" applyAlignment="1"/>
    <xf numFmtId="5" fontId="199" fillId="0" borderId="0" xfId="0" applyNumberFormat="1" applyFont="1" applyFill="1" applyBorder="1"/>
    <xf numFmtId="0" fontId="199" fillId="0" borderId="0" xfId="0" applyFont="1" applyFill="1" applyBorder="1" applyAlignment="1">
      <alignment horizontal="center"/>
    </xf>
    <xf numFmtId="6" fontId="199" fillId="0" borderId="0" xfId="0" applyNumberFormat="1" applyFont="1" applyFill="1" applyBorder="1" applyAlignment="1">
      <alignment horizontal="center"/>
    </xf>
    <xf numFmtId="0" fontId="199" fillId="0" borderId="0" xfId="0" applyFont="1" applyFill="1" applyBorder="1"/>
    <xf numFmtId="0" fontId="199" fillId="0" borderId="0" xfId="0" applyFont="1" applyFill="1" applyBorder="1" applyAlignment="1">
      <alignment horizontal="right"/>
    </xf>
    <xf numFmtId="0" fontId="199" fillId="0" borderId="82" xfId="0" applyNumberFormat="1" applyFont="1" applyFill="1" applyBorder="1" applyAlignment="1"/>
    <xf numFmtId="0" fontId="199" fillId="0" borderId="97" xfId="0" applyFont="1" applyFill="1" applyBorder="1" applyAlignment="1">
      <alignment horizontal="center"/>
    </xf>
    <xf numFmtId="0" fontId="199" fillId="0" borderId="1" xfId="0" applyFont="1" applyFill="1" applyBorder="1" applyAlignment="1">
      <alignment horizontal="center"/>
    </xf>
    <xf numFmtId="0" fontId="199" fillId="0" borderId="1" xfId="0" quotePrefix="1" applyFont="1" applyFill="1" applyBorder="1" applyAlignment="1">
      <alignment horizontal="center"/>
    </xf>
    <xf numFmtId="0" fontId="183" fillId="0" borderId="1" xfId="0" applyFont="1" applyFill="1" applyBorder="1" applyAlignment="1">
      <alignment horizontal="center"/>
    </xf>
    <xf numFmtId="0" fontId="199" fillId="0" borderId="1" xfId="0" applyFont="1" applyFill="1" applyBorder="1" applyAlignment="1">
      <alignment horizontal="centerContinuous"/>
    </xf>
    <xf numFmtId="0" fontId="199" fillId="0" borderId="93" xfId="0" applyFont="1" applyFill="1" applyBorder="1" applyAlignment="1">
      <alignment horizontal="center"/>
    </xf>
    <xf numFmtId="0" fontId="199" fillId="0" borderId="95" xfId="0" applyFont="1" applyFill="1" applyBorder="1" applyAlignment="1">
      <alignment horizontal="center"/>
    </xf>
    <xf numFmtId="0" fontId="199" fillId="0" borderId="0" xfId="0" quotePrefix="1" applyFont="1" applyFill="1" applyBorder="1" applyAlignment="1">
      <alignment horizontal="center"/>
    </xf>
    <xf numFmtId="0" fontId="199" fillId="0" borderId="0" xfId="0" applyFont="1" applyFill="1" applyBorder="1" applyAlignment="1">
      <alignment horizontal="centerContinuous"/>
    </xf>
    <xf numFmtId="0" fontId="199" fillId="0" borderId="83" xfId="0" applyFont="1" applyFill="1" applyBorder="1" applyAlignment="1">
      <alignment horizontal="center"/>
    </xf>
    <xf numFmtId="0" fontId="199" fillId="0" borderId="94" xfId="0" applyFont="1" applyFill="1" applyBorder="1" applyAlignment="1">
      <alignment horizontal="center"/>
    </xf>
    <xf numFmtId="0" fontId="199" fillId="0" borderId="7" xfId="0" applyFont="1" applyFill="1" applyBorder="1" applyAlignment="1">
      <alignment horizontal="center"/>
    </xf>
    <xf numFmtId="0" fontId="199" fillId="0" borderId="7" xfId="0" applyFont="1" applyFill="1" applyBorder="1"/>
    <xf numFmtId="0" fontId="5" fillId="0" borderId="0" xfId="0" applyFont="1" applyFill="1" applyBorder="1" applyAlignment="1">
      <alignment horizontal="center"/>
    </xf>
    <xf numFmtId="0" fontId="201" fillId="0" borderId="0" xfId="0" applyNumberFormat="1" applyFont="1" applyFill="1" applyBorder="1" applyAlignment="1">
      <alignment horizontal="center"/>
    </xf>
    <xf numFmtId="0" fontId="201" fillId="0" borderId="0" xfId="0" applyFont="1" applyFill="1" applyBorder="1" applyAlignment="1">
      <alignment horizontal="center"/>
    </xf>
    <xf numFmtId="0" fontId="181" fillId="0" borderId="0" xfId="0" applyFont="1" applyFill="1" applyBorder="1" applyAlignment="1">
      <alignment horizontal="center"/>
    </xf>
    <xf numFmtId="0" fontId="181" fillId="0" borderId="0" xfId="0" applyFont="1" applyFill="1" applyBorder="1" applyAlignment="1">
      <alignment wrapText="1"/>
    </xf>
    <xf numFmtId="0" fontId="180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01" fillId="0" borderId="0" xfId="0" applyFont="1" applyFill="1" applyAlignment="1">
      <alignment horizontal="center"/>
    </xf>
    <xf numFmtId="0" fontId="181" fillId="0" borderId="0" xfId="0" applyFont="1" applyFill="1" applyAlignment="1">
      <alignment horizontal="center"/>
    </xf>
    <xf numFmtId="14" fontId="181" fillId="0" borderId="0" xfId="0" applyNumberFormat="1" applyFont="1" applyFill="1" applyAlignment="1">
      <alignment horizontal="centerContinuous"/>
    </xf>
    <xf numFmtId="0" fontId="181" fillId="0" borderId="0" xfId="0" applyFont="1" applyFill="1" applyAlignment="1">
      <alignment horizontal="centerContinuous"/>
    </xf>
    <xf numFmtId="0" fontId="23" fillId="0" borderId="0" xfId="0" applyFont="1" applyFill="1"/>
    <xf numFmtId="0" fontId="181" fillId="0" borderId="0" xfId="0" applyFont="1" applyFill="1"/>
    <xf numFmtId="41" fontId="18" fillId="0" borderId="0" xfId="0" applyNumberFormat="1" applyFont="1"/>
    <xf numFmtId="0" fontId="199" fillId="0" borderId="67" xfId="0" applyFont="1" applyFill="1" applyBorder="1" applyAlignment="1">
      <alignment horizontal="centerContinuous"/>
    </xf>
    <xf numFmtId="0" fontId="199" fillId="0" borderId="67" xfId="0" applyFont="1" applyFill="1" applyBorder="1" applyAlignment="1">
      <alignment horizontal="center"/>
    </xf>
    <xf numFmtId="0" fontId="183" fillId="0" borderId="67" xfId="0" applyFont="1" applyFill="1" applyBorder="1" applyAlignment="1">
      <alignment horizontal="center"/>
    </xf>
    <xf numFmtId="0" fontId="199" fillId="0" borderId="67" xfId="0" quotePrefix="1" applyFont="1" applyFill="1" applyBorder="1" applyAlignment="1">
      <alignment horizontal="center"/>
    </xf>
    <xf numFmtId="0" fontId="199" fillId="0" borderId="67" xfId="0" applyNumberFormat="1" applyFont="1" applyBorder="1" applyAlignment="1"/>
    <xf numFmtId="164" fontId="6" fillId="0" borderId="67" xfId="0" applyNumberFormat="1" applyFont="1" applyFill="1" applyBorder="1"/>
    <xf numFmtId="0" fontId="202" fillId="0" borderId="0" xfId="0" applyFont="1" applyAlignment="1">
      <alignment horizontal="left"/>
    </xf>
    <xf numFmtId="0" fontId="202" fillId="0" borderId="0" xfId="0" applyFont="1" applyFill="1" applyAlignment="1">
      <alignment horizontal="left"/>
    </xf>
    <xf numFmtId="0" fontId="112" fillId="0" borderId="0" xfId="0" applyFont="1" applyFill="1" applyAlignment="1">
      <alignment horizontal="left" indent="2"/>
    </xf>
    <xf numFmtId="41" fontId="0" fillId="132" borderId="4" xfId="0" applyNumberFormat="1" applyFill="1" applyBorder="1"/>
    <xf numFmtId="0" fontId="5" fillId="132" borderId="0" xfId="0" applyFont="1" applyFill="1"/>
    <xf numFmtId="164" fontId="5" fillId="132" borderId="0" xfId="0" applyNumberFormat="1" applyFont="1" applyFill="1"/>
    <xf numFmtId="0" fontId="5" fillId="132" borderId="0" xfId="0" applyNumberFormat="1" applyFont="1" applyFill="1" applyAlignment="1"/>
    <xf numFmtId="41" fontId="5" fillId="132" borderId="0" xfId="0" applyNumberFormat="1" applyFont="1" applyFill="1" applyAlignment="1"/>
    <xf numFmtId="41" fontId="0" fillId="132" borderId="0" xfId="0" applyNumberFormat="1" applyFill="1"/>
    <xf numFmtId="164" fontId="0" fillId="0" borderId="0" xfId="1" applyNumberFormat="1" applyFont="1" applyBorder="1"/>
    <xf numFmtId="0" fontId="0" fillId="132" borderId="0" xfId="0" applyFill="1"/>
    <xf numFmtId="0" fontId="0" fillId="132" borderId="0" xfId="0" applyFill="1" applyAlignment="1">
      <alignment horizontal="right"/>
    </xf>
    <xf numFmtId="0" fontId="2" fillId="132" borderId="0" xfId="0" applyFont="1" applyFill="1" applyBorder="1" applyAlignment="1">
      <alignment horizontal="center"/>
    </xf>
    <xf numFmtId="0" fontId="2" fillId="132" borderId="0" xfId="0" applyFont="1" applyFill="1"/>
    <xf numFmtId="164" fontId="0" fillId="0" borderId="7" xfId="1" applyNumberFormat="1" applyFont="1" applyBorder="1"/>
    <xf numFmtId="0" fontId="0" fillId="0" borderId="7" xfId="0" applyBorder="1"/>
    <xf numFmtId="41" fontId="0" fillId="0" borderId="0" xfId="0" applyNumberFormat="1" applyFont="1" applyFill="1" applyBorder="1"/>
    <xf numFmtId="41" fontId="0" fillId="0" borderId="7" xfId="0" applyNumberFormat="1" applyBorder="1"/>
    <xf numFmtId="41" fontId="0" fillId="0" borderId="4" xfId="0" applyNumberFormat="1" applyFill="1" applyBorder="1"/>
    <xf numFmtId="0" fontId="112" fillId="0" borderId="0" xfId="0" applyFont="1" applyFill="1" applyAlignment="1">
      <alignment horizontal="left"/>
    </xf>
    <xf numFmtId="0" fontId="18" fillId="0" borderId="0" xfId="0" applyFont="1"/>
    <xf numFmtId="164" fontId="203" fillId="0" borderId="0" xfId="1" applyNumberFormat="1" applyFont="1" applyAlignment="1"/>
    <xf numFmtId="0" fontId="204" fillId="0" borderId="0" xfId="0" applyFont="1"/>
    <xf numFmtId="0" fontId="205" fillId="0" borderId="0" xfId="0" applyFont="1"/>
    <xf numFmtId="0" fontId="14" fillId="0" borderId="0" xfId="5339"/>
    <xf numFmtId="0" fontId="18" fillId="0" borderId="104" xfId="0" applyFont="1" applyBorder="1" applyAlignment="1">
      <alignment horizontal="right"/>
    </xf>
    <xf numFmtId="0" fontId="18" fillId="0" borderId="105" xfId="0" applyFont="1" applyBorder="1" applyAlignment="1">
      <alignment horizontal="right"/>
    </xf>
    <xf numFmtId="0" fontId="18" fillId="0" borderId="104" xfId="0" applyFont="1" applyBorder="1" applyAlignment="1">
      <alignment horizontal="left"/>
    </xf>
    <xf numFmtId="0" fontId="18" fillId="0" borderId="105" xfId="0" applyFont="1" applyBorder="1" applyAlignment="1">
      <alignment horizontal="left"/>
    </xf>
    <xf numFmtId="0" fontId="18" fillId="0" borderId="103" xfId="0" applyFont="1" applyBorder="1"/>
    <xf numFmtId="0" fontId="18" fillId="0" borderId="106" xfId="0" applyFont="1" applyBorder="1"/>
    <xf numFmtId="37" fontId="18" fillId="0" borderId="107" xfId="0" applyNumberFormat="1" applyFont="1" applyBorder="1"/>
    <xf numFmtId="0" fontId="18" fillId="0" borderId="108" xfId="0" applyFont="1" applyBorder="1"/>
    <xf numFmtId="0" fontId="18" fillId="0" borderId="109" xfId="0" applyFont="1" applyBorder="1"/>
    <xf numFmtId="41" fontId="18" fillId="0" borderId="110" xfId="0" applyNumberFormat="1" applyFont="1" applyBorder="1"/>
    <xf numFmtId="37" fontId="18" fillId="0" borderId="0" xfId="0" applyNumberFormat="1" applyFont="1"/>
    <xf numFmtId="164" fontId="18" fillId="0" borderId="7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1" fontId="203" fillId="0" borderId="0" xfId="0" applyNumberFormat="1" applyFont="1"/>
    <xf numFmtId="0" fontId="18" fillId="0" borderId="0" xfId="0" applyFont="1" applyAlignment="1">
      <alignment horizontal="center"/>
    </xf>
    <xf numFmtId="0" fontId="18" fillId="0" borderId="101" xfId="0" applyFont="1" applyBorder="1"/>
    <xf numFmtId="220" fontId="0" fillId="0" borderId="111" xfId="0" applyNumberFormat="1" applyFont="1" applyFill="1" applyBorder="1"/>
    <xf numFmtId="37" fontId="0" fillId="0" borderId="111" xfId="0" applyNumberFormat="1" applyFont="1" applyFill="1" applyBorder="1"/>
    <xf numFmtId="0" fontId="18" fillId="0" borderId="111" xfId="0" applyFont="1" applyBorder="1" applyAlignment="1">
      <alignment horizontal="right"/>
    </xf>
    <xf numFmtId="37" fontId="18" fillId="0" borderId="111" xfId="0" applyNumberFormat="1" applyFont="1" applyFill="1" applyBorder="1"/>
    <xf numFmtId="0" fontId="18" fillId="0" borderId="102" xfId="0" quotePrefix="1" applyFont="1" applyBorder="1"/>
    <xf numFmtId="220" fontId="0" fillId="0" borderId="106" xfId="0" applyNumberFormat="1" applyFont="1" applyFill="1" applyBorder="1"/>
    <xf numFmtId="37" fontId="0" fillId="0" borderId="106" xfId="0" applyNumberFormat="1" applyFont="1" applyFill="1" applyBorder="1"/>
    <xf numFmtId="0" fontId="18" fillId="0" borderId="106" xfId="0" applyFont="1" applyBorder="1" applyAlignment="1">
      <alignment horizontal="right"/>
    </xf>
    <xf numFmtId="41" fontId="18" fillId="0" borderId="106" xfId="0" applyNumberFormat="1" applyFont="1" applyBorder="1"/>
    <xf numFmtId="41" fontId="18" fillId="0" borderId="111" xfId="0" applyNumberFormat="1" applyFont="1" applyBorder="1"/>
    <xf numFmtId="42" fontId="0" fillId="0" borderId="0" xfId="0" applyNumberFormat="1" applyFill="1"/>
    <xf numFmtId="165" fontId="0" fillId="135" borderId="0" xfId="0" applyNumberFormat="1" applyFill="1"/>
    <xf numFmtId="0" fontId="199" fillId="0" borderId="0" xfId="0" applyNumberFormat="1" applyFont="1" applyFill="1" applyAlignment="1">
      <alignment horizontal="center"/>
    </xf>
    <xf numFmtId="223" fontId="0" fillId="0" borderId="0" xfId="0" applyNumberFormat="1" applyFont="1" applyFill="1"/>
    <xf numFmtId="224" fontId="0" fillId="0" borderId="0" xfId="0" applyNumberFormat="1" applyFont="1" applyFill="1"/>
    <xf numFmtId="10" fontId="0" fillId="135" borderId="0" xfId="0" applyNumberFormat="1" applyFont="1" applyFill="1"/>
    <xf numFmtId="42" fontId="199" fillId="135" borderId="2" xfId="0" applyNumberFormat="1" applyFont="1" applyFill="1" applyBorder="1" applyAlignment="1"/>
    <xf numFmtId="42" fontId="199" fillId="0" borderId="2" xfId="0" applyNumberFormat="1" applyFont="1" applyFill="1" applyBorder="1" applyAlignment="1"/>
    <xf numFmtId="0" fontId="199" fillId="0" borderId="2" xfId="0" applyNumberFormat="1" applyFont="1" applyFill="1" applyBorder="1" applyAlignment="1">
      <alignment horizontal="left"/>
    </xf>
    <xf numFmtId="41" fontId="199" fillId="0" borderId="0" xfId="0" applyNumberFormat="1" applyFont="1" applyFill="1" applyAlignment="1" applyProtection="1">
      <protection locked="0"/>
    </xf>
    <xf numFmtId="41" fontId="0" fillId="0" borderId="0" xfId="0" applyNumberFormat="1" applyFill="1" applyBorder="1" applyAlignment="1">
      <alignment horizontal="center"/>
    </xf>
    <xf numFmtId="0" fontId="199" fillId="0" borderId="0" xfId="0" applyNumberFormat="1" applyFont="1" applyFill="1" applyAlignment="1"/>
    <xf numFmtId="41" fontId="199" fillId="135" borderId="0" xfId="0" applyNumberFormat="1" applyFont="1" applyFill="1" applyAlignment="1" applyProtection="1">
      <protection locked="0"/>
    </xf>
    <xf numFmtId="42" fontId="199" fillId="135" borderId="0" xfId="0" applyNumberFormat="1" applyFont="1" applyFill="1" applyBorder="1" applyAlignment="1"/>
    <xf numFmtId="42" fontId="199" fillId="0" borderId="0" xfId="0" applyNumberFormat="1" applyFont="1" applyFill="1" applyBorder="1" applyAlignment="1"/>
    <xf numFmtId="10" fontId="0" fillId="0" borderId="0" xfId="0" applyNumberFormat="1" applyFill="1" applyBorder="1"/>
    <xf numFmtId="0" fontId="199" fillId="0" borderId="0" xfId="0" applyNumberFormat="1" applyFont="1" applyFill="1" applyBorder="1" applyAlignment="1">
      <alignment horizontal="left"/>
    </xf>
    <xf numFmtId="42" fontId="199" fillId="135" borderId="7" xfId="0" applyNumberFormat="1" applyFont="1" applyFill="1" applyBorder="1" applyAlignment="1" applyProtection="1"/>
    <xf numFmtId="42" fontId="199" fillId="0" borderId="7" xfId="0" applyNumberFormat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199" fillId="0" borderId="7" xfId="0" applyNumberFormat="1" applyFont="1" applyFill="1" applyBorder="1" applyAlignment="1">
      <alignment horizontal="left"/>
    </xf>
    <xf numFmtId="41" fontId="0" fillId="135" borderId="0" xfId="0" applyNumberFormat="1" applyFont="1" applyFill="1"/>
    <xf numFmtId="41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ill="1" applyBorder="1" applyAlignment="1">
      <alignment horizontal="center"/>
    </xf>
    <xf numFmtId="0" fontId="206" fillId="0" borderId="0" xfId="0" applyNumberFormat="1" applyFont="1" applyFill="1" applyBorder="1" applyAlignment="1"/>
    <xf numFmtId="0" fontId="0" fillId="0" borderId="0" xfId="0" applyFont="1" applyFill="1"/>
    <xf numFmtId="42" fontId="0" fillId="0" borderId="0" xfId="0" applyNumberFormat="1" applyFont="1" applyFill="1"/>
    <xf numFmtId="10" fontId="2" fillId="0" borderId="0" xfId="0" applyNumberFormat="1" applyFont="1" applyFill="1" applyBorder="1" applyAlignment="1">
      <alignment horizontal="center"/>
    </xf>
    <xf numFmtId="10" fontId="2" fillId="135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2" fontId="199" fillId="135" borderId="2" xfId="0" applyNumberFormat="1" applyFont="1" applyFill="1" applyBorder="1" applyAlignment="1" applyProtection="1"/>
    <xf numFmtId="42" fontId="199" fillId="0" borderId="2" xfId="0" applyNumberFormat="1" applyFont="1" applyFill="1" applyBorder="1" applyAlignment="1" applyProtection="1"/>
    <xf numFmtId="0" fontId="199" fillId="0" borderId="2" xfId="0" applyNumberFormat="1" applyFont="1" applyFill="1" applyBorder="1" applyAlignment="1"/>
    <xf numFmtId="225" fontId="199" fillId="0" borderId="0" xfId="0" applyNumberFormat="1" applyFont="1" applyFill="1" applyAlignment="1" applyProtection="1">
      <alignment horizontal="left"/>
    </xf>
    <xf numFmtId="10" fontId="199" fillId="0" borderId="0" xfId="0" applyNumberFormat="1" applyFont="1" applyFill="1" applyAlignment="1"/>
    <xf numFmtId="10" fontId="199" fillId="135" borderId="0" xfId="0" applyNumberFormat="1" applyFont="1" applyFill="1" applyAlignment="1"/>
    <xf numFmtId="42" fontId="199" fillId="135" borderId="0" xfId="0" applyNumberFormat="1" applyFont="1" applyFill="1" applyAlignment="1"/>
    <xf numFmtId="42" fontId="199" fillId="0" borderId="0" xfId="0" applyNumberFormat="1" applyFont="1" applyFill="1" applyAlignment="1"/>
    <xf numFmtId="42" fontId="199" fillId="0" borderId="0" xfId="0" applyNumberFormat="1" applyFont="1" applyFill="1" applyAlignment="1">
      <alignment horizontal="left"/>
    </xf>
    <xf numFmtId="0" fontId="199" fillId="0" borderId="0" xfId="0" applyNumberFormat="1" applyFont="1" applyFill="1" applyAlignment="1">
      <alignment horizontal="left"/>
    </xf>
    <xf numFmtId="42" fontId="199" fillId="135" borderId="0" xfId="0" applyNumberFormat="1" applyFont="1" applyFill="1" applyAlignment="1" applyProtection="1">
      <protection locked="0"/>
    </xf>
    <xf numFmtId="42" fontId="199" fillId="0" borderId="0" xfId="0" applyNumberFormat="1" applyFont="1" applyFill="1" applyAlignment="1" applyProtection="1">
      <protection locked="0"/>
    </xf>
    <xf numFmtId="42" fontId="199" fillId="135" borderId="7" xfId="0" applyNumberFormat="1" applyFont="1" applyFill="1" applyBorder="1" applyAlignment="1"/>
    <xf numFmtId="42" fontId="199" fillId="0" borderId="7" xfId="0" applyNumberFormat="1" applyFont="1" applyFill="1" applyBorder="1" applyAlignment="1"/>
    <xf numFmtId="10" fontId="0" fillId="135" borderId="0" xfId="0" applyNumberFormat="1" applyFill="1" applyBorder="1" applyAlignment="1">
      <alignment horizontal="center"/>
    </xf>
    <xf numFmtId="0" fontId="199" fillId="0" borderId="0" xfId="0" quotePrefix="1" applyNumberFormat="1" applyFont="1" applyFill="1" applyAlignment="1">
      <alignment horizontal="left"/>
    </xf>
    <xf numFmtId="41" fontId="199" fillId="0" borderId="0" xfId="0" applyNumberFormat="1" applyFont="1" applyFill="1" applyAlignment="1" applyProtection="1">
      <alignment horizontal="center"/>
      <protection locked="0"/>
    </xf>
    <xf numFmtId="226" fontId="199" fillId="0" borderId="0" xfId="0" applyNumberFormat="1" applyFont="1" applyFill="1" applyAlignment="1"/>
    <xf numFmtId="41" fontId="199" fillId="0" borderId="7" xfId="0" applyNumberFormat="1" applyFont="1" applyFill="1" applyBorder="1" applyAlignment="1" applyProtection="1">
      <protection locked="0"/>
    </xf>
    <xf numFmtId="41" fontId="199" fillId="0" borderId="67" xfId="0" applyNumberFormat="1" applyFont="1" applyFill="1" applyBorder="1" applyAlignment="1" applyProtection="1">
      <protection locked="0"/>
    </xf>
    <xf numFmtId="0" fontId="199" fillId="0" borderId="0" xfId="0" applyNumberFormat="1" applyFont="1" applyFill="1" applyAlignment="1">
      <alignment horizontal="left" indent="1"/>
    </xf>
    <xf numFmtId="226" fontId="199" fillId="0" borderId="0" xfId="0" applyNumberFormat="1" applyFont="1" applyFill="1" applyAlignment="1" applyProtection="1">
      <protection locked="0"/>
    </xf>
    <xf numFmtId="0" fontId="206" fillId="0" borderId="0" xfId="0" applyNumberFormat="1" applyFont="1" applyFill="1" applyBorder="1" applyAlignment="1">
      <alignment horizontal="left"/>
    </xf>
    <xf numFmtId="0" fontId="192" fillId="0" borderId="67" xfId="0" applyNumberFormat="1" applyFont="1" applyFill="1" applyBorder="1" applyAlignment="1">
      <alignment horizontal="center" wrapText="1"/>
    </xf>
    <xf numFmtId="0" fontId="192" fillId="0" borderId="21" xfId="0" applyNumberFormat="1" applyFont="1" applyFill="1" applyBorder="1" applyAlignment="1">
      <alignment horizontal="centerContinuous" wrapText="1"/>
    </xf>
    <xf numFmtId="0" fontId="2" fillId="0" borderId="21" xfId="0" applyFont="1" applyFill="1" applyBorder="1" applyAlignment="1">
      <alignment horizontal="centerContinuous"/>
    </xf>
    <xf numFmtId="0" fontId="192" fillId="0" borderId="0" xfId="0" applyNumberFormat="1" applyFont="1" applyFill="1" applyAlignment="1"/>
    <xf numFmtId="0" fontId="0" fillId="0" borderId="0" xfId="0" applyFont="1"/>
    <xf numFmtId="0" fontId="0" fillId="0" borderId="0" xfId="0" applyFont="1" applyFill="1" applyBorder="1"/>
    <xf numFmtId="42" fontId="0" fillId="135" borderId="0" xfId="0" applyNumberFormat="1" applyFont="1" applyFill="1"/>
    <xf numFmtId="224" fontId="0" fillId="135" borderId="0" xfId="0" applyNumberFormat="1" applyFont="1" applyFill="1"/>
    <xf numFmtId="37" fontId="18" fillId="0" borderId="0" xfId="0" applyNumberFormat="1" applyFont="1" applyFill="1"/>
    <xf numFmtId="0" fontId="18" fillId="0" borderId="0" xfId="0" applyFont="1" applyAlignment="1">
      <alignment horizontal="right"/>
    </xf>
    <xf numFmtId="42" fontId="0" fillId="135" borderId="2" xfId="0" applyNumberFormat="1" applyFont="1" applyFill="1" applyBorder="1"/>
    <xf numFmtId="42" fontId="0" fillId="0" borderId="0" xfId="0" applyNumberFormat="1" applyFont="1" applyFill="1" applyBorder="1"/>
    <xf numFmtId="42" fontId="0" fillId="0" borderId="2" xfId="0" applyNumberFormat="1" applyFont="1" applyFill="1" applyBorder="1"/>
    <xf numFmtId="0" fontId="0" fillId="0" borderId="2" xfId="0" applyBorder="1" applyAlignment="1">
      <alignment horizontal="left"/>
    </xf>
    <xf numFmtId="41" fontId="6" fillId="0" borderId="0" xfId="0" applyNumberFormat="1" applyFont="1" applyFill="1" applyAlignment="1" applyProtection="1">
      <protection locked="0"/>
    </xf>
    <xf numFmtId="41" fontId="6" fillId="135" borderId="0" xfId="0" applyNumberFormat="1" applyFont="1" applyFill="1" applyAlignment="1" applyProtection="1">
      <protection locked="0"/>
    </xf>
    <xf numFmtId="42" fontId="0" fillId="135" borderId="7" xfId="0" applyNumberFormat="1" applyFont="1" applyFill="1" applyBorder="1"/>
    <xf numFmtId="42" fontId="0" fillId="0" borderId="7" xfId="0" applyNumberFormat="1" applyFont="1" applyFill="1" applyBorder="1"/>
    <xf numFmtId="0" fontId="0" fillId="0" borderId="7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0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2" fontId="18" fillId="0" borderId="0" xfId="0" applyNumberFormat="1" applyFont="1" applyFill="1" applyBorder="1" applyAlignment="1">
      <alignment horizontal="center"/>
    </xf>
    <xf numFmtId="42" fontId="6" fillId="135" borderId="2" xfId="0" applyNumberFormat="1" applyFont="1" applyFill="1" applyBorder="1" applyAlignment="1" applyProtection="1"/>
    <xf numFmtId="42" fontId="6" fillId="0" borderId="0" xfId="0" applyNumberFormat="1" applyFont="1" applyFill="1" applyBorder="1" applyAlignment="1" applyProtection="1">
      <alignment horizontal="center"/>
    </xf>
    <xf numFmtId="42" fontId="6" fillId="0" borderId="2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protection locked="0"/>
    </xf>
    <xf numFmtId="42" fontId="6" fillId="135" borderId="7" xfId="0" applyNumberFormat="1" applyFont="1" applyFill="1" applyBorder="1" applyAlignment="1" applyProtection="1"/>
    <xf numFmtId="42" fontId="6" fillId="0" borderId="7" xfId="0" applyNumberFormat="1" applyFont="1" applyFill="1" applyBorder="1" applyAlignment="1" applyProtection="1"/>
    <xf numFmtId="41" fontId="6" fillId="135" borderId="0" xfId="0" applyNumberFormat="1" applyFont="1" applyFill="1" applyBorder="1" applyAlignment="1" applyProtection="1">
      <protection locked="0"/>
    </xf>
    <xf numFmtId="41" fontId="0" fillId="135" borderId="0" xfId="0" applyNumberFormat="1" applyFont="1" applyFill="1" applyAlignment="1" applyProtection="1">
      <alignment horizontal="left"/>
      <protection locked="0"/>
    </xf>
    <xf numFmtId="41" fontId="6" fillId="135" borderId="0" xfId="0" applyNumberFormat="1" applyFont="1" applyFill="1" applyAlignment="1" applyProtection="1">
      <alignment horizontal="left"/>
      <protection locked="0"/>
    </xf>
    <xf numFmtId="41" fontId="6" fillId="0" borderId="0" xfId="0" applyNumberFormat="1" applyFont="1" applyFill="1" applyAlignment="1" applyProtection="1">
      <alignment horizontal="left"/>
      <protection locked="0"/>
    </xf>
    <xf numFmtId="42" fontId="6" fillId="0" borderId="0" xfId="0" applyNumberFormat="1" applyFont="1" applyFill="1" applyAlignment="1" applyProtection="1">
      <protection locked="0"/>
    </xf>
    <xf numFmtId="42" fontId="6" fillId="135" borderId="0" xfId="0" applyNumberFormat="1" applyFont="1" applyFill="1" applyAlignment="1" applyProtection="1">
      <protection locked="0"/>
    </xf>
    <xf numFmtId="227" fontId="199" fillId="0" borderId="0" xfId="0" applyNumberFormat="1" applyFont="1" applyFill="1" applyAlignment="1"/>
    <xf numFmtId="0" fontId="0" fillId="0" borderId="0" xfId="0" applyNumberFormat="1" applyFont="1" applyFill="1" applyAlignment="1"/>
    <xf numFmtId="42" fontId="0" fillId="135" borderId="0" xfId="0" applyNumberFormat="1" applyFont="1" applyFill="1" applyAlignment="1"/>
    <xf numFmtId="42" fontId="0" fillId="0" borderId="0" xfId="0" applyNumberFormat="1" applyFont="1" applyFill="1" applyAlignment="1"/>
    <xf numFmtId="41" fontId="199" fillId="135" borderId="67" xfId="0" applyNumberFormat="1" applyFont="1" applyFill="1" applyBorder="1" applyAlignment="1">
      <alignment horizontal="right"/>
    </xf>
    <xf numFmtId="41" fontId="199" fillId="0" borderId="67" xfId="0" applyNumberFormat="1" applyFont="1" applyFill="1" applyBorder="1" applyAlignment="1">
      <alignment horizontal="right"/>
    </xf>
    <xf numFmtId="41" fontId="199" fillId="135" borderId="0" xfId="0" applyNumberFormat="1" applyFont="1" applyFill="1" applyAlignment="1">
      <alignment horizontal="right"/>
    </xf>
    <xf numFmtId="41" fontId="199" fillId="0" borderId="0" xfId="0" applyNumberFormat="1" applyFont="1" applyFill="1" applyAlignment="1">
      <alignment horizontal="right"/>
    </xf>
    <xf numFmtId="10" fontId="0" fillId="135" borderId="0" xfId="0" applyNumberFormat="1" applyFont="1" applyFill="1" applyBorder="1" applyAlignment="1">
      <alignment horizontal="center"/>
    </xf>
    <xf numFmtId="42" fontId="199" fillId="0" borderId="0" xfId="0" applyNumberFormat="1" applyFont="1" applyFill="1" applyAlignment="1">
      <alignment horizontal="right"/>
    </xf>
    <xf numFmtId="10" fontId="0" fillId="0" borderId="0" xfId="0" applyNumberFormat="1" applyFont="1" applyFill="1" applyBorder="1"/>
    <xf numFmtId="42" fontId="199" fillId="0" borderId="7" xfId="0" applyNumberFormat="1" applyFont="1" applyFill="1" applyBorder="1" applyAlignment="1" applyProtection="1">
      <protection locked="0"/>
    </xf>
    <xf numFmtId="42" fontId="199" fillId="135" borderId="7" xfId="0" applyNumberFormat="1" applyFont="1" applyFill="1" applyBorder="1" applyAlignment="1" applyProtection="1">
      <protection locked="0"/>
    </xf>
    <xf numFmtId="10" fontId="0" fillId="0" borderId="0" xfId="0" applyNumberFormat="1" applyFont="1" applyFill="1"/>
    <xf numFmtId="42" fontId="199" fillId="135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99" fillId="0" borderId="67" xfId="0" applyNumberFormat="1" applyFont="1" applyFill="1" applyBorder="1" applyAlignment="1"/>
    <xf numFmtId="0" fontId="2" fillId="0" borderId="21" xfId="0" applyFont="1" applyBorder="1" applyAlignment="1">
      <alignment horizontal="centerContinuous" wrapText="1"/>
    </xf>
    <xf numFmtId="0" fontId="207" fillId="0" borderId="0" xfId="0" applyFont="1" applyFill="1"/>
    <xf numFmtId="0" fontId="0" fillId="0" borderId="0" xfId="0" applyAlignment="1">
      <alignment horizontal="centerContinuous"/>
    </xf>
    <xf numFmtId="0" fontId="0" fillId="0" borderId="67" xfId="0" applyBorder="1" applyAlignment="1">
      <alignment horizontal="center"/>
    </xf>
    <xf numFmtId="42" fontId="0" fillId="0" borderId="2" xfId="0" applyNumberFormat="1" applyBorder="1"/>
    <xf numFmtId="37" fontId="203" fillId="0" borderId="0" xfId="0" applyNumberFormat="1" applyFont="1"/>
    <xf numFmtId="0" fontId="203" fillId="0" borderId="0" xfId="0" applyFont="1"/>
    <xf numFmtId="0" fontId="3" fillId="2" borderId="0" xfId="42387" applyBorder="1"/>
    <xf numFmtId="0" fontId="208" fillId="0" borderId="0" xfId="0" applyFont="1"/>
    <xf numFmtId="164" fontId="208" fillId="0" borderId="0" xfId="0" applyNumberFormat="1" applyFont="1"/>
    <xf numFmtId="0" fontId="208" fillId="0" borderId="0" xfId="0" applyFont="1" applyAlignment="1">
      <alignment horizontal="left" indent="1"/>
    </xf>
    <xf numFmtId="37" fontId="208" fillId="0" borderId="0" xfId="0" applyNumberFormat="1" applyFont="1"/>
    <xf numFmtId="164" fontId="208" fillId="0" borderId="0" xfId="0" applyNumberFormat="1" applyFont="1" applyBorder="1"/>
    <xf numFmtId="0" fontId="208" fillId="0" borderId="0" xfId="0" applyFont="1" applyAlignment="1">
      <alignment horizontal="left"/>
    </xf>
    <xf numFmtId="0" fontId="208" fillId="0" borderId="0" xfId="0" applyFont="1" applyFill="1" applyBorder="1" applyAlignment="1">
      <alignment horizontal="left"/>
    </xf>
    <xf numFmtId="0" fontId="208" fillId="0" borderId="112" xfId="0" applyFont="1" applyBorder="1" applyAlignment="1">
      <alignment horizontal="center"/>
    </xf>
    <xf numFmtId="37" fontId="208" fillId="0" borderId="112" xfId="0" applyNumberFormat="1" applyFont="1" applyBorder="1"/>
    <xf numFmtId="0" fontId="2" fillId="0" borderId="67" xfId="0" applyFont="1" applyBorder="1" applyAlignment="1">
      <alignment horizontal="center"/>
    </xf>
    <xf numFmtId="14" fontId="2" fillId="0" borderId="67" xfId="0" applyNumberFormat="1" applyFont="1" applyBorder="1" applyAlignment="1">
      <alignment horizontal="center"/>
    </xf>
    <xf numFmtId="43" fontId="3" fillId="2" borderId="0" xfId="1" applyFont="1" applyFill="1" applyBorder="1"/>
    <xf numFmtId="164" fontId="3" fillId="2" borderId="0" xfId="1" applyNumberFormat="1" applyFont="1" applyFill="1" applyBorder="1"/>
    <xf numFmtId="0" fontId="3" fillId="2" borderId="0" xfId="42387" applyBorder="1" applyAlignment="1">
      <alignment horizontal="center"/>
    </xf>
    <xf numFmtId="0" fontId="209" fillId="2" borderId="0" xfId="42387" applyFont="1" applyBorder="1"/>
    <xf numFmtId="0" fontId="210" fillId="2" borderId="0" xfId="42387" applyFont="1" applyBorder="1"/>
    <xf numFmtId="0" fontId="0" fillId="134" borderId="0" xfId="0" applyFill="1"/>
    <xf numFmtId="14" fontId="0" fillId="134" borderId="0" xfId="0" applyNumberFormat="1" applyFill="1" applyAlignment="1">
      <alignment horizontal="center"/>
    </xf>
    <xf numFmtId="14" fontId="0" fillId="0" borderId="0" xfId="0" quotePrefix="1" applyNumberFormat="1"/>
    <xf numFmtId="14" fontId="0" fillId="0" borderId="0" xfId="0" applyNumberFormat="1" applyFill="1"/>
    <xf numFmtId="0" fontId="187" fillId="0" borderId="0" xfId="0" applyFont="1"/>
    <xf numFmtId="0" fontId="211" fillId="0" borderId="0" xfId="0" applyFont="1"/>
    <xf numFmtId="0" fontId="186" fillId="0" borderId="0" xfId="0" applyFont="1" applyFill="1"/>
    <xf numFmtId="0" fontId="212" fillId="0" borderId="85" xfId="0" applyFont="1" applyBorder="1" applyAlignment="1">
      <alignment horizontal="centerContinuous"/>
    </xf>
    <xf numFmtId="0" fontId="212" fillId="0" borderId="84" xfId="0" applyFont="1" applyBorder="1" applyAlignment="1">
      <alignment horizontal="centerContinuous"/>
    </xf>
    <xf numFmtId="43" fontId="186" fillId="0" borderId="0" xfId="0" applyNumberFormat="1" applyFont="1" applyFill="1"/>
    <xf numFmtId="15" fontId="187" fillId="0" borderId="0" xfId="0" quotePrefix="1" applyNumberFormat="1" applyFont="1"/>
    <xf numFmtId="0" fontId="213" fillId="0" borderId="0" xfId="0" applyNumberFormat="1" applyFont="1" applyFill="1" applyAlignment="1">
      <alignment horizontal="center"/>
    </xf>
    <xf numFmtId="0" fontId="112" fillId="0" borderId="0" xfId="0" applyNumberFormat="1" applyFont="1" applyFill="1" applyAlignment="1">
      <alignment horizontal="center"/>
    </xf>
    <xf numFmtId="0" fontId="112" fillId="0" borderId="65" xfId="0" applyNumberFormat="1" applyFont="1" applyFill="1" applyBorder="1" applyAlignment="1">
      <alignment horizontal="centerContinuous"/>
    </xf>
    <xf numFmtId="0" fontId="112" fillId="0" borderId="37" xfId="0" applyNumberFormat="1" applyFont="1" applyFill="1" applyBorder="1" applyAlignment="1">
      <alignment horizontal="centerContinuous"/>
    </xf>
    <xf numFmtId="0" fontId="112" fillId="0" borderId="64" xfId="0" applyNumberFormat="1" applyFont="1" applyFill="1" applyBorder="1" applyAlignment="1">
      <alignment horizontal="centerContinuous"/>
    </xf>
    <xf numFmtId="0" fontId="112" fillId="0" borderId="113" xfId="0" applyNumberFormat="1" applyFont="1" applyFill="1" applyBorder="1" applyAlignment="1">
      <alignment horizontal="centerContinuous"/>
    </xf>
    <xf numFmtId="0" fontId="214" fillId="0" borderId="113" xfId="0" applyNumberFormat="1" applyFont="1" applyFill="1" applyBorder="1" applyAlignment="1">
      <alignment horizontal="centerContinuous"/>
    </xf>
    <xf numFmtId="0" fontId="112" fillId="0" borderId="114" xfId="0" applyNumberFormat="1" applyFont="1" applyFill="1" applyBorder="1" applyAlignment="1">
      <alignment horizontal="centerContinuous"/>
    </xf>
    <xf numFmtId="0" fontId="112" fillId="0" borderId="0" xfId="0" applyNumberFormat="1" applyFont="1" applyFill="1" applyBorder="1" applyAlignment="1">
      <alignment horizontal="centerContinuous"/>
    </xf>
    <xf numFmtId="0" fontId="112" fillId="0" borderId="30" xfId="0" applyNumberFormat="1" applyFont="1" applyFill="1" applyBorder="1" applyAlignment="1">
      <alignment horizontal="centerContinuous"/>
    </xf>
    <xf numFmtId="0" fontId="112" fillId="0" borderId="71" xfId="0" applyNumberFormat="1" applyFont="1" applyFill="1" applyBorder="1" applyAlignment="1">
      <alignment horizontal="centerContinuous"/>
    </xf>
    <xf numFmtId="0" fontId="214" fillId="0" borderId="71" xfId="0" applyNumberFormat="1" applyFont="1" applyFill="1" applyBorder="1" applyAlignment="1">
      <alignment horizontal="centerContinuous"/>
    </xf>
    <xf numFmtId="0" fontId="112" fillId="0" borderId="115" xfId="0" applyNumberFormat="1" applyFont="1" applyFill="1" applyBorder="1" applyAlignment="1">
      <alignment horizontal="centerContinuous"/>
    </xf>
    <xf numFmtId="0" fontId="112" fillId="0" borderId="21" xfId="0" applyNumberFormat="1" applyFont="1" applyFill="1" applyBorder="1" applyAlignment="1">
      <alignment horizontal="centerContinuous"/>
    </xf>
    <xf numFmtId="0" fontId="112" fillId="0" borderId="116" xfId="0" applyNumberFormat="1" applyFont="1" applyFill="1" applyBorder="1" applyAlignment="1">
      <alignment horizontal="centerContinuous"/>
    </xf>
    <xf numFmtId="0" fontId="112" fillId="0" borderId="117" xfId="0" applyNumberFormat="1" applyFont="1" applyFill="1" applyBorder="1" applyAlignment="1">
      <alignment horizontal="centerContinuous"/>
    </xf>
    <xf numFmtId="0" fontId="214" fillId="0" borderId="117" xfId="0" applyNumberFormat="1" applyFont="1" applyFill="1" applyBorder="1" applyAlignment="1">
      <alignment horizontal="centerContinuous"/>
    </xf>
    <xf numFmtId="0" fontId="112" fillId="0" borderId="117" xfId="0" applyNumberFormat="1" applyFont="1" applyFill="1" applyBorder="1" applyAlignment="1">
      <alignment horizontal="center"/>
    </xf>
    <xf numFmtId="0" fontId="112" fillId="0" borderId="37" xfId="0" applyNumberFormat="1" applyFont="1" applyFill="1" applyBorder="1" applyAlignment="1">
      <alignment horizontal="center"/>
    </xf>
    <xf numFmtId="0" fontId="214" fillId="0" borderId="37" xfId="0" applyNumberFormat="1" applyFont="1" applyFill="1" applyBorder="1" applyAlignment="1">
      <alignment horizontal="center"/>
    </xf>
    <xf numFmtId="0" fontId="214" fillId="0" borderId="0" xfId="0" applyNumberFormat="1" applyFont="1" applyFill="1" applyAlignment="1">
      <alignment horizontal="center"/>
    </xf>
    <xf numFmtId="0" fontId="112" fillId="0" borderId="67" xfId="0" applyNumberFormat="1" applyFont="1" applyFill="1" applyBorder="1" applyAlignment="1">
      <alignment horizontal="center"/>
    </xf>
    <xf numFmtId="0" fontId="170" fillId="0" borderId="4" xfId="0" applyNumberFormat="1" applyFont="1" applyFill="1" applyBorder="1" applyAlignment="1">
      <alignment horizontal="center"/>
    </xf>
    <xf numFmtId="0" fontId="214" fillId="0" borderId="67" xfId="0" applyNumberFormat="1" applyFont="1" applyFill="1" applyBorder="1" applyAlignment="1">
      <alignment horizontal="center"/>
    </xf>
    <xf numFmtId="0" fontId="0" fillId="0" borderId="4" xfId="0" applyBorder="1"/>
    <xf numFmtId="0" fontId="20" fillId="0" borderId="0" xfId="0" applyNumberFormat="1" applyFont="1" applyFill="1" applyAlignment="1">
      <alignment horizontal="left"/>
    </xf>
    <xf numFmtId="42" fontId="20" fillId="0" borderId="0" xfId="0" applyNumberFormat="1" applyFont="1" applyFill="1" applyAlignment="1" applyProtection="1">
      <protection locked="0"/>
    </xf>
    <xf numFmtId="42" fontId="213" fillId="0" borderId="0" xfId="0" applyNumberFormat="1" applyFont="1" applyFill="1" applyAlignment="1" applyProtection="1">
      <protection locked="0"/>
    </xf>
    <xf numFmtId="41" fontId="20" fillId="0" borderId="0" xfId="0" applyNumberFormat="1" applyFont="1" applyFill="1" applyAlignment="1" applyProtection="1">
      <protection locked="0"/>
    </xf>
    <xf numFmtId="41" fontId="213" fillId="0" borderId="0" xfId="0" applyNumberFormat="1" applyFont="1" applyFill="1" applyAlignment="1" applyProtection="1">
      <protection locked="0"/>
    </xf>
    <xf numFmtId="41" fontId="20" fillId="0" borderId="7" xfId="0" applyNumberFormat="1" applyFont="1" applyFill="1" applyBorder="1" applyAlignment="1" applyProtection="1">
      <protection locked="0"/>
    </xf>
    <xf numFmtId="41" fontId="213" fillId="0" borderId="7" xfId="0" applyNumberFormat="1" applyFont="1" applyFill="1" applyBorder="1" applyAlignment="1" applyProtection="1">
      <protection locked="0"/>
    </xf>
    <xf numFmtId="228" fontId="20" fillId="0" borderId="0" xfId="0" applyNumberFormat="1" applyFont="1" applyFill="1" applyAlignment="1"/>
    <xf numFmtId="0" fontId="20" fillId="0" borderId="0" xfId="0" applyNumberFormat="1" applyFont="1" applyFill="1" applyAlignment="1"/>
    <xf numFmtId="41" fontId="215" fillId="0" borderId="7" xfId="0" applyNumberFormat="1" applyFont="1" applyFill="1" applyBorder="1" applyAlignment="1" applyProtection="1">
      <protection locked="0"/>
    </xf>
    <xf numFmtId="41" fontId="215" fillId="0" borderId="0" xfId="0" applyNumberFormat="1" applyFont="1" applyFill="1" applyAlignment="1" applyProtection="1">
      <protection locked="0"/>
    </xf>
    <xf numFmtId="0" fontId="20" fillId="0" borderId="0" xfId="0" quotePrefix="1" applyNumberFormat="1" applyFont="1" applyFill="1" applyAlignment="1">
      <alignment horizontal="left"/>
    </xf>
    <xf numFmtId="42" fontId="215" fillId="0" borderId="118" xfId="0" applyNumberFormat="1" applyFont="1" applyFill="1" applyBorder="1" applyAlignment="1" applyProtection="1">
      <protection locked="0"/>
    </xf>
    <xf numFmtId="42" fontId="20" fillId="0" borderId="118" xfId="0" applyNumberFormat="1" applyFont="1" applyFill="1" applyBorder="1" applyAlignment="1" applyProtection="1">
      <protection locked="0"/>
    </xf>
    <xf numFmtId="42" fontId="215" fillId="0" borderId="0" xfId="0" applyNumberFormat="1" applyFont="1" applyFill="1" applyAlignment="1" applyProtection="1">
      <protection locked="0"/>
    </xf>
    <xf numFmtId="10" fontId="20" fillId="0" borderId="0" xfId="0" applyNumberFormat="1" applyFont="1" applyFill="1" applyAlignment="1" applyProtection="1">
      <protection locked="0"/>
    </xf>
    <xf numFmtId="225" fontId="216" fillId="0" borderId="0" xfId="0" applyNumberFormat="1" applyFont="1" applyFill="1" applyAlignment="1" applyProtection="1">
      <alignment horizontal="left"/>
    </xf>
    <xf numFmtId="42" fontId="211" fillId="0" borderId="0" xfId="0" applyNumberFormat="1" applyFont="1" applyFill="1" applyAlignment="1" applyProtection="1">
      <protection locked="0"/>
    </xf>
    <xf numFmtId="41" fontId="211" fillId="0" borderId="0" xfId="0" applyNumberFormat="1" applyFont="1" applyFill="1" applyAlignment="1" applyProtection="1">
      <protection locked="0"/>
    </xf>
    <xf numFmtId="41" fontId="20" fillId="135" borderId="0" xfId="0" applyNumberFormat="1" applyFont="1" applyFill="1" applyAlignment="1" applyProtection="1">
      <protection locked="0"/>
    </xf>
    <xf numFmtId="42" fontId="215" fillId="0" borderId="2" xfId="0" applyNumberFormat="1" applyFont="1" applyFill="1" applyBorder="1" applyAlignment="1" applyProtection="1">
      <protection locked="0"/>
    </xf>
    <xf numFmtId="42" fontId="20" fillId="0" borderId="2" xfId="0" applyNumberFormat="1" applyFont="1" applyFill="1" applyBorder="1" applyAlignment="1" applyProtection="1">
      <protection locked="0"/>
    </xf>
    <xf numFmtId="42" fontId="211" fillId="0" borderId="2" xfId="0" applyNumberFormat="1" applyFont="1" applyFill="1" applyBorder="1" applyAlignment="1" applyProtection="1">
      <protection locked="0"/>
    </xf>
    <xf numFmtId="0" fontId="18" fillId="134" borderId="0" xfId="0" applyFont="1" applyFill="1" applyAlignment="1">
      <alignment horizontal="right"/>
    </xf>
    <xf numFmtId="0" fontId="213" fillId="0" borderId="0" xfId="0" applyNumberFormat="1" applyFont="1" applyFill="1" applyAlignment="1"/>
    <xf numFmtId="42" fontId="0" fillId="135" borderId="0" xfId="0" applyNumberFormat="1" applyFill="1"/>
    <xf numFmtId="41" fontId="213" fillId="0" borderId="0" xfId="0" applyNumberFormat="1" applyFont="1" applyFill="1" applyAlignment="1"/>
    <xf numFmtId="215" fontId="217" fillId="0" borderId="0" xfId="0" applyNumberFormat="1" applyFont="1" applyFill="1" applyAlignment="1"/>
    <xf numFmtId="10" fontId="217" fillId="0" borderId="0" xfId="0" applyNumberFormat="1" applyFont="1" applyFill="1" applyAlignment="1"/>
    <xf numFmtId="0" fontId="218" fillId="0" borderId="0" xfId="0" applyFont="1"/>
    <xf numFmtId="0" fontId="212" fillId="0" borderId="0" xfId="0" applyFont="1"/>
    <xf numFmtId="0" fontId="112" fillId="0" borderId="115" xfId="0" applyNumberFormat="1" applyFont="1" applyFill="1" applyBorder="1" applyAlignment="1">
      <alignment horizontal="center"/>
    </xf>
    <xf numFmtId="0" fontId="214" fillId="0" borderId="21" xfId="0" applyNumberFormat="1" applyFont="1" applyFill="1" applyBorder="1" applyAlignment="1">
      <alignment horizontal="center"/>
    </xf>
    <xf numFmtId="0" fontId="214" fillId="0" borderId="116" xfId="0" applyNumberFormat="1" applyFont="1" applyFill="1" applyBorder="1" applyAlignment="1">
      <alignment horizontal="center"/>
    </xf>
    <xf numFmtId="0" fontId="219" fillId="0" borderId="0" xfId="0" applyNumberFormat="1" applyFont="1" applyFill="1" applyAlignment="1">
      <alignment horizontal="center"/>
    </xf>
    <xf numFmtId="0" fontId="219" fillId="0" borderId="67" xfId="0" applyNumberFormat="1" applyFont="1" applyFill="1" applyBorder="1" applyAlignment="1">
      <alignment horizontal="center"/>
    </xf>
    <xf numFmtId="0" fontId="218" fillId="0" borderId="67" xfId="0" applyFont="1" applyBorder="1"/>
    <xf numFmtId="0" fontId="170" fillId="0" borderId="0" xfId="0" applyNumberFormat="1" applyFont="1" applyFill="1" applyAlignment="1">
      <alignment horizontal="center"/>
    </xf>
    <xf numFmtId="0" fontId="220" fillId="0" borderId="0" xfId="0" applyNumberFormat="1" applyFont="1" applyFill="1" applyAlignment="1">
      <alignment horizontal="center"/>
    </xf>
    <xf numFmtId="0" fontId="221" fillId="0" borderId="0" xfId="0" applyNumberFormat="1" applyFont="1" applyFill="1" applyAlignment="1">
      <alignment horizontal="center"/>
    </xf>
    <xf numFmtId="0" fontId="221" fillId="0" borderId="0" xfId="0" applyNumberFormat="1" applyFont="1" applyFill="1" applyAlignment="1">
      <alignment horizontal="left"/>
    </xf>
    <xf numFmtId="228" fontId="221" fillId="0" borderId="0" xfId="0" applyNumberFormat="1" applyFont="1" applyFill="1" applyAlignment="1"/>
    <xf numFmtId="0" fontId="221" fillId="0" borderId="0" xfId="0" applyNumberFormat="1" applyFont="1" applyFill="1" applyAlignment="1"/>
    <xf numFmtId="41" fontId="215" fillId="0" borderId="0" xfId="0" applyNumberFormat="1" applyFont="1" applyFill="1" applyBorder="1" applyAlignment="1" applyProtection="1">
      <protection locked="0"/>
    </xf>
    <xf numFmtId="41" fontId="20" fillId="0" borderId="0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Border="1" applyAlignment="1" applyProtection="1">
      <protection locked="0"/>
    </xf>
    <xf numFmtId="41" fontId="213" fillId="0" borderId="0" xfId="0" applyNumberFormat="1" applyFont="1" applyFill="1" applyBorder="1" applyAlignment="1" applyProtection="1">
      <protection locked="0"/>
    </xf>
    <xf numFmtId="0" fontId="221" fillId="0" borderId="0" xfId="0" quotePrefix="1" applyNumberFormat="1" applyFont="1" applyFill="1" applyAlignment="1">
      <alignment horizontal="left"/>
    </xf>
    <xf numFmtId="229" fontId="20" fillId="0" borderId="0" xfId="0" applyNumberFormat="1" applyFont="1" applyFill="1" applyBorder="1" applyAlignment="1" applyProtection="1">
      <protection locked="0"/>
    </xf>
    <xf numFmtId="42" fontId="20" fillId="0" borderId="0" xfId="0" applyNumberFormat="1" applyFont="1" applyFill="1" applyBorder="1" applyAlignment="1" applyProtection="1">
      <protection locked="0"/>
    </xf>
    <xf numFmtId="42" fontId="215" fillId="0" borderId="0" xfId="0" applyNumberFormat="1" applyFont="1" applyFill="1" applyBorder="1" applyAlignment="1" applyProtection="1">
      <protection locked="0"/>
    </xf>
    <xf numFmtId="10" fontId="215" fillId="0" borderId="0" xfId="0" applyNumberFormat="1" applyFont="1" applyFill="1" applyAlignment="1" applyProtection="1">
      <protection locked="0"/>
    </xf>
    <xf numFmtId="225" fontId="222" fillId="0" borderId="0" xfId="0" applyNumberFormat="1" applyFont="1" applyFill="1" applyAlignment="1" applyProtection="1">
      <alignment horizontal="left"/>
    </xf>
    <xf numFmtId="41" fontId="20" fillId="134" borderId="0" xfId="0" applyNumberFormat="1" applyFont="1" applyFill="1" applyAlignment="1" applyProtection="1">
      <protection locked="0"/>
    </xf>
    <xf numFmtId="164" fontId="0" fillId="134" borderId="0" xfId="1" applyNumberFormat="1" applyFont="1" applyFill="1"/>
    <xf numFmtId="43" fontId="0" fillId="0" borderId="67" xfId="42386" applyNumberFormat="1" applyFont="1" applyFill="1" applyBorder="1"/>
    <xf numFmtId="164" fontId="3" fillId="2" borderId="119" xfId="1" applyNumberFormat="1" applyFont="1" applyFill="1" applyBorder="1"/>
    <xf numFmtId="164" fontId="208" fillId="0" borderId="120" xfId="0" applyNumberFormat="1" applyFont="1" applyBorder="1"/>
    <xf numFmtId="0" fontId="0" fillId="0" borderId="8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4" xfId="0" applyBorder="1" applyAlignment="1">
      <alignment horizontal="center"/>
    </xf>
  </cellXfs>
  <cellStyles count="42388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" xfId="42387" builtinId="27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" xfId="42386" builtinId="6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CCFF33"/>
      <color rgb="FF0000FF"/>
      <color rgb="FFFFCCFF"/>
      <color rgb="FF00FFFF"/>
      <color rgb="FFFF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Y27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5"/>
  <cols>
    <col min="1" max="1" width="7.7109375" customWidth="1"/>
    <col min="2" max="2" width="60" bestFit="1" customWidth="1"/>
    <col min="3" max="3" width="12.7109375" customWidth="1"/>
    <col min="4" max="4" width="13.42578125" bestFit="1" customWidth="1"/>
    <col min="5" max="5" width="16" customWidth="1"/>
    <col min="6" max="7" width="12.7109375" customWidth="1"/>
    <col min="8" max="8" width="12.42578125" bestFit="1" customWidth="1"/>
    <col min="9" max="9" width="12.7109375" customWidth="1"/>
    <col min="10" max="10" width="11.85546875" bestFit="1" customWidth="1"/>
    <col min="11" max="17" width="13.28515625" customWidth="1"/>
    <col min="19" max="25" width="12.85546875" customWidth="1"/>
  </cols>
  <sheetData>
    <row r="1" spans="1:25" ht="21">
      <c r="A1" s="427" t="s">
        <v>427</v>
      </c>
    </row>
    <row r="2" spans="1:25" ht="21">
      <c r="A2" s="427" t="s">
        <v>561</v>
      </c>
    </row>
    <row r="3" spans="1:25" ht="21">
      <c r="A3" s="427" t="s">
        <v>231</v>
      </c>
      <c r="B3" s="248"/>
      <c r="C3" s="220" t="s">
        <v>327</v>
      </c>
      <c r="D3" s="221"/>
      <c r="E3" s="221"/>
      <c r="F3" s="221"/>
      <c r="G3" s="221"/>
      <c r="H3" s="221"/>
      <c r="I3" s="221"/>
      <c r="J3" s="252" t="s">
        <v>328</v>
      </c>
      <c r="K3" s="220" t="s">
        <v>200</v>
      </c>
      <c r="L3" s="221"/>
      <c r="M3" s="221"/>
      <c r="N3" s="221"/>
      <c r="O3" s="221"/>
      <c r="P3" s="221"/>
      <c r="Q3" s="221"/>
      <c r="R3" s="252" t="s">
        <v>329</v>
      </c>
      <c r="S3" s="220" t="s">
        <v>198</v>
      </c>
      <c r="T3" s="221"/>
      <c r="U3" s="221"/>
      <c r="V3" s="221"/>
      <c r="W3" s="221"/>
      <c r="X3" s="221"/>
      <c r="Y3" s="221"/>
    </row>
    <row r="4" spans="1:25">
      <c r="B4" s="219"/>
      <c r="C4" s="218"/>
      <c r="E4" s="219" t="s">
        <v>287</v>
      </c>
      <c r="F4" s="218">
        <f>+N4+V4</f>
        <v>1</v>
      </c>
      <c r="K4" s="251"/>
      <c r="M4" s="219" t="s">
        <v>287</v>
      </c>
      <c r="N4" s="218">
        <v>0.66190000000000004</v>
      </c>
      <c r="U4" s="219" t="s">
        <v>287</v>
      </c>
      <c r="V4" s="218">
        <f>100%-N4</f>
        <v>0.33809999999999996</v>
      </c>
    </row>
    <row r="5" spans="1:25" ht="17.25">
      <c r="B5" s="216"/>
      <c r="C5" s="330" t="s">
        <v>296</v>
      </c>
      <c r="D5" s="331"/>
      <c r="E5" s="331"/>
      <c r="F5" s="249" t="s">
        <v>326</v>
      </c>
      <c r="G5" s="250"/>
      <c r="H5" s="250"/>
      <c r="I5" s="250"/>
      <c r="K5" s="330" t="s">
        <v>296</v>
      </c>
      <c r="L5" s="331"/>
      <c r="M5" s="331"/>
      <c r="N5" s="249" t="s">
        <v>326</v>
      </c>
      <c r="O5" s="250"/>
      <c r="P5" s="250"/>
      <c r="Q5" s="250"/>
      <c r="S5" s="330" t="s">
        <v>296</v>
      </c>
      <c r="T5" s="331"/>
      <c r="U5" s="331"/>
      <c r="V5" s="249" t="s">
        <v>326</v>
      </c>
      <c r="W5" s="250"/>
      <c r="X5" s="250"/>
      <c r="Y5" s="250"/>
    </row>
    <row r="6" spans="1:25" ht="45">
      <c r="B6" s="216"/>
      <c r="C6" s="247" t="s">
        <v>396</v>
      </c>
      <c r="D6" s="247" t="s">
        <v>291</v>
      </c>
      <c r="E6" s="247" t="s">
        <v>325</v>
      </c>
      <c r="F6" s="247" t="s">
        <v>293</v>
      </c>
      <c r="G6" s="247" t="s">
        <v>324</v>
      </c>
      <c r="H6" s="247" t="s">
        <v>294</v>
      </c>
      <c r="I6" s="247" t="s">
        <v>330</v>
      </c>
      <c r="J6" s="444" t="s">
        <v>365</v>
      </c>
      <c r="K6" s="247" t="s">
        <v>290</v>
      </c>
      <c r="L6" s="247" t="s">
        <v>291</v>
      </c>
      <c r="M6" s="247" t="s">
        <v>325</v>
      </c>
      <c r="N6" s="247" t="s">
        <v>293</v>
      </c>
      <c r="O6" s="247" t="s">
        <v>324</v>
      </c>
      <c r="P6" s="247" t="s">
        <v>294</v>
      </c>
      <c r="Q6" s="247" t="s">
        <v>295</v>
      </c>
      <c r="S6" s="247" t="s">
        <v>290</v>
      </c>
      <c r="T6" s="247" t="s">
        <v>291</v>
      </c>
      <c r="U6" s="247" t="s">
        <v>325</v>
      </c>
      <c r="V6" s="247" t="s">
        <v>293</v>
      </c>
      <c r="W6" s="247" t="s">
        <v>324</v>
      </c>
      <c r="X6" s="247" t="s">
        <v>294</v>
      </c>
      <c r="Y6" s="247" t="s">
        <v>295</v>
      </c>
    </row>
    <row r="7" spans="1:25" ht="20.25">
      <c r="A7" s="212">
        <v>1</v>
      </c>
      <c r="B7" s="405" t="s">
        <v>417</v>
      </c>
      <c r="C7" s="17" t="s">
        <v>4</v>
      </c>
      <c r="D7" s="17" t="s">
        <v>5</v>
      </c>
      <c r="E7" s="17" t="s">
        <v>424</v>
      </c>
      <c r="F7" s="17" t="s">
        <v>30</v>
      </c>
      <c r="G7" s="17" t="s">
        <v>425</v>
      </c>
      <c r="H7" s="17" t="s">
        <v>27</v>
      </c>
      <c r="I7" s="17" t="s">
        <v>426</v>
      </c>
      <c r="J7" s="444" t="s">
        <v>558</v>
      </c>
    </row>
    <row r="8" spans="1:25">
      <c r="A8" s="212">
        <f>+A7+1</f>
        <v>2</v>
      </c>
      <c r="B8" s="213" t="s">
        <v>284</v>
      </c>
      <c r="E8" s="425"/>
      <c r="F8" s="425"/>
      <c r="G8" s="165"/>
      <c r="J8" s="444" t="s">
        <v>559</v>
      </c>
      <c r="K8" s="424"/>
      <c r="O8" s="165"/>
      <c r="W8" s="165"/>
    </row>
    <row r="9" spans="1:25">
      <c r="A9" s="212">
        <f t="shared" ref="A9:A26" si="0">+A8+1</f>
        <v>3</v>
      </c>
      <c r="B9" s="214" t="s">
        <v>289</v>
      </c>
      <c r="C9" s="4">
        <f>+'GTZ Historical RB'!C54</f>
        <v>49091389.499166667</v>
      </c>
      <c r="D9" s="4">
        <f>'GTZ Historical RB'!C38-'GTZ Historical RB'!C54</f>
        <v>102045363.26083332</v>
      </c>
      <c r="E9" s="4">
        <f>SUM(C9:D9)</f>
        <v>151136752.75999999</v>
      </c>
      <c r="F9" s="4">
        <f>'Rate Year Proforma'!B19</f>
        <v>32459112.789999999</v>
      </c>
      <c r="G9" s="156">
        <f>SUM(E9:F9)</f>
        <v>183595865.54999998</v>
      </c>
      <c r="H9" s="4">
        <f>GTZ_Forecast!R62</f>
        <v>61496295.544954985</v>
      </c>
      <c r="I9" s="4">
        <f>+GTZ_Forecast!P52</f>
        <v>245092161.09495491</v>
      </c>
      <c r="J9" s="443">
        <f>'Amounts in Attrition'!I6-I9</f>
        <v>0</v>
      </c>
      <c r="K9" s="4">
        <f>+C9*$N$4</f>
        <v>32493590.70949842</v>
      </c>
      <c r="L9" s="4">
        <f>+M9-K9</f>
        <v>67543825.942345574</v>
      </c>
      <c r="M9" s="4">
        <f>+E9*$N$4</f>
        <v>100037416.65184399</v>
      </c>
      <c r="N9" s="4">
        <f t="shared" ref="N9:P9" si="1">+F9*$N$4</f>
        <v>21484686.755701002</v>
      </c>
      <c r="O9" s="156">
        <f>SUM(M9:N9)</f>
        <v>121522103.407545</v>
      </c>
      <c r="P9" s="4">
        <f t="shared" si="1"/>
        <v>40704398.021205708</v>
      </c>
      <c r="Q9" s="4">
        <f>SUM(O9:P9)</f>
        <v>162226501.42875069</v>
      </c>
      <c r="S9" s="4">
        <f>+C9*$V$4</f>
        <v>16597798.789668249</v>
      </c>
      <c r="T9" s="4">
        <f>+U9-S9</f>
        <v>34501537.318487741</v>
      </c>
      <c r="U9" s="4">
        <f>+E9*$V$4</f>
        <v>51099336.108155988</v>
      </c>
      <c r="V9" s="4">
        <f t="shared" ref="V9" si="2">+F9*$V$4</f>
        <v>10974426.034298997</v>
      </c>
      <c r="W9" s="156">
        <f>SUM(U9:V9)</f>
        <v>62073762.142454982</v>
      </c>
      <c r="X9" s="4">
        <f t="shared" ref="X9" si="3">+H9*$V$4</f>
        <v>20791897.523749277</v>
      </c>
      <c r="Y9" s="4">
        <f>SUM(W9:X9)</f>
        <v>82865659.666204259</v>
      </c>
    </row>
    <row r="10" spans="1:25">
      <c r="A10" s="212">
        <f t="shared" si="0"/>
        <v>4</v>
      </c>
      <c r="B10" s="214" t="s">
        <v>419</v>
      </c>
      <c r="C10" s="4">
        <f>+'GTZ Historical RB'!G54</f>
        <v>-4231836.3983323416</v>
      </c>
      <c r="D10" s="4">
        <f>'GTZ Historical RB'!G38-'GTZ Historical RB'!G54</f>
        <v>-6304402.0105347233</v>
      </c>
      <c r="E10" s="4">
        <f t="shared" ref="E10:E11" si="4">SUM(C10:D10)</f>
        <v>-10536238.408867065</v>
      </c>
      <c r="F10" s="4">
        <f>+'Rate Year Proforma'!G69</f>
        <v>-13368458.820388904</v>
      </c>
      <c r="G10" s="156">
        <f>SUM(E10:F10)</f>
        <v>-23904697.229255967</v>
      </c>
      <c r="H10" s="4">
        <f>+I10-G10</f>
        <v>-31492978.863063529</v>
      </c>
      <c r="I10" s="4">
        <f>+GTZ_Forecast!P56</f>
        <v>-55397676.092319496</v>
      </c>
      <c r="J10" s="443">
        <f>'Amounts in Attrition'!I7-I10</f>
        <v>0</v>
      </c>
      <c r="K10" s="4">
        <f t="shared" ref="K10" si="5">+C10*$N$4</f>
        <v>-2801052.512056177</v>
      </c>
      <c r="L10" s="4">
        <f t="shared" ref="L10" si="6">+M10-K10</f>
        <v>-4172883.6907729334</v>
      </c>
      <c r="M10" s="4">
        <f t="shared" ref="M10" si="7">+E10*$N$4</f>
        <v>-6973936.2028291104</v>
      </c>
      <c r="N10" s="4">
        <f t="shared" ref="N10" si="8">+F10*$N$4</f>
        <v>-8848582.893215416</v>
      </c>
      <c r="O10" s="156">
        <f>SUM(M10:N10)</f>
        <v>-15822519.096044526</v>
      </c>
      <c r="P10" s="4">
        <f t="shared" ref="P10" si="9">+H10*$N$4</f>
        <v>-20845202.709461752</v>
      </c>
      <c r="Q10" s="4">
        <f>SUM(O10:P10)</f>
        <v>-36667721.805506274</v>
      </c>
      <c r="S10" s="4">
        <f>+C10*$V$4</f>
        <v>-1430783.8862761646</v>
      </c>
      <c r="T10" s="4">
        <f>+D10*$V$4</f>
        <v>-2131518.3197617899</v>
      </c>
      <c r="U10" s="4">
        <f>+E10*$V$4</f>
        <v>-3562302.206037954</v>
      </c>
      <c r="V10" s="4">
        <f t="shared" ref="V10" si="10">+F10*$V$4</f>
        <v>-4519875.9271734878</v>
      </c>
      <c r="W10" s="156">
        <f>SUM(U10:V10)</f>
        <v>-8082178.1332114413</v>
      </c>
      <c r="X10" s="4">
        <f t="shared" ref="X10" si="11">+H10*$V$4</f>
        <v>-10647776.153601779</v>
      </c>
      <c r="Y10" s="4">
        <f>SUM(W10:X10)</f>
        <v>-18729954.286813222</v>
      </c>
    </row>
    <row r="11" spans="1:25">
      <c r="A11" s="212">
        <f t="shared" si="0"/>
        <v>5</v>
      </c>
      <c r="B11" s="214" t="s">
        <v>420</v>
      </c>
      <c r="C11" s="4">
        <f>+'GTZ Historical RB'!K54</f>
        <v>-2744210.9080460411</v>
      </c>
      <c r="D11" s="4">
        <f>'GTZ Historical RB'!K38-'GTZ Historical RB'!K54</f>
        <v>-1328765.0880918736</v>
      </c>
      <c r="E11" s="4">
        <f t="shared" si="4"/>
        <v>-4072975.9961379147</v>
      </c>
      <c r="F11" s="4">
        <f>+'DFIT Proforma'!I31</f>
        <v>-108090.21629946148</v>
      </c>
      <c r="G11" s="156">
        <f>SUM(E11:F11)</f>
        <v>-4181066.2124373764</v>
      </c>
      <c r="H11" s="4">
        <f>+I11-G11</f>
        <v>-15790089.103338189</v>
      </c>
      <c r="I11" s="44">
        <f>+'Electric Consol'!L26+'Gas Consol'!L26</f>
        <v>-19971155.315775566</v>
      </c>
      <c r="J11" s="443">
        <f>'Amounts in Attrition'!I8-I11</f>
        <v>0</v>
      </c>
      <c r="K11" s="4">
        <f>+C11*$N$4</f>
        <v>-1816393.2000356747</v>
      </c>
      <c r="L11" s="4">
        <f>+M11-K11</f>
        <v>-879509.61180801108</v>
      </c>
      <c r="M11" s="4">
        <f>+E11*$N$4</f>
        <v>-2695902.8118436858</v>
      </c>
      <c r="N11" s="4">
        <f t="shared" ref="N11" si="12">+F11*$N$4</f>
        <v>-71544.914168613555</v>
      </c>
      <c r="O11" s="156">
        <f>SUM(M11:N11)</f>
        <v>-2767447.7260122993</v>
      </c>
      <c r="P11" s="4">
        <f t="shared" ref="P11" si="13">+H11*$N$4</f>
        <v>-10451459.977499548</v>
      </c>
      <c r="Q11" s="44">
        <f>SUM(O11:P11)</f>
        <v>-13218907.703511847</v>
      </c>
      <c r="S11" s="4">
        <f t="shared" ref="S11" si="14">+C11*$V$4</f>
        <v>-927817.70801036642</v>
      </c>
      <c r="T11" s="4">
        <f t="shared" ref="T11" si="15">+D11*$V$4</f>
        <v>-449255.47628386237</v>
      </c>
      <c r="U11" s="4">
        <f t="shared" ref="U11" si="16">+E11*$V$4</f>
        <v>-1377073.1842942287</v>
      </c>
      <c r="V11" s="4">
        <f t="shared" ref="V11" si="17">+F11*$V$4</f>
        <v>-36545.302130847922</v>
      </c>
      <c r="W11" s="156">
        <f>SUM(U11:V11)</f>
        <v>-1413618.4864250766</v>
      </c>
      <c r="X11" s="4">
        <f t="shared" ref="X11" si="18">+H11*$V$4</f>
        <v>-5338629.1258386411</v>
      </c>
      <c r="Y11" s="44">
        <f>SUM(W11:X11)</f>
        <v>-6752247.6122637177</v>
      </c>
    </row>
    <row r="12" spans="1:25">
      <c r="A12" s="212">
        <f t="shared" si="0"/>
        <v>6</v>
      </c>
      <c r="B12" s="406" t="s">
        <v>414</v>
      </c>
      <c r="C12" s="421">
        <f t="shared" ref="C12:I12" si="19">+C9+C10+C11</f>
        <v>42115342.192788281</v>
      </c>
      <c r="D12" s="421">
        <f t="shared" si="19"/>
        <v>94412196.162206724</v>
      </c>
      <c r="E12" s="421">
        <f t="shared" si="19"/>
        <v>136527538.35499501</v>
      </c>
      <c r="F12" s="421">
        <f t="shared" si="19"/>
        <v>18982563.75331163</v>
      </c>
      <c r="G12" s="421">
        <f t="shared" si="19"/>
        <v>155510102.10830665</v>
      </c>
      <c r="H12" s="421">
        <f t="shared" si="19"/>
        <v>14213227.578553267</v>
      </c>
      <c r="I12" s="421">
        <f t="shared" si="19"/>
        <v>169723329.68685985</v>
      </c>
      <c r="J12" s="4"/>
      <c r="K12" s="421">
        <f t="shared" ref="K12" si="20">+C12*$N$4</f>
        <v>27876144.997406565</v>
      </c>
      <c r="L12" s="421">
        <f t="shared" ref="L12" si="21">+M12-K12</f>
        <v>62491432.639764644</v>
      </c>
      <c r="M12" s="421">
        <f t="shared" ref="M12" si="22">+E12*$N$4</f>
        <v>90367577.637171209</v>
      </c>
      <c r="N12" s="421">
        <f t="shared" ref="N12" si="23">+F12*$N$4</f>
        <v>12564558.948316969</v>
      </c>
      <c r="O12" s="421">
        <f>+O9+O10+O11</f>
        <v>102932136.58548817</v>
      </c>
      <c r="P12" s="421">
        <f t="shared" ref="P12" si="24">+H12*$N$4</f>
        <v>9407735.3342444077</v>
      </c>
      <c r="Q12" s="421">
        <f>+Q9+Q10+Q11</f>
        <v>112339871.91973257</v>
      </c>
      <c r="S12" s="421">
        <f t="shared" ref="S12:Y12" si="25">+S9+S10+S11</f>
        <v>14239197.195381718</v>
      </c>
      <c r="T12" s="421">
        <f t="shared" si="25"/>
        <v>31920763.522442088</v>
      </c>
      <c r="U12" s="421">
        <f t="shared" si="25"/>
        <v>46159960.717823803</v>
      </c>
      <c r="V12" s="421">
        <f t="shared" si="25"/>
        <v>6418004.8049946614</v>
      </c>
      <c r="W12" s="421">
        <f t="shared" si="25"/>
        <v>52577965.522818461</v>
      </c>
      <c r="X12" s="421">
        <f t="shared" si="25"/>
        <v>4805492.2443088572</v>
      </c>
      <c r="Y12" s="421">
        <f t="shared" si="25"/>
        <v>57383457.76712732</v>
      </c>
    </row>
    <row r="13" spans="1:25">
      <c r="A13" s="212">
        <f t="shared" si="0"/>
        <v>7</v>
      </c>
      <c r="B13" s="426"/>
    </row>
    <row r="14" spans="1:25">
      <c r="A14" s="212">
        <f t="shared" si="0"/>
        <v>8</v>
      </c>
      <c r="B14" s="213" t="s">
        <v>285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S14" s="4"/>
      <c r="T14" s="4"/>
      <c r="U14" s="4"/>
      <c r="V14" s="4"/>
      <c r="W14" s="4"/>
      <c r="X14" s="4"/>
      <c r="Y14" s="4"/>
    </row>
    <row r="15" spans="1:25">
      <c r="A15" s="212">
        <f t="shared" si="0"/>
        <v>9</v>
      </c>
      <c r="B15" s="214" t="s">
        <v>410</v>
      </c>
      <c r="C15" s="4">
        <v>0</v>
      </c>
      <c r="D15" s="4">
        <v>0</v>
      </c>
      <c r="E15" s="4">
        <f t="shared" ref="E15" si="26">SUM(C15:D15)</f>
        <v>0</v>
      </c>
      <c r="F15" s="4">
        <f>+'GTZ Com Amort of Def Depr'!E37</f>
        <v>30551970.524824739</v>
      </c>
      <c r="G15" s="156">
        <f t="shared" ref="G15" si="27">SUM(E15:F15)</f>
        <v>30551970.524824739</v>
      </c>
      <c r="H15" s="4"/>
      <c r="I15" s="4">
        <f t="shared" ref="I15" si="28">SUM(G15:H15)</f>
        <v>30551970.524824739</v>
      </c>
      <c r="J15" s="443">
        <f>J16</f>
        <v>0</v>
      </c>
      <c r="K15" s="4">
        <v>0</v>
      </c>
      <c r="L15" s="4">
        <v>0</v>
      </c>
      <c r="M15" s="4">
        <f t="shared" ref="M15" si="29">SUM(K15:L15)</f>
        <v>0</v>
      </c>
      <c r="N15" s="4">
        <f>+F15*$N$4</f>
        <v>20222349.290381495</v>
      </c>
      <c r="O15" s="156">
        <f t="shared" ref="O15" si="30">SUM(M15:N15)</f>
        <v>20222349.290381495</v>
      </c>
      <c r="P15" s="4"/>
      <c r="Q15" s="4">
        <f t="shared" ref="Q15" si="31">SUM(O15:P15)</f>
        <v>20222349.290381495</v>
      </c>
      <c r="S15" s="4">
        <v>0</v>
      </c>
      <c r="T15" s="4">
        <v>0</v>
      </c>
      <c r="U15" s="4">
        <f t="shared" ref="U15" si="32">SUM(S15:T15)</f>
        <v>0</v>
      </c>
      <c r="V15" s="4">
        <f>+F15*$V$4</f>
        <v>10329621.234443244</v>
      </c>
      <c r="W15" s="156">
        <f t="shared" ref="W15" si="33">SUM(U15:V15)</f>
        <v>10329621.234443244</v>
      </c>
      <c r="X15" s="4"/>
      <c r="Y15" s="4">
        <f t="shared" ref="Y15" si="34">SUM(W15:X15)</f>
        <v>10329621.234443244</v>
      </c>
    </row>
    <row r="16" spans="1:25">
      <c r="A16" s="212">
        <f t="shared" si="0"/>
        <v>10</v>
      </c>
      <c r="B16" s="214" t="s">
        <v>411</v>
      </c>
      <c r="C16" s="4">
        <v>0</v>
      </c>
      <c r="D16" s="4">
        <v>0</v>
      </c>
      <c r="E16" s="4">
        <f t="shared" ref="E16" si="35">SUM(C16:D16)</f>
        <v>0</v>
      </c>
      <c r="F16" s="4">
        <f>+'GTZ Com Amort of Def Depr'!H37</f>
        <v>-5091995.0874707894</v>
      </c>
      <c r="G16" s="156">
        <f t="shared" ref="G16" si="36">SUM(E16:F16)</f>
        <v>-5091995.0874707894</v>
      </c>
      <c r="H16" s="4"/>
      <c r="I16" s="4">
        <f t="shared" ref="I16" si="37">SUM(G16:H16)</f>
        <v>-5091995.0874707894</v>
      </c>
      <c r="J16" s="443">
        <f>'Amounts in Attrition'!I12-SUM(I15:I16)</f>
        <v>0</v>
      </c>
      <c r="K16" s="4">
        <v>0</v>
      </c>
      <c r="L16" s="4">
        <v>0</v>
      </c>
      <c r="M16" s="4">
        <f t="shared" ref="M16" si="38">SUM(K16:L16)</f>
        <v>0</v>
      </c>
      <c r="N16" s="4">
        <f>+F16*$N$4</f>
        <v>-3370391.5483969157</v>
      </c>
      <c r="O16" s="156">
        <f t="shared" ref="O16" si="39">SUM(M16:N16)</f>
        <v>-3370391.5483969157</v>
      </c>
      <c r="P16" s="4"/>
      <c r="Q16" s="4">
        <f t="shared" ref="Q16" si="40">SUM(O16:P16)</f>
        <v>-3370391.5483969157</v>
      </c>
      <c r="S16" s="4">
        <v>0</v>
      </c>
      <c r="T16" s="4">
        <v>0</v>
      </c>
      <c r="U16" s="4">
        <f t="shared" ref="U16" si="41">SUM(S16:T16)</f>
        <v>0</v>
      </c>
      <c r="V16" s="4">
        <f>+F16*$V$4</f>
        <v>-1721603.5390738738</v>
      </c>
      <c r="W16" s="156">
        <f t="shared" ref="W16" si="42">SUM(U16:V16)</f>
        <v>-1721603.5390738738</v>
      </c>
      <c r="X16" s="4"/>
      <c r="Y16" s="4">
        <f t="shared" ref="Y16" si="43">SUM(W16:X16)</f>
        <v>-1721603.5390738738</v>
      </c>
    </row>
    <row r="17" spans="1:25">
      <c r="A17" s="212">
        <f t="shared" si="0"/>
        <v>11</v>
      </c>
      <c r="B17" s="214" t="s">
        <v>412</v>
      </c>
      <c r="C17" s="4">
        <v>0</v>
      </c>
      <c r="D17" s="4">
        <v>0</v>
      </c>
      <c r="E17" s="4">
        <f t="shared" ref="E17" si="44">SUM(C17:D17)</f>
        <v>0</v>
      </c>
      <c r="F17" s="4">
        <f>+'GTZ Com Amort of Def Depr'!L37</f>
        <v>-5346594.8418443333</v>
      </c>
      <c r="G17" s="156">
        <f t="shared" ref="G17" si="45">SUM(E17:F17)</f>
        <v>-5346594.8418443333</v>
      </c>
      <c r="H17" s="4"/>
      <c r="I17" s="4">
        <f t="shared" ref="I17" si="46">SUM(G17:H17)</f>
        <v>-5346594.8418443333</v>
      </c>
      <c r="J17" s="443">
        <f>'Amounts in Attrition'!I13-I17</f>
        <v>0</v>
      </c>
      <c r="K17" s="4">
        <v>0</v>
      </c>
      <c r="L17" s="4">
        <v>0</v>
      </c>
      <c r="M17" s="4">
        <f t="shared" ref="M17" si="47">SUM(K17:L17)</f>
        <v>0</v>
      </c>
      <c r="N17" s="4">
        <f>+F17*$N$4</f>
        <v>-3538911.1258167643</v>
      </c>
      <c r="O17" s="156">
        <f t="shared" ref="O17" si="48">SUM(M17:N17)</f>
        <v>-3538911.1258167643</v>
      </c>
      <c r="P17" s="4"/>
      <c r="Q17" s="4">
        <f t="shared" ref="Q17" si="49">SUM(O17:P17)</f>
        <v>-3538911.1258167643</v>
      </c>
      <c r="S17" s="4">
        <v>0</v>
      </c>
      <c r="T17" s="4">
        <v>0</v>
      </c>
      <c r="U17" s="4">
        <f t="shared" ref="U17" si="50">SUM(S17:T17)</f>
        <v>0</v>
      </c>
      <c r="V17" s="4">
        <f>+F17*$V$4</f>
        <v>-1807683.7160275688</v>
      </c>
      <c r="W17" s="156">
        <f t="shared" ref="W17" si="51">SUM(U17:V17)</f>
        <v>-1807683.7160275688</v>
      </c>
      <c r="X17" s="4"/>
      <c r="Y17" s="4">
        <f t="shared" ref="Y17" si="52">SUM(W17:X17)</f>
        <v>-1807683.7160275688</v>
      </c>
    </row>
    <row r="18" spans="1:25">
      <c r="A18" s="212">
        <f t="shared" si="0"/>
        <v>12</v>
      </c>
      <c r="B18" s="406" t="s">
        <v>413</v>
      </c>
      <c r="C18" s="421">
        <f>+C15+C16+C17</f>
        <v>0</v>
      </c>
      <c r="D18" s="421">
        <f>+D15+D16+D17</f>
        <v>0</v>
      </c>
      <c r="E18" s="421">
        <f>+E15+E16+E17</f>
        <v>0</v>
      </c>
      <c r="F18" s="421">
        <f>+F15+F16+F17</f>
        <v>20113380.595509619</v>
      </c>
      <c r="G18" s="421">
        <f>+G15+G16+G17</f>
        <v>20113380.595509619</v>
      </c>
      <c r="H18" s="421"/>
      <c r="I18" s="421">
        <f>+I15+I16+I17</f>
        <v>20113380.595509619</v>
      </c>
      <c r="J18" s="4"/>
      <c r="K18" s="421">
        <f>+K15+K16+K17</f>
        <v>0</v>
      </c>
      <c r="L18" s="421">
        <f>+L15+L16+L17</f>
        <v>0</v>
      </c>
      <c r="M18" s="421">
        <f>+M15+M16+M17</f>
        <v>0</v>
      </c>
      <c r="N18" s="421">
        <f>+N15+N16+N17</f>
        <v>13313046.616167815</v>
      </c>
      <c r="O18" s="421">
        <f>+O15+O16+O17</f>
        <v>13313046.616167815</v>
      </c>
      <c r="P18" s="421"/>
      <c r="Q18" s="421">
        <f>+Q15+Q16+Q17</f>
        <v>13313046.616167815</v>
      </c>
      <c r="S18" s="421">
        <f>+S15+S16+S17</f>
        <v>0</v>
      </c>
      <c r="T18" s="421">
        <f>+T15+T16+T17</f>
        <v>0</v>
      </c>
      <c r="U18" s="421">
        <f>+U15+U16+U17</f>
        <v>0</v>
      </c>
      <c r="V18" s="421">
        <f>+V15+V16+V17</f>
        <v>6800333.9793418013</v>
      </c>
      <c r="W18" s="421">
        <f>+W15+W16+W17</f>
        <v>6800333.9793418013</v>
      </c>
      <c r="X18" s="421"/>
      <c r="Y18" s="421">
        <f>+Y15+Y16+Y17</f>
        <v>6800333.9793418013</v>
      </c>
    </row>
    <row r="19" spans="1:25">
      <c r="A19" s="212">
        <f t="shared" si="0"/>
        <v>13</v>
      </c>
      <c r="B19" s="2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S19" s="4"/>
      <c r="T19" s="4"/>
      <c r="U19" s="4"/>
      <c r="V19" s="4"/>
      <c r="W19" s="4"/>
      <c r="X19" s="4"/>
      <c r="Y19" s="4"/>
    </row>
    <row r="20" spans="1:25">
      <c r="A20" s="212">
        <f t="shared" si="0"/>
        <v>14</v>
      </c>
      <c r="B20" s="423" t="s">
        <v>292</v>
      </c>
      <c r="C20" s="407">
        <f t="shared" ref="C20:I20" si="53">+C12+C18</f>
        <v>42115342.192788281</v>
      </c>
      <c r="D20" s="407">
        <f t="shared" si="53"/>
        <v>94412196.162206724</v>
      </c>
      <c r="E20" s="407">
        <f t="shared" si="53"/>
        <v>136527538.35499501</v>
      </c>
      <c r="F20" s="422">
        <f t="shared" si="53"/>
        <v>39095944.348821253</v>
      </c>
      <c r="G20" s="422">
        <f t="shared" si="53"/>
        <v>175623482.70381626</v>
      </c>
      <c r="H20" s="422">
        <f t="shared" si="53"/>
        <v>14213227.578553267</v>
      </c>
      <c r="I20" s="422">
        <f t="shared" si="53"/>
        <v>189836710.28236946</v>
      </c>
      <c r="J20" s="4"/>
      <c r="K20" s="407">
        <f t="shared" ref="K20:Q20" si="54">+K12+K18</f>
        <v>27876144.997406565</v>
      </c>
      <c r="L20" s="407">
        <f t="shared" si="54"/>
        <v>62491432.639764644</v>
      </c>
      <c r="M20" s="407">
        <f t="shared" si="54"/>
        <v>90367577.637171209</v>
      </c>
      <c r="N20" s="422">
        <f t="shared" si="54"/>
        <v>25877605.564484783</v>
      </c>
      <c r="O20" s="422">
        <f t="shared" si="54"/>
        <v>116245183.20165598</v>
      </c>
      <c r="P20" s="422">
        <f t="shared" si="54"/>
        <v>9407735.3342444077</v>
      </c>
      <c r="Q20" s="422">
        <f t="shared" si="54"/>
        <v>125652918.53590038</v>
      </c>
      <c r="S20" s="407">
        <f t="shared" ref="S20:Y20" si="55">+S12+S18</f>
        <v>14239197.195381718</v>
      </c>
      <c r="T20" s="407">
        <f t="shared" si="55"/>
        <v>31920763.522442088</v>
      </c>
      <c r="U20" s="407">
        <f t="shared" si="55"/>
        <v>46159960.717823803</v>
      </c>
      <c r="V20" s="422">
        <f t="shared" si="55"/>
        <v>13218338.784336463</v>
      </c>
      <c r="W20" s="422">
        <f t="shared" si="55"/>
        <v>59378299.502160266</v>
      </c>
      <c r="X20" s="422">
        <f t="shared" si="55"/>
        <v>4805492.2443088572</v>
      </c>
      <c r="Y20" s="422">
        <f t="shared" si="55"/>
        <v>64183791.746469125</v>
      </c>
    </row>
    <row r="21" spans="1:25" s="1" customFormat="1">
      <c r="A21" s="212">
        <f t="shared" si="0"/>
        <v>15</v>
      </c>
      <c r="B21" s="423"/>
      <c r="C21" s="4">
        <f>+K20+S20-C20</f>
        <v>0</v>
      </c>
      <c r="D21" s="4">
        <f t="shared" ref="D21" si="56">+L20+T20-D20</f>
        <v>0</v>
      </c>
      <c r="E21" s="4">
        <f t="shared" ref="E21" si="57">+M20+U20-E20</f>
        <v>0</v>
      </c>
      <c r="F21" s="4">
        <f t="shared" ref="F21" si="58">+N20+V20-F20</f>
        <v>0</v>
      </c>
      <c r="G21" s="4">
        <f t="shared" ref="G21" si="59">+O20+W20-G20</f>
        <v>0</v>
      </c>
      <c r="H21" s="4">
        <f t="shared" ref="H21" si="60">+P20+X20-H20</f>
        <v>0</v>
      </c>
      <c r="I21" s="4">
        <f t="shared" ref="I21" si="61">+Q20+Y20-I20</f>
        <v>0</v>
      </c>
      <c r="J21" s="69"/>
      <c r="K21" s="4"/>
      <c r="L21" s="4"/>
      <c r="M21" s="4"/>
      <c r="N21" s="4"/>
      <c r="O21" s="4"/>
      <c r="P21" s="4"/>
      <c r="Q21" s="4"/>
      <c r="S21" s="4"/>
      <c r="T21" s="4"/>
      <c r="U21" s="4"/>
      <c r="V21" s="4"/>
      <c r="W21" s="4"/>
      <c r="X21" s="4"/>
      <c r="Y21" s="4"/>
    </row>
    <row r="22" spans="1:25" ht="20.25">
      <c r="A22" s="212">
        <f t="shared" si="0"/>
        <v>16</v>
      </c>
      <c r="B22" s="404" t="s">
        <v>286</v>
      </c>
      <c r="C22" s="4"/>
      <c r="D22" s="4"/>
      <c r="E22" s="4"/>
      <c r="F22" s="4"/>
      <c r="I22" s="4"/>
      <c r="J22" s="4"/>
      <c r="K22" s="4"/>
      <c r="L22" s="4"/>
      <c r="M22" s="4"/>
      <c r="N22" s="4"/>
      <c r="Q22" s="4"/>
      <c r="S22" s="4"/>
      <c r="T22" s="4"/>
      <c r="U22" s="4"/>
      <c r="V22" s="4"/>
      <c r="Y22" s="4"/>
    </row>
    <row r="23" spans="1:25">
      <c r="A23" s="212">
        <f t="shared" si="0"/>
        <v>17</v>
      </c>
      <c r="B23" s="214" t="s">
        <v>415</v>
      </c>
      <c r="C23" s="4">
        <f>+'GTZ Historical RB'!E54</f>
        <v>9743207.1611587331</v>
      </c>
      <c r="D23" s="4">
        <v>0</v>
      </c>
      <c r="E23" s="4">
        <f>SUM(C23:D23)</f>
        <v>9743207.1611587331</v>
      </c>
      <c r="F23" s="4">
        <f>+'Rate Year Proforma'!E68</f>
        <v>7930071.0011020871</v>
      </c>
      <c r="G23" s="4">
        <f>SUM(E23:F23)</f>
        <v>17673278.162260819</v>
      </c>
      <c r="H23" s="4">
        <f>+I23-G23</f>
        <v>10067405.807274755</v>
      </c>
      <c r="I23" s="4">
        <f>+GTZ_Forecast!P58</f>
        <v>27740683.969535574</v>
      </c>
      <c r="J23" s="443">
        <f>'Amounts in Attrition'!I16-I23</f>
        <v>0</v>
      </c>
      <c r="K23" s="4">
        <f>+C23*$N$4</f>
        <v>6449028.8199709654</v>
      </c>
      <c r="L23" s="4">
        <v>0</v>
      </c>
      <c r="M23" s="4">
        <f>SUM(K23:L23)</f>
        <v>6449028.8199709654</v>
      </c>
      <c r="N23" s="4">
        <f>+F23*$N$4</f>
        <v>5248913.9956294717</v>
      </c>
      <c r="O23" s="4">
        <f>SUM(M23:N23)</f>
        <v>11697942.815600436</v>
      </c>
      <c r="P23" s="4">
        <f>+H23*$N$4</f>
        <v>6663615.9038351607</v>
      </c>
      <c r="Q23" s="4">
        <f t="shared" ref="Q23:Q24" si="62">SUM(O23:P23)</f>
        <v>18361558.719435595</v>
      </c>
      <c r="S23" s="4">
        <f>+C23*$V$4</f>
        <v>3294178.3411877672</v>
      </c>
      <c r="T23" s="4">
        <v>0</v>
      </c>
      <c r="U23" s="4">
        <f>SUM(S23:T23)</f>
        <v>3294178.3411877672</v>
      </c>
      <c r="V23" s="4">
        <f>+F23*$V$4</f>
        <v>2681157.0054726154</v>
      </c>
      <c r="W23" s="4">
        <f>SUM(U23:V23)</f>
        <v>5975335.346660383</v>
      </c>
      <c r="X23" s="4">
        <f>+H23*$V$4</f>
        <v>3403789.9034395944</v>
      </c>
      <c r="Y23" s="4">
        <f t="shared" ref="Y23:Y24" si="63">SUM(W23:X23)</f>
        <v>9379125.2500999775</v>
      </c>
    </row>
    <row r="24" spans="1:25">
      <c r="A24" s="212">
        <f t="shared" si="0"/>
        <v>18</v>
      </c>
      <c r="B24" s="214" t="s">
        <v>422</v>
      </c>
      <c r="C24" s="4">
        <v>0</v>
      </c>
      <c r="D24" s="4">
        <v>0</v>
      </c>
      <c r="E24" s="4">
        <f t="shared" ref="E24" si="64">SUM(C24:D24)</f>
        <v>0</v>
      </c>
      <c r="F24" s="4">
        <f>SUM('GTZ Com Amort of Def Depr'!F26:F37)</f>
        <v>10183990.174941577</v>
      </c>
      <c r="G24" s="4">
        <f t="shared" ref="G24" si="65">SUM(E24:F24)</f>
        <v>10183990.174941577</v>
      </c>
      <c r="H24" s="4"/>
      <c r="I24" s="4">
        <f t="shared" ref="I24" si="66">SUM(G24:H24)</f>
        <v>10183990.174941577</v>
      </c>
      <c r="J24" s="443">
        <f>J25</f>
        <v>0</v>
      </c>
      <c r="K24" s="4">
        <v>0</v>
      </c>
      <c r="L24" s="4">
        <v>0</v>
      </c>
      <c r="M24" s="4">
        <f t="shared" ref="M24" si="67">SUM(K24:L24)</f>
        <v>0</v>
      </c>
      <c r="N24" s="4">
        <f>+F24*$N$4</f>
        <v>6740783.0967938304</v>
      </c>
      <c r="O24" s="4">
        <f t="shared" ref="O24" si="68">SUM(M24:N24)</f>
        <v>6740783.0967938304</v>
      </c>
      <c r="P24" s="4">
        <f t="shared" ref="P24" si="69">+H24*$N$4</f>
        <v>0</v>
      </c>
      <c r="Q24" s="4">
        <f t="shared" si="62"/>
        <v>6740783.0967938304</v>
      </c>
      <c r="S24" s="4">
        <v>0</v>
      </c>
      <c r="T24" s="4">
        <v>0</v>
      </c>
      <c r="U24" s="4">
        <f t="shared" ref="U24" si="70">SUM(S24:T24)</f>
        <v>0</v>
      </c>
      <c r="V24" s="4">
        <f>+F24*$V$4</f>
        <v>3443207.0781477466</v>
      </c>
      <c r="W24" s="4">
        <f t="shared" ref="W24" si="71">SUM(U24:V24)</f>
        <v>3443207.0781477466</v>
      </c>
      <c r="X24" s="4">
        <f t="shared" ref="X24:X25" si="72">+P24*$N$4</f>
        <v>0</v>
      </c>
      <c r="Y24" s="4">
        <f t="shared" si="63"/>
        <v>3443207.0781477466</v>
      </c>
    </row>
    <row r="25" spans="1:25">
      <c r="A25" s="212">
        <f t="shared" si="0"/>
        <v>19</v>
      </c>
      <c r="B25" s="214" t="s">
        <v>423</v>
      </c>
      <c r="C25" s="4">
        <v>0</v>
      </c>
      <c r="D25" s="4">
        <v>0</v>
      </c>
      <c r="E25" s="4">
        <f t="shared" ref="E25" si="73">SUM(C25:D25)</f>
        <v>0</v>
      </c>
      <c r="F25" s="4">
        <f>SUM('GTZ Com Amort of CarryChrg'!F26:F37)</f>
        <v>444007.93423157098</v>
      </c>
      <c r="G25" s="4">
        <f t="shared" ref="G25" si="74">SUM(E25:F25)</f>
        <v>444007.93423157098</v>
      </c>
      <c r="H25" s="4"/>
      <c r="I25" s="4">
        <f t="shared" ref="I25" si="75">SUM(G25:H25)</f>
        <v>444007.93423157098</v>
      </c>
      <c r="J25" s="443">
        <f>'Amounts in Attrition'!I17-SUM(I24:I25)</f>
        <v>0</v>
      </c>
      <c r="K25" s="4">
        <v>0</v>
      </c>
      <c r="L25" s="4">
        <v>0</v>
      </c>
      <c r="M25" s="4">
        <f t="shared" ref="M25" si="76">SUM(K25:L25)</f>
        <v>0</v>
      </c>
      <c r="N25" s="4">
        <f>+F25*$N$4</f>
        <v>293888.85166787688</v>
      </c>
      <c r="O25" s="4">
        <f t="shared" ref="O25" si="77">SUM(M25:N25)</f>
        <v>293888.85166787688</v>
      </c>
      <c r="P25" s="4">
        <f t="shared" ref="P25" si="78">+H25*$N$4</f>
        <v>0</v>
      </c>
      <c r="Q25" s="4">
        <f t="shared" ref="Q25" si="79">SUM(O25:P25)</f>
        <v>293888.85166787688</v>
      </c>
      <c r="S25" s="4">
        <v>0</v>
      </c>
      <c r="T25" s="4">
        <v>0</v>
      </c>
      <c r="U25" s="4">
        <f t="shared" ref="U25" si="80">SUM(S25:T25)</f>
        <v>0</v>
      </c>
      <c r="V25" s="4">
        <f>+F25*$V$4</f>
        <v>150119.08256369413</v>
      </c>
      <c r="W25" s="4">
        <f t="shared" ref="W25" si="81">SUM(U25:V25)</f>
        <v>150119.08256369413</v>
      </c>
      <c r="X25" s="4">
        <f t="shared" si="72"/>
        <v>0</v>
      </c>
      <c r="Y25" s="4">
        <f t="shared" ref="Y25" si="82">SUM(W25:X25)</f>
        <v>150119.08256369413</v>
      </c>
    </row>
    <row r="26" spans="1:25">
      <c r="A26" s="212">
        <f t="shared" si="0"/>
        <v>20</v>
      </c>
      <c r="B26" s="406" t="s">
        <v>416</v>
      </c>
      <c r="C26" s="407">
        <f>SUM(C23:C25)</f>
        <v>9743207.1611587331</v>
      </c>
      <c r="D26" s="407">
        <f t="shared" ref="D26:F26" si="83">SUM(D23:D25)</f>
        <v>0</v>
      </c>
      <c r="E26" s="407">
        <f t="shared" si="83"/>
        <v>9743207.1611587331</v>
      </c>
      <c r="F26" s="422">
        <f t="shared" si="83"/>
        <v>18558069.110275235</v>
      </c>
      <c r="G26" s="422">
        <f t="shared" ref="G26" si="84">SUM(G23:G25)</f>
        <v>28301276.271433968</v>
      </c>
      <c r="H26" s="422">
        <f t="shared" ref="H26" si="85">SUM(H23:H25)</f>
        <v>10067405.807274755</v>
      </c>
      <c r="I26" s="422">
        <f t="shared" ref="I26" si="86">SUM(I23:I25)</f>
        <v>38368682.078708723</v>
      </c>
      <c r="K26" s="407">
        <f>SUM(K23:K25)</f>
        <v>6449028.8199709654</v>
      </c>
      <c r="L26" s="407">
        <f t="shared" ref="L26" si="87">SUM(L23:L25)</f>
        <v>0</v>
      </c>
      <c r="M26" s="407">
        <f t="shared" ref="M26" si="88">SUM(M23:M25)</f>
        <v>6449028.8199709654</v>
      </c>
      <c r="N26" s="422">
        <f t="shared" ref="N26" si="89">SUM(N23:N25)</f>
        <v>12283585.944091178</v>
      </c>
      <c r="O26" s="422">
        <f t="shared" ref="O26" si="90">SUM(O23:O25)</f>
        <v>18732614.764062144</v>
      </c>
      <c r="P26" s="422">
        <f t="shared" ref="P26" si="91">SUM(P23:P25)</f>
        <v>6663615.9038351607</v>
      </c>
      <c r="Q26" s="422">
        <f t="shared" ref="Q26" si="92">SUM(Q23:Q25)</f>
        <v>25396230.667897303</v>
      </c>
      <c r="S26" s="407">
        <f>SUM(S23:S25)</f>
        <v>3294178.3411877672</v>
      </c>
      <c r="T26" s="407">
        <f t="shared" ref="T26" si="93">SUM(T23:T25)</f>
        <v>0</v>
      </c>
      <c r="U26" s="407">
        <f t="shared" ref="U26" si="94">SUM(U23:U25)</f>
        <v>3294178.3411877672</v>
      </c>
      <c r="V26" s="422">
        <f t="shared" ref="V26" si="95">SUM(V23:V25)</f>
        <v>6274483.1661840566</v>
      </c>
      <c r="W26" s="422">
        <f t="shared" ref="W26" si="96">SUM(W23:W25)</f>
        <v>9568661.5073718242</v>
      </c>
      <c r="X26" s="422">
        <f t="shared" ref="X26" si="97">SUM(X23:X25)</f>
        <v>3403789.9034395944</v>
      </c>
      <c r="Y26" s="422">
        <f t="shared" ref="Y26" si="98">SUM(Y23:Y25)</f>
        <v>12972451.410811419</v>
      </c>
    </row>
    <row r="27" spans="1:25">
      <c r="C27" s="397">
        <f>+K26+S26-C26</f>
        <v>0</v>
      </c>
      <c r="D27" s="397">
        <f t="shared" ref="D27:I27" si="99">+L26+T26-D26</f>
        <v>0</v>
      </c>
      <c r="E27" s="397">
        <f t="shared" si="99"/>
        <v>0</v>
      </c>
      <c r="F27" s="397">
        <f t="shared" si="99"/>
        <v>0</v>
      </c>
      <c r="G27" s="397">
        <f t="shared" si="99"/>
        <v>0</v>
      </c>
      <c r="H27" s="397">
        <f t="shared" si="99"/>
        <v>0</v>
      </c>
      <c r="I27" s="397">
        <f t="shared" si="99"/>
        <v>0</v>
      </c>
      <c r="J27" s="424" t="s">
        <v>418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2"/>
  <sheetViews>
    <sheetView workbookViewId="0">
      <pane xSplit="1" ySplit="6" topLeftCell="H40" activePane="bottomRight" state="frozen"/>
      <selection activeCell="C15" sqref="C15"/>
      <selection pane="topRight" activeCell="C15" sqref="C15"/>
      <selection pane="bottomLeft" activeCell="C15" sqref="C15"/>
      <selection pane="bottomRight" activeCell="P56" sqref="P56"/>
    </sheetView>
  </sheetViews>
  <sheetFormatPr defaultRowHeight="15"/>
  <cols>
    <col min="1" max="1" width="34.28515625" bestFit="1" customWidth="1"/>
    <col min="2" max="2" width="15.28515625" customWidth="1"/>
    <col min="3" max="5" width="14.7109375" customWidth="1"/>
    <col min="6" max="6" width="8" bestFit="1" customWidth="1"/>
    <col min="7" max="7" width="13.85546875" bestFit="1" customWidth="1"/>
    <col min="8" max="8" width="12.7109375" customWidth="1"/>
    <col min="9" max="11" width="12.28515625" bestFit="1" customWidth="1"/>
    <col min="12" max="13" width="15.28515625" bestFit="1" customWidth="1"/>
    <col min="14" max="14" width="15.42578125" bestFit="1" customWidth="1"/>
    <col min="15" max="15" width="15.140625" bestFit="1" customWidth="1"/>
    <col min="16" max="16" width="14.28515625" bestFit="1" customWidth="1"/>
    <col min="17" max="17" width="13" bestFit="1" customWidth="1"/>
    <col min="18" max="18" width="13.5703125" bestFit="1" customWidth="1"/>
    <col min="19" max="55" width="13" bestFit="1" customWidth="1"/>
    <col min="56" max="85" width="14.28515625" bestFit="1" customWidth="1"/>
    <col min="86" max="86" width="33.42578125" bestFit="1" customWidth="1"/>
    <col min="87" max="87" width="12.5703125" bestFit="1" customWidth="1"/>
    <col min="88" max="88" width="17.7109375" bestFit="1" customWidth="1"/>
    <col min="89" max="89" width="18.140625" bestFit="1" customWidth="1"/>
    <col min="90" max="90" width="17.7109375" bestFit="1" customWidth="1"/>
    <col min="91" max="91" width="38.5703125" bestFit="1" customWidth="1"/>
    <col min="92" max="92" width="5.7109375" bestFit="1" customWidth="1"/>
    <col min="94" max="95" width="13.85546875" bestFit="1" customWidth="1"/>
    <col min="96" max="96" width="13.42578125" bestFit="1" customWidth="1"/>
    <col min="97" max="97" width="14.28515625" bestFit="1" customWidth="1"/>
    <col min="98" max="98" width="13.85546875" bestFit="1" customWidth="1"/>
    <col min="99" max="99" width="14.28515625" bestFit="1" customWidth="1"/>
    <col min="101" max="101" width="13.85546875" bestFit="1" customWidth="1"/>
  </cols>
  <sheetData>
    <row r="1" spans="1:101">
      <c r="A1" s="61" t="s">
        <v>283</v>
      </c>
      <c r="B1" s="573" t="s">
        <v>429</v>
      </c>
      <c r="C1" s="573"/>
      <c r="D1" s="573"/>
      <c r="E1" s="573"/>
      <c r="F1" s="573"/>
      <c r="G1" s="573"/>
      <c r="H1" s="573"/>
      <c r="I1" s="573"/>
      <c r="P1" s="573" t="s">
        <v>429</v>
      </c>
      <c r="Q1" s="573"/>
      <c r="R1" s="573"/>
      <c r="S1" s="573"/>
      <c r="T1" s="573"/>
      <c r="U1" s="573"/>
      <c r="V1" s="573"/>
      <c r="W1" s="573"/>
    </row>
    <row r="2" spans="1:101">
      <c r="A2" s="210" t="s">
        <v>282</v>
      </c>
      <c r="B2" s="211">
        <f>1/8</f>
        <v>0.125</v>
      </c>
      <c r="C2" s="209"/>
      <c r="P2" s="429" t="s">
        <v>435</v>
      </c>
      <c r="Q2" s="433" t="s">
        <v>433</v>
      </c>
      <c r="R2" s="434"/>
      <c r="S2" s="435">
        <f>SUM(O11:S11)</f>
        <v>32459112.789999992</v>
      </c>
      <c r="T2" s="431" t="s">
        <v>437</v>
      </c>
      <c r="AO2" s="439">
        <f>SUM(T11:AO11)</f>
        <v>73870035.883063897</v>
      </c>
      <c r="AP2" s="424" t="s">
        <v>439</v>
      </c>
    </row>
    <row r="3" spans="1:101">
      <c r="A3" s="210" t="s">
        <v>281</v>
      </c>
      <c r="B3" s="209">
        <v>0.4</v>
      </c>
      <c r="C3" s="61"/>
      <c r="I3" s="424"/>
      <c r="J3" s="424"/>
      <c r="K3" s="424"/>
      <c r="P3" s="430" t="s">
        <v>436</v>
      </c>
      <c r="Q3" s="436" t="s">
        <v>434</v>
      </c>
      <c r="R3" s="437"/>
      <c r="S3" s="438">
        <f>'Rate Year Proforma'!C19</f>
        <v>32459112.789999999</v>
      </c>
      <c r="T3" s="432" t="s">
        <v>438</v>
      </c>
    </row>
    <row r="4" spans="1:101">
      <c r="A4" s="210" t="s">
        <v>280</v>
      </c>
      <c r="B4" s="209">
        <v>9.481012658227847E-2</v>
      </c>
      <c r="C4" s="61"/>
      <c r="M4" s="208" t="s">
        <v>278</v>
      </c>
      <c r="N4" s="208"/>
      <c r="O4" s="208"/>
      <c r="P4" s="208"/>
      <c r="Q4" s="208"/>
      <c r="R4" s="208"/>
      <c r="T4" s="208"/>
      <c r="U4" s="208"/>
      <c r="V4" s="208"/>
      <c r="W4" s="208"/>
      <c r="X4" s="208"/>
      <c r="Y4" s="208"/>
      <c r="Z4" s="208"/>
      <c r="AA4" s="208"/>
      <c r="AB4" s="208"/>
      <c r="AC4" s="208" t="s">
        <v>279</v>
      </c>
      <c r="AD4" s="208"/>
      <c r="AE4" s="208" t="s">
        <v>278</v>
      </c>
      <c r="AF4" s="208"/>
      <c r="AG4" s="208"/>
      <c r="AH4" s="208"/>
      <c r="AI4" s="208"/>
      <c r="AJ4" s="208"/>
      <c r="AK4" s="208"/>
      <c r="AL4" s="208" t="s">
        <v>279</v>
      </c>
      <c r="AM4" s="208"/>
      <c r="AN4" s="208"/>
      <c r="AO4" s="208"/>
      <c r="AP4" s="208"/>
      <c r="AQ4" s="208" t="s">
        <v>278</v>
      </c>
      <c r="AR4" s="208"/>
      <c r="AS4" s="208"/>
      <c r="AT4" s="208"/>
      <c r="AU4" s="208"/>
      <c r="AV4" s="208"/>
      <c r="AW4" s="208"/>
      <c r="AX4" s="208" t="s">
        <v>279</v>
      </c>
      <c r="AY4" s="208"/>
      <c r="AZ4" s="208"/>
      <c r="BA4" s="208"/>
      <c r="BB4" s="208"/>
      <c r="BC4" s="208" t="s">
        <v>278</v>
      </c>
      <c r="BD4" s="208"/>
      <c r="BE4" s="208"/>
      <c r="BF4" s="208"/>
      <c r="BG4" s="208"/>
      <c r="BH4" s="208"/>
      <c r="BI4" s="208"/>
      <c r="BJ4" s="208" t="s">
        <v>279</v>
      </c>
      <c r="BK4" s="208"/>
      <c r="BL4" s="208"/>
      <c r="BM4" s="208"/>
      <c r="BN4" s="208"/>
      <c r="BO4" s="208" t="s">
        <v>278</v>
      </c>
      <c r="BP4" s="208"/>
      <c r="BQ4" s="208"/>
      <c r="BR4" s="208"/>
      <c r="BS4" s="208"/>
    </row>
    <row r="5" spans="1:101">
      <c r="A5" s="61"/>
      <c r="B5" s="61">
        <v>2018</v>
      </c>
      <c r="C5" s="61">
        <v>2018</v>
      </c>
      <c r="D5" s="61">
        <v>2018</v>
      </c>
      <c r="E5" s="61">
        <v>2018</v>
      </c>
      <c r="F5" s="61">
        <v>2018</v>
      </c>
      <c r="G5" s="61">
        <v>2018</v>
      </c>
      <c r="H5" s="61">
        <v>2018</v>
      </c>
      <c r="I5" s="61">
        <v>2018</v>
      </c>
      <c r="J5" s="61">
        <v>2018</v>
      </c>
      <c r="K5" s="61">
        <v>2018</v>
      </c>
      <c r="L5" s="61">
        <v>2018</v>
      </c>
      <c r="M5" s="61">
        <v>2018</v>
      </c>
      <c r="N5" s="61">
        <v>2019</v>
      </c>
      <c r="O5" s="61">
        <v>2019</v>
      </c>
      <c r="P5" s="61">
        <v>2019</v>
      </c>
      <c r="Q5" s="61">
        <v>2019</v>
      </c>
      <c r="R5" s="61">
        <v>2019</v>
      </c>
      <c r="S5" s="61">
        <v>2019</v>
      </c>
      <c r="T5" s="61">
        <v>2019</v>
      </c>
      <c r="U5" s="61">
        <v>2019</v>
      </c>
      <c r="V5" s="61">
        <v>2019</v>
      </c>
      <c r="W5" s="61">
        <v>2019</v>
      </c>
      <c r="X5" s="61">
        <v>2019</v>
      </c>
      <c r="Y5" s="61">
        <v>2019</v>
      </c>
      <c r="Z5" s="61">
        <v>2020</v>
      </c>
      <c r="AA5" s="61">
        <v>2020</v>
      </c>
      <c r="AB5" s="61">
        <v>2020</v>
      </c>
      <c r="AC5" s="61">
        <v>2020</v>
      </c>
      <c r="AD5" s="61">
        <v>2020</v>
      </c>
      <c r="AE5" s="61">
        <v>2020</v>
      </c>
      <c r="AF5" s="61">
        <v>2020</v>
      </c>
      <c r="AG5" s="61">
        <v>2020</v>
      </c>
      <c r="AH5" s="61">
        <v>2020</v>
      </c>
      <c r="AI5" s="61">
        <v>2020</v>
      </c>
      <c r="AJ5" s="61">
        <v>2020</v>
      </c>
      <c r="AK5" s="61">
        <v>2020</v>
      </c>
      <c r="AL5" s="61">
        <v>2021</v>
      </c>
      <c r="AM5" s="61">
        <v>2021</v>
      </c>
      <c r="AN5" s="61">
        <v>2021</v>
      </c>
      <c r="AO5" s="61">
        <v>2021</v>
      </c>
      <c r="AP5" s="61">
        <v>2021</v>
      </c>
      <c r="AQ5" s="61">
        <v>2021</v>
      </c>
      <c r="AR5" s="61">
        <v>2021</v>
      </c>
      <c r="AS5" s="61">
        <v>2021</v>
      </c>
      <c r="AT5" s="61">
        <v>2021</v>
      </c>
      <c r="AU5" s="61">
        <v>2021</v>
      </c>
      <c r="AV5" s="61">
        <v>2021</v>
      </c>
      <c r="AW5" s="61">
        <v>2021</v>
      </c>
      <c r="AX5" s="61">
        <v>2022</v>
      </c>
      <c r="AY5" s="61">
        <v>2022</v>
      </c>
      <c r="AZ5" s="61">
        <v>2022</v>
      </c>
      <c r="BA5" s="61">
        <v>2022</v>
      </c>
      <c r="BB5" s="61">
        <v>2022</v>
      </c>
      <c r="BC5" s="61">
        <v>2022</v>
      </c>
      <c r="BD5" s="61">
        <v>2022</v>
      </c>
      <c r="BE5" s="61">
        <v>2022</v>
      </c>
      <c r="BF5" s="61">
        <v>2022</v>
      </c>
      <c r="BG5" s="61">
        <v>2022</v>
      </c>
      <c r="BH5" s="61">
        <v>2022</v>
      </c>
      <c r="BI5" s="61">
        <v>2022</v>
      </c>
      <c r="BJ5" s="61">
        <v>2023</v>
      </c>
      <c r="BK5" s="61">
        <v>2023</v>
      </c>
      <c r="BL5" s="61">
        <v>2023</v>
      </c>
      <c r="BM5" s="61">
        <v>2023</v>
      </c>
      <c r="BN5" s="61">
        <v>2023</v>
      </c>
      <c r="BO5" s="61">
        <v>2023</v>
      </c>
      <c r="BP5" s="61">
        <v>2023</v>
      </c>
      <c r="BQ5" s="61">
        <v>2023</v>
      </c>
      <c r="BR5" s="61">
        <v>2023</v>
      </c>
      <c r="BS5" s="61">
        <v>2023</v>
      </c>
      <c r="BT5" s="61">
        <v>2023</v>
      </c>
      <c r="BU5" s="61">
        <v>2023</v>
      </c>
      <c r="BV5" s="61">
        <v>2024</v>
      </c>
      <c r="BW5" s="61">
        <v>2024</v>
      </c>
      <c r="BX5" s="61">
        <v>2024</v>
      </c>
      <c r="BY5" s="61">
        <v>2024</v>
      </c>
      <c r="BZ5" s="61">
        <v>2024</v>
      </c>
      <c r="CA5" s="61">
        <v>2024</v>
      </c>
      <c r="CB5" s="61">
        <v>2024</v>
      </c>
      <c r="CC5" s="61">
        <v>2024</v>
      </c>
      <c r="CD5" s="61">
        <v>2024</v>
      </c>
      <c r="CE5" s="61">
        <v>2024</v>
      </c>
      <c r="CF5" s="61">
        <v>2024</v>
      </c>
      <c r="CG5" s="61">
        <v>2024</v>
      </c>
      <c r="CP5">
        <v>2019</v>
      </c>
      <c r="CQ5">
        <v>2020</v>
      </c>
      <c r="CR5">
        <v>2021</v>
      </c>
      <c r="CS5">
        <v>2022</v>
      </c>
      <c r="CT5">
        <v>2023</v>
      </c>
      <c r="CU5">
        <v>2024</v>
      </c>
      <c r="CW5" t="s">
        <v>277</v>
      </c>
    </row>
    <row r="6" spans="1:101">
      <c r="A6" t="s">
        <v>276</v>
      </c>
      <c r="B6" s="206">
        <v>43101</v>
      </c>
      <c r="C6" s="207">
        <v>43149</v>
      </c>
      <c r="D6" s="206">
        <v>43160</v>
      </c>
      <c r="E6" s="206">
        <v>43191</v>
      </c>
      <c r="F6" s="206">
        <v>43221</v>
      </c>
      <c r="G6" s="206">
        <v>43252</v>
      </c>
      <c r="H6" s="206">
        <v>43282</v>
      </c>
      <c r="I6" s="206">
        <v>43313</v>
      </c>
      <c r="J6" s="206">
        <v>43344</v>
      </c>
      <c r="K6" s="206">
        <v>43374</v>
      </c>
      <c r="L6" s="206">
        <v>43405</v>
      </c>
      <c r="M6" s="206">
        <v>43435</v>
      </c>
      <c r="N6" s="206">
        <v>43466</v>
      </c>
      <c r="O6" s="206">
        <v>43497</v>
      </c>
      <c r="P6" s="206">
        <v>43525</v>
      </c>
      <c r="Q6" s="206">
        <v>43556</v>
      </c>
      <c r="R6" s="206">
        <v>43586</v>
      </c>
      <c r="S6" s="206">
        <v>43617</v>
      </c>
      <c r="T6" s="206">
        <v>43647</v>
      </c>
      <c r="U6" s="206">
        <v>43678</v>
      </c>
      <c r="V6" s="206">
        <v>43709</v>
      </c>
      <c r="W6" s="206">
        <v>43739</v>
      </c>
      <c r="X6" s="206">
        <v>43770</v>
      </c>
      <c r="Y6" s="206">
        <v>43800</v>
      </c>
      <c r="Z6" s="206">
        <v>43831</v>
      </c>
      <c r="AA6" s="206">
        <v>43862</v>
      </c>
      <c r="AB6" s="205">
        <v>43891</v>
      </c>
      <c r="AC6" s="205">
        <v>43922</v>
      </c>
      <c r="AD6" s="205">
        <v>43952</v>
      </c>
      <c r="AE6" s="205">
        <v>43983</v>
      </c>
      <c r="AF6" s="205">
        <v>44013</v>
      </c>
      <c r="AG6" s="205">
        <v>44044</v>
      </c>
      <c r="AH6" s="205">
        <v>44075</v>
      </c>
      <c r="AI6" s="205">
        <v>44105</v>
      </c>
      <c r="AJ6" s="205">
        <v>44136</v>
      </c>
      <c r="AK6" s="205">
        <v>44166</v>
      </c>
      <c r="AL6" s="205">
        <v>44197</v>
      </c>
      <c r="AM6" s="205">
        <v>44228</v>
      </c>
      <c r="AN6" s="205">
        <v>44256</v>
      </c>
      <c r="AO6" s="205">
        <v>44287</v>
      </c>
      <c r="AP6" s="205">
        <v>44317</v>
      </c>
      <c r="AQ6" s="205">
        <v>44348</v>
      </c>
      <c r="AR6" s="205">
        <v>44378</v>
      </c>
      <c r="AS6" s="205">
        <v>44409</v>
      </c>
      <c r="AT6" s="205">
        <v>44440</v>
      </c>
      <c r="AU6" s="205">
        <v>44470</v>
      </c>
      <c r="AV6" s="205">
        <v>44501</v>
      </c>
      <c r="AW6" s="205">
        <v>44531</v>
      </c>
      <c r="AX6" s="205">
        <v>44562</v>
      </c>
      <c r="AY6" s="205">
        <v>44593</v>
      </c>
      <c r="AZ6" s="205">
        <v>44621</v>
      </c>
      <c r="BA6" s="205">
        <v>44652</v>
      </c>
      <c r="BB6" s="205">
        <v>44682</v>
      </c>
      <c r="BC6" s="205">
        <v>44713</v>
      </c>
      <c r="BD6" s="205">
        <v>44743</v>
      </c>
      <c r="BE6" s="205">
        <v>44774</v>
      </c>
      <c r="BF6" s="205">
        <v>44805</v>
      </c>
      <c r="BG6" s="205">
        <v>44835</v>
      </c>
      <c r="BH6" s="205">
        <v>44866</v>
      </c>
      <c r="BI6" s="205">
        <v>44896</v>
      </c>
      <c r="BJ6" s="205">
        <v>44927</v>
      </c>
      <c r="BK6" s="205">
        <v>44958</v>
      </c>
      <c r="BL6" s="205">
        <v>44986</v>
      </c>
      <c r="BM6" s="205">
        <v>45017</v>
      </c>
      <c r="BN6" s="205">
        <v>45047</v>
      </c>
      <c r="BO6" s="205">
        <v>45078</v>
      </c>
      <c r="BP6" s="205">
        <v>45108</v>
      </c>
      <c r="BQ6" s="205">
        <v>45139</v>
      </c>
      <c r="BR6" s="205">
        <v>45170</v>
      </c>
      <c r="BS6" s="205">
        <v>45200</v>
      </c>
      <c r="BT6" s="205">
        <v>45231</v>
      </c>
      <c r="BU6" s="205">
        <v>45261</v>
      </c>
      <c r="BV6" s="205">
        <v>45292</v>
      </c>
      <c r="BW6" s="205">
        <v>45323</v>
      </c>
      <c r="BX6" s="205">
        <v>45352</v>
      </c>
      <c r="BY6" s="205">
        <v>45383</v>
      </c>
      <c r="BZ6" s="205">
        <v>45413</v>
      </c>
      <c r="CA6" s="205">
        <v>45444</v>
      </c>
      <c r="CB6" s="205">
        <v>45474</v>
      </c>
      <c r="CC6" s="205">
        <v>45505</v>
      </c>
      <c r="CD6" s="205">
        <v>45536</v>
      </c>
      <c r="CE6" s="205">
        <v>45566</v>
      </c>
      <c r="CF6" s="205">
        <v>45597</v>
      </c>
      <c r="CG6" s="205">
        <v>45627</v>
      </c>
      <c r="CH6" s="164" t="s">
        <v>275</v>
      </c>
      <c r="CI6" s="164" t="s">
        <v>274</v>
      </c>
      <c r="CJ6" s="164" t="s">
        <v>273</v>
      </c>
      <c r="CK6" s="164" t="s">
        <v>272</v>
      </c>
      <c r="CL6" s="164" t="s">
        <v>271</v>
      </c>
    </row>
    <row r="7" spans="1:101">
      <c r="A7" t="s">
        <v>270</v>
      </c>
      <c r="B7" s="197"/>
      <c r="C7" s="197"/>
      <c r="D7" s="197"/>
      <c r="E7" s="197"/>
      <c r="F7" s="197"/>
      <c r="G7" s="169"/>
      <c r="H7" s="169"/>
      <c r="I7" s="169"/>
      <c r="J7" s="169"/>
      <c r="K7" s="169"/>
      <c r="L7" s="169"/>
      <c r="M7" s="185"/>
      <c r="N7" s="204">
        <v>5098895</v>
      </c>
      <c r="O7" s="204">
        <v>5488116.5069690002</v>
      </c>
      <c r="P7" s="204">
        <v>4941910.9298879895</v>
      </c>
      <c r="Q7" s="204">
        <v>7086332.1230539894</v>
      </c>
      <c r="R7" s="204">
        <v>3152790.4298879998</v>
      </c>
      <c r="S7" s="204">
        <v>8524206.5005238988</v>
      </c>
      <c r="T7" s="204">
        <v>4604387.3571007997</v>
      </c>
      <c r="U7" s="204">
        <v>2141174.3757986897</v>
      </c>
      <c r="V7" s="204">
        <v>2141174.3757986897</v>
      </c>
      <c r="W7" s="204">
        <v>4156474.2867613002</v>
      </c>
      <c r="X7" s="204">
        <v>1832268.8100471899</v>
      </c>
      <c r="Y7" s="204">
        <v>1832268.8100471899</v>
      </c>
      <c r="Z7" s="204">
        <v>2758247.4497708599</v>
      </c>
      <c r="AA7" s="204">
        <v>2758247.4497708599</v>
      </c>
      <c r="AB7" s="204">
        <v>2758247.4497708599</v>
      </c>
      <c r="AC7" s="204">
        <v>6825257.6506873993</v>
      </c>
      <c r="AD7" s="204">
        <v>2758247.4497708599</v>
      </c>
      <c r="AE7" s="204">
        <v>2758247.4497708599</v>
      </c>
      <c r="AF7" s="204">
        <v>2758247.4497708599</v>
      </c>
      <c r="AG7" s="204">
        <v>6825257.6506873993</v>
      </c>
      <c r="AH7" s="204">
        <v>2758247.4497708599</v>
      </c>
      <c r="AI7" s="204">
        <v>2758247.4497708599</v>
      </c>
      <c r="AJ7" s="204">
        <v>2758247.4497708599</v>
      </c>
      <c r="AK7" s="204">
        <v>6825257.6506873993</v>
      </c>
      <c r="AL7" s="204">
        <v>1583100.08154619</v>
      </c>
      <c r="AM7" s="204">
        <v>1583100.08154619</v>
      </c>
      <c r="AN7" s="204">
        <v>1583100.08154619</v>
      </c>
      <c r="AO7" s="204">
        <v>3917366.4220281001</v>
      </c>
      <c r="AP7" s="204">
        <v>1583100.08154619</v>
      </c>
      <c r="AQ7" s="204">
        <v>1583100.08154619</v>
      </c>
      <c r="AR7" s="204">
        <v>1583100.08154619</v>
      </c>
      <c r="AS7" s="204">
        <v>3917366.4220281001</v>
      </c>
      <c r="AT7" s="204">
        <v>1583100.08154619</v>
      </c>
      <c r="AU7" s="204">
        <v>1583100.08154619</v>
      </c>
      <c r="AV7" s="204">
        <v>1583100.08154619</v>
      </c>
      <c r="AW7" s="204">
        <v>3917366.4220281001</v>
      </c>
      <c r="AX7" s="204">
        <v>304442.32337426703</v>
      </c>
      <c r="AY7" s="204">
        <v>304442.32337426703</v>
      </c>
      <c r="AZ7" s="204">
        <v>304442.32337426703</v>
      </c>
      <c r="BA7" s="204">
        <v>753339.69654386304</v>
      </c>
      <c r="BB7" s="204">
        <v>304442.32337426703</v>
      </c>
      <c r="BC7" s="204">
        <v>304442.32337426703</v>
      </c>
      <c r="BD7" s="204">
        <v>304442.32337426703</v>
      </c>
      <c r="BE7" s="204">
        <v>753339.69654386304</v>
      </c>
      <c r="BF7" s="204">
        <v>304442.32337426703</v>
      </c>
      <c r="BG7" s="204">
        <v>304442.32337426703</v>
      </c>
      <c r="BH7" s="204">
        <v>304442.32337426703</v>
      </c>
      <c r="BI7" s="204">
        <v>753339.69654386304</v>
      </c>
      <c r="BJ7" s="204">
        <v>64836.558435112798</v>
      </c>
      <c r="BK7" s="204">
        <v>360261.25634453696</v>
      </c>
      <c r="BL7" s="204">
        <v>339828.27290978399</v>
      </c>
      <c r="BM7" s="204">
        <v>374815.43504704599</v>
      </c>
      <c r="BN7" s="204">
        <v>421178.79762057099</v>
      </c>
      <c r="BO7" s="204">
        <v>531405.60522512102</v>
      </c>
      <c r="BP7" s="204">
        <v>542882.33106166695</v>
      </c>
      <c r="BQ7" s="204">
        <v>482263.110477201</v>
      </c>
      <c r="BR7" s="204">
        <v>463353.53493640502</v>
      </c>
      <c r="BS7" s="204">
        <v>425589.57290489599</v>
      </c>
      <c r="BT7" s="204">
        <v>374277.31693523802</v>
      </c>
      <c r="BU7" s="204">
        <v>619308.20810241601</v>
      </c>
      <c r="BV7" s="204">
        <v>64836.558435112798</v>
      </c>
      <c r="BW7" s="204">
        <v>360261.25634453696</v>
      </c>
      <c r="BX7" s="204">
        <v>339828.27290978399</v>
      </c>
      <c r="BY7" s="204">
        <v>374815.43504704599</v>
      </c>
      <c r="BZ7" s="204">
        <v>421178.79762057099</v>
      </c>
      <c r="CA7" s="204">
        <v>531405.60522512102</v>
      </c>
      <c r="CB7" s="204">
        <v>542882.33106166695</v>
      </c>
      <c r="CC7" s="204">
        <v>482263.110477201</v>
      </c>
      <c r="CD7" s="204">
        <v>463353.53493640502</v>
      </c>
      <c r="CE7" s="204">
        <v>425589.57290489599</v>
      </c>
      <c r="CF7" s="204">
        <v>374277.31693523802</v>
      </c>
      <c r="CG7" s="204">
        <v>619308.20810241601</v>
      </c>
    </row>
    <row r="8" spans="1:101">
      <c r="A8" t="s">
        <v>269</v>
      </c>
      <c r="B8" s="197"/>
      <c r="C8" s="197"/>
      <c r="D8" s="197"/>
      <c r="E8" s="197"/>
      <c r="F8" s="197"/>
      <c r="G8" s="169"/>
      <c r="H8" s="169"/>
      <c r="I8" s="169"/>
      <c r="J8" s="169"/>
      <c r="K8" s="169"/>
      <c r="L8" s="169"/>
      <c r="M8" s="185"/>
      <c r="N8" s="203">
        <v>35542770.390000001</v>
      </c>
      <c r="O8" s="185">
        <f t="shared" ref="O8:AT8" si="0">N9</f>
        <v>40641665.390000001</v>
      </c>
      <c r="P8" s="185">
        <f t="shared" si="0"/>
        <v>28412738.843352009</v>
      </c>
      <c r="Q8" s="185">
        <f t="shared" si="0"/>
        <v>20355140.455561612</v>
      </c>
      <c r="R8" s="185">
        <f t="shared" si="0"/>
        <v>26645575.193088479</v>
      </c>
      <c r="S8" s="185">
        <f t="shared" si="0"/>
        <v>29894405.030034516</v>
      </c>
      <c r="T8" s="185">
        <f t="shared" si="0"/>
        <v>37721310.445653245</v>
      </c>
      <c r="U8" s="185">
        <f t="shared" si="0"/>
        <v>42484831.837780595</v>
      </c>
      <c r="V8" s="185">
        <f t="shared" si="0"/>
        <v>44802791.978304148</v>
      </c>
      <c r="W8" s="185">
        <f t="shared" si="0"/>
        <v>47132336.771061219</v>
      </c>
      <c r="X8" s="185">
        <f t="shared" si="0"/>
        <v>51493860.036209971</v>
      </c>
      <c r="Y8" s="185">
        <f t="shared" si="0"/>
        <v>53547167.820979618</v>
      </c>
      <c r="Z8" s="185">
        <f t="shared" si="0"/>
        <v>42001353.01773493</v>
      </c>
      <c r="AA8" s="185">
        <f t="shared" si="0"/>
        <v>44938511.617283739</v>
      </c>
      <c r="AB8" s="185">
        <f t="shared" si="0"/>
        <v>47890599.802452318</v>
      </c>
      <c r="AC8" s="185">
        <f t="shared" si="0"/>
        <v>50857693.460367367</v>
      </c>
      <c r="AD8" s="185">
        <f t="shared" si="0"/>
        <v>57917215.377088211</v>
      </c>
      <c r="AE8" s="185">
        <f t="shared" si="0"/>
        <v>60935274.350843221</v>
      </c>
      <c r="AF8" s="185">
        <f t="shared" si="0"/>
        <v>63968674.127053067</v>
      </c>
      <c r="AG8" s="185">
        <f t="shared" si="0"/>
        <v>67017492.683060803</v>
      </c>
      <c r="AH8" s="185">
        <f t="shared" si="0"/>
        <v>74159154.905766681</v>
      </c>
      <c r="AI8" s="185">
        <f t="shared" si="0"/>
        <v>77259771.704918578</v>
      </c>
      <c r="AJ8" s="185">
        <f t="shared" si="0"/>
        <v>80376148.948189557</v>
      </c>
      <c r="AK8" s="185">
        <f t="shared" si="0"/>
        <v>83508366.745962441</v>
      </c>
      <c r="AL8" s="185">
        <f t="shared" si="0"/>
        <v>30473200.812249538</v>
      </c>
      <c r="AM8" s="185">
        <f t="shared" si="0"/>
        <v>32173627.773986664</v>
      </c>
      <c r="AN8" s="185">
        <f t="shared" si="0"/>
        <v>33882698.010867096</v>
      </c>
      <c r="AO8" s="185">
        <f t="shared" si="0"/>
        <v>35600455.456683271</v>
      </c>
      <c r="AP8" s="185">
        <f t="shared" si="0"/>
        <v>39667143.150290526</v>
      </c>
      <c r="AQ8" s="185">
        <f t="shared" si="0"/>
        <v>41414302.94740811</v>
      </c>
      <c r="AR8" s="185">
        <f t="shared" si="0"/>
        <v>43170343.562805817</v>
      </c>
      <c r="AS8" s="185">
        <f t="shared" si="0"/>
        <v>44935310.137708537</v>
      </c>
      <c r="AT8" s="185">
        <f t="shared" si="0"/>
        <v>49049446.924541436</v>
      </c>
      <c r="AU8" s="185">
        <f t="shared" ref="AU8:BZ8" si="1">AT9</f>
        <v>50844296.998762168</v>
      </c>
      <c r="AV8" s="185">
        <f t="shared" si="1"/>
        <v>52648270.301078871</v>
      </c>
      <c r="AW8" s="185">
        <f t="shared" si="1"/>
        <v>54461413.204886235</v>
      </c>
      <c r="AX8" s="185">
        <f t="shared" si="1"/>
        <v>12345110.596156033</v>
      </c>
      <c r="AY8" s="185">
        <f t="shared" si="1"/>
        <v>12671484.954415077</v>
      </c>
      <c r="AZ8" s="185">
        <f t="shared" si="1"/>
        <v>12999518.274477027</v>
      </c>
      <c r="BA8" s="185">
        <f t="shared" si="1"/>
        <v>13329218.988849504</v>
      </c>
      <c r="BB8" s="185">
        <f t="shared" si="1"/>
        <v>14110633.81939245</v>
      </c>
      <c r="BC8" s="185">
        <f t="shared" si="1"/>
        <v>14445982.337279459</v>
      </c>
      <c r="BD8" s="185">
        <f t="shared" si="1"/>
        <v>14783035.432648607</v>
      </c>
      <c r="BE8" s="185">
        <f t="shared" si="1"/>
        <v>15121801.769872142</v>
      </c>
      <c r="BF8" s="185">
        <f t="shared" si="1"/>
        <v>15912328.303853204</v>
      </c>
      <c r="BG8" s="185">
        <f t="shared" si="1"/>
        <v>16256834.839993147</v>
      </c>
      <c r="BH8" s="185">
        <f t="shared" si="1"/>
        <v>16603092.503848379</v>
      </c>
      <c r="BI8" s="185">
        <f t="shared" si="1"/>
        <v>16951110.196406119</v>
      </c>
      <c r="BJ8" s="185">
        <f t="shared" si="1"/>
        <v>8982377.5139810257</v>
      </c>
      <c r="BK8" s="185">
        <f t="shared" si="1"/>
        <v>9051444.3669638131</v>
      </c>
      <c r="BL8" s="185">
        <f t="shared" si="1"/>
        <v>9417037.8071637414</v>
      </c>
      <c r="BM8" s="185">
        <f t="shared" si="1"/>
        <v>9764004.6459814496</v>
      </c>
      <c r="BN8" s="185">
        <f t="shared" si="1"/>
        <v>10147811.200300254</v>
      </c>
      <c r="BO8" s="185">
        <f t="shared" si="1"/>
        <v>10580049.839566188</v>
      </c>
      <c r="BP8" s="185">
        <f t="shared" si="1"/>
        <v>11124992.498275038</v>
      </c>
      <c r="BQ8" s="185">
        <f t="shared" si="1"/>
        <v>11684210.996039184</v>
      </c>
      <c r="BR8" s="185">
        <f t="shared" si="1"/>
        <v>12185498.718617007</v>
      </c>
      <c r="BS8" s="185">
        <f t="shared" si="1"/>
        <v>12670376.853878014</v>
      </c>
      <c r="BT8" s="185">
        <f t="shared" si="1"/>
        <v>13119859.686901489</v>
      </c>
      <c r="BU8" s="185">
        <f t="shared" si="1"/>
        <v>13520184.57631753</v>
      </c>
      <c r="BV8" s="185">
        <f t="shared" si="1"/>
        <v>8830565.9795116186</v>
      </c>
      <c r="BW8" s="185">
        <f t="shared" si="1"/>
        <v>8898861.1740275212</v>
      </c>
      <c r="BX8" s="185">
        <f t="shared" si="1"/>
        <v>9263679.0334183555</v>
      </c>
      <c r="BY8" s="185">
        <f t="shared" si="1"/>
        <v>9609866.3491474818</v>
      </c>
      <c r="BZ8" s="185">
        <f t="shared" si="1"/>
        <v>9992889.4180596005</v>
      </c>
      <c r="CA8" s="185">
        <f t="shared" ref="CA8:CG8" si="2">BZ9</f>
        <v>10424340.58946027</v>
      </c>
      <c r="CB8" s="185">
        <f t="shared" si="2"/>
        <v>10968491.77760243</v>
      </c>
      <c r="CC8" s="185">
        <f t="shared" si="2"/>
        <v>11526914.781752717</v>
      </c>
      <c r="CD8" s="185">
        <f t="shared" si="2"/>
        <v>12027402.967220349</v>
      </c>
      <c r="CE8" s="185">
        <f t="shared" si="2"/>
        <v>12511477.501321731</v>
      </c>
      <c r="CF8" s="185">
        <f t="shared" si="2"/>
        <v>12960152.648478573</v>
      </c>
      <c r="CG8" s="185">
        <f t="shared" si="2"/>
        <v>13359665.746558394</v>
      </c>
    </row>
    <row r="9" spans="1:101">
      <c r="A9" t="s">
        <v>268</v>
      </c>
      <c r="B9" s="197"/>
      <c r="C9" s="197"/>
      <c r="D9" s="197"/>
      <c r="E9" s="197"/>
      <c r="F9" s="197"/>
      <c r="G9" s="169"/>
      <c r="H9" s="169"/>
      <c r="I9" s="169"/>
      <c r="J9" s="169"/>
      <c r="K9" s="169"/>
      <c r="L9" s="169"/>
      <c r="M9" s="203"/>
      <c r="N9" s="185">
        <f t="shared" ref="N9:AS9" si="3">N8+N7-N11+N10</f>
        <v>40641665.390000001</v>
      </c>
      <c r="O9" s="185">
        <f t="shared" si="3"/>
        <v>28412738.843352009</v>
      </c>
      <c r="P9" s="185">
        <f t="shared" si="3"/>
        <v>20355140.455561612</v>
      </c>
      <c r="Q9" s="185">
        <f t="shared" si="3"/>
        <v>26645575.193088479</v>
      </c>
      <c r="R9" s="185">
        <f t="shared" si="3"/>
        <v>29894405.030034516</v>
      </c>
      <c r="S9" s="185">
        <f t="shared" si="3"/>
        <v>37721310.445653245</v>
      </c>
      <c r="T9" s="185">
        <f t="shared" si="3"/>
        <v>42484831.837780595</v>
      </c>
      <c r="U9" s="185">
        <f t="shared" si="3"/>
        <v>44802791.978304148</v>
      </c>
      <c r="V9" s="185">
        <f t="shared" si="3"/>
        <v>47132336.771061219</v>
      </c>
      <c r="W9" s="185">
        <f t="shared" si="3"/>
        <v>51493860.036209971</v>
      </c>
      <c r="X9" s="185">
        <f t="shared" si="3"/>
        <v>53547167.820979618</v>
      </c>
      <c r="Y9" s="185">
        <f t="shared" si="3"/>
        <v>42001353.01773493</v>
      </c>
      <c r="Z9" s="185">
        <f t="shared" si="3"/>
        <v>44938511.617283739</v>
      </c>
      <c r="AA9" s="185">
        <f t="shared" si="3"/>
        <v>47890599.802452318</v>
      </c>
      <c r="AB9" s="185">
        <f t="shared" si="3"/>
        <v>50857693.460367367</v>
      </c>
      <c r="AC9" s="185">
        <f t="shared" si="3"/>
        <v>57917215.377088211</v>
      </c>
      <c r="AD9" s="185">
        <f t="shared" si="3"/>
        <v>60935274.350843221</v>
      </c>
      <c r="AE9" s="185">
        <f t="shared" si="3"/>
        <v>63968674.127053067</v>
      </c>
      <c r="AF9" s="185">
        <f t="shared" si="3"/>
        <v>67017492.683060803</v>
      </c>
      <c r="AG9" s="185">
        <f t="shared" si="3"/>
        <v>74159154.905766681</v>
      </c>
      <c r="AH9" s="185">
        <f t="shared" si="3"/>
        <v>77259771.704918578</v>
      </c>
      <c r="AI9" s="185">
        <f t="shared" si="3"/>
        <v>80376148.948189557</v>
      </c>
      <c r="AJ9" s="185">
        <f t="shared" si="3"/>
        <v>83508366.745962441</v>
      </c>
      <c r="AK9" s="185">
        <f t="shared" si="3"/>
        <v>30473200.812249538</v>
      </c>
      <c r="AL9" s="185">
        <f t="shared" si="3"/>
        <v>32173627.773986664</v>
      </c>
      <c r="AM9" s="185">
        <f t="shared" si="3"/>
        <v>33882698.010867096</v>
      </c>
      <c r="AN9" s="185">
        <f t="shared" si="3"/>
        <v>35600455.456683271</v>
      </c>
      <c r="AO9" s="185">
        <f t="shared" si="3"/>
        <v>39667143.150290526</v>
      </c>
      <c r="AP9" s="185">
        <f t="shared" si="3"/>
        <v>41414302.94740811</v>
      </c>
      <c r="AQ9" s="185">
        <f t="shared" si="3"/>
        <v>43170343.562805817</v>
      </c>
      <c r="AR9" s="185">
        <f t="shared" si="3"/>
        <v>44935310.137708537</v>
      </c>
      <c r="AS9" s="185">
        <f t="shared" si="3"/>
        <v>49049446.924541436</v>
      </c>
      <c r="AT9" s="185">
        <f t="shared" ref="AT9:BY9" si="4">AT8+AT7-AT11+AT10</f>
        <v>50844296.998762168</v>
      </c>
      <c r="AU9" s="185">
        <f t="shared" si="4"/>
        <v>52648270.301078871</v>
      </c>
      <c r="AV9" s="185">
        <f t="shared" si="4"/>
        <v>54461413.204886235</v>
      </c>
      <c r="AW9" s="185">
        <f t="shared" si="4"/>
        <v>12345110.596156033</v>
      </c>
      <c r="AX9" s="185">
        <f t="shared" si="4"/>
        <v>12671484.954415077</v>
      </c>
      <c r="AY9" s="185">
        <f t="shared" si="4"/>
        <v>12999518.274477027</v>
      </c>
      <c r="AZ9" s="185">
        <f t="shared" si="4"/>
        <v>13329218.988849504</v>
      </c>
      <c r="BA9" s="185">
        <f t="shared" si="4"/>
        <v>14110633.81939245</v>
      </c>
      <c r="BB9" s="185">
        <f t="shared" si="4"/>
        <v>14445982.337279459</v>
      </c>
      <c r="BC9" s="185">
        <f t="shared" si="4"/>
        <v>14783035.432648607</v>
      </c>
      <c r="BD9" s="185">
        <f t="shared" si="4"/>
        <v>15121801.769872142</v>
      </c>
      <c r="BE9" s="185">
        <f t="shared" si="4"/>
        <v>15912328.303853204</v>
      </c>
      <c r="BF9" s="185">
        <f t="shared" si="4"/>
        <v>16256834.839993147</v>
      </c>
      <c r="BG9" s="185">
        <f t="shared" si="4"/>
        <v>16603092.503848379</v>
      </c>
      <c r="BH9" s="185">
        <f t="shared" si="4"/>
        <v>16951110.196406119</v>
      </c>
      <c r="BI9" s="185">
        <f t="shared" si="4"/>
        <v>8982377.5139810257</v>
      </c>
      <c r="BJ9" s="185">
        <f t="shared" si="4"/>
        <v>9051444.3669638131</v>
      </c>
      <c r="BK9" s="185">
        <f t="shared" si="4"/>
        <v>9417037.8071637414</v>
      </c>
      <c r="BL9" s="185">
        <f t="shared" si="4"/>
        <v>9764004.6459814496</v>
      </c>
      <c r="BM9" s="185">
        <f t="shared" si="4"/>
        <v>10147811.200300254</v>
      </c>
      <c r="BN9" s="185">
        <f t="shared" si="4"/>
        <v>10580049.839566188</v>
      </c>
      <c r="BO9" s="185">
        <f t="shared" si="4"/>
        <v>11124992.498275038</v>
      </c>
      <c r="BP9" s="185">
        <f t="shared" si="4"/>
        <v>11684210.996039184</v>
      </c>
      <c r="BQ9" s="185">
        <f t="shared" si="4"/>
        <v>12185498.718617007</v>
      </c>
      <c r="BR9" s="185">
        <f t="shared" si="4"/>
        <v>12670376.853878014</v>
      </c>
      <c r="BS9" s="185">
        <f t="shared" si="4"/>
        <v>13119859.686901489</v>
      </c>
      <c r="BT9" s="185">
        <f t="shared" si="4"/>
        <v>13520184.57631753</v>
      </c>
      <c r="BU9" s="185">
        <f t="shared" si="4"/>
        <v>8830565.9795116186</v>
      </c>
      <c r="BV9" s="185">
        <f t="shared" si="4"/>
        <v>8898861.1740275212</v>
      </c>
      <c r="BW9" s="185">
        <f t="shared" si="4"/>
        <v>9263679.0334183555</v>
      </c>
      <c r="BX9" s="185">
        <f t="shared" si="4"/>
        <v>9609866.3491474818</v>
      </c>
      <c r="BY9" s="185">
        <f t="shared" si="4"/>
        <v>9992889.4180596005</v>
      </c>
      <c r="BZ9" s="185">
        <f t="shared" ref="BZ9:CG9" si="5">BZ8+BZ7-BZ11+BZ10</f>
        <v>10424340.58946027</v>
      </c>
      <c r="CA9" s="185">
        <f t="shared" si="5"/>
        <v>10968491.77760243</v>
      </c>
      <c r="CB9" s="185">
        <f t="shared" si="5"/>
        <v>11526914.781752717</v>
      </c>
      <c r="CC9" s="185">
        <f t="shared" si="5"/>
        <v>12027402.967220349</v>
      </c>
      <c r="CD9" s="185">
        <f t="shared" si="5"/>
        <v>12511477.501321731</v>
      </c>
      <c r="CE9" s="185">
        <f t="shared" si="5"/>
        <v>12960152.648478573</v>
      </c>
      <c r="CF9" s="185">
        <f t="shared" si="5"/>
        <v>13359665.746558394</v>
      </c>
      <c r="CG9" s="185">
        <f t="shared" si="5"/>
        <v>8829750.061837703</v>
      </c>
    </row>
    <row r="10" spans="1:101">
      <c r="A10" t="s">
        <v>267</v>
      </c>
      <c r="B10" s="197"/>
      <c r="C10" s="197"/>
      <c r="D10" s="197"/>
      <c r="E10" s="197"/>
      <c r="F10" s="197"/>
      <c r="G10" s="169"/>
      <c r="H10" s="169"/>
      <c r="I10" s="169"/>
      <c r="J10" s="169"/>
      <c r="K10" s="169"/>
      <c r="L10" s="169"/>
      <c r="M10" s="185"/>
      <c r="N10" s="185">
        <v>0</v>
      </c>
      <c r="O10" s="185">
        <v>13714.196383012</v>
      </c>
      <c r="P10" s="185">
        <v>39846.2223216032</v>
      </c>
      <c r="Q10" s="185">
        <v>70102.614472875808</v>
      </c>
      <c r="R10" s="185">
        <v>96039.407058038298</v>
      </c>
      <c r="S10" s="185">
        <v>125698.915094831</v>
      </c>
      <c r="T10" s="185">
        <v>159134.03502655</v>
      </c>
      <c r="U10" s="185">
        <v>176785.76472486198</v>
      </c>
      <c r="V10" s="185">
        <v>188370.41695838099</v>
      </c>
      <c r="W10" s="185">
        <v>205048.97838745502</v>
      </c>
      <c r="X10" s="185">
        <v>221038.97472246102</v>
      </c>
      <c r="Y10" s="185">
        <v>231300.953002019</v>
      </c>
      <c r="Z10" s="185">
        <v>178911.14977794801</v>
      </c>
      <c r="AA10" s="185">
        <v>193840.73539771902</v>
      </c>
      <c r="AB10" s="185">
        <v>208846.208144189</v>
      </c>
      <c r="AC10" s="185">
        <v>234264.26603344499</v>
      </c>
      <c r="AD10" s="185">
        <v>259811.52398414898</v>
      </c>
      <c r="AE10" s="185">
        <v>275152.32643898303</v>
      </c>
      <c r="AF10" s="185">
        <v>290571.10623687197</v>
      </c>
      <c r="AG10" s="185">
        <v>316404.57201847999</v>
      </c>
      <c r="AH10" s="185">
        <v>342369.34938104899</v>
      </c>
      <c r="AI10" s="185">
        <v>358129.79350012098</v>
      </c>
      <c r="AJ10" s="185">
        <v>373970.34800203599</v>
      </c>
      <c r="AK10" s="185">
        <v>400227.732369704</v>
      </c>
      <c r="AL10" s="185">
        <v>117326.880190935</v>
      </c>
      <c r="AM10" s="185">
        <v>125970.155334239</v>
      </c>
      <c r="AN10" s="185">
        <v>134657.36426998701</v>
      </c>
      <c r="AO10" s="185">
        <v>149321.27157915101</v>
      </c>
      <c r="AP10" s="185">
        <v>164059.71557139701</v>
      </c>
      <c r="AQ10" s="185">
        <v>172940.533851518</v>
      </c>
      <c r="AR10" s="185">
        <v>181866.49335653198</v>
      </c>
      <c r="AS10" s="185">
        <v>196770.36480479402</v>
      </c>
      <c r="AT10" s="185">
        <v>211749.99267454699</v>
      </c>
      <c r="AU10" s="185">
        <v>220873.22077051899</v>
      </c>
      <c r="AV10" s="185">
        <v>230042.82226117601</v>
      </c>
      <c r="AW10" s="185">
        <v>245191.57412799599</v>
      </c>
      <c r="AX10" s="185">
        <v>21932.034884776302</v>
      </c>
      <c r="AY10" s="185">
        <v>23590.9966876816</v>
      </c>
      <c r="AZ10" s="185">
        <v>25258.390998208401</v>
      </c>
      <c r="BA10" s="185">
        <v>28075.133999082602</v>
      </c>
      <c r="BB10" s="185">
        <v>30906.194512741797</v>
      </c>
      <c r="BC10" s="185">
        <v>32610.771994879302</v>
      </c>
      <c r="BD10" s="185">
        <v>34324.0138492673</v>
      </c>
      <c r="BE10" s="185">
        <v>37186.837437200105</v>
      </c>
      <c r="BF10" s="185">
        <v>40064.212765674602</v>
      </c>
      <c r="BG10" s="185">
        <v>41815.3404809645</v>
      </c>
      <c r="BH10" s="185">
        <v>43575.369183474002</v>
      </c>
      <c r="BI10" s="185">
        <v>46485.217437212203</v>
      </c>
      <c r="BJ10" s="185">
        <v>4230.2945476759405</v>
      </c>
      <c r="BK10" s="185">
        <v>5332.1838553928501</v>
      </c>
      <c r="BL10" s="185">
        <v>7138.5659079242896</v>
      </c>
      <c r="BM10" s="185">
        <v>8991.1192717592494</v>
      </c>
      <c r="BN10" s="185">
        <v>11059.8416453642</v>
      </c>
      <c r="BO10" s="185">
        <v>13537.053483729</v>
      </c>
      <c r="BP10" s="185">
        <v>16336.166702480001</v>
      </c>
      <c r="BQ10" s="185">
        <v>19024.6121006219</v>
      </c>
      <c r="BR10" s="185">
        <v>21524.600324601</v>
      </c>
      <c r="BS10" s="185">
        <v>23893.260118579201</v>
      </c>
      <c r="BT10" s="185">
        <v>26047.572480802999</v>
      </c>
      <c r="BU10" s="185">
        <v>28705.1714092525</v>
      </c>
      <c r="BV10" s="185">
        <v>3458.6360807895999</v>
      </c>
      <c r="BW10" s="185">
        <v>4556.6030462971503</v>
      </c>
      <c r="BX10" s="185">
        <v>6359.0428193424796</v>
      </c>
      <c r="BY10" s="185">
        <v>8207.6338650733505</v>
      </c>
      <c r="BZ10" s="185">
        <v>10272.373780099899</v>
      </c>
      <c r="CA10" s="185">
        <v>12745.5829170379</v>
      </c>
      <c r="CB10" s="185">
        <v>15540.6730886191</v>
      </c>
      <c r="CC10" s="185">
        <v>18225.074990431</v>
      </c>
      <c r="CD10" s="185">
        <v>20720.999164976503</v>
      </c>
      <c r="CE10" s="185">
        <v>23085.5742519462</v>
      </c>
      <c r="CF10" s="185">
        <v>25235.781144584002</v>
      </c>
      <c r="CG10" s="185">
        <v>27889.253735333597</v>
      </c>
    </row>
    <row r="11" spans="1:101" s="198" customFormat="1">
      <c r="A11" s="198" t="s">
        <v>172</v>
      </c>
      <c r="B11" s="202"/>
      <c r="C11" s="202"/>
      <c r="D11" s="201"/>
      <c r="E11" s="201"/>
      <c r="F11" s="201"/>
      <c r="G11" s="200"/>
      <c r="H11" s="200"/>
      <c r="I11" s="200"/>
      <c r="J11" s="200"/>
      <c r="K11" s="200"/>
      <c r="L11" s="200"/>
      <c r="M11" s="200"/>
      <c r="N11" s="200">
        <v>0</v>
      </c>
      <c r="O11" s="200">
        <v>17730757.25</v>
      </c>
      <c r="P11" s="200">
        <v>13039355.539999992</v>
      </c>
      <c r="Q11" s="200">
        <v>866000</v>
      </c>
      <c r="R11" s="200">
        <v>0</v>
      </c>
      <c r="S11" s="200">
        <v>823000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13609384.566293899</v>
      </c>
      <c r="Z11" s="200">
        <v>0</v>
      </c>
      <c r="AA11" s="200">
        <v>0</v>
      </c>
      <c r="AB11" s="200">
        <v>0</v>
      </c>
      <c r="AC11" s="200">
        <v>0</v>
      </c>
      <c r="AD11" s="200">
        <v>0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0">
        <v>60260651.316770002</v>
      </c>
      <c r="AL11" s="200">
        <v>0</v>
      </c>
      <c r="AM11" s="200">
        <v>0</v>
      </c>
      <c r="AN11" s="200">
        <v>0</v>
      </c>
      <c r="AO11" s="200">
        <v>0</v>
      </c>
      <c r="AP11" s="200">
        <v>0</v>
      </c>
      <c r="AQ11" s="200">
        <v>0</v>
      </c>
      <c r="AR11" s="200">
        <v>0</v>
      </c>
      <c r="AS11" s="200">
        <v>0</v>
      </c>
      <c r="AT11" s="200">
        <v>0</v>
      </c>
      <c r="AU11" s="200">
        <v>0</v>
      </c>
      <c r="AV11" s="200">
        <v>0</v>
      </c>
      <c r="AW11" s="200">
        <v>46278860.604886301</v>
      </c>
      <c r="AX11" s="200">
        <v>0</v>
      </c>
      <c r="AY11" s="200">
        <v>0</v>
      </c>
      <c r="AZ11" s="200">
        <v>0</v>
      </c>
      <c r="BA11" s="200">
        <v>0</v>
      </c>
      <c r="BB11" s="200">
        <v>0</v>
      </c>
      <c r="BC11" s="200">
        <v>0</v>
      </c>
      <c r="BD11" s="200">
        <v>0</v>
      </c>
      <c r="BE11" s="200">
        <v>0</v>
      </c>
      <c r="BF11" s="200">
        <v>0</v>
      </c>
      <c r="BG11" s="200">
        <v>0</v>
      </c>
      <c r="BH11" s="200">
        <v>0</v>
      </c>
      <c r="BI11" s="200">
        <v>8768557.5964061692</v>
      </c>
      <c r="BJ11" s="200">
        <v>0</v>
      </c>
      <c r="BK11" s="200">
        <v>0</v>
      </c>
      <c r="BL11" s="200">
        <v>0</v>
      </c>
      <c r="BM11" s="200">
        <v>0</v>
      </c>
      <c r="BN11" s="200">
        <v>0</v>
      </c>
      <c r="BO11" s="200">
        <v>0</v>
      </c>
      <c r="BP11" s="200">
        <v>0</v>
      </c>
      <c r="BQ11" s="200">
        <v>0</v>
      </c>
      <c r="BR11" s="200">
        <v>0</v>
      </c>
      <c r="BS11" s="200">
        <v>0</v>
      </c>
      <c r="BT11" s="200">
        <v>0</v>
      </c>
      <c r="BU11" s="200">
        <v>5337631.9763175799</v>
      </c>
      <c r="BV11" s="200">
        <v>0</v>
      </c>
      <c r="BW11" s="200">
        <v>0</v>
      </c>
      <c r="BX11" s="200">
        <v>0</v>
      </c>
      <c r="BY11" s="200">
        <v>0</v>
      </c>
      <c r="BZ11" s="200">
        <v>0</v>
      </c>
      <c r="CA11" s="200">
        <v>0</v>
      </c>
      <c r="CB11" s="200">
        <v>0</v>
      </c>
      <c r="CC11" s="200">
        <v>0</v>
      </c>
      <c r="CD11" s="200">
        <v>0</v>
      </c>
      <c r="CE11" s="200">
        <v>0</v>
      </c>
      <c r="CF11" s="200">
        <v>0</v>
      </c>
      <c r="CG11" s="200">
        <v>5177113.1465584403</v>
      </c>
      <c r="CH11" s="199"/>
      <c r="CI11" s="199"/>
      <c r="CJ11" s="199"/>
      <c r="CK11" s="199"/>
      <c r="CL11" s="199"/>
      <c r="CM11" s="199"/>
      <c r="CN11" s="199"/>
      <c r="CO11" s="199"/>
      <c r="CV11" s="199"/>
    </row>
    <row r="12" spans="1:101">
      <c r="A12" t="s">
        <v>266</v>
      </c>
      <c r="B12" s="197"/>
      <c r="D12" s="445" t="s">
        <v>428</v>
      </c>
      <c r="E12" s="446"/>
      <c r="F12" s="447"/>
      <c r="G12" s="447"/>
      <c r="H12" s="447"/>
      <c r="I12" s="447"/>
      <c r="J12" s="448"/>
      <c r="K12" s="455"/>
      <c r="L12" s="449">
        <f>'GTZ Historical RB'!B38</f>
        <v>151136752.75999999</v>
      </c>
      <c r="M12" s="450" t="s">
        <v>453</v>
      </c>
      <c r="N12" s="196">
        <f>'GTZ Historical RB'!B39</f>
        <v>151136752.75999999</v>
      </c>
      <c r="O12" s="196">
        <f>'GTZ Historical RB'!B40</f>
        <v>168867510.00999999</v>
      </c>
      <c r="P12" s="196">
        <f>'GTZ Historical RB'!B41</f>
        <v>181906865.54999998</v>
      </c>
      <c r="Q12" s="196">
        <f>'GTZ Historical RB'!B42</f>
        <v>182772865.54999998</v>
      </c>
      <c r="R12" s="196">
        <f>'GTZ Historical RB'!B43</f>
        <v>182772865.54999998</v>
      </c>
      <c r="S12" s="196">
        <f>'GTZ Historical RB'!B44</f>
        <v>183595865.54999998</v>
      </c>
      <c r="T12" s="196">
        <f t="shared" ref="T12:AY12" si="6">S12+T11</f>
        <v>183595865.54999998</v>
      </c>
      <c r="U12" s="196">
        <f t="shared" si="6"/>
        <v>183595865.54999998</v>
      </c>
      <c r="V12" s="196">
        <f t="shared" si="6"/>
        <v>183595865.54999998</v>
      </c>
      <c r="W12" s="196">
        <f t="shared" si="6"/>
        <v>183595865.54999998</v>
      </c>
      <c r="X12" s="196">
        <f t="shared" si="6"/>
        <v>183595865.54999998</v>
      </c>
      <c r="Y12" s="196">
        <f t="shared" si="6"/>
        <v>197205250.11629388</v>
      </c>
      <c r="Z12" s="196">
        <f t="shared" si="6"/>
        <v>197205250.11629388</v>
      </c>
      <c r="AA12" s="196">
        <f t="shared" si="6"/>
        <v>197205250.11629388</v>
      </c>
      <c r="AB12" s="196">
        <f t="shared" si="6"/>
        <v>197205250.11629388</v>
      </c>
      <c r="AC12" s="196">
        <f t="shared" si="6"/>
        <v>197205250.11629388</v>
      </c>
      <c r="AD12" s="196">
        <f t="shared" si="6"/>
        <v>197205250.11629388</v>
      </c>
      <c r="AE12" s="196">
        <f t="shared" si="6"/>
        <v>197205250.11629388</v>
      </c>
      <c r="AF12" s="196">
        <f t="shared" si="6"/>
        <v>197205250.11629388</v>
      </c>
      <c r="AG12" s="196">
        <f t="shared" si="6"/>
        <v>197205250.11629388</v>
      </c>
      <c r="AH12" s="196">
        <f t="shared" si="6"/>
        <v>197205250.11629388</v>
      </c>
      <c r="AI12" s="196">
        <f t="shared" si="6"/>
        <v>197205250.11629388</v>
      </c>
      <c r="AJ12" s="196">
        <f t="shared" si="6"/>
        <v>197205250.11629388</v>
      </c>
      <c r="AK12" s="196">
        <f t="shared" si="6"/>
        <v>257465901.43306386</v>
      </c>
      <c r="AL12" s="196">
        <f t="shared" si="6"/>
        <v>257465901.43306386</v>
      </c>
      <c r="AM12" s="196">
        <f t="shared" si="6"/>
        <v>257465901.43306386</v>
      </c>
      <c r="AN12" s="196">
        <f t="shared" si="6"/>
        <v>257465901.43306386</v>
      </c>
      <c r="AO12" s="196">
        <f t="shared" si="6"/>
        <v>257465901.43306386</v>
      </c>
      <c r="AP12" s="196">
        <f t="shared" si="6"/>
        <v>257465901.43306386</v>
      </c>
      <c r="AQ12" s="196">
        <f t="shared" si="6"/>
        <v>257465901.43306386</v>
      </c>
      <c r="AR12" s="196">
        <f t="shared" si="6"/>
        <v>257465901.43306386</v>
      </c>
      <c r="AS12" s="196">
        <f t="shared" si="6"/>
        <v>257465901.43306386</v>
      </c>
      <c r="AT12" s="196">
        <f t="shared" si="6"/>
        <v>257465901.43306386</v>
      </c>
      <c r="AU12" s="196">
        <f t="shared" si="6"/>
        <v>257465901.43306386</v>
      </c>
      <c r="AV12" s="196">
        <f t="shared" si="6"/>
        <v>257465901.43306386</v>
      </c>
      <c r="AW12" s="196">
        <f t="shared" si="6"/>
        <v>303744762.03795016</v>
      </c>
      <c r="AX12" s="196">
        <f t="shared" si="6"/>
        <v>303744762.03795016</v>
      </c>
      <c r="AY12" s="196">
        <f t="shared" si="6"/>
        <v>303744762.03795016</v>
      </c>
      <c r="AZ12" s="196">
        <f t="shared" ref="AZ12:CE12" si="7">AY12+AZ11</f>
        <v>303744762.03795016</v>
      </c>
      <c r="BA12" s="196">
        <f t="shared" si="7"/>
        <v>303744762.03795016</v>
      </c>
      <c r="BB12" s="196">
        <f t="shared" si="7"/>
        <v>303744762.03795016</v>
      </c>
      <c r="BC12" s="196">
        <f t="shared" si="7"/>
        <v>303744762.03795016</v>
      </c>
      <c r="BD12" s="196">
        <f t="shared" si="7"/>
        <v>303744762.03795016</v>
      </c>
      <c r="BE12" s="196">
        <f t="shared" si="7"/>
        <v>303744762.03795016</v>
      </c>
      <c r="BF12" s="196">
        <f t="shared" si="7"/>
        <v>303744762.03795016</v>
      </c>
      <c r="BG12" s="196">
        <f t="shared" si="7"/>
        <v>303744762.03795016</v>
      </c>
      <c r="BH12" s="196">
        <f t="shared" si="7"/>
        <v>303744762.03795016</v>
      </c>
      <c r="BI12" s="196">
        <f t="shared" si="7"/>
        <v>312513319.63435632</v>
      </c>
      <c r="BJ12" s="196">
        <f t="shared" si="7"/>
        <v>312513319.63435632</v>
      </c>
      <c r="BK12" s="196">
        <f t="shared" si="7"/>
        <v>312513319.63435632</v>
      </c>
      <c r="BL12" s="196">
        <f t="shared" si="7"/>
        <v>312513319.63435632</v>
      </c>
      <c r="BM12" s="196">
        <f t="shared" si="7"/>
        <v>312513319.63435632</v>
      </c>
      <c r="BN12" s="196">
        <f t="shared" si="7"/>
        <v>312513319.63435632</v>
      </c>
      <c r="BO12" s="196">
        <f t="shared" si="7"/>
        <v>312513319.63435632</v>
      </c>
      <c r="BP12" s="196">
        <f t="shared" si="7"/>
        <v>312513319.63435632</v>
      </c>
      <c r="BQ12" s="196">
        <f t="shared" si="7"/>
        <v>312513319.63435632</v>
      </c>
      <c r="BR12" s="196">
        <f t="shared" si="7"/>
        <v>312513319.63435632</v>
      </c>
      <c r="BS12" s="196">
        <f t="shared" si="7"/>
        <v>312513319.63435632</v>
      </c>
      <c r="BT12" s="196">
        <f t="shared" si="7"/>
        <v>312513319.63435632</v>
      </c>
      <c r="BU12" s="196">
        <f t="shared" si="7"/>
        <v>317850951.6106739</v>
      </c>
      <c r="BV12" s="196">
        <f t="shared" si="7"/>
        <v>317850951.6106739</v>
      </c>
      <c r="BW12" s="196">
        <f t="shared" si="7"/>
        <v>317850951.6106739</v>
      </c>
      <c r="BX12" s="196">
        <f t="shared" si="7"/>
        <v>317850951.6106739</v>
      </c>
      <c r="BY12" s="196">
        <f t="shared" si="7"/>
        <v>317850951.6106739</v>
      </c>
      <c r="BZ12" s="196">
        <f t="shared" si="7"/>
        <v>317850951.6106739</v>
      </c>
      <c r="CA12" s="196">
        <f t="shared" si="7"/>
        <v>317850951.6106739</v>
      </c>
      <c r="CB12" s="196">
        <f t="shared" si="7"/>
        <v>317850951.6106739</v>
      </c>
      <c r="CC12" s="196">
        <f t="shared" si="7"/>
        <v>317850951.6106739</v>
      </c>
      <c r="CD12" s="196">
        <f t="shared" si="7"/>
        <v>317850951.6106739</v>
      </c>
      <c r="CE12" s="196">
        <f t="shared" si="7"/>
        <v>317850951.6106739</v>
      </c>
      <c r="CF12" s="196">
        <f t="shared" ref="CF12:CG12" si="8">CE12+CF11</f>
        <v>317850951.6106739</v>
      </c>
      <c r="CG12" s="196">
        <f t="shared" si="8"/>
        <v>323028064.75723237</v>
      </c>
      <c r="CH12" s="165"/>
      <c r="CI12" s="165"/>
      <c r="CJ12" s="165"/>
      <c r="CK12" s="165"/>
      <c r="CL12" s="165"/>
      <c r="CM12" s="165"/>
      <c r="CN12" s="165"/>
      <c r="CO12" s="165"/>
      <c r="CP12" s="185">
        <f t="shared" ref="CP12:CU12" si="9">AVERAGEIF($B$5:$CG$5,CP$5,$B12:$CG12)</f>
        <v>180519775.23635778</v>
      </c>
      <c r="CQ12" s="185">
        <f t="shared" si="9"/>
        <v>202226971.05935803</v>
      </c>
      <c r="CR12" s="185">
        <f t="shared" si="9"/>
        <v>261322473.15013778</v>
      </c>
      <c r="CS12" s="185">
        <f t="shared" si="9"/>
        <v>304475475.17098397</v>
      </c>
      <c r="CT12" s="185">
        <f t="shared" si="9"/>
        <v>312958122.2990495</v>
      </c>
      <c r="CU12" s="185">
        <f t="shared" si="9"/>
        <v>318282377.70622045</v>
      </c>
      <c r="CV12" s="165"/>
      <c r="CW12" s="169">
        <f>AVERAGE(AD12:AO12)</f>
        <v>222313854.83161473</v>
      </c>
    </row>
    <row r="13" spans="1:101">
      <c r="A13" s="1" t="s">
        <v>265</v>
      </c>
      <c r="B13" s="195"/>
      <c r="D13" s="434"/>
      <c r="E13" s="451"/>
      <c r="F13" s="452"/>
      <c r="G13" s="452"/>
      <c r="H13" s="452"/>
      <c r="I13" s="452"/>
      <c r="J13" s="453"/>
      <c r="K13" s="454"/>
      <c r="M13" s="194">
        <v>2254730</v>
      </c>
      <c r="N13" s="194">
        <f t="shared" ref="N13:AS13" si="10">N12*$B$2/12</f>
        <v>1574341.1745833333</v>
      </c>
      <c r="O13" s="194">
        <f t="shared" si="10"/>
        <v>1759036.5626041666</v>
      </c>
      <c r="P13" s="194">
        <f t="shared" si="10"/>
        <v>1894863.1828124998</v>
      </c>
      <c r="Q13" s="194">
        <f t="shared" si="10"/>
        <v>1903884.0161458331</v>
      </c>
      <c r="R13" s="194">
        <f t="shared" si="10"/>
        <v>1903884.0161458331</v>
      </c>
      <c r="S13" s="194">
        <f t="shared" si="10"/>
        <v>1912456.9328124998</v>
      </c>
      <c r="T13" s="194">
        <f t="shared" si="10"/>
        <v>1912456.9328124998</v>
      </c>
      <c r="U13" s="194">
        <f t="shared" si="10"/>
        <v>1912456.9328124998</v>
      </c>
      <c r="V13" s="194">
        <f t="shared" si="10"/>
        <v>1912456.9328124998</v>
      </c>
      <c r="W13" s="194">
        <f t="shared" si="10"/>
        <v>1912456.9328124998</v>
      </c>
      <c r="X13" s="194">
        <f t="shared" si="10"/>
        <v>1912456.9328124998</v>
      </c>
      <c r="Y13" s="194">
        <f t="shared" si="10"/>
        <v>2054221.3553780613</v>
      </c>
      <c r="Z13" s="194">
        <f t="shared" si="10"/>
        <v>2054221.3553780613</v>
      </c>
      <c r="AA13" s="194">
        <f t="shared" si="10"/>
        <v>2054221.3553780613</v>
      </c>
      <c r="AB13" s="194">
        <f t="shared" si="10"/>
        <v>2054221.3553780613</v>
      </c>
      <c r="AC13" s="194">
        <f t="shared" si="10"/>
        <v>2054221.3553780613</v>
      </c>
      <c r="AD13" s="194">
        <f t="shared" si="10"/>
        <v>2054221.3553780613</v>
      </c>
      <c r="AE13" s="194">
        <f t="shared" si="10"/>
        <v>2054221.3553780613</v>
      </c>
      <c r="AF13" s="194">
        <f t="shared" si="10"/>
        <v>2054221.3553780613</v>
      </c>
      <c r="AG13" s="194">
        <f t="shared" si="10"/>
        <v>2054221.3553780613</v>
      </c>
      <c r="AH13" s="194">
        <f t="shared" si="10"/>
        <v>2054221.3553780613</v>
      </c>
      <c r="AI13" s="194">
        <f t="shared" si="10"/>
        <v>2054221.3553780613</v>
      </c>
      <c r="AJ13" s="194">
        <f t="shared" si="10"/>
        <v>2054221.3553780613</v>
      </c>
      <c r="AK13" s="194">
        <f t="shared" si="10"/>
        <v>2681936.4732610821</v>
      </c>
      <c r="AL13" s="194">
        <f t="shared" si="10"/>
        <v>2681936.4732610821</v>
      </c>
      <c r="AM13" s="194">
        <f t="shared" si="10"/>
        <v>2681936.4732610821</v>
      </c>
      <c r="AN13" s="194">
        <f t="shared" si="10"/>
        <v>2681936.4732610821</v>
      </c>
      <c r="AO13" s="194">
        <f t="shared" si="10"/>
        <v>2681936.4732610821</v>
      </c>
      <c r="AP13" s="194">
        <f t="shared" si="10"/>
        <v>2681936.4732610821</v>
      </c>
      <c r="AQ13" s="194">
        <f t="shared" si="10"/>
        <v>2681936.4732610821</v>
      </c>
      <c r="AR13" s="194">
        <f t="shared" si="10"/>
        <v>2681936.4732610821</v>
      </c>
      <c r="AS13" s="194">
        <f t="shared" si="10"/>
        <v>2681936.4732610821</v>
      </c>
      <c r="AT13" s="194">
        <f t="shared" ref="AT13:BY13" si="11">AT12*$B$2/12</f>
        <v>2681936.4732610821</v>
      </c>
      <c r="AU13" s="194">
        <f t="shared" si="11"/>
        <v>2681936.4732610821</v>
      </c>
      <c r="AV13" s="194">
        <f t="shared" si="11"/>
        <v>2681936.4732610821</v>
      </c>
      <c r="AW13" s="194">
        <f t="shared" si="11"/>
        <v>3164007.9378953143</v>
      </c>
      <c r="AX13" s="194">
        <f t="shared" si="11"/>
        <v>3164007.9378953143</v>
      </c>
      <c r="AY13" s="194">
        <f t="shared" si="11"/>
        <v>3164007.9378953143</v>
      </c>
      <c r="AZ13" s="194">
        <f t="shared" si="11"/>
        <v>3164007.9378953143</v>
      </c>
      <c r="BA13" s="194">
        <f t="shared" si="11"/>
        <v>3164007.9378953143</v>
      </c>
      <c r="BB13" s="194">
        <f t="shared" si="11"/>
        <v>3164007.9378953143</v>
      </c>
      <c r="BC13" s="194">
        <f t="shared" si="11"/>
        <v>3164007.9378953143</v>
      </c>
      <c r="BD13" s="194">
        <f t="shared" si="11"/>
        <v>3164007.9378953143</v>
      </c>
      <c r="BE13" s="194">
        <f t="shared" si="11"/>
        <v>3164007.9378953143</v>
      </c>
      <c r="BF13" s="194">
        <f t="shared" si="11"/>
        <v>3164007.9378953143</v>
      </c>
      <c r="BG13" s="194">
        <f t="shared" si="11"/>
        <v>3164007.9378953143</v>
      </c>
      <c r="BH13" s="194">
        <f t="shared" si="11"/>
        <v>3164007.9378953143</v>
      </c>
      <c r="BI13" s="194">
        <f t="shared" si="11"/>
        <v>3255347.079524545</v>
      </c>
      <c r="BJ13" s="194">
        <f t="shared" si="11"/>
        <v>3255347.079524545</v>
      </c>
      <c r="BK13" s="194">
        <f t="shared" si="11"/>
        <v>3255347.079524545</v>
      </c>
      <c r="BL13" s="194">
        <f t="shared" si="11"/>
        <v>3255347.079524545</v>
      </c>
      <c r="BM13" s="194">
        <f t="shared" si="11"/>
        <v>3255347.079524545</v>
      </c>
      <c r="BN13" s="194">
        <f t="shared" si="11"/>
        <v>3255347.079524545</v>
      </c>
      <c r="BO13" s="194">
        <f t="shared" si="11"/>
        <v>3255347.079524545</v>
      </c>
      <c r="BP13" s="194">
        <f t="shared" si="11"/>
        <v>3255347.079524545</v>
      </c>
      <c r="BQ13" s="194">
        <f t="shared" si="11"/>
        <v>3255347.079524545</v>
      </c>
      <c r="BR13" s="194">
        <f t="shared" si="11"/>
        <v>3255347.079524545</v>
      </c>
      <c r="BS13" s="194">
        <f t="shared" si="11"/>
        <v>3255347.079524545</v>
      </c>
      <c r="BT13" s="194">
        <f t="shared" si="11"/>
        <v>3255347.079524545</v>
      </c>
      <c r="BU13" s="194">
        <f t="shared" si="11"/>
        <v>3310947.4126111865</v>
      </c>
      <c r="BV13" s="194">
        <f t="shared" si="11"/>
        <v>3310947.4126111865</v>
      </c>
      <c r="BW13" s="194">
        <f t="shared" si="11"/>
        <v>3310947.4126111865</v>
      </c>
      <c r="BX13" s="194">
        <f t="shared" si="11"/>
        <v>3310947.4126111865</v>
      </c>
      <c r="BY13" s="194">
        <f t="shared" si="11"/>
        <v>3310947.4126111865</v>
      </c>
      <c r="BZ13" s="194">
        <f t="shared" ref="BZ13:CG13" si="12">BZ12*$B$2/12</f>
        <v>3310947.4126111865</v>
      </c>
      <c r="CA13" s="194">
        <f t="shared" si="12"/>
        <v>3310947.4126111865</v>
      </c>
      <c r="CB13" s="194">
        <f t="shared" si="12"/>
        <v>3310947.4126111865</v>
      </c>
      <c r="CC13" s="194">
        <f t="shared" si="12"/>
        <v>3310947.4126111865</v>
      </c>
      <c r="CD13" s="194">
        <f t="shared" si="12"/>
        <v>3310947.4126111865</v>
      </c>
      <c r="CE13" s="194">
        <f t="shared" si="12"/>
        <v>3310947.4126111865</v>
      </c>
      <c r="CF13" s="194">
        <f t="shared" si="12"/>
        <v>3310947.4126111865</v>
      </c>
      <c r="CG13" s="194">
        <f t="shared" si="12"/>
        <v>3364875.674554504</v>
      </c>
      <c r="CH13" s="188">
        <v>12478077.127445083</v>
      </c>
      <c r="CI13" s="175">
        <v>9817974.2051578984</v>
      </c>
      <c r="CJ13" s="175">
        <v>8194106.3449647762</v>
      </c>
      <c r="CK13" s="175">
        <v>6570238.484771654</v>
      </c>
      <c r="CL13" s="175">
        <v>2660102.9222871829</v>
      </c>
      <c r="CM13" s="183"/>
      <c r="CN13" s="183"/>
      <c r="CO13" s="183"/>
      <c r="CP13" s="185">
        <f t="shared" ref="CP13:CU13" si="13">SUMIF($B$5:$CG$5,CP$5,$B13:$CG13)</f>
        <v>22564971.90454473</v>
      </c>
      <c r="CQ13" s="185">
        <f t="shared" si="13"/>
        <v>25278371.382419754</v>
      </c>
      <c r="CR13" s="185">
        <f t="shared" si="13"/>
        <v>32665309.143767212</v>
      </c>
      <c r="CS13" s="185">
        <f t="shared" si="13"/>
        <v>38059434.396372996</v>
      </c>
      <c r="CT13" s="185">
        <f t="shared" si="13"/>
        <v>39119765.287381187</v>
      </c>
      <c r="CU13" s="185">
        <f t="shared" si="13"/>
        <v>39785297.213277556</v>
      </c>
      <c r="CV13" s="183"/>
      <c r="CW13" s="169">
        <f>SUM(AD13:AO13)</f>
        <v>27789231.853951834</v>
      </c>
    </row>
    <row r="14" spans="1:101">
      <c r="A14" s="177" t="s">
        <v>264</v>
      </c>
      <c r="B14" s="193"/>
      <c r="C14" s="193"/>
      <c r="D14" s="192"/>
      <c r="E14" s="192"/>
      <c r="F14" s="192"/>
      <c r="G14" s="191"/>
      <c r="H14" s="191"/>
      <c r="I14" s="191"/>
      <c r="J14" s="191"/>
      <c r="K14" s="191"/>
      <c r="L14" s="191"/>
      <c r="M14" s="191"/>
      <c r="N14" s="191"/>
      <c r="O14" s="191"/>
      <c r="P14" s="191">
        <f t="shared" ref="P14:AC14" si="14">P13</f>
        <v>1894863.1828124998</v>
      </c>
      <c r="Q14" s="191">
        <f t="shared" si="14"/>
        <v>1903884.0161458331</v>
      </c>
      <c r="R14" s="191">
        <f t="shared" si="14"/>
        <v>1903884.0161458331</v>
      </c>
      <c r="S14" s="191">
        <f t="shared" si="14"/>
        <v>1912456.9328124998</v>
      </c>
      <c r="T14" s="191">
        <f t="shared" si="14"/>
        <v>1912456.9328124998</v>
      </c>
      <c r="U14" s="191">
        <f t="shared" si="14"/>
        <v>1912456.9328124998</v>
      </c>
      <c r="V14" s="191">
        <f t="shared" si="14"/>
        <v>1912456.9328124998</v>
      </c>
      <c r="W14" s="191">
        <f t="shared" si="14"/>
        <v>1912456.9328124998</v>
      </c>
      <c r="X14" s="191">
        <f t="shared" si="14"/>
        <v>1912456.9328124998</v>
      </c>
      <c r="Y14" s="191">
        <f t="shared" si="14"/>
        <v>2054221.3553780613</v>
      </c>
      <c r="Z14" s="191">
        <f t="shared" si="14"/>
        <v>2054221.3553780613</v>
      </c>
      <c r="AA14" s="191">
        <f t="shared" si="14"/>
        <v>2054221.3553780613</v>
      </c>
      <c r="AB14" s="191">
        <f t="shared" si="14"/>
        <v>2054221.3553780613</v>
      </c>
      <c r="AC14" s="191">
        <f t="shared" si="14"/>
        <v>2054221.3553780613</v>
      </c>
      <c r="AD14" s="191">
        <f t="shared" ref="AD14:AK14" si="15">AD13-$M$13</f>
        <v>-200508.6446219387</v>
      </c>
      <c r="AE14" s="191">
        <f t="shared" si="15"/>
        <v>-200508.6446219387</v>
      </c>
      <c r="AF14" s="191">
        <f t="shared" si="15"/>
        <v>-200508.6446219387</v>
      </c>
      <c r="AG14" s="191">
        <f t="shared" si="15"/>
        <v>-200508.6446219387</v>
      </c>
      <c r="AH14" s="191">
        <f t="shared" si="15"/>
        <v>-200508.6446219387</v>
      </c>
      <c r="AI14" s="191">
        <f t="shared" si="15"/>
        <v>-200508.6446219387</v>
      </c>
      <c r="AJ14" s="191">
        <f t="shared" si="15"/>
        <v>-200508.6446219387</v>
      </c>
      <c r="AK14" s="191">
        <f t="shared" si="15"/>
        <v>427206.47326108208</v>
      </c>
      <c r="AL14" s="191">
        <f t="shared" ref="AL14:AW14" si="16">AL13-$AE$13</f>
        <v>627715.11788302078</v>
      </c>
      <c r="AM14" s="191">
        <f t="shared" si="16"/>
        <v>627715.11788302078</v>
      </c>
      <c r="AN14" s="191">
        <f t="shared" si="16"/>
        <v>627715.11788302078</v>
      </c>
      <c r="AO14" s="191">
        <f t="shared" si="16"/>
        <v>627715.11788302078</v>
      </c>
      <c r="AP14" s="191">
        <f t="shared" si="16"/>
        <v>627715.11788302078</v>
      </c>
      <c r="AQ14" s="191">
        <f t="shared" si="16"/>
        <v>627715.11788302078</v>
      </c>
      <c r="AR14" s="191">
        <f t="shared" si="16"/>
        <v>627715.11788302078</v>
      </c>
      <c r="AS14" s="191">
        <f t="shared" si="16"/>
        <v>627715.11788302078</v>
      </c>
      <c r="AT14" s="191">
        <f t="shared" si="16"/>
        <v>627715.11788302078</v>
      </c>
      <c r="AU14" s="191">
        <f t="shared" si="16"/>
        <v>627715.11788302078</v>
      </c>
      <c r="AV14" s="191">
        <f t="shared" si="16"/>
        <v>627715.11788302078</v>
      </c>
      <c r="AW14" s="191">
        <f t="shared" si="16"/>
        <v>1109786.582517253</v>
      </c>
      <c r="AX14" s="191">
        <f t="shared" ref="AX14:BC14" si="17">AX13-$AQ$13</f>
        <v>482071.46463423222</v>
      </c>
      <c r="AY14" s="191">
        <f t="shared" si="17"/>
        <v>482071.46463423222</v>
      </c>
      <c r="AZ14" s="191">
        <f t="shared" si="17"/>
        <v>482071.46463423222</v>
      </c>
      <c r="BA14" s="191">
        <f t="shared" si="17"/>
        <v>482071.46463423222</v>
      </c>
      <c r="BB14" s="191">
        <f t="shared" si="17"/>
        <v>482071.46463423222</v>
      </c>
      <c r="BC14" s="191">
        <f t="shared" si="17"/>
        <v>482071.46463423222</v>
      </c>
      <c r="BD14" s="191">
        <f t="shared" ref="BD14:CG14" si="18">BD13-$BC$13</f>
        <v>0</v>
      </c>
      <c r="BE14" s="191">
        <f t="shared" si="18"/>
        <v>0</v>
      </c>
      <c r="BF14" s="191">
        <f t="shared" si="18"/>
        <v>0</v>
      </c>
      <c r="BG14" s="191">
        <f t="shared" si="18"/>
        <v>0</v>
      </c>
      <c r="BH14" s="191">
        <f t="shared" si="18"/>
        <v>0</v>
      </c>
      <c r="BI14" s="191">
        <f t="shared" si="18"/>
        <v>91339.141629230697</v>
      </c>
      <c r="BJ14" s="191">
        <f t="shared" si="18"/>
        <v>91339.141629230697</v>
      </c>
      <c r="BK14" s="191">
        <f t="shared" si="18"/>
        <v>91339.141629230697</v>
      </c>
      <c r="BL14" s="191">
        <f t="shared" si="18"/>
        <v>91339.141629230697</v>
      </c>
      <c r="BM14" s="191">
        <f t="shared" si="18"/>
        <v>91339.141629230697</v>
      </c>
      <c r="BN14" s="191">
        <f t="shared" si="18"/>
        <v>91339.141629230697</v>
      </c>
      <c r="BO14" s="191">
        <f t="shared" si="18"/>
        <v>91339.141629230697</v>
      </c>
      <c r="BP14" s="191">
        <f t="shared" si="18"/>
        <v>91339.141629230697</v>
      </c>
      <c r="BQ14" s="191">
        <f t="shared" si="18"/>
        <v>91339.141629230697</v>
      </c>
      <c r="BR14" s="191">
        <f t="shared" si="18"/>
        <v>91339.141629230697</v>
      </c>
      <c r="BS14" s="191">
        <f t="shared" si="18"/>
        <v>91339.141629230697</v>
      </c>
      <c r="BT14" s="191">
        <f t="shared" si="18"/>
        <v>91339.141629230697</v>
      </c>
      <c r="BU14" s="191">
        <f t="shared" si="18"/>
        <v>146939.4747158722</v>
      </c>
      <c r="BV14" s="191">
        <f t="shared" si="18"/>
        <v>146939.4747158722</v>
      </c>
      <c r="BW14" s="191">
        <f t="shared" si="18"/>
        <v>146939.4747158722</v>
      </c>
      <c r="BX14" s="191">
        <f t="shared" si="18"/>
        <v>146939.4747158722</v>
      </c>
      <c r="BY14" s="191">
        <f t="shared" si="18"/>
        <v>146939.4747158722</v>
      </c>
      <c r="BZ14" s="191">
        <f t="shared" si="18"/>
        <v>146939.4747158722</v>
      </c>
      <c r="CA14" s="191">
        <f t="shared" si="18"/>
        <v>146939.4747158722</v>
      </c>
      <c r="CB14" s="191">
        <f t="shared" si="18"/>
        <v>146939.4747158722</v>
      </c>
      <c r="CC14" s="191">
        <f t="shared" si="18"/>
        <v>146939.4747158722</v>
      </c>
      <c r="CD14" s="191">
        <f t="shared" si="18"/>
        <v>146939.4747158722</v>
      </c>
      <c r="CE14" s="191">
        <f t="shared" si="18"/>
        <v>146939.4747158722</v>
      </c>
      <c r="CF14" s="191">
        <f t="shared" si="18"/>
        <v>146939.4747158722</v>
      </c>
      <c r="CG14" s="191">
        <f t="shared" si="18"/>
        <v>200867.73665918969</v>
      </c>
      <c r="CH14" s="181"/>
      <c r="CI14" s="175"/>
      <c r="CJ14" s="175"/>
      <c r="CK14" s="175"/>
      <c r="CL14" s="175"/>
      <c r="CM14" s="183"/>
      <c r="CN14" s="183"/>
      <c r="CO14" s="183"/>
      <c r="CV14" s="183"/>
    </row>
    <row r="15" spans="1:101">
      <c r="A15" t="s">
        <v>263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80">
        <v>2254730</v>
      </c>
      <c r="CI15" s="188">
        <v>6381683.2333526341</v>
      </c>
      <c r="CJ15" s="188">
        <v>5326169.1242271047</v>
      </c>
      <c r="CK15" s="188">
        <v>4270655.0151015753</v>
      </c>
      <c r="CL15" s="188">
        <v>1729066.8994866689</v>
      </c>
      <c r="CM15" s="183" t="s">
        <v>262</v>
      </c>
      <c r="CN15" s="190">
        <v>0.65</v>
      </c>
      <c r="CO15" s="183"/>
      <c r="CP15" s="183"/>
      <c r="CQ15" s="183"/>
      <c r="CR15" s="183"/>
      <c r="CS15" s="183"/>
      <c r="CT15" s="183"/>
      <c r="CU15" s="183"/>
      <c r="CV15" s="183"/>
    </row>
    <row r="16" spans="1:101">
      <c r="A16" t="s">
        <v>261</v>
      </c>
      <c r="D16" s="184"/>
      <c r="E16" s="184"/>
      <c r="F16" s="184"/>
      <c r="G16" s="165"/>
      <c r="H16" s="165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78">
        <v>14732807.127445083</v>
      </c>
      <c r="CI16" s="188">
        <v>3436290.9718052642</v>
      </c>
      <c r="CJ16" s="188">
        <v>2867937.2207376715</v>
      </c>
      <c r="CK16" s="188">
        <v>2299583.4696700787</v>
      </c>
      <c r="CL16" s="188">
        <v>931036.02280051389</v>
      </c>
      <c r="CM16" s="183" t="s">
        <v>260</v>
      </c>
      <c r="CN16" s="190">
        <v>0.35</v>
      </c>
      <c r="CO16" s="183"/>
      <c r="CP16" s="183"/>
      <c r="CQ16" s="183"/>
      <c r="CR16" s="183"/>
      <c r="CS16" s="183"/>
      <c r="CT16" s="183"/>
      <c r="CU16" s="183"/>
      <c r="CV16" s="183"/>
    </row>
    <row r="17" spans="1:101">
      <c r="A17" t="s">
        <v>259</v>
      </c>
      <c r="D17" s="184"/>
      <c r="E17" s="184"/>
      <c r="F17" s="184"/>
      <c r="G17" s="187"/>
      <c r="H17" s="187"/>
      <c r="I17" s="187"/>
      <c r="J17" s="187"/>
      <c r="K17" s="187"/>
      <c r="L17" s="187"/>
      <c r="M17" s="189">
        <f>C36</f>
        <v>-10536238.408867065</v>
      </c>
      <c r="N17" s="187">
        <f t="shared" ref="N17:AS17" si="19">M17-N13</f>
        <v>-12110579.583450397</v>
      </c>
      <c r="O17" s="187">
        <f t="shared" si="19"/>
        <v>-13869616.146054564</v>
      </c>
      <c r="P17" s="187">
        <f t="shared" si="19"/>
        <v>-15764479.328867063</v>
      </c>
      <c r="Q17" s="187">
        <f t="shared" si="19"/>
        <v>-17668363.345012896</v>
      </c>
      <c r="R17" s="187">
        <f t="shared" si="19"/>
        <v>-19572247.361158729</v>
      </c>
      <c r="S17" s="187">
        <f t="shared" si="19"/>
        <v>-21484704.293971229</v>
      </c>
      <c r="T17" s="187">
        <f t="shared" si="19"/>
        <v>-23397161.22678373</v>
      </c>
      <c r="U17" s="187">
        <f t="shared" si="19"/>
        <v>-25309618.159596231</v>
      </c>
      <c r="V17" s="187">
        <f t="shared" si="19"/>
        <v>-27222075.092408732</v>
      </c>
      <c r="W17" s="187">
        <f t="shared" si="19"/>
        <v>-29134532.025221232</v>
      </c>
      <c r="X17" s="187">
        <f t="shared" si="19"/>
        <v>-31046988.958033733</v>
      </c>
      <c r="Y17" s="187">
        <f t="shared" si="19"/>
        <v>-33101210.313411795</v>
      </c>
      <c r="Z17" s="187">
        <f t="shared" si="19"/>
        <v>-35155431.668789856</v>
      </c>
      <c r="AA17" s="187">
        <f t="shared" si="19"/>
        <v>-37209653.024167918</v>
      </c>
      <c r="AB17" s="187">
        <f t="shared" si="19"/>
        <v>-39263874.379545979</v>
      </c>
      <c r="AC17" s="187">
        <f t="shared" si="19"/>
        <v>-41318095.734924041</v>
      </c>
      <c r="AD17" s="187">
        <f t="shared" si="19"/>
        <v>-43372317.090302102</v>
      </c>
      <c r="AE17" s="187">
        <f t="shared" si="19"/>
        <v>-45426538.445680164</v>
      </c>
      <c r="AF17" s="187">
        <f t="shared" si="19"/>
        <v>-47480759.801058225</v>
      </c>
      <c r="AG17" s="187">
        <f t="shared" si="19"/>
        <v>-49534981.156436287</v>
      </c>
      <c r="AH17" s="187">
        <f t="shared" si="19"/>
        <v>-51589202.511814348</v>
      </c>
      <c r="AI17" s="187">
        <f t="shared" si="19"/>
        <v>-53643423.86719241</v>
      </c>
      <c r="AJ17" s="187">
        <f t="shared" si="19"/>
        <v>-55697645.222570471</v>
      </c>
      <c r="AK17" s="187">
        <f t="shared" si="19"/>
        <v>-58379581.695831552</v>
      </c>
      <c r="AL17" s="187">
        <f t="shared" si="19"/>
        <v>-61061518.169092633</v>
      </c>
      <c r="AM17" s="187">
        <f t="shared" si="19"/>
        <v>-63743454.642353714</v>
      </c>
      <c r="AN17" s="187">
        <f t="shared" si="19"/>
        <v>-66425391.115614794</v>
      </c>
      <c r="AO17" s="187">
        <f t="shared" si="19"/>
        <v>-69107327.588875875</v>
      </c>
      <c r="AP17" s="187">
        <f t="shared" si="19"/>
        <v>-71789264.062136963</v>
      </c>
      <c r="AQ17" s="187">
        <f t="shared" si="19"/>
        <v>-74471200.535398051</v>
      </c>
      <c r="AR17" s="187">
        <f t="shared" si="19"/>
        <v>-77153137.008659139</v>
      </c>
      <c r="AS17" s="187">
        <f t="shared" si="19"/>
        <v>-79835073.481920227</v>
      </c>
      <c r="AT17" s="187">
        <f t="shared" ref="AT17:BY17" si="20">AS17-AT13</f>
        <v>-82517009.955181316</v>
      </c>
      <c r="AU17" s="187">
        <f t="shared" si="20"/>
        <v>-85198946.428442404</v>
      </c>
      <c r="AV17" s="187">
        <f t="shared" si="20"/>
        <v>-87880882.901703492</v>
      </c>
      <c r="AW17" s="187">
        <f t="shared" si="20"/>
        <v>-91044890.839598805</v>
      </c>
      <c r="AX17" s="187">
        <f t="shared" si="20"/>
        <v>-94208898.777494118</v>
      </c>
      <c r="AY17" s="187">
        <f t="shared" si="20"/>
        <v>-97372906.715389431</v>
      </c>
      <c r="AZ17" s="187">
        <f t="shared" si="20"/>
        <v>-100536914.65328474</v>
      </c>
      <c r="BA17" s="187">
        <f t="shared" si="20"/>
        <v>-103700922.59118006</v>
      </c>
      <c r="BB17" s="187">
        <f t="shared" si="20"/>
        <v>-106864930.52907537</v>
      </c>
      <c r="BC17" s="187">
        <f t="shared" si="20"/>
        <v>-110028938.46697068</v>
      </c>
      <c r="BD17" s="187">
        <f t="shared" si="20"/>
        <v>-113192946.404866</v>
      </c>
      <c r="BE17" s="187">
        <f t="shared" si="20"/>
        <v>-116356954.34276131</v>
      </c>
      <c r="BF17" s="187">
        <f t="shared" si="20"/>
        <v>-119520962.28065662</v>
      </c>
      <c r="BG17" s="187">
        <f t="shared" si="20"/>
        <v>-122684970.21855193</v>
      </c>
      <c r="BH17" s="187">
        <f t="shared" si="20"/>
        <v>-125848978.15644725</v>
      </c>
      <c r="BI17" s="187">
        <f t="shared" si="20"/>
        <v>-129104325.23597179</v>
      </c>
      <c r="BJ17" s="187">
        <f t="shared" si="20"/>
        <v>-132359672.31549634</v>
      </c>
      <c r="BK17" s="187">
        <f t="shared" si="20"/>
        <v>-135615019.39502087</v>
      </c>
      <c r="BL17" s="187">
        <f t="shared" si="20"/>
        <v>-138870366.47454542</v>
      </c>
      <c r="BM17" s="187">
        <f t="shared" si="20"/>
        <v>-142125713.55406997</v>
      </c>
      <c r="BN17" s="187">
        <f t="shared" si="20"/>
        <v>-145381060.63359451</v>
      </c>
      <c r="BO17" s="187">
        <f t="shared" si="20"/>
        <v>-148636407.71311906</v>
      </c>
      <c r="BP17" s="187">
        <f t="shared" si="20"/>
        <v>-151891754.79264361</v>
      </c>
      <c r="BQ17" s="187">
        <f t="shared" si="20"/>
        <v>-155147101.87216815</v>
      </c>
      <c r="BR17" s="187">
        <f t="shared" si="20"/>
        <v>-158402448.9516927</v>
      </c>
      <c r="BS17" s="187">
        <f t="shared" si="20"/>
        <v>-161657796.03121725</v>
      </c>
      <c r="BT17" s="187">
        <f t="shared" si="20"/>
        <v>-164913143.11074179</v>
      </c>
      <c r="BU17" s="187">
        <f t="shared" si="20"/>
        <v>-168224090.52335298</v>
      </c>
      <c r="BV17" s="187">
        <f t="shared" si="20"/>
        <v>-171535037.93596417</v>
      </c>
      <c r="BW17" s="187">
        <f t="shared" si="20"/>
        <v>-174845985.34857535</v>
      </c>
      <c r="BX17" s="187">
        <f t="shared" si="20"/>
        <v>-178156932.76118654</v>
      </c>
      <c r="BY17" s="187">
        <f t="shared" si="20"/>
        <v>-181467880.17379773</v>
      </c>
      <c r="BZ17" s="187">
        <f t="shared" ref="BZ17:CG17" si="21">BY17-BZ13</f>
        <v>-184778827.58640891</v>
      </c>
      <c r="CA17" s="187">
        <f t="shared" si="21"/>
        <v>-188089774.9990201</v>
      </c>
      <c r="CB17" s="187">
        <f t="shared" si="21"/>
        <v>-191400722.41163129</v>
      </c>
      <c r="CC17" s="187">
        <f t="shared" si="21"/>
        <v>-194711669.82424247</v>
      </c>
      <c r="CD17" s="187">
        <f t="shared" si="21"/>
        <v>-198022617.23685366</v>
      </c>
      <c r="CE17" s="187">
        <f t="shared" si="21"/>
        <v>-201333564.64946485</v>
      </c>
      <c r="CF17" s="187">
        <f t="shared" si="21"/>
        <v>-204644512.06207603</v>
      </c>
      <c r="CG17" s="187">
        <f t="shared" si="21"/>
        <v>-208009387.73663053</v>
      </c>
      <c r="CH17" s="180"/>
      <c r="CI17" s="188">
        <v>9817974.2051578984</v>
      </c>
      <c r="CJ17" s="188">
        <v>8194106.3449647762</v>
      </c>
      <c r="CK17" s="188">
        <v>6570238.484771654</v>
      </c>
      <c r="CL17" s="188">
        <v>2660102.9222871829</v>
      </c>
      <c r="CM17" s="183" t="s">
        <v>258</v>
      </c>
      <c r="CN17" s="183">
        <v>1</v>
      </c>
      <c r="CO17" s="183"/>
      <c r="CP17" s="185">
        <f t="shared" ref="CP17:CU18" si="22">AVERAGEIF($B$5:$CG$5,CP$5,$B17:$CG17)</f>
        <v>-22473464.652830858</v>
      </c>
      <c r="CQ17" s="185">
        <f t="shared" si="22"/>
        <v>-46505958.716526113</v>
      </c>
      <c r="CR17" s="185">
        <f t="shared" si="22"/>
        <v>-75852341.394081444</v>
      </c>
      <c r="CS17" s="185">
        <f t="shared" si="22"/>
        <v>-111618554.03105408</v>
      </c>
      <c r="CT17" s="185">
        <f t="shared" si="22"/>
        <v>-150268714.61397192</v>
      </c>
      <c r="CU17" s="185">
        <f t="shared" si="22"/>
        <v>-189749742.72715434</v>
      </c>
      <c r="CV17" s="183"/>
      <c r="CW17" s="169">
        <f>AVERAGE(AD17:AO17)</f>
        <v>-55455178.442235224</v>
      </c>
    </row>
    <row r="18" spans="1:101">
      <c r="A18" t="s">
        <v>224</v>
      </c>
      <c r="D18" s="184"/>
      <c r="E18" s="184"/>
      <c r="F18" s="184"/>
      <c r="G18" s="187"/>
      <c r="H18" s="187"/>
      <c r="I18" s="187"/>
      <c r="J18" s="187"/>
      <c r="K18" s="187"/>
      <c r="L18" s="187"/>
      <c r="M18" s="187">
        <f>D36</f>
        <v>-3159654</v>
      </c>
      <c r="N18" s="187">
        <f>M18*(N12/L12)</f>
        <v>-3159654</v>
      </c>
      <c r="O18" s="187">
        <f t="shared" ref="O18:AS18" si="23">N18*(O12/N12)</f>
        <v>-3530331.9260829706</v>
      </c>
      <c r="P18" s="187">
        <f t="shared" si="23"/>
        <v>-3802931.748012499</v>
      </c>
      <c r="Q18" s="187">
        <f t="shared" si="23"/>
        <v>-3821036.2812516452</v>
      </c>
      <c r="R18" s="187">
        <f t="shared" si="23"/>
        <v>-3821036.2812516452</v>
      </c>
      <c r="S18" s="187">
        <f t="shared" si="23"/>
        <v>-3838241.8596070921</v>
      </c>
      <c r="T18" s="187">
        <f t="shared" si="23"/>
        <v>-3838241.8596070921</v>
      </c>
      <c r="U18" s="187">
        <f t="shared" si="23"/>
        <v>-3838241.8596070921</v>
      </c>
      <c r="V18" s="187">
        <f t="shared" si="23"/>
        <v>-3838241.8596070921</v>
      </c>
      <c r="W18" s="187">
        <f t="shared" si="23"/>
        <v>-3838241.8596070921</v>
      </c>
      <c r="X18" s="187">
        <f t="shared" si="23"/>
        <v>-3838241.8596070921</v>
      </c>
      <c r="Y18" s="187">
        <f t="shared" si="23"/>
        <v>-4122758.6670491095</v>
      </c>
      <c r="Z18" s="187">
        <f t="shared" si="23"/>
        <v>-4122758.6670491095</v>
      </c>
      <c r="AA18" s="187">
        <f t="shared" si="23"/>
        <v>-4122758.6670491095</v>
      </c>
      <c r="AB18" s="187">
        <f t="shared" si="23"/>
        <v>-4122758.6670491095</v>
      </c>
      <c r="AC18" s="187">
        <f t="shared" si="23"/>
        <v>-4122758.6670491095</v>
      </c>
      <c r="AD18" s="187">
        <f t="shared" si="23"/>
        <v>-4122758.6670491095</v>
      </c>
      <c r="AE18" s="187">
        <f t="shared" si="23"/>
        <v>-4122758.6670491095</v>
      </c>
      <c r="AF18" s="187">
        <f t="shared" si="23"/>
        <v>-4122758.6670491095</v>
      </c>
      <c r="AG18" s="187">
        <f t="shared" si="23"/>
        <v>-4122758.6670491095</v>
      </c>
      <c r="AH18" s="187">
        <f t="shared" si="23"/>
        <v>-4122758.6670491095</v>
      </c>
      <c r="AI18" s="187">
        <f t="shared" si="23"/>
        <v>-4122758.6670491095</v>
      </c>
      <c r="AJ18" s="187">
        <f t="shared" si="23"/>
        <v>-4122758.6670491095</v>
      </c>
      <c r="AK18" s="187">
        <f t="shared" si="23"/>
        <v>-5382563.4762604777</v>
      </c>
      <c r="AL18" s="187">
        <f t="shared" si="23"/>
        <v>-5382563.4762604777</v>
      </c>
      <c r="AM18" s="187">
        <f t="shared" si="23"/>
        <v>-5382563.4762604777</v>
      </c>
      <c r="AN18" s="187">
        <f t="shared" si="23"/>
        <v>-5382563.4762604777</v>
      </c>
      <c r="AO18" s="187">
        <f t="shared" si="23"/>
        <v>-5382563.4762604777</v>
      </c>
      <c r="AP18" s="187">
        <f t="shared" si="23"/>
        <v>-5382563.4762604777</v>
      </c>
      <c r="AQ18" s="187">
        <f t="shared" si="23"/>
        <v>-5382563.4762604777</v>
      </c>
      <c r="AR18" s="187">
        <f t="shared" si="23"/>
        <v>-5382563.4762604777</v>
      </c>
      <c r="AS18" s="187">
        <f t="shared" si="23"/>
        <v>-5382563.4762604777</v>
      </c>
      <c r="AT18" s="187">
        <f t="shared" ref="AT18:BY18" si="24">AS18*(AT12/AS12)</f>
        <v>-5382563.4762604777</v>
      </c>
      <c r="AU18" s="187">
        <f t="shared" si="24"/>
        <v>-5382563.4762604777</v>
      </c>
      <c r="AV18" s="187">
        <f t="shared" si="24"/>
        <v>-5382563.4762604777</v>
      </c>
      <c r="AW18" s="187">
        <f t="shared" si="24"/>
        <v>-6350065.9821391907</v>
      </c>
      <c r="AX18" s="187">
        <f t="shared" si="24"/>
        <v>-6350065.9821391907</v>
      </c>
      <c r="AY18" s="187">
        <f t="shared" si="24"/>
        <v>-6350065.9821391907</v>
      </c>
      <c r="AZ18" s="187">
        <f t="shared" si="24"/>
        <v>-6350065.9821391907</v>
      </c>
      <c r="BA18" s="187">
        <f t="shared" si="24"/>
        <v>-6350065.9821391907</v>
      </c>
      <c r="BB18" s="187">
        <f t="shared" si="24"/>
        <v>-6350065.9821391907</v>
      </c>
      <c r="BC18" s="187">
        <f t="shared" si="24"/>
        <v>-6350065.9821391907</v>
      </c>
      <c r="BD18" s="187">
        <f t="shared" si="24"/>
        <v>-6350065.9821391907</v>
      </c>
      <c r="BE18" s="187">
        <f t="shared" si="24"/>
        <v>-6350065.9821391907</v>
      </c>
      <c r="BF18" s="187">
        <f t="shared" si="24"/>
        <v>-6350065.9821391907</v>
      </c>
      <c r="BG18" s="187">
        <f t="shared" si="24"/>
        <v>-6350065.9821391907</v>
      </c>
      <c r="BH18" s="187">
        <f t="shared" si="24"/>
        <v>-6350065.9821391907</v>
      </c>
      <c r="BI18" s="187">
        <f t="shared" si="24"/>
        <v>-6533380.8117737183</v>
      </c>
      <c r="BJ18" s="187">
        <f t="shared" si="24"/>
        <v>-6533380.8117737183</v>
      </c>
      <c r="BK18" s="187">
        <f t="shared" si="24"/>
        <v>-6533380.8117737183</v>
      </c>
      <c r="BL18" s="187">
        <f t="shared" si="24"/>
        <v>-6533380.8117737183</v>
      </c>
      <c r="BM18" s="187">
        <f t="shared" si="24"/>
        <v>-6533380.8117737183</v>
      </c>
      <c r="BN18" s="187">
        <f t="shared" si="24"/>
        <v>-6533380.8117737183</v>
      </c>
      <c r="BO18" s="187">
        <f t="shared" si="24"/>
        <v>-6533380.8117737183</v>
      </c>
      <c r="BP18" s="187">
        <f t="shared" si="24"/>
        <v>-6533380.8117737183</v>
      </c>
      <c r="BQ18" s="187">
        <f t="shared" si="24"/>
        <v>-6533380.8117737183</v>
      </c>
      <c r="BR18" s="187">
        <f t="shared" si="24"/>
        <v>-6533380.8117737183</v>
      </c>
      <c r="BS18" s="187">
        <f t="shared" si="24"/>
        <v>-6533380.8117737183</v>
      </c>
      <c r="BT18" s="187">
        <f t="shared" si="24"/>
        <v>-6533380.8117737183</v>
      </c>
      <c r="BU18" s="187">
        <f t="shared" si="24"/>
        <v>-6644968.9590411196</v>
      </c>
      <c r="BV18" s="187">
        <f t="shared" si="24"/>
        <v>-6644968.9590411196</v>
      </c>
      <c r="BW18" s="187">
        <f t="shared" si="24"/>
        <v>-6644968.9590411196</v>
      </c>
      <c r="BX18" s="187">
        <f t="shared" si="24"/>
        <v>-6644968.9590411196</v>
      </c>
      <c r="BY18" s="187">
        <f t="shared" si="24"/>
        <v>-6644968.9590411196</v>
      </c>
      <c r="BZ18" s="187">
        <f t="shared" ref="BZ18:CG18" si="25">BY18*(BZ12/BY12)</f>
        <v>-6644968.9590411196</v>
      </c>
      <c r="CA18" s="187">
        <f t="shared" si="25"/>
        <v>-6644968.9590411196</v>
      </c>
      <c r="CB18" s="187">
        <f t="shared" si="25"/>
        <v>-6644968.9590411196</v>
      </c>
      <c r="CC18" s="187">
        <f t="shared" si="25"/>
        <v>-6644968.9590411196</v>
      </c>
      <c r="CD18" s="187">
        <f t="shared" si="25"/>
        <v>-6644968.9590411196</v>
      </c>
      <c r="CE18" s="187">
        <f t="shared" si="25"/>
        <v>-6644968.9590411196</v>
      </c>
      <c r="CF18" s="187">
        <f t="shared" si="25"/>
        <v>-6644968.9590411196</v>
      </c>
      <c r="CG18" s="187">
        <f t="shared" si="25"/>
        <v>-6753201.3112867167</v>
      </c>
      <c r="CH18" s="180"/>
      <c r="CI18" s="183"/>
      <c r="CJ18" s="183"/>
      <c r="CK18" s="183"/>
      <c r="CL18" s="183"/>
      <c r="CM18" s="183"/>
      <c r="CN18" s="183"/>
      <c r="CO18" s="183"/>
      <c r="CP18" s="185">
        <f t="shared" si="22"/>
        <v>-3773933.338440869</v>
      </c>
      <c r="CQ18" s="185">
        <f t="shared" si="22"/>
        <v>-4227742.4011500562</v>
      </c>
      <c r="CR18" s="185">
        <f t="shared" si="22"/>
        <v>-5463188.6850837031</v>
      </c>
      <c r="CS18" s="185">
        <f t="shared" si="22"/>
        <v>-6365342.2179420693</v>
      </c>
      <c r="CT18" s="185">
        <f t="shared" si="22"/>
        <v>-6542679.8240460018</v>
      </c>
      <c r="CU18" s="185">
        <f t="shared" si="22"/>
        <v>-6653988.3217282528</v>
      </c>
      <c r="CV18" s="183"/>
      <c r="CW18" s="169">
        <f>AVERAGE(AD18:AO18)</f>
        <v>-4647677.3375538457</v>
      </c>
    </row>
    <row r="19" spans="1:101">
      <c r="A19" s="177" t="s">
        <v>246</v>
      </c>
      <c r="B19" s="177"/>
      <c r="C19" s="177"/>
      <c r="D19" s="186"/>
      <c r="E19" s="186"/>
      <c r="F19" s="186"/>
      <c r="G19" s="182"/>
      <c r="H19" s="182"/>
      <c r="I19" s="182"/>
      <c r="J19" s="182"/>
      <c r="K19" s="182"/>
      <c r="L19" s="182"/>
      <c r="M19" s="182">
        <f>L12+M17+M18</f>
        <v>137440860.35113293</v>
      </c>
      <c r="N19" s="182">
        <f t="shared" ref="N19:AR19" si="26">N12+N17+N18</f>
        <v>135866519.17654958</v>
      </c>
      <c r="O19" s="182">
        <f t="shared" si="26"/>
        <v>151467561.93786246</v>
      </c>
      <c r="P19" s="182">
        <f t="shared" si="26"/>
        <v>162339454.47312042</v>
      </c>
      <c r="Q19" s="182">
        <f t="shared" si="26"/>
        <v>161283465.92373544</v>
      </c>
      <c r="R19" s="182">
        <f t="shared" si="26"/>
        <v>159379581.90758961</v>
      </c>
      <c r="S19" s="182">
        <f t="shared" si="26"/>
        <v>158272919.39642164</v>
      </c>
      <c r="T19" s="182">
        <f t="shared" si="26"/>
        <v>156360462.46360916</v>
      </c>
      <c r="U19" s="182">
        <f t="shared" si="26"/>
        <v>154448005.53079665</v>
      </c>
      <c r="V19" s="182">
        <f t="shared" si="26"/>
        <v>152535548.59798414</v>
      </c>
      <c r="W19" s="182">
        <f t="shared" si="26"/>
        <v>150623091.66517165</v>
      </c>
      <c r="X19" s="182">
        <f t="shared" si="26"/>
        <v>148710634.73235914</v>
      </c>
      <c r="Y19" s="182">
        <f t="shared" si="26"/>
        <v>159981281.13583297</v>
      </c>
      <c r="Z19" s="182">
        <f t="shared" si="26"/>
        <v>157927059.7804549</v>
      </c>
      <c r="AA19" s="182">
        <f t="shared" si="26"/>
        <v>155872838.42507684</v>
      </c>
      <c r="AB19" s="182">
        <f t="shared" si="26"/>
        <v>153818617.06969878</v>
      </c>
      <c r="AC19" s="182">
        <f t="shared" si="26"/>
        <v>151764395.71432072</v>
      </c>
      <c r="AD19" s="182">
        <f t="shared" si="26"/>
        <v>149710174.35894266</v>
      </c>
      <c r="AE19" s="182">
        <f t="shared" si="26"/>
        <v>147655953.0035646</v>
      </c>
      <c r="AF19" s="182">
        <f t="shared" si="26"/>
        <v>145601731.64818653</v>
      </c>
      <c r="AG19" s="182">
        <f t="shared" si="26"/>
        <v>143547510.29280847</v>
      </c>
      <c r="AH19" s="182">
        <f t="shared" si="26"/>
        <v>141493288.93743041</v>
      </c>
      <c r="AI19" s="182">
        <f t="shared" si="26"/>
        <v>139439067.58205235</v>
      </c>
      <c r="AJ19" s="182">
        <f t="shared" si="26"/>
        <v>137384846.22667429</v>
      </c>
      <c r="AK19" s="182">
        <f t="shared" si="26"/>
        <v>193703756.26097184</v>
      </c>
      <c r="AL19" s="182">
        <f t="shared" si="26"/>
        <v>191021819.78771076</v>
      </c>
      <c r="AM19" s="182">
        <f t="shared" si="26"/>
        <v>188339883.31444967</v>
      </c>
      <c r="AN19" s="182">
        <f t="shared" si="26"/>
        <v>185657946.84118858</v>
      </c>
      <c r="AO19" s="182">
        <f t="shared" si="26"/>
        <v>182976010.36792749</v>
      </c>
      <c r="AP19" s="182">
        <f t="shared" si="26"/>
        <v>180294073.89466643</v>
      </c>
      <c r="AQ19" s="182">
        <f t="shared" si="26"/>
        <v>177612137.42140532</v>
      </c>
      <c r="AR19" s="182">
        <f t="shared" si="26"/>
        <v>174930200.94814426</v>
      </c>
      <c r="AS19" s="182">
        <f t="shared" ref="AS19:BX19" si="27">AS12+AS17+AS18</f>
        <v>172248264.47488314</v>
      </c>
      <c r="AT19" s="182">
        <f t="shared" si="27"/>
        <v>169566328.00162208</v>
      </c>
      <c r="AU19" s="182">
        <f t="shared" si="27"/>
        <v>166884391.52836096</v>
      </c>
      <c r="AV19" s="182">
        <f t="shared" si="27"/>
        <v>164202455.0550999</v>
      </c>
      <c r="AW19" s="182">
        <f t="shared" si="27"/>
        <v>206349805.21621215</v>
      </c>
      <c r="AX19" s="182">
        <f t="shared" si="27"/>
        <v>203185797.27831683</v>
      </c>
      <c r="AY19" s="182">
        <f t="shared" si="27"/>
        <v>200021789.34042153</v>
      </c>
      <c r="AZ19" s="182">
        <f t="shared" si="27"/>
        <v>196857781.40252623</v>
      </c>
      <c r="BA19" s="182">
        <f t="shared" si="27"/>
        <v>193693773.4646309</v>
      </c>
      <c r="BB19" s="182">
        <f t="shared" si="27"/>
        <v>190529765.52673557</v>
      </c>
      <c r="BC19" s="182">
        <f t="shared" si="27"/>
        <v>187365757.58884028</v>
      </c>
      <c r="BD19" s="182">
        <f t="shared" si="27"/>
        <v>184201749.65094498</v>
      </c>
      <c r="BE19" s="182">
        <f t="shared" si="27"/>
        <v>181037741.71304965</v>
      </c>
      <c r="BF19" s="182">
        <f t="shared" si="27"/>
        <v>177873733.77515432</v>
      </c>
      <c r="BG19" s="182">
        <f t="shared" si="27"/>
        <v>174709725.83725902</v>
      </c>
      <c r="BH19" s="182">
        <f t="shared" si="27"/>
        <v>171545717.89936373</v>
      </c>
      <c r="BI19" s="182">
        <f t="shared" si="27"/>
        <v>176875613.58661079</v>
      </c>
      <c r="BJ19" s="182">
        <f t="shared" si="27"/>
        <v>173620266.50708628</v>
      </c>
      <c r="BK19" s="182">
        <f t="shared" si="27"/>
        <v>170364919.42756173</v>
      </c>
      <c r="BL19" s="182">
        <f t="shared" si="27"/>
        <v>167109572.34803718</v>
      </c>
      <c r="BM19" s="182">
        <f t="shared" si="27"/>
        <v>163854225.26851264</v>
      </c>
      <c r="BN19" s="182">
        <f t="shared" si="27"/>
        <v>160598878.18898809</v>
      </c>
      <c r="BO19" s="182">
        <f t="shared" si="27"/>
        <v>157343531.10946354</v>
      </c>
      <c r="BP19" s="182">
        <f t="shared" si="27"/>
        <v>154088184.029939</v>
      </c>
      <c r="BQ19" s="182">
        <f t="shared" si="27"/>
        <v>150832836.95041445</v>
      </c>
      <c r="BR19" s="182">
        <f t="shared" si="27"/>
        <v>147577489.8708899</v>
      </c>
      <c r="BS19" s="182">
        <f t="shared" si="27"/>
        <v>144322142.79136536</v>
      </c>
      <c r="BT19" s="182">
        <f t="shared" si="27"/>
        <v>141066795.71184081</v>
      </c>
      <c r="BU19" s="182">
        <f t="shared" si="27"/>
        <v>142981892.12827981</v>
      </c>
      <c r="BV19" s="182">
        <f t="shared" si="27"/>
        <v>139670944.71566862</v>
      </c>
      <c r="BW19" s="182">
        <f t="shared" si="27"/>
        <v>136359997.30305743</v>
      </c>
      <c r="BX19" s="182">
        <f t="shared" si="27"/>
        <v>133049049.89044625</v>
      </c>
      <c r="BY19" s="182">
        <f t="shared" ref="BY19:CG19" si="28">BY12+BY17+BY18</f>
        <v>129738102.47783506</v>
      </c>
      <c r="BZ19" s="182">
        <f t="shared" si="28"/>
        <v>126427155.06522387</v>
      </c>
      <c r="CA19" s="182">
        <f t="shared" si="28"/>
        <v>123116207.65261269</v>
      </c>
      <c r="CB19" s="182">
        <f t="shared" si="28"/>
        <v>119805260.2400015</v>
      </c>
      <c r="CC19" s="182">
        <f t="shared" si="28"/>
        <v>116494312.82739031</v>
      </c>
      <c r="CD19" s="182">
        <f t="shared" si="28"/>
        <v>113183365.41477913</v>
      </c>
      <c r="CE19" s="182">
        <f t="shared" si="28"/>
        <v>109872418.00216794</v>
      </c>
      <c r="CF19" s="182">
        <f t="shared" si="28"/>
        <v>106561470.58955675</v>
      </c>
      <c r="CG19" s="182">
        <f t="shared" si="28"/>
        <v>108265475.70931512</v>
      </c>
      <c r="CH19" s="181"/>
      <c r="CI19" s="183"/>
      <c r="CJ19" s="183"/>
      <c r="CK19" s="183"/>
      <c r="CL19" s="183"/>
      <c r="CM19" s="183"/>
      <c r="CN19" s="183"/>
      <c r="CO19" s="183"/>
      <c r="CP19" s="185"/>
      <c r="CQ19" s="185"/>
      <c r="CR19" s="185"/>
      <c r="CS19" s="185"/>
      <c r="CT19" s="185"/>
      <c r="CU19" s="185"/>
      <c r="CV19" s="183"/>
    </row>
    <row r="20" spans="1:101"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80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</row>
    <row r="21" spans="1:101">
      <c r="A21" s="177" t="s">
        <v>257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/>
      <c r="H21" s="182"/>
      <c r="I21" s="182"/>
      <c r="J21" s="182"/>
      <c r="K21" s="182"/>
      <c r="L21" s="182"/>
      <c r="M21" s="182">
        <v>1059467.1446097044</v>
      </c>
      <c r="N21" s="182">
        <v>1053052.1813856293</v>
      </c>
      <c r="O21" s="182">
        <v>1046637.2181615541</v>
      </c>
      <c r="P21" s="182">
        <v>1040222.2549374792</v>
      </c>
      <c r="Q21" s="182">
        <v>1033807.291713404</v>
      </c>
      <c r="R21" s="182">
        <v>1027392.3284893287</v>
      </c>
      <c r="S21" s="182">
        <v>1020977.3652652536</v>
      </c>
      <c r="T21" s="182">
        <v>1014562.4020411785</v>
      </c>
      <c r="U21" s="182">
        <v>1008147.4388171034</v>
      </c>
      <c r="V21" s="182">
        <v>1001732.4755930282</v>
      </c>
      <c r="W21" s="182">
        <v>995317.51236895297</v>
      </c>
      <c r="X21" s="182">
        <v>988902.54914487794</v>
      </c>
      <c r="Y21" s="182">
        <v>1087123.678875102</v>
      </c>
      <c r="Z21" s="182">
        <v>1080117.9929088817</v>
      </c>
      <c r="AA21" s="182">
        <v>1073112.3069426613</v>
      </c>
      <c r="AB21" s="182">
        <v>1066106.6209764408</v>
      </c>
      <c r="AC21" s="182">
        <v>1059100.9350102204</v>
      </c>
      <c r="AD21" s="182">
        <v>1052095.2490439999</v>
      </c>
      <c r="AE21" s="182">
        <v>1045089.5630777794</v>
      </c>
      <c r="AF21" s="182">
        <v>1038083.8771115588</v>
      </c>
      <c r="AG21" s="182">
        <v>1031078.1911453385</v>
      </c>
      <c r="AH21" s="182">
        <v>1024072.505179118</v>
      </c>
      <c r="AI21" s="182">
        <v>1017066.8192128976</v>
      </c>
      <c r="AJ21" s="182">
        <v>1010061.1332466771</v>
      </c>
      <c r="AK21" s="182">
        <v>1466370.9691509113</v>
      </c>
      <c r="AL21" s="182">
        <v>1456749.636825673</v>
      </c>
      <c r="AM21" s="182">
        <v>1447128.3045004343</v>
      </c>
      <c r="AN21" s="182">
        <v>1437506.9721751956</v>
      </c>
      <c r="AO21" s="182">
        <v>1427885.6398499568</v>
      </c>
      <c r="AP21" s="182">
        <v>1418264.3075247183</v>
      </c>
      <c r="AQ21" s="182">
        <v>1408642.9751994796</v>
      </c>
      <c r="AR21" s="182">
        <v>1399021.6428742409</v>
      </c>
      <c r="AS21" s="182">
        <v>1389400.3105490021</v>
      </c>
      <c r="AT21" s="182">
        <v>1379778.9782237636</v>
      </c>
      <c r="AU21" s="182">
        <v>1370157.6458985249</v>
      </c>
      <c r="AV21" s="182">
        <v>1360536.3135732864</v>
      </c>
      <c r="AW21" s="182">
        <v>1706731.1562178638</v>
      </c>
      <c r="AX21" s="182">
        <v>1695101.0647671332</v>
      </c>
      <c r="AY21" s="182">
        <v>1683470.9733164019</v>
      </c>
      <c r="AZ21" s="182">
        <v>1671840.8818656709</v>
      </c>
      <c r="BA21" s="182">
        <v>1660210.7904149396</v>
      </c>
      <c r="BB21" s="182">
        <v>1648580.6989642086</v>
      </c>
      <c r="BC21" s="182">
        <v>1636950.6075134773</v>
      </c>
      <c r="BD21" s="182">
        <v>1625320.5160627465</v>
      </c>
      <c r="BE21" s="182">
        <v>1613690.4246120153</v>
      </c>
      <c r="BF21" s="182">
        <v>1602060.3331612842</v>
      </c>
      <c r="BG21" s="182">
        <v>1590430.2417105529</v>
      </c>
      <c r="BH21" s="182">
        <v>1578800.1502598219</v>
      </c>
      <c r="BI21" s="182">
        <v>1634587.3327690801</v>
      </c>
      <c r="BJ21" s="182">
        <v>1622576.6373047894</v>
      </c>
      <c r="BK21" s="182">
        <v>1610565.9418404987</v>
      </c>
      <c r="BL21" s="182">
        <v>1598555.2463762078</v>
      </c>
      <c r="BM21" s="182">
        <v>1586544.5509119171</v>
      </c>
      <c r="BN21" s="182">
        <v>1574533.8554476264</v>
      </c>
      <c r="BO21" s="182">
        <v>1562523.1599833353</v>
      </c>
      <c r="BP21" s="182">
        <v>1550512.4645190446</v>
      </c>
      <c r="BQ21" s="182">
        <v>1538501.7690547539</v>
      </c>
      <c r="BR21" s="182">
        <v>1526491.0735904633</v>
      </c>
      <c r="BS21" s="182">
        <v>1514480.3781261723</v>
      </c>
      <c r="BT21" s="182">
        <v>1502469.6826618817</v>
      </c>
      <c r="BU21" s="182">
        <v>1531497.5038850436</v>
      </c>
      <c r="BV21" s="182">
        <v>1519255.1256005447</v>
      </c>
      <c r="BW21" s="182">
        <v>1507012.7473160459</v>
      </c>
      <c r="BX21" s="182">
        <v>1494770.3690315476</v>
      </c>
      <c r="BY21" s="182">
        <v>1482527.9907470488</v>
      </c>
      <c r="BZ21" s="182">
        <v>1470285.6124625502</v>
      </c>
      <c r="CA21" s="182">
        <v>1458043.2341780514</v>
      </c>
      <c r="CB21" s="182">
        <v>1445800.855893553</v>
      </c>
      <c r="CC21" s="182">
        <v>1433558.4776090542</v>
      </c>
      <c r="CD21" s="182">
        <v>1421316.0993245554</v>
      </c>
      <c r="CE21" s="182">
        <v>1409073.721040057</v>
      </c>
      <c r="CF21" s="182">
        <v>1396831.3427555582</v>
      </c>
      <c r="CG21" s="182">
        <v>1424393.328129051</v>
      </c>
      <c r="CH21" s="181">
        <v>15537211.617620874</v>
      </c>
      <c r="CI21" s="175">
        <v>12317874.696792891</v>
      </c>
      <c r="CJ21" s="175">
        <v>10218185.297245707</v>
      </c>
      <c r="CK21" s="175">
        <v>8144155.7505948255</v>
      </c>
      <c r="CL21" s="175">
        <v>3219336.9208279839</v>
      </c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1">
      <c r="A22" t="s">
        <v>256</v>
      </c>
      <c r="G22" s="32"/>
      <c r="CH22" s="180">
        <v>1059467.1446097044</v>
      </c>
      <c r="CI22" s="179">
        <v>7390724.8180757342</v>
      </c>
      <c r="CJ22" s="179">
        <v>6130911.1783474246</v>
      </c>
      <c r="CK22" s="179">
        <v>4886493.4503568951</v>
      </c>
      <c r="CL22" s="179">
        <v>1931602.1524967903</v>
      </c>
      <c r="CM22" s="1" t="s">
        <v>255</v>
      </c>
      <c r="CN22" s="1"/>
      <c r="CO22" s="1"/>
      <c r="CP22" s="1"/>
      <c r="CQ22" s="1"/>
      <c r="CR22" s="1"/>
      <c r="CS22" s="1"/>
      <c r="CT22" s="1"/>
      <c r="CU22" s="1"/>
      <c r="CV22" s="1"/>
    </row>
    <row r="23" spans="1:101">
      <c r="A23" t="s">
        <v>254</v>
      </c>
      <c r="G23" s="32"/>
      <c r="CH23" s="178">
        <v>16596678.762230579</v>
      </c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1">
      <c r="G24" s="32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1">
      <c r="A25" t="s">
        <v>251</v>
      </c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1">
      <c r="A26" s="177" t="s">
        <v>253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6"/>
      <c r="H26" s="176"/>
      <c r="I26" s="176"/>
      <c r="J26" s="176"/>
      <c r="K26" s="176"/>
      <c r="L26" s="176"/>
      <c r="M26" s="176">
        <v>3314197.1446097046</v>
      </c>
      <c r="N26" s="176">
        <v>1864986.1114821904</v>
      </c>
      <c r="O26" s="176">
        <v>1858571.1482581152</v>
      </c>
      <c r="P26" s="176">
        <v>1852156.1850340401</v>
      </c>
      <c r="Q26" s="176">
        <v>1845741.2218099651</v>
      </c>
      <c r="R26" s="176">
        <v>1839326.2585858898</v>
      </c>
      <c r="S26" s="176">
        <v>1832911.2953618146</v>
      </c>
      <c r="T26" s="176">
        <v>1826496.3321377395</v>
      </c>
      <c r="U26" s="176">
        <v>1820081.3689136645</v>
      </c>
      <c r="V26" s="176">
        <v>1813666.4056895892</v>
      </c>
      <c r="W26" s="176">
        <v>1807251.4424655139</v>
      </c>
      <c r="X26" s="176">
        <v>1800836.4792414389</v>
      </c>
      <c r="Y26" s="176">
        <v>1973824.6529708295</v>
      </c>
      <c r="Z26" s="176">
        <v>1966818.9670046093</v>
      </c>
      <c r="AA26" s="176">
        <v>1959813.2810383891</v>
      </c>
      <c r="AB26" s="176">
        <v>1952807.5950721684</v>
      </c>
      <c r="AC26" s="176">
        <v>1945801.9091059482</v>
      </c>
      <c r="AD26" s="176">
        <v>1938796.2231397275</v>
      </c>
      <c r="AE26" s="176">
        <v>1931790.537173507</v>
      </c>
      <c r="AF26" s="176">
        <v>1924784.8512072866</v>
      </c>
      <c r="AG26" s="176">
        <v>1917779.1652410661</v>
      </c>
      <c r="AH26" s="176">
        <v>1910773.4792748457</v>
      </c>
      <c r="AI26" s="176">
        <v>1903767.7933086252</v>
      </c>
      <c r="AJ26" s="176">
        <v>1896762.1073424048</v>
      </c>
      <c r="AK26" s="176">
        <v>2684131.0551757775</v>
      </c>
      <c r="AL26" s="176">
        <v>2674509.7228505393</v>
      </c>
      <c r="AM26" s="176">
        <v>2664888.3905253005</v>
      </c>
      <c r="AN26" s="176">
        <v>2655267.0582000618</v>
      </c>
      <c r="AO26" s="176">
        <v>2645645.7258748231</v>
      </c>
      <c r="AP26" s="176">
        <v>2636024.3935495848</v>
      </c>
      <c r="AQ26" s="176">
        <v>2626403.061224346</v>
      </c>
      <c r="AR26" s="176">
        <v>2616781.7288991073</v>
      </c>
      <c r="AS26" s="176">
        <v>2607160.3965738686</v>
      </c>
      <c r="AT26" s="176">
        <v>2597539.0642486298</v>
      </c>
      <c r="AU26" s="176">
        <v>2587917.7319233911</v>
      </c>
      <c r="AV26" s="176">
        <v>2578296.3995981524</v>
      </c>
      <c r="AW26" s="176">
        <v>3178737.3905694131</v>
      </c>
      <c r="AX26" s="176">
        <v>3167107.2991186827</v>
      </c>
      <c r="AY26" s="176">
        <v>3155477.2076679515</v>
      </c>
      <c r="AZ26" s="176">
        <v>3143847.1162172202</v>
      </c>
      <c r="BA26" s="176">
        <v>3132217.0247664889</v>
      </c>
      <c r="BB26" s="176">
        <v>3120586.9333157577</v>
      </c>
      <c r="BC26" s="176">
        <v>3108956.8418650264</v>
      </c>
      <c r="BD26" s="176">
        <v>3097326.7504142961</v>
      </c>
      <c r="BE26" s="176">
        <v>3085696.6589635648</v>
      </c>
      <c r="BF26" s="176">
        <v>3074066.5675128335</v>
      </c>
      <c r="BG26" s="176">
        <v>3062436.4760621022</v>
      </c>
      <c r="BH26" s="176">
        <v>3050806.384611371</v>
      </c>
      <c r="BI26" s="176">
        <v>3154766.1445377916</v>
      </c>
      <c r="BJ26" s="176">
        <v>3142755.4490735009</v>
      </c>
      <c r="BK26" s="176">
        <v>3130744.7536092103</v>
      </c>
      <c r="BL26" s="176">
        <v>3118734.0581449196</v>
      </c>
      <c r="BM26" s="176">
        <v>3106723.3626806289</v>
      </c>
      <c r="BN26" s="176">
        <v>3094712.6672163382</v>
      </c>
      <c r="BO26" s="176">
        <v>3082701.9717520466</v>
      </c>
      <c r="BP26" s="176">
        <v>3070691.2762877559</v>
      </c>
      <c r="BQ26" s="176">
        <v>3058680.5808234653</v>
      </c>
      <c r="BR26" s="176">
        <v>3046669.8853591746</v>
      </c>
      <c r="BS26" s="176">
        <v>3034659.1898948839</v>
      </c>
      <c r="BT26" s="176">
        <v>3022648.4944305932</v>
      </c>
      <c r="BU26" s="176">
        <v>3081000.1225372115</v>
      </c>
      <c r="BV26" s="176">
        <v>3068757.7442527125</v>
      </c>
      <c r="BW26" s="176">
        <v>3056515.3659682139</v>
      </c>
      <c r="BX26" s="176">
        <v>3044272.9876837153</v>
      </c>
      <c r="BY26" s="176">
        <v>3032030.6093992167</v>
      </c>
      <c r="BZ26" s="176">
        <v>3019788.2311147181</v>
      </c>
      <c r="CA26" s="176">
        <v>3007545.8528302191</v>
      </c>
      <c r="CB26" s="176">
        <v>2995303.474545721</v>
      </c>
      <c r="CC26" s="176">
        <v>2983061.0962612219</v>
      </c>
      <c r="CD26" s="176">
        <v>2970818.7179767233</v>
      </c>
      <c r="CE26" s="176">
        <v>2958576.3396922247</v>
      </c>
      <c r="CF26" s="176">
        <v>2946333.9614077262</v>
      </c>
      <c r="CG26" s="176">
        <v>3002337.8975933129</v>
      </c>
      <c r="CH26" s="176">
        <v>28015288.745065957</v>
      </c>
      <c r="CI26" s="175">
        <v>22135848.901950791</v>
      </c>
      <c r="CJ26" s="175">
        <v>18412291.642210484</v>
      </c>
      <c r="CK26" s="175">
        <v>14714394.23536648</v>
      </c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1">
      <c r="A27" t="s">
        <v>252</v>
      </c>
      <c r="CH27" s="42">
        <v>3314197.1446097046</v>
      </c>
    </row>
    <row r="28" spans="1:101" ht="15.75" thickBot="1">
      <c r="A28" t="s">
        <v>251</v>
      </c>
      <c r="CH28" s="174">
        <v>31329485.889675662</v>
      </c>
    </row>
    <row r="29" spans="1:101" ht="21.75" thickTop="1">
      <c r="J29" s="173" t="s">
        <v>231</v>
      </c>
    </row>
    <row r="30" spans="1:101">
      <c r="A30" s="155"/>
      <c r="L30" s="17" t="s">
        <v>249</v>
      </c>
      <c r="M30" s="684" t="s">
        <v>250</v>
      </c>
      <c r="N30" s="685"/>
      <c r="O30" s="686"/>
      <c r="P30" s="17" t="s">
        <v>249</v>
      </c>
    </row>
    <row r="31" spans="1:101">
      <c r="A31" s="155"/>
      <c r="B31" s="172">
        <v>43435</v>
      </c>
      <c r="C31" s="171"/>
      <c r="D31" s="171"/>
      <c r="E31" s="170"/>
      <c r="L31" s="33">
        <v>2018</v>
      </c>
      <c r="M31" s="33">
        <v>2019</v>
      </c>
      <c r="N31" s="33">
        <v>2020</v>
      </c>
      <c r="O31" s="33">
        <v>2021</v>
      </c>
      <c r="P31" s="33">
        <v>2021</v>
      </c>
    </row>
    <row r="32" spans="1:101">
      <c r="B32" s="153" t="s">
        <v>248</v>
      </c>
      <c r="C32" s="153" t="s">
        <v>247</v>
      </c>
      <c r="D32" s="153" t="s">
        <v>224</v>
      </c>
      <c r="E32" s="153" t="s">
        <v>246</v>
      </c>
      <c r="K32" s="17" t="str">
        <f>A11</f>
        <v>Closings</v>
      </c>
      <c r="L32" s="169">
        <f>L12</f>
        <v>151136752.75999999</v>
      </c>
      <c r="M32" s="169">
        <f>SUM(O11:Y11)</f>
        <v>46068497.356293887</v>
      </c>
      <c r="N32" s="169">
        <f>SUM(Z11:AK11)</f>
        <v>60260651.316770002</v>
      </c>
      <c r="O32" s="169">
        <f>SUM(AL11:AW11)</f>
        <v>46278860.604886301</v>
      </c>
      <c r="P32" s="169">
        <f>SUM(L32:O32)</f>
        <v>303744762.03795016</v>
      </c>
    </row>
    <row r="33" spans="1:18">
      <c r="A33" t="s">
        <v>242</v>
      </c>
      <c r="B33" s="34"/>
      <c r="C33" s="34"/>
      <c r="D33" s="34"/>
      <c r="E33" s="34"/>
      <c r="K33" s="17"/>
    </row>
    <row r="34" spans="1:18">
      <c r="A34" t="s">
        <v>198</v>
      </c>
      <c r="B34" s="34"/>
      <c r="C34" s="34"/>
      <c r="D34" s="34"/>
      <c r="E34" s="34"/>
      <c r="J34" s="168">
        <f>'GTZ Historical RB'!B70</f>
        <v>0.66190000000000004</v>
      </c>
      <c r="K34" s="17" t="s">
        <v>242</v>
      </c>
      <c r="L34" s="154">
        <f>L32*$J$34</f>
        <v>100037416.65184399</v>
      </c>
      <c r="M34" s="154">
        <f>M32*$J$34</f>
        <v>30492738.400130928</v>
      </c>
      <c r="N34" s="154">
        <f>N32*$J$34</f>
        <v>39886525.106570065</v>
      </c>
      <c r="O34" s="154">
        <f>O32*$J$34</f>
        <v>30631977.834374245</v>
      </c>
      <c r="P34" s="154">
        <f>P32*$J$34</f>
        <v>201048657.99291924</v>
      </c>
    </row>
    <row r="35" spans="1:18">
      <c r="A35" t="s">
        <v>240</v>
      </c>
      <c r="B35" s="34"/>
      <c r="C35" s="34"/>
      <c r="D35" s="34"/>
      <c r="E35" s="34"/>
      <c r="J35" s="168">
        <f>'GTZ Historical RB'!B71</f>
        <v>0.33809999999999996</v>
      </c>
      <c r="K35" s="17" t="s">
        <v>198</v>
      </c>
      <c r="L35" s="154">
        <f>$J$35*L32</f>
        <v>51099336.108155988</v>
      </c>
      <c r="M35" s="154">
        <f>$J$35*M32</f>
        <v>15575758.956162961</v>
      </c>
      <c r="N35" s="154">
        <f>$J$35*N32</f>
        <v>20374126.210199933</v>
      </c>
      <c r="O35" s="154">
        <f>$J$35*O32</f>
        <v>15646882.770512056</v>
      </c>
      <c r="P35" s="154">
        <f>$J$35*P32</f>
        <v>102696104.04503094</v>
      </c>
    </row>
    <row r="36" spans="1:18" ht="15.75" thickBot="1">
      <c r="A36" t="s">
        <v>228</v>
      </c>
      <c r="B36" s="152">
        <f>'GTZ Historical RB'!C38</f>
        <v>151136752.75999999</v>
      </c>
      <c r="C36" s="152">
        <f>'GTZ Historical RB'!G38</f>
        <v>-10536238.408867065</v>
      </c>
      <c r="D36" s="152">
        <v>-3159654</v>
      </c>
      <c r="E36" s="152">
        <v>134095441</v>
      </c>
      <c r="L36" s="167">
        <f>SUM(L34:L35)</f>
        <v>151136752.75999999</v>
      </c>
      <c r="M36" s="167">
        <f>SUM(M34:M35)</f>
        <v>46068497.356293887</v>
      </c>
      <c r="N36" s="167">
        <f>SUM(N34:N35)</f>
        <v>60260651.316770002</v>
      </c>
      <c r="O36" s="167">
        <f>SUM(O34:O35)</f>
        <v>46278860.604886301</v>
      </c>
      <c r="P36" s="167">
        <f>SUM(P34:P35)</f>
        <v>303744762.03795016</v>
      </c>
    </row>
    <row r="37" spans="1:18" ht="15.75" thickTop="1"/>
    <row r="38" spans="1:18" ht="21">
      <c r="J38" s="166"/>
      <c r="K38" s="165"/>
      <c r="L38" s="165"/>
      <c r="M38" s="165"/>
      <c r="N38" s="165"/>
      <c r="O38" s="165"/>
      <c r="P38" s="165"/>
    </row>
    <row r="39" spans="1:18">
      <c r="B39" s="164" t="s">
        <v>245</v>
      </c>
      <c r="C39" s="153" t="s">
        <v>244</v>
      </c>
      <c r="D39" s="153" t="s">
        <v>28</v>
      </c>
      <c r="J39" s="151" t="s">
        <v>186</v>
      </c>
      <c r="K39" t="s">
        <v>243</v>
      </c>
      <c r="L39" s="163">
        <f>B43</f>
        <v>9743207.1611587331</v>
      </c>
      <c r="M39" s="160">
        <f>SUM(N13:Y13)</f>
        <v>22564971.90454473</v>
      </c>
      <c r="N39" s="160">
        <f>SUM(Z13:AK13)</f>
        <v>25278371.382419754</v>
      </c>
      <c r="O39" s="160">
        <f>SUM(AL13:AW13)</f>
        <v>32665309.143767212</v>
      </c>
      <c r="P39" s="162"/>
    </row>
    <row r="40" spans="1:18">
      <c r="A40" t="s">
        <v>242</v>
      </c>
      <c r="B40" s="34"/>
      <c r="J40" s="151" t="str">
        <f>J39</f>
        <v xml:space="preserve">Total </v>
      </c>
      <c r="K40" t="s">
        <v>241</v>
      </c>
      <c r="L40" s="161">
        <f>M17</f>
        <v>-10536238.408867065</v>
      </c>
      <c r="M40" s="161">
        <f>L40-M39</f>
        <v>-33101210.313411795</v>
      </c>
      <c r="N40" s="161">
        <f>M40-N39</f>
        <v>-58379581.695831552</v>
      </c>
      <c r="O40" s="161">
        <f>N40-O39</f>
        <v>-91044890.83959876</v>
      </c>
      <c r="P40" s="161">
        <f>AW17-O40</f>
        <v>0</v>
      </c>
    </row>
    <row r="41" spans="1:18">
      <c r="A41" t="s">
        <v>198</v>
      </c>
      <c r="B41" s="34"/>
      <c r="L41" s="160"/>
      <c r="M41" s="160"/>
      <c r="N41" s="160"/>
      <c r="O41" s="160"/>
      <c r="P41" s="160"/>
    </row>
    <row r="42" spans="1:18">
      <c r="A42" t="s">
        <v>240</v>
      </c>
      <c r="B42" s="34"/>
      <c r="J42" s="151" t="str">
        <f>K34</f>
        <v xml:space="preserve">Electric </v>
      </c>
      <c r="K42" t="str">
        <f>K39</f>
        <v>AMORT</v>
      </c>
      <c r="L42" s="157">
        <f>'GTZ Historical RB'!E59</f>
        <v>6449028.8199709654</v>
      </c>
      <c r="M42" s="157">
        <f t="shared" ref="M42:O43" si="29">$J$34*M39</f>
        <v>14935754.903618157</v>
      </c>
      <c r="N42" s="157">
        <f t="shared" si="29"/>
        <v>16731754.018023636</v>
      </c>
      <c r="O42" s="420">
        <f t="shared" si="29"/>
        <v>21621168.12225952</v>
      </c>
      <c r="P42" s="156">
        <f>SUM(L42:O42)</f>
        <v>59737705.863872282</v>
      </c>
    </row>
    <row r="43" spans="1:18" ht="15.75" thickBot="1">
      <c r="A43" t="s">
        <v>228</v>
      </c>
      <c r="B43" s="152">
        <f>'GTZ Historical RB'!E54</f>
        <v>9743207.1611587331</v>
      </c>
      <c r="C43" s="159">
        <v>15.168653458295511</v>
      </c>
      <c r="D43" s="18">
        <v>811933.93009656109</v>
      </c>
      <c r="J43" s="151" t="str">
        <f>J42</f>
        <v xml:space="preserve">Electric </v>
      </c>
      <c r="K43" t="str">
        <f>K40</f>
        <v>RSRV</v>
      </c>
      <c r="L43" s="157">
        <f>$J$34*L40</f>
        <v>-6973936.2028291104</v>
      </c>
      <c r="M43" s="157">
        <f t="shared" si="29"/>
        <v>-21909691.106447268</v>
      </c>
      <c r="N43" s="157">
        <f t="shared" si="29"/>
        <v>-38641445.124470904</v>
      </c>
      <c r="O43" s="157">
        <f t="shared" si="29"/>
        <v>-60262613.246730424</v>
      </c>
      <c r="P43" s="156"/>
    </row>
    <row r="44" spans="1:18" ht="15.75" thickTop="1">
      <c r="A44" t="s">
        <v>239</v>
      </c>
      <c r="C44" s="158">
        <v>6.5925429884029343E-2</v>
      </c>
      <c r="J44" s="151"/>
      <c r="L44" s="157"/>
      <c r="M44" s="157"/>
      <c r="N44" s="157"/>
      <c r="O44" s="157"/>
      <c r="P44" s="156"/>
    </row>
    <row r="45" spans="1:18">
      <c r="J45" s="151" t="str">
        <f>K35</f>
        <v>Gas</v>
      </c>
      <c r="K45" t="str">
        <f>K42</f>
        <v>AMORT</v>
      </c>
      <c r="L45" s="154">
        <f>'GTZ Historical RB'!E64</f>
        <v>3294178.3411877672</v>
      </c>
      <c r="M45" s="154">
        <f t="shared" ref="M45:O46" si="30">$J$35*M39</f>
        <v>7629217.0009265719</v>
      </c>
      <c r="N45" s="154">
        <f t="shared" si="30"/>
        <v>8546617.3643961176</v>
      </c>
      <c r="O45" s="154">
        <f t="shared" si="30"/>
        <v>11044141.021507693</v>
      </c>
      <c r="P45" s="156">
        <f>SUM(L45:O45)</f>
        <v>30514153.72801815</v>
      </c>
    </row>
    <row r="46" spans="1:18">
      <c r="A46" s="155" t="s">
        <v>238</v>
      </c>
      <c r="J46" s="151" t="str">
        <f>J45</f>
        <v>Gas</v>
      </c>
      <c r="K46" t="str">
        <f>K43</f>
        <v>RSRV</v>
      </c>
      <c r="L46" s="154">
        <f>$J$35*L40</f>
        <v>-3562302.206037954</v>
      </c>
      <c r="M46" s="154">
        <f t="shared" si="30"/>
        <v>-11191519.206964526</v>
      </c>
      <c r="N46" s="154">
        <f t="shared" si="30"/>
        <v>-19738136.571360644</v>
      </c>
      <c r="O46" s="154">
        <f t="shared" si="30"/>
        <v>-30782277.592868336</v>
      </c>
    </row>
    <row r="47" spans="1:18">
      <c r="A47" s="61" t="s">
        <v>237</v>
      </c>
      <c r="B47" s="153" t="s">
        <v>236</v>
      </c>
      <c r="C47" s="153" t="s">
        <v>235</v>
      </c>
      <c r="D47" s="153" t="s">
        <v>228</v>
      </c>
      <c r="J47" s="151"/>
    </row>
    <row r="48" spans="1:18">
      <c r="A48" t="s">
        <v>234</v>
      </c>
      <c r="B48" s="34">
        <v>11536</v>
      </c>
      <c r="C48" s="34">
        <v>26861</v>
      </c>
      <c r="D48" s="34">
        <v>38397</v>
      </c>
      <c r="H48" s="414"/>
      <c r="I48" s="414"/>
      <c r="J48" s="415"/>
      <c r="K48" s="414"/>
      <c r="L48" s="416" t="s">
        <v>404</v>
      </c>
      <c r="M48" s="416">
        <v>2019</v>
      </c>
      <c r="N48" s="416">
        <v>2020</v>
      </c>
      <c r="O48" s="416">
        <v>2021</v>
      </c>
      <c r="P48" s="417" t="s">
        <v>405</v>
      </c>
      <c r="Q48" s="416"/>
      <c r="R48" s="414"/>
    </row>
    <row r="49" spans="1:20">
      <c r="A49" t="s">
        <v>233</v>
      </c>
      <c r="B49" s="34">
        <v>6926</v>
      </c>
      <c r="C49" s="34">
        <v>3012</v>
      </c>
      <c r="D49" s="34">
        <v>9938</v>
      </c>
      <c r="J49" s="151"/>
      <c r="K49" s="151" t="s">
        <v>408</v>
      </c>
      <c r="L49" s="418"/>
      <c r="M49" s="440">
        <f>M62</f>
        <v>46068497.356293887</v>
      </c>
      <c r="N49" s="418">
        <f>+N36</f>
        <v>60260651.316770002</v>
      </c>
      <c r="O49" s="418">
        <f>+O36</f>
        <v>46278860.604886301</v>
      </c>
      <c r="P49" s="419"/>
      <c r="Q49" s="413"/>
    </row>
    <row r="50" spans="1:20">
      <c r="A50" t="s">
        <v>232</v>
      </c>
      <c r="B50" s="34">
        <v>9065</v>
      </c>
      <c r="C50" s="34">
        <v>1346</v>
      </c>
      <c r="D50" s="34">
        <v>10411</v>
      </c>
      <c r="J50" s="151"/>
      <c r="K50" s="151" t="s">
        <v>407</v>
      </c>
      <c r="L50" s="44">
        <f>+L36</f>
        <v>151136752.75999999</v>
      </c>
      <c r="M50" s="44">
        <f>+L50+M49</f>
        <v>197205250.11629388</v>
      </c>
      <c r="N50" s="44">
        <f>+M50+N49</f>
        <v>257465901.43306386</v>
      </c>
      <c r="O50" s="44">
        <f>+N50+O49</f>
        <v>303744762.03795016</v>
      </c>
      <c r="P50" s="44"/>
      <c r="R50" s="581" t="s">
        <v>321</v>
      </c>
      <c r="T50" s="574"/>
    </row>
    <row r="51" spans="1:20" ht="15.75" thickBot="1">
      <c r="A51" t="s">
        <v>228</v>
      </c>
      <c r="B51" s="152">
        <v>27527</v>
      </c>
      <c r="C51" s="152">
        <v>31219</v>
      </c>
      <c r="D51" s="152">
        <v>58746</v>
      </c>
      <c r="J51" s="151"/>
      <c r="K51" s="151" t="s">
        <v>406</v>
      </c>
      <c r="L51" s="44"/>
      <c r="M51" s="44"/>
      <c r="N51" s="44">
        <f>+M50+(4*N49/12)</f>
        <v>217292133.88855055</v>
      </c>
      <c r="O51" s="44">
        <f>+N50+(4*O49/12)</f>
        <v>272892188.3013593</v>
      </c>
      <c r="R51" s="575">
        <f>L12</f>
        <v>151136752.75999999</v>
      </c>
      <c r="S51" s="576" t="s">
        <v>277</v>
      </c>
    </row>
    <row r="52" spans="1:20" ht="15.75" thickTop="1">
      <c r="L52" s="44"/>
      <c r="M52" s="44"/>
      <c r="N52" s="418"/>
      <c r="O52" s="418"/>
      <c r="P52" s="418">
        <f>AVERAGE(N51:O51)</f>
        <v>245092161.09495491</v>
      </c>
      <c r="R52" s="582">
        <f>S2</f>
        <v>32459112.789999992</v>
      </c>
      <c r="S52" s="576" t="s">
        <v>450</v>
      </c>
    </row>
    <row r="53" spans="1:20">
      <c r="K53" s="151" t="s">
        <v>75</v>
      </c>
      <c r="M53" s="44">
        <f>+M39</f>
        <v>22564971.90454473</v>
      </c>
      <c r="N53" s="44">
        <f>+N39</f>
        <v>25278371.382419754</v>
      </c>
      <c r="O53" s="44">
        <f>+O39</f>
        <v>32665309.143767212</v>
      </c>
      <c r="P53" s="44"/>
      <c r="R53" s="578">
        <f>SUM(R51:R52)</f>
        <v>183595865.54999998</v>
      </c>
      <c r="S53" s="579" t="s">
        <v>448</v>
      </c>
    </row>
    <row r="54" spans="1:20">
      <c r="K54" s="151" t="s">
        <v>409</v>
      </c>
      <c r="L54" s="44">
        <f>+L40</f>
        <v>-10536238.408867065</v>
      </c>
      <c r="M54" s="223">
        <f>+L54-M53</f>
        <v>-33101210.313411795</v>
      </c>
      <c r="N54" s="44">
        <f>+M54-N53</f>
        <v>-58379581.695831552</v>
      </c>
      <c r="O54" s="44">
        <f>+N54-O53</f>
        <v>-91044890.83959876</v>
      </c>
      <c r="P54" s="44"/>
      <c r="R54" s="577"/>
      <c r="S54" s="574" t="s">
        <v>451</v>
      </c>
    </row>
    <row r="55" spans="1:20">
      <c r="K55" s="151" t="s">
        <v>406</v>
      </c>
      <c r="L55" s="44"/>
      <c r="M55" s="44"/>
      <c r="N55" s="44">
        <f>+M54-(4*N53/12)</f>
        <v>-41527334.107551709</v>
      </c>
      <c r="O55" s="44">
        <f>+N54-(4*O53/12)</f>
        <v>-69268018.077087283</v>
      </c>
      <c r="P55" s="44"/>
      <c r="R55" s="577">
        <f>M61</f>
        <v>13609384.566293899</v>
      </c>
      <c r="S55" s="576" t="s">
        <v>449</v>
      </c>
    </row>
    <row r="56" spans="1:20">
      <c r="L56" s="44"/>
      <c r="M56" s="44"/>
      <c r="N56" s="418"/>
      <c r="O56" s="418"/>
      <c r="P56" s="418">
        <f>AVERAGE(N55:O55)</f>
        <v>-55397676.092319496</v>
      </c>
      <c r="R56" s="582">
        <f>N32/12*4</f>
        <v>20086883.772256669</v>
      </c>
      <c r="S56" s="576" t="s">
        <v>444</v>
      </c>
    </row>
    <row r="57" spans="1:20">
      <c r="R57" s="578">
        <f>SUM(R53:R56)</f>
        <v>217292133.88855055</v>
      </c>
      <c r="S57" s="576" t="s">
        <v>445</v>
      </c>
    </row>
    <row r="58" spans="1:20">
      <c r="K58" s="151" t="s">
        <v>2</v>
      </c>
      <c r="N58" s="44">
        <f>+N39*8/12</f>
        <v>16852247.588279836</v>
      </c>
      <c r="O58" s="44">
        <f>+O39*4/12</f>
        <v>10888436.381255737</v>
      </c>
      <c r="P58" s="44">
        <f>SUM(N58:O58)</f>
        <v>27740683.969535574</v>
      </c>
      <c r="R58" s="575">
        <f>N32/12*8</f>
        <v>40173767.544513337</v>
      </c>
      <c r="S58" s="576" t="s">
        <v>447</v>
      </c>
    </row>
    <row r="59" spans="1:20">
      <c r="R59" s="582">
        <f>O32/12*4</f>
        <v>15426286.868295433</v>
      </c>
      <c r="S59" s="576" t="s">
        <v>443</v>
      </c>
    </row>
    <row r="60" spans="1:20">
      <c r="M60" s="439">
        <f>S2</f>
        <v>32459112.789999992</v>
      </c>
      <c r="N60" s="424" t="s">
        <v>440</v>
      </c>
      <c r="R60" s="578">
        <f>SUM(R57:R59)</f>
        <v>272892188.30135936</v>
      </c>
      <c r="S60" s="579" t="s">
        <v>446</v>
      </c>
    </row>
    <row r="61" spans="1:20">
      <c r="M61" s="439">
        <f>SUM(T11:Y11)</f>
        <v>13609384.566293899</v>
      </c>
      <c r="N61" s="424" t="s">
        <v>442</v>
      </c>
      <c r="R61" s="683">
        <f>AVERAGE(R57,R60)</f>
        <v>245092161.09495497</v>
      </c>
      <c r="S61" s="579" t="s">
        <v>452</v>
      </c>
    </row>
    <row r="62" spans="1:20">
      <c r="M62" s="439">
        <f>SUM(M60:M61)</f>
        <v>46068497.356293887</v>
      </c>
      <c r="N62" s="424" t="s">
        <v>441</v>
      </c>
      <c r="R62" s="575">
        <f>R61-R53</f>
        <v>61496295.544954985</v>
      </c>
      <c r="S62" s="580" t="s">
        <v>294</v>
      </c>
    </row>
  </sheetData>
  <mergeCells count="1">
    <mergeCell ref="M30:O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B29" sqref="B29"/>
    </sheetView>
  </sheetViews>
  <sheetFormatPr defaultRowHeight="15"/>
  <cols>
    <col min="1" max="1" width="10.7109375" bestFit="1" customWidth="1"/>
    <col min="2" max="4" width="12.5703125" bestFit="1" customWidth="1"/>
  </cols>
  <sheetData>
    <row r="1" spans="1:4">
      <c r="A1" t="s">
        <v>193</v>
      </c>
    </row>
    <row r="4" spans="1:4">
      <c r="B4" s="17" t="s">
        <v>192</v>
      </c>
      <c r="C4" s="17" t="s">
        <v>28</v>
      </c>
      <c r="D4" s="17"/>
    </row>
    <row r="5" spans="1:4">
      <c r="A5" s="70" t="s">
        <v>7</v>
      </c>
      <c r="B5" s="70" t="s">
        <v>191</v>
      </c>
      <c r="C5" s="70" t="s">
        <v>75</v>
      </c>
      <c r="D5" s="17"/>
    </row>
    <row r="6" spans="1:4">
      <c r="A6" s="31">
        <v>42766</v>
      </c>
      <c r="B6" s="34">
        <f>SUMIF('Monthly Deprec'!$C$5:$C$55,A6,'Monthly Deprec'!$J$5:$J$55)</f>
        <v>1000612.26</v>
      </c>
      <c r="C6" s="34">
        <f>'Monthly Deprec'!K56</f>
        <v>27794.785000000003</v>
      </c>
      <c r="D6" s="34"/>
    </row>
    <row r="7" spans="1:4">
      <c r="A7" s="31">
        <v>42794</v>
      </c>
      <c r="B7" s="4">
        <f>SUMIF('Monthly Deprec'!$C$5:$C$55,A7,'Monthly Deprec'!$J$5:$J$55)+B6</f>
        <v>1000612.26</v>
      </c>
      <c r="C7" s="4">
        <f>'Monthly Deprec'!L56</f>
        <v>27794.785000000003</v>
      </c>
      <c r="D7" s="4"/>
    </row>
    <row r="8" spans="1:4">
      <c r="A8" s="31">
        <v>42825</v>
      </c>
      <c r="B8" s="4">
        <f>SUMIF('Monthly Deprec'!$C$5:$C$55,A8,'Monthly Deprec'!$J$5:$J$55)+B7</f>
        <v>2821592.99</v>
      </c>
      <c r="C8" s="4">
        <f>'Monthly Deprec'!M56</f>
        <v>27794.785000000003</v>
      </c>
      <c r="D8" s="4"/>
    </row>
    <row r="9" spans="1:4">
      <c r="A9" s="31">
        <v>42855</v>
      </c>
      <c r="B9" s="4">
        <f>SUMIF('Monthly Deprec'!$C$5:$C$55,A9,'Monthly Deprec'!$J$5:$J$55)+B8</f>
        <v>2821592.99</v>
      </c>
      <c r="C9" s="4">
        <f>'Monthly Deprec'!N56</f>
        <v>78377.583055555544</v>
      </c>
      <c r="D9" s="4"/>
    </row>
    <row r="10" spans="1:4">
      <c r="A10" s="31">
        <v>42886</v>
      </c>
      <c r="B10" s="4">
        <f>SUMIF('Monthly Deprec'!$C$5:$C$55,A10,'Monthly Deprec'!$J$5:$J$55)+B9</f>
        <v>2821592.99</v>
      </c>
      <c r="C10" s="4">
        <f>'Monthly Deprec'!O56</f>
        <v>78377.583055555544</v>
      </c>
      <c r="D10" s="4"/>
    </row>
    <row r="11" spans="1:4">
      <c r="A11" s="31">
        <v>42916</v>
      </c>
      <c r="B11" s="4">
        <f>SUMIF('Monthly Deprec'!$C$5:$C$55,A11,'Monthly Deprec'!$J$5:$J$55)+B10</f>
        <v>2843278.64</v>
      </c>
      <c r="C11" s="4">
        <f>'Monthly Deprec'!P56</f>
        <v>78979.96222222221</v>
      </c>
      <c r="D11" s="4"/>
    </row>
    <row r="12" spans="1:4">
      <c r="A12" s="31">
        <v>42947</v>
      </c>
      <c r="B12" s="4">
        <f>SUMIF('Monthly Deprec'!$C$5:$C$55,A12,'Monthly Deprec'!$J$5:$J$55)+B11</f>
        <v>2843278.64</v>
      </c>
      <c r="C12" s="4">
        <f>'Monthly Deprec'!Q56</f>
        <v>78979.96222222221</v>
      </c>
      <c r="D12" s="4"/>
    </row>
    <row r="13" spans="1:4">
      <c r="A13" s="31">
        <v>42978</v>
      </c>
      <c r="B13" s="4">
        <f>SUMIF('Monthly Deprec'!$C$5:$C$55,A13,'Monthly Deprec'!$J$5:$J$55)+B12</f>
        <v>2843278.64</v>
      </c>
      <c r="C13" s="4">
        <f>'Monthly Deprec'!R56</f>
        <v>78979.96222222221</v>
      </c>
      <c r="D13" s="4"/>
    </row>
    <row r="14" spans="1:4">
      <c r="A14" s="31">
        <v>43008</v>
      </c>
      <c r="B14" s="4">
        <f>SUMIF('Monthly Deprec'!$C$5:$C$55,A14,'Monthly Deprec'!$J$5:$J$55)+B13</f>
        <v>2843278.64</v>
      </c>
      <c r="C14" s="4">
        <f>'Monthly Deprec'!S56</f>
        <v>78979.96222222221</v>
      </c>
      <c r="D14" s="4"/>
    </row>
    <row r="15" spans="1:4">
      <c r="A15" s="31">
        <v>43039</v>
      </c>
      <c r="B15" s="4">
        <f>SUMIF('Monthly Deprec'!$C$5:$C$55,A15,'Monthly Deprec'!$J$5:$J$55)+B14</f>
        <v>2843278.64</v>
      </c>
      <c r="C15" s="4">
        <f>'Monthly Deprec'!T56</f>
        <v>78979.96222222221</v>
      </c>
      <c r="D15" s="4"/>
    </row>
    <row r="16" spans="1:4">
      <c r="A16" s="31">
        <v>43069</v>
      </c>
      <c r="B16" s="4">
        <f>SUMIF('Monthly Deprec'!$C$5:$C$55,A16,'Monthly Deprec'!$J$5:$J$55)+B15</f>
        <v>2850956.49</v>
      </c>
      <c r="C16" s="4">
        <f>'Monthly Deprec'!U56</f>
        <v>78979.96222222221</v>
      </c>
      <c r="D16" s="4"/>
    </row>
    <row r="17" spans="1:4">
      <c r="A17" s="31">
        <v>43100</v>
      </c>
      <c r="B17" s="4">
        <f>SUMIF('Monthly Deprec'!$C$5:$C$55,A17,'Monthly Deprec'!$J$5:$J$55)+B16</f>
        <v>14225710.219999999</v>
      </c>
      <c r="C17" s="4">
        <f>'Monthly Deprec'!V56</f>
        <v>79011.953263888878</v>
      </c>
      <c r="D17" s="4"/>
    </row>
    <row r="18" spans="1:4">
      <c r="A18" s="31">
        <v>43131</v>
      </c>
      <c r="B18" s="4">
        <f>SUMIF('Monthly Deprec'!$C$5:$C$55,A18,'Monthly Deprec'!$J$5:$J$55)+B17</f>
        <v>14225710.219999999</v>
      </c>
      <c r="C18" s="4">
        <f>'Monthly Deprec'!W56</f>
        <v>356156.80920833326</v>
      </c>
      <c r="D18" s="4"/>
    </row>
    <row r="19" spans="1:4">
      <c r="A19" s="31">
        <v>43159</v>
      </c>
      <c r="B19" s="4">
        <f>SUMIF('Monthly Deprec'!$C$5:$C$55,A19,'Monthly Deprec'!$J$5:$J$55)+B18</f>
        <v>14225710.219999999</v>
      </c>
      <c r="C19" s="4">
        <f>'Monthly Deprec'!X56</f>
        <v>356156.80920833326</v>
      </c>
      <c r="D19" s="4"/>
    </row>
    <row r="20" spans="1:4">
      <c r="A20" s="31">
        <v>43190</v>
      </c>
      <c r="B20" s="4">
        <f>SUMIF('Monthly Deprec'!$C$5:$C$55,A20,'Monthly Deprec'!$J$5:$J$55)+B19</f>
        <v>14385367.18</v>
      </c>
      <c r="C20" s="4">
        <f>'Monthly Deprec'!Y56</f>
        <v>356156.80920833326</v>
      </c>
      <c r="D20" s="4"/>
    </row>
    <row r="21" spans="1:4">
      <c r="A21" s="31">
        <v>43220</v>
      </c>
      <c r="B21" s="4">
        <f>SUMIF('Monthly Deprec'!$C$5:$C$55,A21,'Monthly Deprec'!$J$5:$J$55)+B20</f>
        <v>18180267.780000001</v>
      </c>
      <c r="C21" s="4">
        <f>'Monthly Deprec'!Z56</f>
        <v>466005.63031944435</v>
      </c>
      <c r="D21" s="4"/>
    </row>
    <row r="22" spans="1:4">
      <c r="A22" s="31">
        <v>43251</v>
      </c>
      <c r="B22" s="4">
        <f>SUMIF('Monthly Deprec'!$C$5:$C$55,A22,'Monthly Deprec'!$J$5:$J$55)+B21</f>
        <v>18180267.780000001</v>
      </c>
      <c r="C22" s="4">
        <f>'Monthly Deprec'!AA56</f>
        <v>466005.63031944435</v>
      </c>
      <c r="D22" s="4"/>
    </row>
    <row r="23" spans="1:4">
      <c r="A23" s="31">
        <v>43281</v>
      </c>
      <c r="B23" s="4">
        <f>SUMIF('Monthly Deprec'!$C$5:$C$55,A23,'Monthly Deprec'!$J$5:$J$55)+B22</f>
        <v>19129030.460000001</v>
      </c>
      <c r="C23" s="4">
        <f>'Monthly Deprec'!AB56</f>
        <v>487339.37309722212</v>
      </c>
      <c r="D23" s="4"/>
    </row>
    <row r="24" spans="1:4">
      <c r="A24" s="31">
        <v>43312</v>
      </c>
      <c r="B24" s="4">
        <f>SUMIF('Monthly Deprec'!$C$5:$C$55,A24,'Monthly Deprec'!$J$5:$J$55)+B23</f>
        <v>19129030.460000001</v>
      </c>
      <c r="C24" s="4">
        <f>'Monthly Deprec'!AC56</f>
        <v>492360.14920833323</v>
      </c>
      <c r="D24" s="4"/>
    </row>
    <row r="25" spans="1:4">
      <c r="A25" s="31">
        <v>43343</v>
      </c>
      <c r="B25" s="4">
        <f>SUMIF('Monthly Deprec'!$C$5:$C$55,A25,'Monthly Deprec'!$J$5:$J$55)+B24</f>
        <v>19129030.460000001</v>
      </c>
      <c r="C25" s="4">
        <f>'Monthly Deprec'!AD56</f>
        <v>492360.14920833323</v>
      </c>
      <c r="D25" s="4"/>
    </row>
    <row r="26" spans="1:4">
      <c r="A26" s="31">
        <v>43373</v>
      </c>
      <c r="B26" s="4">
        <f>SUMIF('Monthly Deprec'!$C$5:$C$55,A26,'Monthly Deprec'!$J$5:$J$55)+B25</f>
        <v>21840583.530000001</v>
      </c>
      <c r="C26" s="4">
        <f>'Monthly Deprec'!AE56</f>
        <v>492360.14920833323</v>
      </c>
      <c r="D26" s="4"/>
    </row>
    <row r="27" spans="1:4">
      <c r="A27" s="31">
        <v>43404</v>
      </c>
      <c r="B27" s="4">
        <f>SUMIF('Monthly Deprec'!$C$5:$C$55,A27,'Monthly Deprec'!$J$5:$J$55)+B26</f>
        <v>139767461.56999999</v>
      </c>
      <c r="C27" s="4">
        <f>'Monthly Deprec'!AF56</f>
        <v>1491731.8160972225</v>
      </c>
      <c r="D27" s="4"/>
    </row>
    <row r="28" spans="1:4">
      <c r="A28" s="31">
        <v>43434</v>
      </c>
      <c r="B28" s="4">
        <f>SUMIF('Monthly Deprec'!$C$5:$C$55,A28,'Monthly Deprec'!$J$5:$J$55)+B27</f>
        <v>139767461.56999999</v>
      </c>
      <c r="C28" s="4">
        <f>'Monthly Deprec'!AG56</f>
        <v>2031844.2540099213</v>
      </c>
      <c r="D28" s="4"/>
    </row>
    <row r="29" spans="1:4">
      <c r="A29" s="31">
        <v>43465</v>
      </c>
      <c r="B29" s="412">
        <f>SUMIF('Monthly Deprec'!$C$5:$C$55,A29,'Monthly Deprec'!$J$5:$J$55)+B28</f>
        <v>151136752.75999999</v>
      </c>
      <c r="C29" s="4">
        <f>'Monthly Deprec'!AH56</f>
        <v>2254729.582065478</v>
      </c>
      <c r="D29" s="4"/>
    </row>
    <row r="30" spans="1:4">
      <c r="A30" s="31">
        <v>43496</v>
      </c>
      <c r="B30" s="4">
        <f>SUMIF('Monthly Deprec'!$C$5:$C$55,A30,'Monthly Deprec'!$J$5:$J$55)+B29</f>
        <v>151136752.75999999</v>
      </c>
      <c r="C30" s="4">
        <f>'Monthly Deprec'!AI56</f>
        <v>2347657.898176589</v>
      </c>
      <c r="D30" s="4"/>
    </row>
    <row r="31" spans="1:4">
      <c r="A31" s="31">
        <v>43524</v>
      </c>
      <c r="B31" s="4">
        <f>SUMIF('Monthly Deprec'!$C$5:$C$55,A31,'Monthly Deprec'!$J$5:$J$55)+B30</f>
        <v>168867510.00999999</v>
      </c>
      <c r="C31" s="4">
        <f>'Monthly Deprec'!AJ56</f>
        <v>2444505.1820472558</v>
      </c>
      <c r="D31" s="4"/>
    </row>
    <row r="32" spans="1:4">
      <c r="A32" s="31">
        <v>43555</v>
      </c>
      <c r="B32" s="4">
        <f>SUMIF('Monthly Deprec'!$C$5:$C$55,A32,'Monthly Deprec'!$J$5:$J$55)+B31</f>
        <v>181906865.54999998</v>
      </c>
      <c r="C32" s="4">
        <f>'Monthly Deprec'!AK56</f>
        <v>2615378.9388239849</v>
      </c>
      <c r="D32" s="4"/>
    </row>
    <row r="33" spans="1:4">
      <c r="A33" s="31">
        <v>43585</v>
      </c>
      <c r="B33" s="4">
        <f>SUMIF('Monthly Deprec'!$C$5:$C$55,A33,'Monthly Deprec'!$J$5:$J$55)+B32</f>
        <v>182772865.54999998</v>
      </c>
      <c r="C33" s="4">
        <f>'Monthly Deprec'!AL56</f>
        <v>2977583.2593795406</v>
      </c>
      <c r="D33" s="4"/>
    </row>
    <row r="34" spans="1:4">
      <c r="A34" s="31">
        <v>43616</v>
      </c>
      <c r="B34" s="4">
        <f>SUMIF('Monthly Deprec'!$C$5:$C$55,A34,'Monthly Deprec'!$J$5:$J$55)+B33</f>
        <v>182772865.54999998</v>
      </c>
      <c r="C34" s="4">
        <f>'Monthly Deprec'!AM56</f>
        <v>3001638.8149350961</v>
      </c>
      <c r="D34" s="4"/>
    </row>
    <row r="35" spans="1:4">
      <c r="A35" s="31">
        <v>43646</v>
      </c>
      <c r="B35" s="4">
        <f>SUMIF('Monthly Deprec'!$C$5:$C$55,A35,'Monthly Deprec'!$J$5:$J$55)+B34</f>
        <v>183595865.54999998</v>
      </c>
      <c r="C35" s="4">
        <f>'Monthly Deprec'!AN56</f>
        <v>3008497.1482684296</v>
      </c>
      <c r="D35" s="4"/>
    </row>
    <row r="36" spans="1:4">
      <c r="A36" s="31">
        <v>43677</v>
      </c>
      <c r="B36" s="4">
        <f>SUMIF('Monthly Deprec'!$C$5:$C$55,A36,'Monthly Deprec'!$J$5:$J$55)+B35</f>
        <v>183595865.54999998</v>
      </c>
      <c r="C36" s="4">
        <f>C35</f>
        <v>3008497.1482684296</v>
      </c>
      <c r="D36" s="4"/>
    </row>
    <row r="37" spans="1:4">
      <c r="A37" s="31">
        <v>43708</v>
      </c>
      <c r="B37" s="4">
        <f>SUMIF('Monthly Deprec'!$C$5:$C$55,A37,'Monthly Deprec'!$J$5:$J$55)+B36</f>
        <v>183595865.54999998</v>
      </c>
      <c r="C37" s="4">
        <f t="shared" ref="C37:C41" si="0">C36</f>
        <v>3008497.1482684296</v>
      </c>
      <c r="D37" s="4"/>
    </row>
    <row r="38" spans="1:4">
      <c r="A38" s="31">
        <v>43738</v>
      </c>
      <c r="B38" s="4">
        <f>SUMIF('Monthly Deprec'!$C$5:$C$55,A38,'Monthly Deprec'!$J$5:$J$55)+B37</f>
        <v>183595865.54999998</v>
      </c>
      <c r="C38" s="4">
        <f t="shared" si="0"/>
        <v>3008497.1482684296</v>
      </c>
      <c r="D38" s="4"/>
    </row>
    <row r="39" spans="1:4">
      <c r="A39" s="31">
        <v>43769</v>
      </c>
      <c r="B39" s="4">
        <f>SUMIF('Monthly Deprec'!$C$5:$C$55,A39,'Monthly Deprec'!$J$5:$J$55)+B38</f>
        <v>183595865.54999998</v>
      </c>
      <c r="C39" s="4">
        <f t="shared" si="0"/>
        <v>3008497.1482684296</v>
      </c>
      <c r="D39" s="4"/>
    </row>
    <row r="40" spans="1:4">
      <c r="A40" s="31">
        <v>43799</v>
      </c>
      <c r="B40" s="4">
        <f>SUMIF('Monthly Deprec'!$C$5:$C$55,A40,'Monthly Deprec'!$J$5:$J$55)+B39</f>
        <v>183595865.54999998</v>
      </c>
      <c r="C40" s="4">
        <f t="shared" si="0"/>
        <v>3008497.1482684296</v>
      </c>
      <c r="D40" s="4"/>
    </row>
    <row r="41" spans="1:4">
      <c r="A41" s="31">
        <v>43830</v>
      </c>
      <c r="B41" s="4">
        <f>SUMIF('Monthly Deprec'!$C$5:$C$55,A41,'Monthly Deprec'!$J$5:$J$55)+B40</f>
        <v>183595865.54999998</v>
      </c>
      <c r="C41" s="4">
        <f t="shared" si="0"/>
        <v>3008497.1482684296</v>
      </c>
      <c r="D41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Normal="100" workbookViewId="0">
      <pane xSplit="5" ySplit="4" topLeftCell="F37" activePane="bottomRight" state="frozen"/>
      <selection pane="topRight" activeCell="F1" sqref="F1"/>
      <selection pane="bottomLeft" activeCell="A5" sqref="A5"/>
      <selection pane="bottomRight" activeCell="J57" sqref="J57"/>
    </sheetView>
  </sheetViews>
  <sheetFormatPr defaultRowHeight="1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4.7109375" customWidth="1"/>
    <col min="9" max="9" width="16.28515625" bestFit="1" customWidth="1"/>
    <col min="10" max="38" width="16.28515625" customWidth="1"/>
    <col min="39" max="40" width="14.28515625" bestFit="1" customWidth="1"/>
    <col min="41" max="41" width="18.7109375" customWidth="1"/>
    <col min="43" max="43" width="15.85546875" customWidth="1"/>
    <col min="45" max="45" width="12" bestFit="1" customWidth="1"/>
  </cols>
  <sheetData>
    <row r="1" spans="1:45">
      <c r="A1" s="37"/>
      <c r="B1" s="58" t="s">
        <v>188</v>
      </c>
      <c r="J1" s="4">
        <f>J45+J32+J33</f>
        <v>994162.64999999991</v>
      </c>
    </row>
    <row r="2" spans="1:45">
      <c r="A2" s="53"/>
      <c r="B2" s="57" t="s">
        <v>187</v>
      </c>
      <c r="H2" s="16" t="s">
        <v>183</v>
      </c>
      <c r="I2" s="16" t="s">
        <v>118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45">
      <c r="A3" s="588" t="s">
        <v>563</v>
      </c>
      <c r="B3" s="589"/>
      <c r="C3" s="16" t="s">
        <v>116</v>
      </c>
      <c r="D3" s="16" t="s">
        <v>119</v>
      </c>
      <c r="E3" s="16" t="s">
        <v>120</v>
      </c>
      <c r="F3" s="16"/>
      <c r="G3" s="16" t="s">
        <v>28</v>
      </c>
      <c r="H3" s="16" t="s">
        <v>184</v>
      </c>
      <c r="I3" s="16" t="s">
        <v>117</v>
      </c>
      <c r="J3" s="16" t="s">
        <v>186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45">
      <c r="A4" s="33" t="s">
        <v>23</v>
      </c>
      <c r="B4" s="33" t="s">
        <v>69</v>
      </c>
      <c r="C4" s="33" t="s">
        <v>115</v>
      </c>
      <c r="D4" s="33" t="s">
        <v>114</v>
      </c>
      <c r="E4" s="33" t="s">
        <v>7</v>
      </c>
      <c r="F4" s="33"/>
      <c r="G4" s="15" t="s">
        <v>119</v>
      </c>
      <c r="H4" s="15" t="s">
        <v>185</v>
      </c>
      <c r="I4" s="15" t="s">
        <v>110</v>
      </c>
      <c r="J4" s="15" t="s">
        <v>183</v>
      </c>
      <c r="K4" s="15">
        <v>42736</v>
      </c>
      <c r="L4" s="15">
        <v>42767</v>
      </c>
      <c r="M4" s="15">
        <v>42795</v>
      </c>
      <c r="N4" s="15">
        <v>42826</v>
      </c>
      <c r="O4" s="15">
        <v>42856</v>
      </c>
      <c r="P4" s="15">
        <v>42887</v>
      </c>
      <c r="Q4" s="15">
        <v>42917</v>
      </c>
      <c r="R4" s="15">
        <v>42948</v>
      </c>
      <c r="S4" s="15">
        <v>42979</v>
      </c>
      <c r="T4" s="15">
        <v>43009</v>
      </c>
      <c r="U4" s="15">
        <v>43040</v>
      </c>
      <c r="V4" s="15">
        <v>43070</v>
      </c>
      <c r="W4" s="15">
        <v>43101</v>
      </c>
      <c r="X4" s="15">
        <v>43132</v>
      </c>
      <c r="Y4" s="15">
        <v>43160</v>
      </c>
      <c r="Z4" s="15">
        <v>43191</v>
      </c>
      <c r="AA4" s="15">
        <v>43221</v>
      </c>
      <c r="AB4" s="15">
        <v>43252</v>
      </c>
      <c r="AC4" s="15">
        <v>43282</v>
      </c>
      <c r="AD4" s="15">
        <v>43313</v>
      </c>
      <c r="AE4" s="15">
        <v>43344</v>
      </c>
      <c r="AF4" s="15">
        <v>43374</v>
      </c>
      <c r="AG4" s="15">
        <v>43405</v>
      </c>
      <c r="AH4" s="15">
        <v>43435</v>
      </c>
      <c r="AI4" s="15">
        <v>43466</v>
      </c>
      <c r="AJ4" s="15">
        <v>43497</v>
      </c>
      <c r="AK4" s="15">
        <v>43525</v>
      </c>
      <c r="AL4" s="15">
        <v>43556</v>
      </c>
      <c r="AM4" s="15">
        <v>43586</v>
      </c>
      <c r="AN4" s="15">
        <v>43617</v>
      </c>
      <c r="AO4" s="15" t="s">
        <v>190</v>
      </c>
      <c r="AQ4" s="61" t="s">
        <v>189</v>
      </c>
    </row>
    <row r="5" spans="1:45">
      <c r="A5" s="65">
        <v>143003146</v>
      </c>
      <c r="B5" t="s">
        <v>113</v>
      </c>
      <c r="C5" s="31">
        <v>43404</v>
      </c>
      <c r="D5" s="4">
        <v>84</v>
      </c>
      <c r="E5" s="31">
        <f>EOMONTH(C5+(D5*30),0)</f>
        <v>45930</v>
      </c>
      <c r="F5" s="31"/>
      <c r="G5" s="34">
        <f>J5/D5</f>
        <v>434427.6511904762</v>
      </c>
      <c r="H5" s="4">
        <v>0</v>
      </c>
      <c r="I5" s="34">
        <v>36491922.700000003</v>
      </c>
      <c r="J5" s="66">
        <f>SUM(H5:I5)</f>
        <v>36491922.700000003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>
        <f t="shared" ref="AF5:AL10" si="0">IF(AF$4&lt;$E5,$G5,0)</f>
        <v>434427.6511904762</v>
      </c>
      <c r="AG5" s="34">
        <f t="shared" si="0"/>
        <v>434427.6511904762</v>
      </c>
      <c r="AH5" s="34">
        <f t="shared" si="0"/>
        <v>434427.6511904762</v>
      </c>
      <c r="AI5" s="34">
        <f t="shared" si="0"/>
        <v>434427.6511904762</v>
      </c>
      <c r="AJ5" s="34">
        <f t="shared" si="0"/>
        <v>434427.6511904762</v>
      </c>
      <c r="AK5" s="34">
        <f t="shared" si="0"/>
        <v>434427.6511904762</v>
      </c>
      <c r="AL5" s="34">
        <f t="shared" si="0"/>
        <v>434427.6511904762</v>
      </c>
      <c r="AM5" s="34">
        <f t="shared" ref="AM5:AM52" si="1">IF(AM$4&lt;$E5,$G5,0)</f>
        <v>434427.6511904762</v>
      </c>
      <c r="AN5" s="34">
        <f t="shared" ref="AN5" si="2">IF(AN$4&lt;$E5,AM5,0)</f>
        <v>434427.6511904762</v>
      </c>
      <c r="AO5" s="34">
        <f t="shared" ref="AO5:AO36" si="3">SUM(K5:AN5)</f>
        <v>3909848.8607142852</v>
      </c>
      <c r="AQ5" s="34">
        <v>36491922.700000003</v>
      </c>
      <c r="AS5" s="34">
        <f>AQ5-AO5</f>
        <v>32582073.839285716</v>
      </c>
    </row>
    <row r="6" spans="1:45">
      <c r="A6" s="65">
        <v>143003144</v>
      </c>
      <c r="B6" t="s">
        <v>89</v>
      </c>
      <c r="C6" s="31">
        <v>43404</v>
      </c>
      <c r="D6" s="4">
        <v>120</v>
      </c>
      <c r="E6" s="31">
        <f t="shared" ref="E6:E55" si="4">EOMONTH(C6+(D6*30),0)</f>
        <v>47026</v>
      </c>
      <c r="F6" s="31"/>
      <c r="G6" s="4">
        <f t="shared" ref="G6:G36" si="5">J6/D6</f>
        <v>252455.14116666667</v>
      </c>
      <c r="H6" s="4">
        <v>0</v>
      </c>
      <c r="I6" s="4">
        <v>30294616.940000001</v>
      </c>
      <c r="J6" s="64">
        <f t="shared" ref="J6:J54" si="6">SUM(H6:I6)</f>
        <v>30294616.940000001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 t="shared" si="0"/>
        <v>252455.14116666667</v>
      </c>
      <c r="AH6" s="4">
        <f t="shared" si="0"/>
        <v>252455.14116666667</v>
      </c>
      <c r="AI6" s="4">
        <f t="shared" si="0"/>
        <v>252455.14116666667</v>
      </c>
      <c r="AJ6" s="4">
        <f t="shared" si="0"/>
        <v>252455.14116666667</v>
      </c>
      <c r="AK6" s="4">
        <f t="shared" si="0"/>
        <v>252455.14116666667</v>
      </c>
      <c r="AL6" s="4">
        <f t="shared" si="0"/>
        <v>252455.14116666667</v>
      </c>
      <c r="AM6" s="4">
        <f t="shared" si="1"/>
        <v>252455.14116666667</v>
      </c>
      <c r="AN6" s="4">
        <f t="shared" ref="AN6" si="7">IF(AN$4&lt;$E6,AM6,0)</f>
        <v>252455.14116666667</v>
      </c>
      <c r="AO6" s="4">
        <f t="shared" si="3"/>
        <v>2019641.1293333336</v>
      </c>
      <c r="AQ6" s="4">
        <v>30294616.940000001</v>
      </c>
      <c r="AS6" s="4">
        <f t="shared" ref="AS6:AS54" si="8">AQ6-AO6</f>
        <v>28274975.810666669</v>
      </c>
    </row>
    <row r="7" spans="1:45">
      <c r="A7" s="65">
        <v>143003147</v>
      </c>
      <c r="B7" t="s">
        <v>103</v>
      </c>
      <c r="C7" s="31">
        <v>43404</v>
      </c>
      <c r="D7" s="4">
        <v>84</v>
      </c>
      <c r="E7" s="31">
        <f t="shared" si="4"/>
        <v>45930</v>
      </c>
      <c r="F7" s="31"/>
      <c r="G7" s="4">
        <f>J7/D7</f>
        <v>224295.2432142857</v>
      </c>
      <c r="H7" s="4">
        <v>0</v>
      </c>
      <c r="I7" s="4">
        <v>18840800.43</v>
      </c>
      <c r="J7" s="64">
        <f t="shared" si="6"/>
        <v>18840800.43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224295.2432142857</v>
      </c>
      <c r="AG7" s="4">
        <f t="shared" si="0"/>
        <v>224295.2432142857</v>
      </c>
      <c r="AH7" s="4">
        <f t="shared" si="0"/>
        <v>224295.2432142857</v>
      </c>
      <c r="AI7" s="4">
        <f t="shared" si="0"/>
        <v>224295.2432142857</v>
      </c>
      <c r="AJ7" s="4">
        <f t="shared" si="0"/>
        <v>224295.2432142857</v>
      </c>
      <c r="AK7" s="4">
        <f t="shared" si="0"/>
        <v>224295.2432142857</v>
      </c>
      <c r="AL7" s="4">
        <f t="shared" si="0"/>
        <v>224295.2432142857</v>
      </c>
      <c r="AM7" s="4">
        <f t="shared" si="1"/>
        <v>224295.2432142857</v>
      </c>
      <c r="AN7" s="4">
        <f t="shared" ref="AN7" si="9">IF(AN$4&lt;$E7,AM7,0)</f>
        <v>224295.2432142857</v>
      </c>
      <c r="AO7" s="4">
        <f t="shared" si="3"/>
        <v>2018657.1889285713</v>
      </c>
      <c r="AQ7" s="4">
        <v>18840800.43</v>
      </c>
      <c r="AS7" s="4">
        <f t="shared" si="8"/>
        <v>16822143.241071429</v>
      </c>
    </row>
    <row r="8" spans="1:45">
      <c r="A8" s="65">
        <v>143003152</v>
      </c>
      <c r="B8" t="s">
        <v>112</v>
      </c>
      <c r="C8" s="31">
        <v>43404</v>
      </c>
      <c r="D8" s="4">
        <v>84</v>
      </c>
      <c r="E8" s="31">
        <f t="shared" si="4"/>
        <v>45930</v>
      </c>
      <c r="F8" s="31"/>
      <c r="G8" s="4">
        <f t="shared" si="5"/>
        <v>127481.50321428571</v>
      </c>
      <c r="H8" s="4">
        <v>0</v>
      </c>
      <c r="I8" s="4">
        <v>10708446.27</v>
      </c>
      <c r="J8" s="64">
        <f t="shared" si="6"/>
        <v>10708446.27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0"/>
        <v>127481.50321428571</v>
      </c>
      <c r="AH8" s="4">
        <f t="shared" si="0"/>
        <v>127481.50321428571</v>
      </c>
      <c r="AI8" s="4">
        <f t="shared" si="0"/>
        <v>127481.50321428571</v>
      </c>
      <c r="AJ8" s="4">
        <f t="shared" si="0"/>
        <v>127481.50321428571</v>
      </c>
      <c r="AK8" s="4">
        <f t="shared" si="0"/>
        <v>127481.50321428571</v>
      </c>
      <c r="AL8" s="4">
        <f t="shared" si="0"/>
        <v>127481.50321428571</v>
      </c>
      <c r="AM8" s="4">
        <f t="shared" si="1"/>
        <v>127481.50321428571</v>
      </c>
      <c r="AN8" s="4">
        <f t="shared" ref="AN8" si="10">IF(AN$4&lt;$E8,AM8,0)</f>
        <v>127481.50321428571</v>
      </c>
      <c r="AO8" s="4">
        <f t="shared" si="3"/>
        <v>1019852.0257142857</v>
      </c>
      <c r="AQ8" s="4">
        <v>10708446.27</v>
      </c>
      <c r="AS8" s="4">
        <f t="shared" si="8"/>
        <v>9688594.2442857139</v>
      </c>
    </row>
    <row r="9" spans="1:45">
      <c r="A9" s="65">
        <v>143003150</v>
      </c>
      <c r="B9" s="1" t="s">
        <v>84</v>
      </c>
      <c r="C9" s="31">
        <v>43465</v>
      </c>
      <c r="D9" s="4">
        <v>36</v>
      </c>
      <c r="E9" s="31">
        <f t="shared" si="4"/>
        <v>44561</v>
      </c>
      <c r="F9" s="31"/>
      <c r="G9" s="4">
        <f t="shared" si="5"/>
        <v>163031.03944444444</v>
      </c>
      <c r="H9" s="4">
        <v>0</v>
      </c>
      <c r="I9" s="4">
        <v>5869117.4199999999</v>
      </c>
      <c r="J9" s="64">
        <f t="shared" si="6"/>
        <v>5869117.4199999999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si="0"/>
        <v>163031.03944444444</v>
      </c>
      <c r="AI9" s="4">
        <f t="shared" si="0"/>
        <v>163031.03944444444</v>
      </c>
      <c r="AJ9" s="4">
        <f t="shared" si="0"/>
        <v>163031.03944444444</v>
      </c>
      <c r="AK9" s="4">
        <f t="shared" si="0"/>
        <v>163031.03944444444</v>
      </c>
      <c r="AL9" s="4">
        <f t="shared" si="0"/>
        <v>163031.03944444444</v>
      </c>
      <c r="AM9" s="4">
        <f t="shared" si="1"/>
        <v>163031.03944444444</v>
      </c>
      <c r="AN9" s="4">
        <f t="shared" ref="AN9" si="11">IF(AN$4&lt;$E9,AM9,0)</f>
        <v>163031.03944444444</v>
      </c>
      <c r="AO9" s="4">
        <f t="shared" si="3"/>
        <v>1141217.276111111</v>
      </c>
      <c r="AQ9" s="4">
        <v>5869117.4199999999</v>
      </c>
      <c r="AS9" s="4">
        <f t="shared" si="8"/>
        <v>4727900.1438888889</v>
      </c>
    </row>
    <row r="10" spans="1:45">
      <c r="A10" s="65">
        <v>143002762</v>
      </c>
      <c r="B10" t="s">
        <v>89</v>
      </c>
      <c r="C10" s="31">
        <v>43404</v>
      </c>
      <c r="D10" s="4">
        <v>120</v>
      </c>
      <c r="E10" s="31">
        <f t="shared" si="4"/>
        <v>47026</v>
      </c>
      <c r="F10" s="31"/>
      <c r="G10" s="4">
        <f t="shared" si="5"/>
        <v>33909.646166666666</v>
      </c>
      <c r="H10" s="4">
        <v>0</v>
      </c>
      <c r="I10" s="4">
        <v>4069157.54</v>
      </c>
      <c r="J10" s="64">
        <f t="shared" si="6"/>
        <v>4069157.54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33909.646166666666</v>
      </c>
      <c r="AG10" s="4">
        <f t="shared" si="0"/>
        <v>33909.646166666666</v>
      </c>
      <c r="AH10" s="4">
        <f t="shared" si="0"/>
        <v>33909.646166666666</v>
      </c>
      <c r="AI10" s="4">
        <f t="shared" si="0"/>
        <v>33909.646166666666</v>
      </c>
      <c r="AJ10" s="4">
        <f t="shared" si="0"/>
        <v>33909.646166666666</v>
      </c>
      <c r="AK10" s="4">
        <f t="shared" si="0"/>
        <v>33909.646166666666</v>
      </c>
      <c r="AL10" s="4">
        <f t="shared" si="0"/>
        <v>33909.646166666666</v>
      </c>
      <c r="AM10" s="4">
        <f t="shared" si="1"/>
        <v>33909.646166666666</v>
      </c>
      <c r="AN10" s="4">
        <f t="shared" ref="AN10" si="12">IF(AN$4&lt;$E10,AM10,0)</f>
        <v>33909.646166666666</v>
      </c>
      <c r="AO10" s="4">
        <f t="shared" si="3"/>
        <v>305186.81549999997</v>
      </c>
      <c r="AQ10" s="4">
        <v>4069157.54</v>
      </c>
      <c r="AS10" s="4">
        <f t="shared" si="8"/>
        <v>3763970.7245</v>
      </c>
    </row>
    <row r="11" spans="1:45">
      <c r="A11" s="63">
        <v>143002452</v>
      </c>
      <c r="B11" s="37" t="s">
        <v>111</v>
      </c>
      <c r="C11" s="52">
        <v>43100</v>
      </c>
      <c r="D11" s="54">
        <v>36</v>
      </c>
      <c r="E11" s="55">
        <f t="shared" si="4"/>
        <v>44196</v>
      </c>
      <c r="F11" s="56" t="s">
        <v>122</v>
      </c>
      <c r="G11" s="54">
        <f t="shared" si="5"/>
        <v>106374.98861111111</v>
      </c>
      <c r="H11" s="54">
        <f>'GTZ depn def plant 12-2018 '!J12</f>
        <v>3568848.4</v>
      </c>
      <c r="I11" s="54">
        <v>260651.18999999994</v>
      </c>
      <c r="J11" s="62">
        <f t="shared" si="6"/>
        <v>3829499.59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f>IF(W$4&lt;$E11,$G11,0)</f>
        <v>106374.98861111111</v>
      </c>
      <c r="X11" s="54">
        <f t="shared" ref="X11:AL12" si="13">IF(X$4&lt;$E11,$G11,0)</f>
        <v>106374.98861111111</v>
      </c>
      <c r="Y11" s="54">
        <f t="shared" si="13"/>
        <v>106374.98861111111</v>
      </c>
      <c r="Z11" s="54">
        <f t="shared" si="13"/>
        <v>106374.98861111111</v>
      </c>
      <c r="AA11" s="54">
        <f t="shared" si="13"/>
        <v>106374.98861111111</v>
      </c>
      <c r="AB11" s="54">
        <f t="shared" si="13"/>
        <v>106374.98861111111</v>
      </c>
      <c r="AC11" s="54">
        <f t="shared" si="13"/>
        <v>106374.98861111111</v>
      </c>
      <c r="AD11" s="54">
        <f t="shared" si="13"/>
        <v>106374.98861111111</v>
      </c>
      <c r="AE11" s="54">
        <f t="shared" si="13"/>
        <v>106374.98861111111</v>
      </c>
      <c r="AF11" s="54">
        <f t="shared" si="13"/>
        <v>106374.98861111111</v>
      </c>
      <c r="AG11" s="54">
        <f t="shared" si="13"/>
        <v>106374.98861111111</v>
      </c>
      <c r="AH11" s="54">
        <f t="shared" si="13"/>
        <v>106374.98861111111</v>
      </c>
      <c r="AI11" s="54">
        <f t="shared" si="13"/>
        <v>106374.98861111111</v>
      </c>
      <c r="AJ11" s="54">
        <f t="shared" si="13"/>
        <v>106374.98861111111</v>
      </c>
      <c r="AK11" s="54">
        <f t="shared" si="13"/>
        <v>106374.98861111111</v>
      </c>
      <c r="AL11" s="54">
        <f t="shared" si="13"/>
        <v>106374.98861111111</v>
      </c>
      <c r="AM11" s="54">
        <f>IF(AM$4&lt;$E11,$G11,0)</f>
        <v>106374.98861111111</v>
      </c>
      <c r="AN11" s="54">
        <f t="shared" ref="AN11" si="14">IF(AN$4&lt;$E11,AM11,0)</f>
        <v>106374.98861111111</v>
      </c>
      <c r="AO11" s="54">
        <f t="shared" si="3"/>
        <v>1914749.7950000004</v>
      </c>
      <c r="AQ11" s="54">
        <v>3829499.59</v>
      </c>
      <c r="AS11" s="4">
        <f t="shared" si="8"/>
        <v>1914749.7949999995</v>
      </c>
    </row>
    <row r="12" spans="1:45">
      <c r="A12" s="63">
        <v>143002543</v>
      </c>
      <c r="B12" s="37" t="s">
        <v>61</v>
      </c>
      <c r="C12" s="55">
        <v>43220</v>
      </c>
      <c r="D12" s="54">
        <v>36</v>
      </c>
      <c r="E12" s="55">
        <f t="shared" si="4"/>
        <v>44316</v>
      </c>
      <c r="F12" s="56" t="s">
        <v>123</v>
      </c>
      <c r="G12" s="54">
        <f t="shared" si="5"/>
        <v>105413.90555555554</v>
      </c>
      <c r="H12" s="54">
        <f>'GTZ depn def plant 12-2018 '!J13</f>
        <v>3676202.16</v>
      </c>
      <c r="I12" s="54">
        <v>118698.43999999948</v>
      </c>
      <c r="J12" s="62">
        <f t="shared" si="6"/>
        <v>3794900.5999999996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>
        <f t="shared" si="13"/>
        <v>105413.90555555554</v>
      </c>
      <c r="AA12" s="54">
        <f t="shared" si="13"/>
        <v>105413.90555555554</v>
      </c>
      <c r="AB12" s="54">
        <f t="shared" si="13"/>
        <v>105413.90555555554</v>
      </c>
      <c r="AC12" s="54">
        <f t="shared" si="13"/>
        <v>105413.90555555554</v>
      </c>
      <c r="AD12" s="54">
        <f t="shared" si="13"/>
        <v>105413.90555555554</v>
      </c>
      <c r="AE12" s="54">
        <f t="shared" si="13"/>
        <v>105413.90555555554</v>
      </c>
      <c r="AF12" s="54">
        <f t="shared" si="13"/>
        <v>105413.90555555554</v>
      </c>
      <c r="AG12" s="54">
        <f t="shared" si="13"/>
        <v>105413.90555555554</v>
      </c>
      <c r="AH12" s="54">
        <f t="shared" si="13"/>
        <v>105413.90555555554</v>
      </c>
      <c r="AI12" s="54">
        <f t="shared" si="13"/>
        <v>105413.90555555554</v>
      </c>
      <c r="AJ12" s="54">
        <f t="shared" si="13"/>
        <v>105413.90555555554</v>
      </c>
      <c r="AK12" s="54">
        <f t="shared" si="13"/>
        <v>105413.90555555554</v>
      </c>
      <c r="AL12" s="54">
        <f t="shared" si="13"/>
        <v>105413.90555555554</v>
      </c>
      <c r="AM12" s="54">
        <f t="shared" si="1"/>
        <v>105413.90555555554</v>
      </c>
      <c r="AN12" s="54">
        <f t="shared" ref="AN12" si="15">IF(AN$4&lt;$E12,AM12,0)</f>
        <v>105413.90555555554</v>
      </c>
      <c r="AO12" s="54">
        <f t="shared" si="3"/>
        <v>1581208.5833333337</v>
      </c>
      <c r="AQ12" s="54">
        <v>3794900.5999999996</v>
      </c>
      <c r="AS12" s="4">
        <f t="shared" si="8"/>
        <v>2213692.0166666657</v>
      </c>
    </row>
    <row r="13" spans="1:45">
      <c r="A13" s="63">
        <v>143002096</v>
      </c>
      <c r="B13" s="37" t="s">
        <v>92</v>
      </c>
      <c r="C13" s="55">
        <v>43100</v>
      </c>
      <c r="D13" s="54">
        <v>55.5</v>
      </c>
      <c r="E13" s="55">
        <f t="shared" si="4"/>
        <v>44773</v>
      </c>
      <c r="F13" s="56" t="s">
        <v>124</v>
      </c>
      <c r="G13" s="54">
        <f t="shared" si="5"/>
        <v>64859.173333333332</v>
      </c>
      <c r="H13" s="54">
        <f>'GTZ depn def plant 12-2018 '!J14</f>
        <v>3158303.2100000004</v>
      </c>
      <c r="I13" s="54">
        <v>441380.90999999968</v>
      </c>
      <c r="J13" s="62">
        <f t="shared" si="6"/>
        <v>3599684.12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>
        <f t="shared" ref="W13:AL16" si="16">IF(W$4&lt;$E13,$G13,0)</f>
        <v>64859.173333333332</v>
      </c>
      <c r="X13" s="54">
        <f t="shared" si="16"/>
        <v>64859.173333333332</v>
      </c>
      <c r="Y13" s="54">
        <f t="shared" si="16"/>
        <v>64859.173333333332</v>
      </c>
      <c r="Z13" s="54">
        <f t="shared" si="16"/>
        <v>64859.173333333332</v>
      </c>
      <c r="AA13" s="54">
        <f t="shared" si="16"/>
        <v>64859.173333333332</v>
      </c>
      <c r="AB13" s="54">
        <f t="shared" si="16"/>
        <v>64859.173333333332</v>
      </c>
      <c r="AC13" s="54">
        <f t="shared" si="16"/>
        <v>64859.173333333332</v>
      </c>
      <c r="AD13" s="54">
        <f t="shared" si="16"/>
        <v>64859.173333333332</v>
      </c>
      <c r="AE13" s="54">
        <f t="shared" si="16"/>
        <v>64859.173333333332</v>
      </c>
      <c r="AF13" s="54">
        <f t="shared" si="16"/>
        <v>64859.173333333332</v>
      </c>
      <c r="AG13" s="54">
        <f t="shared" si="16"/>
        <v>64859.173333333332</v>
      </c>
      <c r="AH13" s="54">
        <f t="shared" si="16"/>
        <v>64859.173333333332</v>
      </c>
      <c r="AI13" s="54">
        <f t="shared" si="16"/>
        <v>64859.173333333332</v>
      </c>
      <c r="AJ13" s="54">
        <f t="shared" si="16"/>
        <v>64859.173333333332</v>
      </c>
      <c r="AK13" s="54">
        <f t="shared" si="16"/>
        <v>64859.173333333332</v>
      </c>
      <c r="AL13" s="54">
        <f t="shared" si="16"/>
        <v>64859.173333333332</v>
      </c>
      <c r="AM13" s="54">
        <f t="shared" si="1"/>
        <v>64859.173333333332</v>
      </c>
      <c r="AN13" s="54">
        <f t="shared" ref="AN13" si="17">IF(AN$4&lt;$E13,AM13,0)</f>
        <v>64859.173333333332</v>
      </c>
      <c r="AO13" s="54">
        <f t="shared" si="3"/>
        <v>1167465.1199999999</v>
      </c>
      <c r="AQ13" s="54">
        <v>3599684.12</v>
      </c>
      <c r="AS13" s="4">
        <f t="shared" si="8"/>
        <v>2432219</v>
      </c>
    </row>
    <row r="14" spans="1:45">
      <c r="A14" s="65">
        <v>143003154</v>
      </c>
      <c r="B14" t="s">
        <v>109</v>
      </c>
      <c r="C14" s="31">
        <v>43404</v>
      </c>
      <c r="D14" s="4">
        <v>36</v>
      </c>
      <c r="E14" s="31">
        <f t="shared" si="4"/>
        <v>44500</v>
      </c>
      <c r="F14" s="31"/>
      <c r="G14" s="4">
        <f t="shared" si="5"/>
        <v>92694.864722222221</v>
      </c>
      <c r="H14" s="4"/>
      <c r="I14" s="4">
        <v>3337015.13</v>
      </c>
      <c r="J14" s="64">
        <f t="shared" si="6"/>
        <v>3337015.13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f t="shared" si="16"/>
        <v>92694.864722222221</v>
      </c>
      <c r="AG14" s="4">
        <f t="shared" si="16"/>
        <v>92694.864722222221</v>
      </c>
      <c r="AH14" s="4">
        <f t="shared" si="16"/>
        <v>92694.864722222221</v>
      </c>
      <c r="AI14" s="4">
        <f t="shared" si="16"/>
        <v>92694.864722222221</v>
      </c>
      <c r="AJ14" s="4">
        <f t="shared" si="16"/>
        <v>92694.864722222221</v>
      </c>
      <c r="AK14" s="4">
        <f t="shared" si="16"/>
        <v>92694.864722222221</v>
      </c>
      <c r="AL14" s="4">
        <f t="shared" si="16"/>
        <v>92694.864722222221</v>
      </c>
      <c r="AM14" s="4">
        <f t="shared" si="1"/>
        <v>92694.864722222221</v>
      </c>
      <c r="AN14" s="4">
        <f t="shared" ref="AN14" si="18">IF(AN$4&lt;$E14,AM14,0)</f>
        <v>92694.864722222221</v>
      </c>
      <c r="AO14" s="4">
        <f t="shared" si="3"/>
        <v>834253.78249999997</v>
      </c>
      <c r="AQ14" s="4">
        <v>3337015.13</v>
      </c>
      <c r="AS14" s="4">
        <f t="shared" si="8"/>
        <v>2502761.3475000001</v>
      </c>
    </row>
    <row r="15" spans="1:45">
      <c r="A15" s="65">
        <v>143003577</v>
      </c>
      <c r="B15" t="s">
        <v>108</v>
      </c>
      <c r="C15" s="31">
        <v>43404</v>
      </c>
      <c r="D15" s="4">
        <v>36</v>
      </c>
      <c r="E15" s="31">
        <f t="shared" si="4"/>
        <v>44500</v>
      </c>
      <c r="F15" s="31"/>
      <c r="G15" s="4">
        <f t="shared" si="5"/>
        <v>80137.824722222227</v>
      </c>
      <c r="H15" s="4"/>
      <c r="I15" s="4">
        <v>2884961.69</v>
      </c>
      <c r="J15" s="64">
        <f t="shared" si="6"/>
        <v>2884961.69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16"/>
        <v>80137.824722222227</v>
      </c>
      <c r="AG15" s="4">
        <f t="shared" si="16"/>
        <v>80137.824722222227</v>
      </c>
      <c r="AH15" s="4">
        <f t="shared" si="16"/>
        <v>80137.824722222227</v>
      </c>
      <c r="AI15" s="4">
        <f t="shared" si="16"/>
        <v>80137.824722222227</v>
      </c>
      <c r="AJ15" s="4">
        <f t="shared" si="16"/>
        <v>80137.824722222227</v>
      </c>
      <c r="AK15" s="4">
        <f t="shared" si="16"/>
        <v>80137.824722222227</v>
      </c>
      <c r="AL15" s="4">
        <f t="shared" si="16"/>
        <v>80137.824722222227</v>
      </c>
      <c r="AM15" s="4">
        <f t="shared" si="1"/>
        <v>80137.824722222227</v>
      </c>
      <c r="AN15" s="4">
        <f t="shared" ref="AN15" si="19">IF(AN$4&lt;$E15,AM15,0)</f>
        <v>80137.824722222227</v>
      </c>
      <c r="AO15" s="4">
        <f t="shared" si="3"/>
        <v>721240.4225000001</v>
      </c>
      <c r="AQ15" s="4">
        <v>2884961.69</v>
      </c>
      <c r="AS15" s="4">
        <f t="shared" si="8"/>
        <v>2163721.2675000001</v>
      </c>
    </row>
    <row r="16" spans="1:45">
      <c r="A16" s="65">
        <v>143003522</v>
      </c>
      <c r="B16" t="s">
        <v>107</v>
      </c>
      <c r="C16" s="31">
        <v>43465</v>
      </c>
      <c r="D16" s="4">
        <v>36</v>
      </c>
      <c r="E16" s="31">
        <f t="shared" si="4"/>
        <v>44561</v>
      </c>
      <c r="F16" s="31"/>
      <c r="G16" s="4">
        <f t="shared" si="5"/>
        <v>77097.368611111116</v>
      </c>
      <c r="H16" s="4"/>
      <c r="I16" s="4">
        <v>2775505.27</v>
      </c>
      <c r="J16" s="64">
        <f t="shared" si="6"/>
        <v>2775505.27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16"/>
        <v>77097.368611111116</v>
      </c>
      <c r="AJ16" s="4">
        <f t="shared" si="16"/>
        <v>77097.368611111116</v>
      </c>
      <c r="AK16" s="4">
        <f t="shared" si="16"/>
        <v>77097.368611111116</v>
      </c>
      <c r="AL16" s="4">
        <f t="shared" si="16"/>
        <v>77097.368611111116</v>
      </c>
      <c r="AM16" s="4">
        <f t="shared" si="1"/>
        <v>77097.368611111116</v>
      </c>
      <c r="AN16" s="4">
        <f t="shared" ref="AN16" si="20">IF(AN$4&lt;$E16,AM16,0)</f>
        <v>77097.368611111116</v>
      </c>
      <c r="AO16" s="4">
        <f t="shared" si="3"/>
        <v>462584.21166666673</v>
      </c>
      <c r="AQ16" s="4">
        <v>2775505.27</v>
      </c>
      <c r="AS16" s="4">
        <f t="shared" si="8"/>
        <v>2312921.0583333331</v>
      </c>
    </row>
    <row r="17" spans="1:45">
      <c r="A17" s="65">
        <v>143003158</v>
      </c>
      <c r="B17" t="s">
        <v>106</v>
      </c>
      <c r="C17" s="31">
        <v>43373</v>
      </c>
      <c r="D17" s="4">
        <v>36</v>
      </c>
      <c r="E17" s="31">
        <f t="shared" si="4"/>
        <v>44469</v>
      </c>
      <c r="F17" s="31"/>
      <c r="G17" s="4">
        <f t="shared" si="5"/>
        <v>75320.918611111105</v>
      </c>
      <c r="H17" s="4"/>
      <c r="I17" s="4">
        <v>2711553.07</v>
      </c>
      <c r="J17" s="64">
        <f t="shared" si="6"/>
        <v>2711553.07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f t="shared" ref="AF17:AL25" si="21">IF(AF$4&lt;$E17,$G17,0)</f>
        <v>75320.918611111105</v>
      </c>
      <c r="AG17" s="4">
        <f t="shared" si="21"/>
        <v>75320.918611111105</v>
      </c>
      <c r="AH17" s="4">
        <f t="shared" si="21"/>
        <v>75320.918611111105</v>
      </c>
      <c r="AI17" s="4">
        <f t="shared" si="21"/>
        <v>75320.918611111105</v>
      </c>
      <c r="AJ17" s="4">
        <f t="shared" si="21"/>
        <v>75320.918611111105</v>
      </c>
      <c r="AK17" s="4">
        <f t="shared" si="21"/>
        <v>75320.918611111105</v>
      </c>
      <c r="AL17" s="4">
        <f t="shared" si="21"/>
        <v>75320.918611111105</v>
      </c>
      <c r="AM17" s="4">
        <f t="shared" si="1"/>
        <v>75320.918611111105</v>
      </c>
      <c r="AN17" s="4">
        <f t="shared" ref="AN17" si="22">IF(AN$4&lt;$E17,AM17,0)</f>
        <v>75320.918611111105</v>
      </c>
      <c r="AO17" s="4">
        <f t="shared" si="3"/>
        <v>677888.26749999996</v>
      </c>
      <c r="AQ17" s="4">
        <v>2711553.07</v>
      </c>
      <c r="AS17" s="4">
        <f t="shared" si="8"/>
        <v>2033664.8024999998</v>
      </c>
    </row>
    <row r="18" spans="1:45">
      <c r="A18" s="63">
        <v>143002442</v>
      </c>
      <c r="B18" s="37" t="s">
        <v>105</v>
      </c>
      <c r="C18" s="55">
        <v>43100</v>
      </c>
      <c r="D18" s="54">
        <v>36</v>
      </c>
      <c r="E18" s="55">
        <f t="shared" si="4"/>
        <v>44196</v>
      </c>
      <c r="F18" s="56" t="s">
        <v>125</v>
      </c>
      <c r="G18" s="54">
        <f t="shared" si="5"/>
        <v>68350.378333333327</v>
      </c>
      <c r="H18" s="54">
        <f>'GTZ depn def plant 12-2018 '!J19</f>
        <v>2159985.96</v>
      </c>
      <c r="I18" s="54">
        <v>300627.65999999968</v>
      </c>
      <c r="J18" s="62">
        <f t="shared" si="6"/>
        <v>2460613.6199999996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>
        <f t="shared" ref="W18:AL18" si="23">IF(W$4&lt;$E18,$G18,0)</f>
        <v>68350.378333333327</v>
      </c>
      <c r="X18" s="54">
        <f t="shared" si="23"/>
        <v>68350.378333333327</v>
      </c>
      <c r="Y18" s="54">
        <f t="shared" si="23"/>
        <v>68350.378333333327</v>
      </c>
      <c r="Z18" s="54">
        <f t="shared" si="23"/>
        <v>68350.378333333327</v>
      </c>
      <c r="AA18" s="54">
        <f t="shared" si="23"/>
        <v>68350.378333333327</v>
      </c>
      <c r="AB18" s="54">
        <f t="shared" si="23"/>
        <v>68350.378333333327</v>
      </c>
      <c r="AC18" s="54">
        <f t="shared" si="23"/>
        <v>68350.378333333327</v>
      </c>
      <c r="AD18" s="54">
        <f t="shared" si="23"/>
        <v>68350.378333333327</v>
      </c>
      <c r="AE18" s="54">
        <f t="shared" si="23"/>
        <v>68350.378333333327</v>
      </c>
      <c r="AF18" s="54">
        <f t="shared" si="23"/>
        <v>68350.378333333327</v>
      </c>
      <c r="AG18" s="54">
        <f t="shared" si="23"/>
        <v>68350.378333333327</v>
      </c>
      <c r="AH18" s="54">
        <f t="shared" si="23"/>
        <v>68350.378333333327</v>
      </c>
      <c r="AI18" s="54">
        <f t="shared" si="23"/>
        <v>68350.378333333327</v>
      </c>
      <c r="AJ18" s="54">
        <f t="shared" si="23"/>
        <v>68350.378333333327</v>
      </c>
      <c r="AK18" s="54">
        <f t="shared" si="23"/>
        <v>68350.378333333327</v>
      </c>
      <c r="AL18" s="54">
        <f t="shared" si="23"/>
        <v>68350.378333333327</v>
      </c>
      <c r="AM18" s="54">
        <f t="shared" si="1"/>
        <v>68350.378333333327</v>
      </c>
      <c r="AN18" s="54">
        <f t="shared" ref="AN18" si="24">IF(AN$4&lt;$E18,AM18,0)</f>
        <v>68350.378333333327</v>
      </c>
      <c r="AO18" s="54">
        <f t="shared" si="3"/>
        <v>1230306.8099999998</v>
      </c>
      <c r="AQ18" s="54">
        <v>2460613.6199999996</v>
      </c>
      <c r="AS18" s="4">
        <f t="shared" si="8"/>
        <v>1230306.8099999998</v>
      </c>
    </row>
    <row r="19" spans="1:45">
      <c r="A19" s="65">
        <v>143003230</v>
      </c>
      <c r="B19" t="s">
        <v>104</v>
      </c>
      <c r="C19" s="31">
        <v>43404</v>
      </c>
      <c r="D19" s="4">
        <v>36</v>
      </c>
      <c r="E19" s="31">
        <f t="shared" si="4"/>
        <v>44500</v>
      </c>
      <c r="F19" s="31"/>
      <c r="G19" s="4">
        <f t="shared" si="5"/>
        <v>58941.868055555555</v>
      </c>
      <c r="H19" s="4"/>
      <c r="I19" s="4">
        <v>2121907.25</v>
      </c>
      <c r="J19" s="64">
        <f t="shared" si="6"/>
        <v>2121907.25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1"/>
        <v>58941.868055555555</v>
      </c>
      <c r="AH19" s="4">
        <f t="shared" si="21"/>
        <v>58941.868055555555</v>
      </c>
      <c r="AI19" s="4">
        <f t="shared" si="21"/>
        <v>58941.868055555555</v>
      </c>
      <c r="AJ19" s="4">
        <f t="shared" si="21"/>
        <v>58941.868055555555</v>
      </c>
      <c r="AK19" s="4">
        <f t="shared" si="21"/>
        <v>58941.868055555555</v>
      </c>
      <c r="AL19" s="4">
        <f t="shared" si="21"/>
        <v>58941.868055555555</v>
      </c>
      <c r="AM19" s="4">
        <f t="shared" si="1"/>
        <v>58941.868055555555</v>
      </c>
      <c r="AN19" s="4">
        <f t="shared" ref="AN19" si="25">IF(AN$4&lt;$E19,AM19,0)</f>
        <v>58941.868055555555</v>
      </c>
      <c r="AO19" s="4">
        <f t="shared" si="3"/>
        <v>471534.94444444444</v>
      </c>
      <c r="AQ19" s="4">
        <v>2121907.25</v>
      </c>
      <c r="AS19" s="4">
        <f t="shared" si="8"/>
        <v>1650372.3055555555</v>
      </c>
    </row>
    <row r="20" spans="1:45">
      <c r="A20" s="65">
        <v>143004075</v>
      </c>
      <c r="B20" t="s">
        <v>103</v>
      </c>
      <c r="C20" s="31">
        <v>43404</v>
      </c>
      <c r="D20" s="4">
        <v>84</v>
      </c>
      <c r="E20" s="31">
        <f t="shared" si="4"/>
        <v>45930</v>
      </c>
      <c r="F20" s="31"/>
      <c r="G20" s="4">
        <f t="shared" si="5"/>
        <v>24552.255595238094</v>
      </c>
      <c r="H20" s="4"/>
      <c r="I20" s="4">
        <v>2062389.47</v>
      </c>
      <c r="J20" s="64">
        <f t="shared" si="6"/>
        <v>2062389.47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f t="shared" si="21"/>
        <v>24552.255595238094</v>
      </c>
      <c r="AG20" s="4">
        <f t="shared" si="21"/>
        <v>24552.255595238094</v>
      </c>
      <c r="AH20" s="4">
        <f t="shared" si="21"/>
        <v>24552.255595238094</v>
      </c>
      <c r="AI20" s="4">
        <f t="shared" si="21"/>
        <v>24552.255595238094</v>
      </c>
      <c r="AJ20" s="4">
        <f t="shared" si="21"/>
        <v>24552.255595238094</v>
      </c>
      <c r="AK20" s="4">
        <f t="shared" si="21"/>
        <v>24552.255595238094</v>
      </c>
      <c r="AL20" s="4">
        <f t="shared" si="21"/>
        <v>24552.255595238094</v>
      </c>
      <c r="AM20" s="4">
        <f t="shared" si="1"/>
        <v>24552.255595238094</v>
      </c>
      <c r="AN20" s="4">
        <f t="shared" ref="AN20" si="26">IF(AN$4&lt;$E20,AM20,0)</f>
        <v>24552.255595238094</v>
      </c>
      <c r="AO20" s="4">
        <f t="shared" si="3"/>
        <v>220970.30035714284</v>
      </c>
      <c r="AQ20" s="4">
        <v>2062389.47</v>
      </c>
      <c r="AS20" s="4">
        <f t="shared" si="8"/>
        <v>1841419.169642857</v>
      </c>
    </row>
    <row r="21" spans="1:45">
      <c r="A21" s="65">
        <v>143004664</v>
      </c>
      <c r="B21" t="s">
        <v>84</v>
      </c>
      <c r="C21" s="31">
        <v>43465</v>
      </c>
      <c r="D21" s="4">
        <v>36</v>
      </c>
      <c r="E21" s="31">
        <f t="shared" si="4"/>
        <v>44561</v>
      </c>
      <c r="F21" s="31"/>
      <c r="G21" s="4">
        <f t="shared" si="5"/>
        <v>47963.755833333329</v>
      </c>
      <c r="H21" s="4"/>
      <c r="I21" s="4">
        <v>1726695.21</v>
      </c>
      <c r="J21" s="64">
        <f t="shared" si="6"/>
        <v>1726695.21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si="21"/>
        <v>47963.755833333329</v>
      </c>
      <c r="AI21" s="4">
        <f t="shared" si="21"/>
        <v>47963.755833333329</v>
      </c>
      <c r="AJ21" s="4">
        <f t="shared" si="21"/>
        <v>47963.755833333329</v>
      </c>
      <c r="AK21" s="4">
        <f t="shared" si="21"/>
        <v>47963.755833333329</v>
      </c>
      <c r="AL21" s="4">
        <f t="shared" si="21"/>
        <v>47963.755833333329</v>
      </c>
      <c r="AM21" s="4">
        <f t="shared" si="1"/>
        <v>47963.755833333329</v>
      </c>
      <c r="AN21" s="4">
        <f t="shared" ref="AN21" si="27">IF(AN$4&lt;$E21,AM21,0)</f>
        <v>47963.755833333329</v>
      </c>
      <c r="AO21" s="4">
        <f t="shared" si="3"/>
        <v>335746.29083333327</v>
      </c>
      <c r="AQ21" s="4">
        <v>1726695.21</v>
      </c>
      <c r="AS21" s="4">
        <f t="shared" si="8"/>
        <v>1390948.9191666667</v>
      </c>
    </row>
    <row r="22" spans="1:45">
      <c r="A22" s="65">
        <v>143004420</v>
      </c>
      <c r="B22" t="s">
        <v>102</v>
      </c>
      <c r="C22" s="31">
        <v>43404</v>
      </c>
      <c r="D22" s="4">
        <v>36</v>
      </c>
      <c r="E22" s="31">
        <f t="shared" si="4"/>
        <v>44500</v>
      </c>
      <c r="F22" s="31"/>
      <c r="G22" s="4">
        <f t="shared" si="5"/>
        <v>46982.410277777781</v>
      </c>
      <c r="H22" s="4"/>
      <c r="I22" s="4">
        <v>1691366.77</v>
      </c>
      <c r="J22" s="64">
        <f t="shared" si="6"/>
        <v>1691366.77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f t="shared" si="21"/>
        <v>46982.410277777781</v>
      </c>
      <c r="AH22" s="4">
        <f t="shared" si="21"/>
        <v>46982.410277777781</v>
      </c>
      <c r="AI22" s="4">
        <f t="shared" si="21"/>
        <v>46982.410277777781</v>
      </c>
      <c r="AJ22" s="4">
        <f t="shared" si="21"/>
        <v>46982.410277777781</v>
      </c>
      <c r="AK22" s="4">
        <f t="shared" si="21"/>
        <v>46982.410277777781</v>
      </c>
      <c r="AL22" s="4">
        <f t="shared" si="21"/>
        <v>46982.410277777781</v>
      </c>
      <c r="AM22" s="4">
        <f t="shared" si="1"/>
        <v>46982.410277777781</v>
      </c>
      <c r="AN22" s="4">
        <f t="shared" ref="AN22" si="28">IF(AN$4&lt;$E22,AM22,0)</f>
        <v>46982.410277777781</v>
      </c>
      <c r="AO22" s="4">
        <f t="shared" si="3"/>
        <v>375859.28222222219</v>
      </c>
      <c r="AQ22" s="4">
        <v>1691366.77</v>
      </c>
      <c r="AS22" s="4">
        <f t="shared" si="8"/>
        <v>1315507.4877777779</v>
      </c>
    </row>
    <row r="23" spans="1:45">
      <c r="A23" s="65">
        <v>143003261</v>
      </c>
      <c r="B23" t="s">
        <v>102</v>
      </c>
      <c r="C23" s="31">
        <v>43404</v>
      </c>
      <c r="D23" s="4">
        <v>36</v>
      </c>
      <c r="E23" s="31">
        <f t="shared" si="4"/>
        <v>44500</v>
      </c>
      <c r="F23" s="31"/>
      <c r="G23" s="4">
        <f t="shared" si="5"/>
        <v>39003.05305555556</v>
      </c>
      <c r="H23" s="4"/>
      <c r="I23" s="4">
        <v>1404109.9100000001</v>
      </c>
      <c r="J23" s="64">
        <f t="shared" si="6"/>
        <v>1404109.9100000001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f t="shared" si="21"/>
        <v>39003.05305555556</v>
      </c>
      <c r="AH23" s="4">
        <f t="shared" si="21"/>
        <v>39003.05305555556</v>
      </c>
      <c r="AI23" s="4">
        <f t="shared" si="21"/>
        <v>39003.05305555556</v>
      </c>
      <c r="AJ23" s="4">
        <f t="shared" si="21"/>
        <v>39003.05305555556</v>
      </c>
      <c r="AK23" s="4">
        <f t="shared" si="21"/>
        <v>39003.05305555556</v>
      </c>
      <c r="AL23" s="4">
        <f t="shared" si="21"/>
        <v>39003.05305555556</v>
      </c>
      <c r="AM23" s="4">
        <f t="shared" si="1"/>
        <v>39003.05305555556</v>
      </c>
      <c r="AN23" s="4">
        <f t="shared" ref="AN23" si="29">IF(AN$4&lt;$E23,AM23,0)</f>
        <v>39003.05305555556</v>
      </c>
      <c r="AO23" s="4">
        <f t="shared" si="3"/>
        <v>312024.42444444448</v>
      </c>
      <c r="AQ23" s="4">
        <v>1404109.9100000001</v>
      </c>
      <c r="AS23" s="4">
        <f t="shared" si="8"/>
        <v>1092085.4855555557</v>
      </c>
    </row>
    <row r="24" spans="1:45">
      <c r="A24" s="65">
        <v>143003184</v>
      </c>
      <c r="B24" t="s">
        <v>89</v>
      </c>
      <c r="C24" s="31">
        <v>43404</v>
      </c>
      <c r="D24" s="4">
        <v>60</v>
      </c>
      <c r="E24" s="31">
        <f t="shared" si="4"/>
        <v>45230</v>
      </c>
      <c r="F24" s="31"/>
      <c r="G24" s="4">
        <f t="shared" si="5"/>
        <v>22411.306666666664</v>
      </c>
      <c r="H24" s="4"/>
      <c r="I24" s="4">
        <v>1344678.4</v>
      </c>
      <c r="J24" s="64">
        <f t="shared" si="6"/>
        <v>1344678.4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f t="shared" si="21"/>
        <v>22411.306666666664</v>
      </c>
      <c r="AG24" s="4">
        <f t="shared" si="21"/>
        <v>22411.306666666664</v>
      </c>
      <c r="AH24" s="4">
        <f t="shared" si="21"/>
        <v>22411.306666666664</v>
      </c>
      <c r="AI24" s="4">
        <f t="shared" si="21"/>
        <v>22411.306666666664</v>
      </c>
      <c r="AJ24" s="4">
        <f t="shared" si="21"/>
        <v>22411.306666666664</v>
      </c>
      <c r="AK24" s="4">
        <f t="shared" si="21"/>
        <v>22411.306666666664</v>
      </c>
      <c r="AL24" s="4">
        <f t="shared" si="21"/>
        <v>22411.306666666664</v>
      </c>
      <c r="AM24" s="4">
        <f t="shared" si="1"/>
        <v>22411.306666666664</v>
      </c>
      <c r="AN24" s="4">
        <f t="shared" ref="AN24" si="30">IF(AN$4&lt;$E24,AM24,0)</f>
        <v>22411.306666666664</v>
      </c>
      <c r="AO24" s="4">
        <f t="shared" si="3"/>
        <v>201701.76000000001</v>
      </c>
      <c r="AQ24" s="4">
        <v>1344678.4</v>
      </c>
      <c r="AS24" s="4">
        <f t="shared" si="8"/>
        <v>1142976.6399999999</v>
      </c>
    </row>
    <row r="25" spans="1:45">
      <c r="A25" s="65">
        <v>143003231</v>
      </c>
      <c r="B25" t="s">
        <v>101</v>
      </c>
      <c r="C25" s="31">
        <v>43404</v>
      </c>
      <c r="D25" s="4">
        <v>84</v>
      </c>
      <c r="E25" s="31">
        <f t="shared" si="4"/>
        <v>45930</v>
      </c>
      <c r="F25" s="31"/>
      <c r="G25" s="4">
        <f t="shared" si="5"/>
        <v>15248.462142857144</v>
      </c>
      <c r="H25" s="4"/>
      <c r="I25" s="4">
        <v>1280870.82</v>
      </c>
      <c r="J25" s="64">
        <f t="shared" si="6"/>
        <v>1280870.82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 t="shared" si="21"/>
        <v>15248.462142857144</v>
      </c>
      <c r="AH25" s="4">
        <f t="shared" si="21"/>
        <v>15248.462142857144</v>
      </c>
      <c r="AI25" s="4">
        <f t="shared" si="21"/>
        <v>15248.462142857144</v>
      </c>
      <c r="AJ25" s="4">
        <f t="shared" si="21"/>
        <v>15248.462142857144</v>
      </c>
      <c r="AK25" s="4">
        <f t="shared" si="21"/>
        <v>15248.462142857144</v>
      </c>
      <c r="AL25" s="4">
        <f t="shared" si="21"/>
        <v>15248.462142857144</v>
      </c>
      <c r="AM25" s="4">
        <f t="shared" si="1"/>
        <v>15248.462142857144</v>
      </c>
      <c r="AN25" s="4">
        <f t="shared" ref="AN25" si="31">IF(AN$4&lt;$E25,AM25,0)</f>
        <v>15248.462142857144</v>
      </c>
      <c r="AO25" s="4">
        <f t="shared" si="3"/>
        <v>121987.69714285714</v>
      </c>
      <c r="AQ25" s="4">
        <v>1280870.82</v>
      </c>
      <c r="AS25" s="4">
        <f t="shared" si="8"/>
        <v>1158883.1228571429</v>
      </c>
    </row>
    <row r="26" spans="1:45">
      <c r="A26" s="63">
        <v>143002435</v>
      </c>
      <c r="B26" s="37" t="s">
        <v>86</v>
      </c>
      <c r="C26" s="55">
        <v>42825</v>
      </c>
      <c r="D26" s="54">
        <v>36</v>
      </c>
      <c r="E26" s="55">
        <f t="shared" si="4"/>
        <v>43921</v>
      </c>
      <c r="F26" s="56" t="s">
        <v>121</v>
      </c>
      <c r="G26" s="54">
        <f t="shared" si="5"/>
        <v>32305.528333333335</v>
      </c>
      <c r="H26" s="54">
        <f>'GTZ depn def plant 12-2018 '!J27</f>
        <v>1162999.02</v>
      </c>
      <c r="I26" s="54">
        <v>0</v>
      </c>
      <c r="J26" s="62">
        <f t="shared" si="6"/>
        <v>1162999.02</v>
      </c>
      <c r="K26" s="54"/>
      <c r="L26" s="54"/>
      <c r="M26" s="54"/>
      <c r="N26" s="54">
        <f t="shared" ref="N26:AN28" si="32">IF(N$4&lt;$E26,$G26,0)</f>
        <v>32305.528333333335</v>
      </c>
      <c r="O26" s="54">
        <f t="shared" si="32"/>
        <v>32305.528333333335</v>
      </c>
      <c r="P26" s="54">
        <f t="shared" si="32"/>
        <v>32305.528333333335</v>
      </c>
      <c r="Q26" s="54">
        <f t="shared" si="32"/>
        <v>32305.528333333335</v>
      </c>
      <c r="R26" s="54">
        <f t="shared" si="32"/>
        <v>32305.528333333335</v>
      </c>
      <c r="S26" s="54">
        <f t="shared" si="32"/>
        <v>32305.528333333335</v>
      </c>
      <c r="T26" s="54">
        <f t="shared" si="32"/>
        <v>32305.528333333335</v>
      </c>
      <c r="U26" s="54">
        <f t="shared" si="32"/>
        <v>32305.528333333335</v>
      </c>
      <c r="V26" s="54">
        <f t="shared" si="32"/>
        <v>32305.528333333335</v>
      </c>
      <c r="W26" s="54">
        <f t="shared" si="32"/>
        <v>32305.528333333335</v>
      </c>
      <c r="X26" s="54">
        <f t="shared" si="32"/>
        <v>32305.528333333335</v>
      </c>
      <c r="Y26" s="54">
        <f t="shared" si="32"/>
        <v>32305.528333333335</v>
      </c>
      <c r="Z26" s="54">
        <f t="shared" si="32"/>
        <v>32305.528333333335</v>
      </c>
      <c r="AA26" s="54">
        <f t="shared" si="32"/>
        <v>32305.528333333335</v>
      </c>
      <c r="AB26" s="54">
        <f t="shared" si="32"/>
        <v>32305.528333333335</v>
      </c>
      <c r="AC26" s="54">
        <f t="shared" si="32"/>
        <v>32305.528333333335</v>
      </c>
      <c r="AD26" s="54">
        <f t="shared" si="32"/>
        <v>32305.528333333335</v>
      </c>
      <c r="AE26" s="54">
        <f t="shared" si="32"/>
        <v>32305.528333333335</v>
      </c>
      <c r="AF26" s="54">
        <f t="shared" si="32"/>
        <v>32305.528333333335</v>
      </c>
      <c r="AG26" s="54">
        <f t="shared" si="32"/>
        <v>32305.528333333335</v>
      </c>
      <c r="AH26" s="54">
        <f t="shared" si="32"/>
        <v>32305.528333333335</v>
      </c>
      <c r="AI26" s="54">
        <f t="shared" si="32"/>
        <v>32305.528333333335</v>
      </c>
      <c r="AJ26" s="54">
        <f t="shared" si="32"/>
        <v>32305.528333333335</v>
      </c>
      <c r="AK26" s="54">
        <f t="shared" si="32"/>
        <v>32305.528333333335</v>
      </c>
      <c r="AL26" s="54">
        <f t="shared" si="32"/>
        <v>32305.528333333335</v>
      </c>
      <c r="AM26" s="54">
        <f t="shared" si="32"/>
        <v>32305.528333333335</v>
      </c>
      <c r="AN26" s="54">
        <f t="shared" si="32"/>
        <v>32305.528333333335</v>
      </c>
      <c r="AO26" s="54">
        <f t="shared" si="3"/>
        <v>872249.26499999978</v>
      </c>
      <c r="AQ26" s="54">
        <v>1162999.02</v>
      </c>
      <c r="AS26" s="4">
        <f t="shared" si="8"/>
        <v>290749.75500000024</v>
      </c>
    </row>
    <row r="27" spans="1:45">
      <c r="A27" s="63">
        <v>143002660</v>
      </c>
      <c r="B27" s="37" t="s">
        <v>100</v>
      </c>
      <c r="C27" s="55">
        <v>43100</v>
      </c>
      <c r="D27" s="54">
        <v>36</v>
      </c>
      <c r="E27" s="55">
        <f t="shared" si="4"/>
        <v>44196</v>
      </c>
      <c r="F27" s="56" t="s">
        <v>121</v>
      </c>
      <c r="G27" s="54">
        <f t="shared" si="5"/>
        <v>28267.466388888886</v>
      </c>
      <c r="H27" s="54">
        <f>'GTZ depn def plant 12-2018 '!J28</f>
        <v>1017628.7899999999</v>
      </c>
      <c r="I27" s="54">
        <v>0</v>
      </c>
      <c r="J27" s="62">
        <f t="shared" si="6"/>
        <v>1017628.7899999999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>
        <f t="shared" si="32"/>
        <v>28267.466388888886</v>
      </c>
      <c r="X27" s="54">
        <f t="shared" si="32"/>
        <v>28267.466388888886</v>
      </c>
      <c r="Y27" s="54">
        <f t="shared" si="32"/>
        <v>28267.466388888886</v>
      </c>
      <c r="Z27" s="54">
        <f t="shared" si="32"/>
        <v>28267.466388888886</v>
      </c>
      <c r="AA27" s="54">
        <f t="shared" si="32"/>
        <v>28267.466388888886</v>
      </c>
      <c r="AB27" s="54">
        <f t="shared" si="32"/>
        <v>28267.466388888886</v>
      </c>
      <c r="AC27" s="54">
        <f t="shared" si="32"/>
        <v>28267.466388888886</v>
      </c>
      <c r="AD27" s="54">
        <f t="shared" si="32"/>
        <v>28267.466388888886</v>
      </c>
      <c r="AE27" s="54">
        <f t="shared" si="32"/>
        <v>28267.466388888886</v>
      </c>
      <c r="AF27" s="54">
        <f t="shared" si="32"/>
        <v>28267.466388888886</v>
      </c>
      <c r="AG27" s="54">
        <f t="shared" si="32"/>
        <v>28267.466388888886</v>
      </c>
      <c r="AH27" s="54">
        <f t="shared" si="32"/>
        <v>28267.466388888886</v>
      </c>
      <c r="AI27" s="54">
        <f t="shared" si="32"/>
        <v>28267.466388888886</v>
      </c>
      <c r="AJ27" s="54">
        <f t="shared" si="32"/>
        <v>28267.466388888886</v>
      </c>
      <c r="AK27" s="54">
        <f t="shared" si="32"/>
        <v>28267.466388888886</v>
      </c>
      <c r="AL27" s="54">
        <f t="shared" si="32"/>
        <v>28267.466388888886</v>
      </c>
      <c r="AM27" s="54">
        <f t="shared" si="1"/>
        <v>28267.466388888886</v>
      </c>
      <c r="AN27" s="54">
        <f t="shared" ref="AN27" si="33">IF(AN$4&lt;$E27,AM27,0)</f>
        <v>28267.466388888886</v>
      </c>
      <c r="AO27" s="54">
        <f t="shared" si="3"/>
        <v>508814.39499999996</v>
      </c>
      <c r="AQ27" s="54">
        <v>1017628.7899999999</v>
      </c>
      <c r="AS27" s="4">
        <f t="shared" si="8"/>
        <v>508814.39499999996</v>
      </c>
    </row>
    <row r="28" spans="1:45">
      <c r="A28" s="65">
        <v>143002761</v>
      </c>
      <c r="B28" t="s">
        <v>89</v>
      </c>
      <c r="C28" s="31">
        <v>43404</v>
      </c>
      <c r="D28" s="4">
        <v>120</v>
      </c>
      <c r="E28" s="31">
        <f t="shared" si="4"/>
        <v>47026</v>
      </c>
      <c r="F28" s="31"/>
      <c r="G28" s="4">
        <f t="shared" si="5"/>
        <v>8265.6297500000001</v>
      </c>
      <c r="H28" s="4"/>
      <c r="I28" s="4">
        <v>991875.57000000007</v>
      </c>
      <c r="J28" s="64">
        <f t="shared" si="6"/>
        <v>991875.57000000007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f t="shared" si="32"/>
        <v>8265.6297500000001</v>
      </c>
      <c r="AG28" s="4">
        <f t="shared" si="32"/>
        <v>8265.6297500000001</v>
      </c>
      <c r="AH28" s="4">
        <f t="shared" si="32"/>
        <v>8265.6297500000001</v>
      </c>
      <c r="AI28" s="4">
        <f t="shared" si="32"/>
        <v>8265.6297500000001</v>
      </c>
      <c r="AJ28" s="4">
        <f t="shared" si="32"/>
        <v>8265.6297500000001</v>
      </c>
      <c r="AK28" s="4">
        <f t="shared" si="32"/>
        <v>8265.6297500000001</v>
      </c>
      <c r="AL28" s="4">
        <f t="shared" si="32"/>
        <v>8265.6297500000001</v>
      </c>
      <c r="AM28" s="4">
        <f t="shared" si="1"/>
        <v>8265.6297500000001</v>
      </c>
      <c r="AN28" s="4">
        <f t="shared" ref="AN28" si="34">IF(AN$4&lt;$E28,AM28,0)</f>
        <v>8265.6297500000001</v>
      </c>
      <c r="AO28" s="4">
        <f t="shared" si="3"/>
        <v>74390.667749999993</v>
      </c>
      <c r="AQ28" s="4">
        <v>991875.57000000007</v>
      </c>
      <c r="AS28" s="4">
        <f t="shared" si="8"/>
        <v>917484.90225000004</v>
      </c>
    </row>
    <row r="29" spans="1:45">
      <c r="A29" s="63">
        <v>143003151</v>
      </c>
      <c r="B29" s="37" t="s">
        <v>99</v>
      </c>
      <c r="C29" s="55">
        <v>43281</v>
      </c>
      <c r="D29" s="54">
        <v>36</v>
      </c>
      <c r="E29" s="55">
        <f t="shared" si="4"/>
        <v>44377</v>
      </c>
      <c r="F29" s="56" t="s">
        <v>126</v>
      </c>
      <c r="G29" s="54">
        <f t="shared" si="5"/>
        <v>21333.742777777778</v>
      </c>
      <c r="H29" s="54">
        <f>'GTZ depn def plant 12-2018 '!J30</f>
        <v>666134.26</v>
      </c>
      <c r="I29" s="54">
        <v>101880.47999999998</v>
      </c>
      <c r="J29" s="62">
        <f t="shared" si="6"/>
        <v>768014.74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f t="shared" ref="AB29:AL29" si="35">IF(AB$4&lt;$E29,$G29,0)</f>
        <v>21333.742777777778</v>
      </c>
      <c r="AC29" s="54">
        <f t="shared" si="35"/>
        <v>21333.742777777778</v>
      </c>
      <c r="AD29" s="54">
        <f t="shared" si="35"/>
        <v>21333.742777777778</v>
      </c>
      <c r="AE29" s="54">
        <f t="shared" si="35"/>
        <v>21333.742777777778</v>
      </c>
      <c r="AF29" s="54">
        <f t="shared" si="35"/>
        <v>21333.742777777778</v>
      </c>
      <c r="AG29" s="54">
        <f t="shared" si="35"/>
        <v>21333.742777777778</v>
      </c>
      <c r="AH29" s="54">
        <f t="shared" si="35"/>
        <v>21333.742777777778</v>
      </c>
      <c r="AI29" s="54">
        <f t="shared" si="35"/>
        <v>21333.742777777778</v>
      </c>
      <c r="AJ29" s="54">
        <f t="shared" si="35"/>
        <v>21333.742777777778</v>
      </c>
      <c r="AK29" s="54">
        <f t="shared" si="35"/>
        <v>21333.742777777778</v>
      </c>
      <c r="AL29" s="54">
        <f t="shared" si="35"/>
        <v>21333.742777777778</v>
      </c>
      <c r="AM29" s="54">
        <f t="shared" si="1"/>
        <v>21333.742777777778</v>
      </c>
      <c r="AN29" s="54">
        <f t="shared" ref="AN29" si="36">IF(AN$4&lt;$E29,AM29,0)</f>
        <v>21333.742777777778</v>
      </c>
      <c r="AO29" s="54">
        <f t="shared" si="3"/>
        <v>277338.65611111111</v>
      </c>
      <c r="AQ29" s="54">
        <v>768014.74</v>
      </c>
      <c r="AS29" s="4">
        <f t="shared" si="8"/>
        <v>490676.08388888888</v>
      </c>
    </row>
    <row r="30" spans="1:45">
      <c r="A30" s="63">
        <v>143002447</v>
      </c>
      <c r="B30" s="37" t="s">
        <v>98</v>
      </c>
      <c r="C30" s="55">
        <v>42825</v>
      </c>
      <c r="D30" s="54">
        <v>36</v>
      </c>
      <c r="E30" s="55">
        <f t="shared" si="4"/>
        <v>43921</v>
      </c>
      <c r="F30" s="56" t="s">
        <v>121</v>
      </c>
      <c r="G30" s="54">
        <f t="shared" si="5"/>
        <v>18277.26972222222</v>
      </c>
      <c r="H30" s="54">
        <f>'GTZ depn def plant 12-2018 '!J31</f>
        <v>657981.71</v>
      </c>
      <c r="I30" s="54">
        <v>0</v>
      </c>
      <c r="J30" s="62">
        <f t="shared" si="6"/>
        <v>657981.71</v>
      </c>
      <c r="K30" s="54"/>
      <c r="L30" s="54"/>
      <c r="M30" s="54"/>
      <c r="N30" s="54">
        <f t="shared" ref="N30:AL31" si="37">IF(N$4&lt;$E30,$G30,0)</f>
        <v>18277.26972222222</v>
      </c>
      <c r="O30" s="54">
        <f t="shared" si="37"/>
        <v>18277.26972222222</v>
      </c>
      <c r="P30" s="54">
        <f t="shared" si="37"/>
        <v>18277.26972222222</v>
      </c>
      <c r="Q30" s="54">
        <f t="shared" si="37"/>
        <v>18277.26972222222</v>
      </c>
      <c r="R30" s="54">
        <f t="shared" si="37"/>
        <v>18277.26972222222</v>
      </c>
      <c r="S30" s="54">
        <f t="shared" si="37"/>
        <v>18277.26972222222</v>
      </c>
      <c r="T30" s="54">
        <f t="shared" si="37"/>
        <v>18277.26972222222</v>
      </c>
      <c r="U30" s="54">
        <f t="shared" si="37"/>
        <v>18277.26972222222</v>
      </c>
      <c r="V30" s="54">
        <f t="shared" si="37"/>
        <v>18277.26972222222</v>
      </c>
      <c r="W30" s="54">
        <f t="shared" si="37"/>
        <v>18277.26972222222</v>
      </c>
      <c r="X30" s="54">
        <f t="shared" si="37"/>
        <v>18277.26972222222</v>
      </c>
      <c r="Y30" s="54">
        <f t="shared" si="37"/>
        <v>18277.26972222222</v>
      </c>
      <c r="Z30" s="54">
        <f t="shared" si="37"/>
        <v>18277.26972222222</v>
      </c>
      <c r="AA30" s="54">
        <f t="shared" si="37"/>
        <v>18277.26972222222</v>
      </c>
      <c r="AB30" s="54">
        <f t="shared" si="37"/>
        <v>18277.26972222222</v>
      </c>
      <c r="AC30" s="54">
        <f t="shared" si="37"/>
        <v>18277.26972222222</v>
      </c>
      <c r="AD30" s="54">
        <f t="shared" si="37"/>
        <v>18277.26972222222</v>
      </c>
      <c r="AE30" s="54">
        <f t="shared" si="37"/>
        <v>18277.26972222222</v>
      </c>
      <c r="AF30" s="54">
        <f t="shared" si="37"/>
        <v>18277.26972222222</v>
      </c>
      <c r="AG30" s="54">
        <f t="shared" si="37"/>
        <v>18277.26972222222</v>
      </c>
      <c r="AH30" s="54">
        <f t="shared" si="37"/>
        <v>18277.26972222222</v>
      </c>
      <c r="AI30" s="54">
        <f t="shared" si="37"/>
        <v>18277.26972222222</v>
      </c>
      <c r="AJ30" s="54">
        <f t="shared" si="37"/>
        <v>18277.26972222222</v>
      </c>
      <c r="AK30" s="54">
        <f t="shared" si="37"/>
        <v>18277.26972222222</v>
      </c>
      <c r="AL30" s="54">
        <f t="shared" si="37"/>
        <v>18277.26972222222</v>
      </c>
      <c r="AM30" s="54">
        <f t="shared" si="1"/>
        <v>18277.26972222222</v>
      </c>
      <c r="AN30" s="54">
        <f t="shared" ref="AN30" si="38">IF(AN$4&lt;$E30,AM30,0)</f>
        <v>18277.26972222222</v>
      </c>
      <c r="AO30" s="54">
        <f t="shared" si="3"/>
        <v>493486.2825000002</v>
      </c>
      <c r="AQ30" s="54">
        <v>657981.71</v>
      </c>
      <c r="AS30" s="4">
        <f t="shared" si="8"/>
        <v>164495.42749999976</v>
      </c>
    </row>
    <row r="31" spans="1:45">
      <c r="A31" s="65">
        <v>143004361</v>
      </c>
      <c r="B31" t="s">
        <v>97</v>
      </c>
      <c r="C31" s="31">
        <v>43465</v>
      </c>
      <c r="D31" s="4">
        <v>36</v>
      </c>
      <c r="E31" s="31">
        <f t="shared" si="4"/>
        <v>44561</v>
      </c>
      <c r="F31" s="31"/>
      <c r="G31" s="4">
        <f t="shared" si="5"/>
        <v>15830.947500000002</v>
      </c>
      <c r="H31" s="4"/>
      <c r="I31" s="4">
        <v>569914.1100000001</v>
      </c>
      <c r="J31" s="64">
        <f t="shared" si="6"/>
        <v>569914.1100000001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f t="shared" si="37"/>
        <v>15830.947500000002</v>
      </c>
      <c r="AJ31" s="4">
        <f t="shared" si="37"/>
        <v>15830.947500000002</v>
      </c>
      <c r="AK31" s="4">
        <f t="shared" si="37"/>
        <v>15830.947500000002</v>
      </c>
      <c r="AL31" s="4">
        <f t="shared" si="37"/>
        <v>15830.947500000002</v>
      </c>
      <c r="AM31" s="4">
        <f t="shared" si="1"/>
        <v>15830.947500000002</v>
      </c>
      <c r="AN31" s="4">
        <f t="shared" ref="AN31" si="39">IF(AN$4&lt;$E31,AM31,0)</f>
        <v>15830.947500000002</v>
      </c>
      <c r="AO31" s="4">
        <f t="shared" si="3"/>
        <v>94985.685000000027</v>
      </c>
      <c r="AQ31" s="4">
        <v>569914.1100000001</v>
      </c>
      <c r="AS31" s="4">
        <f t="shared" si="8"/>
        <v>474928.42500000005</v>
      </c>
    </row>
    <row r="32" spans="1:45">
      <c r="A32" s="63">
        <v>143002427</v>
      </c>
      <c r="B32" s="37" t="s">
        <v>96</v>
      </c>
      <c r="C32" s="55">
        <v>42766</v>
      </c>
      <c r="D32" s="54">
        <v>36</v>
      </c>
      <c r="E32" s="55">
        <f t="shared" si="4"/>
        <v>43861</v>
      </c>
      <c r="F32" s="56" t="s">
        <v>121</v>
      </c>
      <c r="G32" s="54">
        <f t="shared" si="5"/>
        <v>14983.145833333334</v>
      </c>
      <c r="H32" s="54">
        <f>'GTZ depn def plant 12-2018 '!J33</f>
        <v>539393.25</v>
      </c>
      <c r="I32" s="54">
        <v>0</v>
      </c>
      <c r="J32" s="62">
        <f t="shared" si="6"/>
        <v>539393.25</v>
      </c>
      <c r="K32" s="54">
        <f t="shared" ref="K32:AL34" si="40">IF(K$4&lt;$E32,$G32,0)</f>
        <v>14983.145833333334</v>
      </c>
      <c r="L32" s="54">
        <f t="shared" si="40"/>
        <v>14983.145833333334</v>
      </c>
      <c r="M32" s="54">
        <f t="shared" si="40"/>
        <v>14983.145833333334</v>
      </c>
      <c r="N32" s="54">
        <f t="shared" si="40"/>
        <v>14983.145833333334</v>
      </c>
      <c r="O32" s="54">
        <f t="shared" si="40"/>
        <v>14983.145833333334</v>
      </c>
      <c r="P32" s="54">
        <f t="shared" si="40"/>
        <v>14983.145833333334</v>
      </c>
      <c r="Q32" s="54">
        <f t="shared" si="40"/>
        <v>14983.145833333334</v>
      </c>
      <c r="R32" s="54">
        <f t="shared" si="40"/>
        <v>14983.145833333334</v>
      </c>
      <c r="S32" s="54">
        <f t="shared" si="40"/>
        <v>14983.145833333334</v>
      </c>
      <c r="T32" s="54">
        <f t="shared" si="40"/>
        <v>14983.145833333334</v>
      </c>
      <c r="U32" s="54">
        <f t="shared" si="40"/>
        <v>14983.145833333334</v>
      </c>
      <c r="V32" s="54">
        <f t="shared" si="40"/>
        <v>14983.145833333334</v>
      </c>
      <c r="W32" s="54">
        <f t="shared" si="40"/>
        <v>14983.145833333334</v>
      </c>
      <c r="X32" s="54">
        <f t="shared" si="40"/>
        <v>14983.145833333334</v>
      </c>
      <c r="Y32" s="54">
        <f t="shared" si="40"/>
        <v>14983.145833333334</v>
      </c>
      <c r="Z32" s="54">
        <f t="shared" si="40"/>
        <v>14983.145833333334</v>
      </c>
      <c r="AA32" s="54">
        <f t="shared" si="40"/>
        <v>14983.145833333334</v>
      </c>
      <c r="AB32" s="54">
        <f t="shared" si="40"/>
        <v>14983.145833333334</v>
      </c>
      <c r="AC32" s="54">
        <f t="shared" si="40"/>
        <v>14983.145833333334</v>
      </c>
      <c r="AD32" s="54">
        <f t="shared" si="40"/>
        <v>14983.145833333334</v>
      </c>
      <c r="AE32" s="54">
        <f t="shared" si="40"/>
        <v>14983.145833333334</v>
      </c>
      <c r="AF32" s="54">
        <f t="shared" si="40"/>
        <v>14983.145833333334</v>
      </c>
      <c r="AG32" s="54">
        <f t="shared" si="40"/>
        <v>14983.145833333334</v>
      </c>
      <c r="AH32" s="54">
        <f t="shared" si="40"/>
        <v>14983.145833333334</v>
      </c>
      <c r="AI32" s="54">
        <f t="shared" si="40"/>
        <v>14983.145833333334</v>
      </c>
      <c r="AJ32" s="54">
        <f t="shared" si="40"/>
        <v>14983.145833333334</v>
      </c>
      <c r="AK32" s="54">
        <f t="shared" si="40"/>
        <v>14983.145833333334</v>
      </c>
      <c r="AL32" s="54">
        <f t="shared" si="40"/>
        <v>14983.145833333334</v>
      </c>
      <c r="AM32" s="54">
        <f t="shared" si="1"/>
        <v>14983.145833333334</v>
      </c>
      <c r="AN32" s="54">
        <f t="shared" ref="AN32" si="41">IF(AN$4&lt;$E32,AM32,0)</f>
        <v>14983.145833333334</v>
      </c>
      <c r="AO32" s="54">
        <f t="shared" si="3"/>
        <v>449494.37499999983</v>
      </c>
      <c r="AQ32" s="54">
        <v>539393.25</v>
      </c>
      <c r="AS32" s="4">
        <f t="shared" si="8"/>
        <v>89898.875000000175</v>
      </c>
    </row>
    <row r="33" spans="1:45">
      <c r="A33" s="63">
        <v>143002515</v>
      </c>
      <c r="B33" s="37" t="s">
        <v>95</v>
      </c>
      <c r="C33" s="55">
        <v>42766</v>
      </c>
      <c r="D33" s="54">
        <v>36</v>
      </c>
      <c r="E33" s="55">
        <f t="shared" si="4"/>
        <v>43861</v>
      </c>
      <c r="F33" s="56" t="s">
        <v>121</v>
      </c>
      <c r="G33" s="54">
        <f t="shared" si="5"/>
        <v>12419.209722222222</v>
      </c>
      <c r="H33" s="54">
        <f>'GTZ depn def plant 12-2018 '!J34</f>
        <v>447091.55</v>
      </c>
      <c r="I33" s="54">
        <v>0</v>
      </c>
      <c r="J33" s="62">
        <f t="shared" si="6"/>
        <v>447091.55</v>
      </c>
      <c r="K33" s="54">
        <f t="shared" si="40"/>
        <v>12419.209722222222</v>
      </c>
      <c r="L33" s="54">
        <f t="shared" si="40"/>
        <v>12419.209722222222</v>
      </c>
      <c r="M33" s="54">
        <f t="shared" si="40"/>
        <v>12419.209722222222</v>
      </c>
      <c r="N33" s="54">
        <f t="shared" si="40"/>
        <v>12419.209722222222</v>
      </c>
      <c r="O33" s="54">
        <f t="shared" si="40"/>
        <v>12419.209722222222</v>
      </c>
      <c r="P33" s="54">
        <f t="shared" si="40"/>
        <v>12419.209722222222</v>
      </c>
      <c r="Q33" s="54">
        <f t="shared" si="40"/>
        <v>12419.209722222222</v>
      </c>
      <c r="R33" s="54">
        <f t="shared" si="40"/>
        <v>12419.209722222222</v>
      </c>
      <c r="S33" s="54">
        <f t="shared" si="40"/>
        <v>12419.209722222222</v>
      </c>
      <c r="T33" s="54">
        <f t="shared" si="40"/>
        <v>12419.209722222222</v>
      </c>
      <c r="U33" s="54">
        <f t="shared" si="40"/>
        <v>12419.209722222222</v>
      </c>
      <c r="V33" s="54">
        <f t="shared" si="40"/>
        <v>12419.209722222222</v>
      </c>
      <c r="W33" s="54">
        <f t="shared" si="40"/>
        <v>12419.209722222222</v>
      </c>
      <c r="X33" s="54">
        <f t="shared" si="40"/>
        <v>12419.209722222222</v>
      </c>
      <c r="Y33" s="54">
        <f t="shared" si="40"/>
        <v>12419.209722222222</v>
      </c>
      <c r="Z33" s="54">
        <f t="shared" si="40"/>
        <v>12419.209722222222</v>
      </c>
      <c r="AA33" s="54">
        <f t="shared" si="40"/>
        <v>12419.209722222222</v>
      </c>
      <c r="AB33" s="54">
        <f t="shared" si="40"/>
        <v>12419.209722222222</v>
      </c>
      <c r="AC33" s="54">
        <f t="shared" si="40"/>
        <v>12419.209722222222</v>
      </c>
      <c r="AD33" s="54">
        <f t="shared" si="40"/>
        <v>12419.209722222222</v>
      </c>
      <c r="AE33" s="54">
        <f t="shared" si="40"/>
        <v>12419.209722222222</v>
      </c>
      <c r="AF33" s="54">
        <f t="shared" si="40"/>
        <v>12419.209722222222</v>
      </c>
      <c r="AG33" s="54">
        <f t="shared" si="40"/>
        <v>12419.209722222222</v>
      </c>
      <c r="AH33" s="54">
        <f t="shared" si="40"/>
        <v>12419.209722222222</v>
      </c>
      <c r="AI33" s="54">
        <f t="shared" si="40"/>
        <v>12419.209722222222</v>
      </c>
      <c r="AJ33" s="54">
        <f t="shared" si="40"/>
        <v>12419.209722222222</v>
      </c>
      <c r="AK33" s="54">
        <f t="shared" si="40"/>
        <v>12419.209722222222</v>
      </c>
      <c r="AL33" s="54">
        <f t="shared" si="40"/>
        <v>12419.209722222222</v>
      </c>
      <c r="AM33" s="54">
        <f t="shared" si="1"/>
        <v>12419.209722222222</v>
      </c>
      <c r="AN33" s="54">
        <f t="shared" ref="AN33" si="42">IF(AN$4&lt;$E33,AM33,0)</f>
        <v>12419.209722222222</v>
      </c>
      <c r="AO33" s="54">
        <f t="shared" si="3"/>
        <v>372576.29166666692</v>
      </c>
      <c r="AQ33" s="54">
        <v>447091.55</v>
      </c>
      <c r="AS33" s="4">
        <f t="shared" si="8"/>
        <v>74515.258333333069</v>
      </c>
    </row>
    <row r="34" spans="1:45">
      <c r="A34" s="65">
        <v>143003501</v>
      </c>
      <c r="B34" t="s">
        <v>84</v>
      </c>
      <c r="C34" s="31">
        <v>43465</v>
      </c>
      <c r="D34" s="4">
        <v>36</v>
      </c>
      <c r="E34" s="31">
        <f t="shared" si="4"/>
        <v>44561</v>
      </c>
      <c r="F34" s="31"/>
      <c r="G34" s="4">
        <f t="shared" si="5"/>
        <v>11890.532777777778</v>
      </c>
      <c r="H34" s="4"/>
      <c r="I34" s="4">
        <v>428059.18</v>
      </c>
      <c r="J34" s="64">
        <f t="shared" si="6"/>
        <v>428059.18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f t="shared" si="40"/>
        <v>11890.532777777778</v>
      </c>
      <c r="AI34" s="4">
        <f t="shared" si="40"/>
        <v>11890.532777777778</v>
      </c>
      <c r="AJ34" s="4">
        <f t="shared" si="40"/>
        <v>11890.532777777778</v>
      </c>
      <c r="AK34" s="4">
        <f t="shared" si="40"/>
        <v>11890.532777777778</v>
      </c>
      <c r="AL34" s="4">
        <f t="shared" si="40"/>
        <v>11890.532777777778</v>
      </c>
      <c r="AM34" s="4">
        <f t="shared" si="1"/>
        <v>11890.532777777778</v>
      </c>
      <c r="AN34" s="4">
        <f t="shared" ref="AN34" si="43">IF(AN$4&lt;$E34,AM34,0)</f>
        <v>11890.532777777778</v>
      </c>
      <c r="AO34" s="4">
        <f t="shared" si="3"/>
        <v>83233.729444444441</v>
      </c>
      <c r="AQ34" s="4">
        <v>428059.18</v>
      </c>
      <c r="AS34" s="4">
        <f t="shared" si="8"/>
        <v>344825.45055555552</v>
      </c>
    </row>
    <row r="35" spans="1:45">
      <c r="A35" s="65">
        <v>143003143</v>
      </c>
      <c r="B35" t="s">
        <v>89</v>
      </c>
      <c r="C35" s="31">
        <v>43404</v>
      </c>
      <c r="D35" s="4">
        <v>120</v>
      </c>
      <c r="E35" s="31">
        <f t="shared" si="4"/>
        <v>47026</v>
      </c>
      <c r="F35" s="31"/>
      <c r="G35" s="4">
        <f t="shared" si="5"/>
        <v>2977.1914999999999</v>
      </c>
      <c r="H35" s="4"/>
      <c r="I35" s="4">
        <v>357262.98</v>
      </c>
      <c r="J35" s="64">
        <f t="shared" si="6"/>
        <v>357262.98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>
        <f t="shared" ref="AF35:AL35" si="44">IF(AF$4&lt;$E35,$G35,0)</f>
        <v>2977.1914999999999</v>
      </c>
      <c r="AG35" s="4">
        <f t="shared" si="44"/>
        <v>2977.1914999999999</v>
      </c>
      <c r="AH35" s="4">
        <f t="shared" si="44"/>
        <v>2977.1914999999999</v>
      </c>
      <c r="AI35" s="4">
        <f t="shared" si="44"/>
        <v>2977.1914999999999</v>
      </c>
      <c r="AJ35" s="4">
        <f t="shared" si="44"/>
        <v>2977.1914999999999</v>
      </c>
      <c r="AK35" s="4">
        <f t="shared" si="44"/>
        <v>2977.1914999999999</v>
      </c>
      <c r="AL35" s="4">
        <f t="shared" si="44"/>
        <v>2977.1914999999999</v>
      </c>
      <c r="AM35" s="4">
        <f t="shared" si="1"/>
        <v>2977.1914999999999</v>
      </c>
      <c r="AN35" s="4">
        <f t="shared" ref="AN35" si="45">IF(AN$4&lt;$E35,AM35,0)</f>
        <v>2977.1914999999999</v>
      </c>
      <c r="AO35" s="4">
        <f t="shared" si="3"/>
        <v>26794.723500000004</v>
      </c>
      <c r="AQ35" s="4">
        <v>357262.98</v>
      </c>
      <c r="AS35" s="4">
        <f t="shared" si="8"/>
        <v>330468.25649999996</v>
      </c>
    </row>
    <row r="36" spans="1:45">
      <c r="A36" s="63">
        <v>143002540</v>
      </c>
      <c r="B36" s="37" t="s">
        <v>94</v>
      </c>
      <c r="C36" s="55">
        <v>43100</v>
      </c>
      <c r="D36" s="54">
        <v>60</v>
      </c>
      <c r="E36" s="55">
        <f t="shared" si="4"/>
        <v>44926</v>
      </c>
      <c r="F36" s="56" t="s">
        <v>121</v>
      </c>
      <c r="G36" s="54">
        <f t="shared" si="5"/>
        <v>3692.4865</v>
      </c>
      <c r="H36" s="54">
        <f>'GTZ depn def plant 12-2018 '!J37</f>
        <v>221549.19</v>
      </c>
      <c r="I36" s="54">
        <v>0</v>
      </c>
      <c r="J36" s="62">
        <f t="shared" si="6"/>
        <v>221549.19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>
        <f t="shared" ref="W36:AL37" si="46">IF(W$4&lt;$E36,$G36,0)</f>
        <v>3692.4865</v>
      </c>
      <c r="X36" s="54">
        <f t="shared" si="46"/>
        <v>3692.4865</v>
      </c>
      <c r="Y36" s="54">
        <f t="shared" si="46"/>
        <v>3692.4865</v>
      </c>
      <c r="Z36" s="54">
        <f t="shared" si="46"/>
        <v>3692.4865</v>
      </c>
      <c r="AA36" s="54">
        <f t="shared" si="46"/>
        <v>3692.4865</v>
      </c>
      <c r="AB36" s="54">
        <f t="shared" si="46"/>
        <v>3692.4865</v>
      </c>
      <c r="AC36" s="54">
        <f t="shared" si="46"/>
        <v>3692.4865</v>
      </c>
      <c r="AD36" s="54">
        <f t="shared" si="46"/>
        <v>3692.4865</v>
      </c>
      <c r="AE36" s="54">
        <f t="shared" si="46"/>
        <v>3692.4865</v>
      </c>
      <c r="AF36" s="54">
        <f t="shared" si="46"/>
        <v>3692.4865</v>
      </c>
      <c r="AG36" s="54">
        <f t="shared" si="46"/>
        <v>3692.4865</v>
      </c>
      <c r="AH36" s="54">
        <f t="shared" si="46"/>
        <v>3692.4865</v>
      </c>
      <c r="AI36" s="54">
        <f t="shared" si="46"/>
        <v>3692.4865</v>
      </c>
      <c r="AJ36" s="54">
        <f t="shared" si="46"/>
        <v>3692.4865</v>
      </c>
      <c r="AK36" s="54">
        <f t="shared" si="46"/>
        <v>3692.4865</v>
      </c>
      <c r="AL36" s="54">
        <f t="shared" si="46"/>
        <v>3692.4865</v>
      </c>
      <c r="AM36" s="54">
        <f t="shared" si="1"/>
        <v>3692.4865</v>
      </c>
      <c r="AN36" s="54">
        <f t="shared" ref="AN36" si="47">IF(AN$4&lt;$E36,AM36,0)</f>
        <v>3692.4865</v>
      </c>
      <c r="AO36" s="54">
        <f t="shared" si="3"/>
        <v>66464.756999999998</v>
      </c>
      <c r="AQ36" s="54">
        <v>221549.19</v>
      </c>
      <c r="AS36" s="4">
        <f t="shared" si="8"/>
        <v>155084.43300000002</v>
      </c>
    </row>
    <row r="37" spans="1:45">
      <c r="A37" s="63">
        <v>143003948</v>
      </c>
      <c r="B37" s="37" t="s">
        <v>49</v>
      </c>
      <c r="C37" s="55">
        <v>43281</v>
      </c>
      <c r="D37" s="54">
        <v>36</v>
      </c>
      <c r="E37" s="55">
        <f t="shared" si="4"/>
        <v>44377</v>
      </c>
      <c r="F37" s="56" t="s">
        <v>127</v>
      </c>
      <c r="G37" s="54">
        <f t="shared" ref="G37:G55" si="48">J37/D37</f>
        <v>5020.7761111111113</v>
      </c>
      <c r="H37" s="54">
        <f>'GTZ depn def plant 12-2018 '!J38</f>
        <v>154503.91</v>
      </c>
      <c r="I37" s="54">
        <v>26244.03</v>
      </c>
      <c r="J37" s="62">
        <f t="shared" si="6"/>
        <v>180747.94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>
        <f t="shared" si="46"/>
        <v>5020.7761111111113</v>
      </c>
      <c r="AD37" s="54">
        <f t="shared" si="46"/>
        <v>5020.7761111111113</v>
      </c>
      <c r="AE37" s="54">
        <f t="shared" si="46"/>
        <v>5020.7761111111113</v>
      </c>
      <c r="AF37" s="54">
        <f t="shared" si="46"/>
        <v>5020.7761111111113</v>
      </c>
      <c r="AG37" s="54">
        <f t="shared" si="46"/>
        <v>5020.7761111111113</v>
      </c>
      <c r="AH37" s="54">
        <f t="shared" si="46"/>
        <v>5020.7761111111113</v>
      </c>
      <c r="AI37" s="54">
        <f t="shared" si="46"/>
        <v>5020.7761111111113</v>
      </c>
      <c r="AJ37" s="54">
        <f t="shared" si="46"/>
        <v>5020.7761111111113</v>
      </c>
      <c r="AK37" s="54">
        <f t="shared" si="46"/>
        <v>5020.7761111111113</v>
      </c>
      <c r="AL37" s="54">
        <f t="shared" si="46"/>
        <v>5020.7761111111113</v>
      </c>
      <c r="AM37" s="54">
        <f t="shared" si="1"/>
        <v>5020.7761111111113</v>
      </c>
      <c r="AN37" s="54">
        <f t="shared" ref="AN37" si="49">IF(AN$4&lt;$E37,AM37,0)</f>
        <v>5020.7761111111113</v>
      </c>
      <c r="AO37" s="54">
        <f t="shared" ref="AO37:AO55" si="50">SUM(K37:AN37)</f>
        <v>60249.313333333332</v>
      </c>
      <c r="AQ37" s="54">
        <v>180747.94</v>
      </c>
      <c r="AS37" s="4">
        <f t="shared" si="8"/>
        <v>120498.62666666668</v>
      </c>
    </row>
    <row r="38" spans="1:45">
      <c r="A38" s="63">
        <v>143002453</v>
      </c>
      <c r="B38" s="37" t="s">
        <v>93</v>
      </c>
      <c r="C38" s="55">
        <v>43100</v>
      </c>
      <c r="D38" s="54">
        <v>36</v>
      </c>
      <c r="E38" s="55">
        <f t="shared" si="4"/>
        <v>44196</v>
      </c>
      <c r="F38" s="56" t="s">
        <v>121</v>
      </c>
      <c r="G38" s="54">
        <f t="shared" si="48"/>
        <v>3760.139444444445</v>
      </c>
      <c r="H38" s="54">
        <f>'GTZ depn def plant 12-2018 '!J39</f>
        <v>135365.02000000002</v>
      </c>
      <c r="I38" s="54">
        <v>0</v>
      </c>
      <c r="J38" s="62">
        <f t="shared" si="6"/>
        <v>135365.02000000002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>
        <f t="shared" ref="W38:AL42" si="51">IF(W$4&lt;$E38,$G38,0)</f>
        <v>3760.139444444445</v>
      </c>
      <c r="X38" s="54">
        <f t="shared" si="51"/>
        <v>3760.139444444445</v>
      </c>
      <c r="Y38" s="54">
        <f t="shared" si="51"/>
        <v>3760.139444444445</v>
      </c>
      <c r="Z38" s="54">
        <f t="shared" si="51"/>
        <v>3760.139444444445</v>
      </c>
      <c r="AA38" s="54">
        <f t="shared" si="51"/>
        <v>3760.139444444445</v>
      </c>
      <c r="AB38" s="54">
        <f t="shared" si="51"/>
        <v>3760.139444444445</v>
      </c>
      <c r="AC38" s="54">
        <f t="shared" si="51"/>
        <v>3760.139444444445</v>
      </c>
      <c r="AD38" s="54">
        <f t="shared" si="51"/>
        <v>3760.139444444445</v>
      </c>
      <c r="AE38" s="54">
        <f t="shared" si="51"/>
        <v>3760.139444444445</v>
      </c>
      <c r="AF38" s="54">
        <f t="shared" si="51"/>
        <v>3760.139444444445</v>
      </c>
      <c r="AG38" s="54">
        <f t="shared" si="51"/>
        <v>3760.139444444445</v>
      </c>
      <c r="AH38" s="54">
        <f t="shared" si="51"/>
        <v>3760.139444444445</v>
      </c>
      <c r="AI38" s="54">
        <f t="shared" si="51"/>
        <v>3760.139444444445</v>
      </c>
      <c r="AJ38" s="54">
        <f t="shared" si="51"/>
        <v>3760.139444444445</v>
      </c>
      <c r="AK38" s="54">
        <f t="shared" si="51"/>
        <v>3760.139444444445</v>
      </c>
      <c r="AL38" s="54">
        <f t="shared" si="51"/>
        <v>3760.139444444445</v>
      </c>
      <c r="AM38" s="54">
        <f t="shared" si="1"/>
        <v>3760.139444444445</v>
      </c>
      <c r="AN38" s="54">
        <f t="shared" ref="AN38" si="52">IF(AN$4&lt;$E38,AM38,0)</f>
        <v>3760.139444444445</v>
      </c>
      <c r="AO38" s="54">
        <f t="shared" si="50"/>
        <v>67682.510000000009</v>
      </c>
      <c r="AQ38" s="54">
        <v>135365.02000000002</v>
      </c>
      <c r="AS38" s="4">
        <f t="shared" si="8"/>
        <v>67682.510000000009</v>
      </c>
    </row>
    <row r="39" spans="1:45">
      <c r="A39" s="63">
        <v>143002095</v>
      </c>
      <c r="B39" s="37" t="s">
        <v>92</v>
      </c>
      <c r="C39" s="55">
        <v>43100</v>
      </c>
      <c r="D39" s="54">
        <v>60</v>
      </c>
      <c r="E39" s="55">
        <f t="shared" si="4"/>
        <v>44926</v>
      </c>
      <c r="F39" s="56" t="s">
        <v>121</v>
      </c>
      <c r="G39" s="54">
        <f t="shared" si="48"/>
        <v>1762.7940000000001</v>
      </c>
      <c r="H39" s="54">
        <f>'GTZ depn def plant 12-2018 '!J40</f>
        <v>105767.64</v>
      </c>
      <c r="I39" s="54">
        <v>0</v>
      </c>
      <c r="J39" s="62">
        <f t="shared" si="6"/>
        <v>105767.64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>
        <f t="shared" si="51"/>
        <v>1762.7940000000001</v>
      </c>
      <c r="X39" s="54">
        <f t="shared" si="51"/>
        <v>1762.7940000000001</v>
      </c>
      <c r="Y39" s="54">
        <f t="shared" si="51"/>
        <v>1762.7940000000001</v>
      </c>
      <c r="Z39" s="54">
        <f t="shared" si="51"/>
        <v>1762.7940000000001</v>
      </c>
      <c r="AA39" s="54">
        <f t="shared" si="51"/>
        <v>1762.7940000000001</v>
      </c>
      <c r="AB39" s="54">
        <f t="shared" si="51"/>
        <v>1762.7940000000001</v>
      </c>
      <c r="AC39" s="54">
        <f t="shared" si="51"/>
        <v>1762.7940000000001</v>
      </c>
      <c r="AD39" s="54">
        <f t="shared" si="51"/>
        <v>1762.7940000000001</v>
      </c>
      <c r="AE39" s="54">
        <f t="shared" si="51"/>
        <v>1762.7940000000001</v>
      </c>
      <c r="AF39" s="54">
        <f t="shared" si="51"/>
        <v>1762.7940000000001</v>
      </c>
      <c r="AG39" s="54">
        <f t="shared" si="51"/>
        <v>1762.7940000000001</v>
      </c>
      <c r="AH39" s="54">
        <f t="shared" si="51"/>
        <v>1762.7940000000001</v>
      </c>
      <c r="AI39" s="54">
        <f t="shared" si="51"/>
        <v>1762.7940000000001</v>
      </c>
      <c r="AJ39" s="54">
        <f t="shared" si="51"/>
        <v>1762.7940000000001</v>
      </c>
      <c r="AK39" s="54">
        <f t="shared" si="51"/>
        <v>1762.7940000000001</v>
      </c>
      <c r="AL39" s="54">
        <f t="shared" si="51"/>
        <v>1762.7940000000001</v>
      </c>
      <c r="AM39" s="54">
        <f t="shared" si="1"/>
        <v>1762.7940000000001</v>
      </c>
      <c r="AN39" s="54">
        <f t="shared" ref="AN39" si="53">IF(AN$4&lt;$E39,AM39,0)</f>
        <v>1762.7940000000001</v>
      </c>
      <c r="AO39" s="54">
        <f t="shared" si="50"/>
        <v>31730.292000000016</v>
      </c>
      <c r="AQ39" s="54">
        <v>105767.64</v>
      </c>
      <c r="AS39" s="4">
        <f t="shared" si="8"/>
        <v>74037.347999999984</v>
      </c>
    </row>
    <row r="40" spans="1:45">
      <c r="A40" s="63">
        <v>143003149</v>
      </c>
      <c r="B40" s="37" t="s">
        <v>91</v>
      </c>
      <c r="C40" s="55">
        <v>43190</v>
      </c>
      <c r="D40" s="54">
        <v>36</v>
      </c>
      <c r="E40" s="55">
        <f t="shared" si="4"/>
        <v>44286</v>
      </c>
      <c r="F40" s="56" t="s">
        <v>121</v>
      </c>
      <c r="G40" s="54">
        <f t="shared" si="48"/>
        <v>2878.0844444444442</v>
      </c>
      <c r="H40" s="54">
        <f>'GTZ depn def plant 12-2018 '!J41</f>
        <v>103611.04</v>
      </c>
      <c r="I40" s="54">
        <v>0</v>
      </c>
      <c r="J40" s="62">
        <f t="shared" si="6"/>
        <v>103611.04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>
        <f t="shared" si="51"/>
        <v>2878.0844444444442</v>
      </c>
      <c r="AA40" s="54">
        <f t="shared" si="51"/>
        <v>2878.0844444444442</v>
      </c>
      <c r="AB40" s="54">
        <f t="shared" si="51"/>
        <v>2878.0844444444442</v>
      </c>
      <c r="AC40" s="54">
        <f t="shared" si="51"/>
        <v>2878.0844444444442</v>
      </c>
      <c r="AD40" s="54">
        <f t="shared" si="51"/>
        <v>2878.0844444444442</v>
      </c>
      <c r="AE40" s="54">
        <f t="shared" si="51"/>
        <v>2878.0844444444442</v>
      </c>
      <c r="AF40" s="54">
        <f t="shared" si="51"/>
        <v>2878.0844444444442</v>
      </c>
      <c r="AG40" s="54">
        <f t="shared" si="51"/>
        <v>2878.0844444444442</v>
      </c>
      <c r="AH40" s="54">
        <f t="shared" si="51"/>
        <v>2878.0844444444442</v>
      </c>
      <c r="AI40" s="54">
        <f t="shared" si="51"/>
        <v>2878.0844444444442</v>
      </c>
      <c r="AJ40" s="54">
        <f t="shared" si="51"/>
        <v>2878.0844444444442</v>
      </c>
      <c r="AK40" s="54">
        <f t="shared" si="51"/>
        <v>2878.0844444444442</v>
      </c>
      <c r="AL40" s="54">
        <f t="shared" si="51"/>
        <v>2878.0844444444442</v>
      </c>
      <c r="AM40" s="54">
        <f t="shared" si="1"/>
        <v>2878.0844444444442</v>
      </c>
      <c r="AN40" s="54">
        <f t="shared" ref="AN40" si="54">IF(AN$4&lt;$E40,AM40,0)</f>
        <v>2878.0844444444442</v>
      </c>
      <c r="AO40" s="54">
        <f t="shared" si="50"/>
        <v>43171.266666666663</v>
      </c>
      <c r="AQ40" s="54">
        <v>103611.04</v>
      </c>
      <c r="AS40" s="4">
        <f t="shared" si="8"/>
        <v>60439.773333333331</v>
      </c>
    </row>
    <row r="41" spans="1:45">
      <c r="A41" s="63">
        <v>143003148</v>
      </c>
      <c r="B41" s="37" t="s">
        <v>90</v>
      </c>
      <c r="C41" s="55">
        <v>43190</v>
      </c>
      <c r="D41" s="54">
        <v>36</v>
      </c>
      <c r="E41" s="55">
        <f t="shared" si="4"/>
        <v>44286</v>
      </c>
      <c r="F41" s="56" t="s">
        <v>121</v>
      </c>
      <c r="G41" s="54">
        <f t="shared" si="48"/>
        <v>1556.8311111111111</v>
      </c>
      <c r="H41" s="54">
        <f>'GTZ depn def plant 12-2018 '!J42</f>
        <v>56045.919999999998</v>
      </c>
      <c r="I41" s="54">
        <v>0</v>
      </c>
      <c r="J41" s="62">
        <f t="shared" si="6"/>
        <v>56045.919999999998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f t="shared" si="51"/>
        <v>1556.8311111111111</v>
      </c>
      <c r="AA41" s="54">
        <f t="shared" si="51"/>
        <v>1556.8311111111111</v>
      </c>
      <c r="AB41" s="54">
        <f t="shared" si="51"/>
        <v>1556.8311111111111</v>
      </c>
      <c r="AC41" s="54">
        <f t="shared" si="51"/>
        <v>1556.8311111111111</v>
      </c>
      <c r="AD41" s="54">
        <f t="shared" si="51"/>
        <v>1556.8311111111111</v>
      </c>
      <c r="AE41" s="54">
        <f t="shared" si="51"/>
        <v>1556.8311111111111</v>
      </c>
      <c r="AF41" s="54">
        <f t="shared" si="51"/>
        <v>1556.8311111111111</v>
      </c>
      <c r="AG41" s="54">
        <f t="shared" si="51"/>
        <v>1556.8311111111111</v>
      </c>
      <c r="AH41" s="54">
        <f t="shared" si="51"/>
        <v>1556.8311111111111</v>
      </c>
      <c r="AI41" s="54">
        <f t="shared" si="51"/>
        <v>1556.8311111111111</v>
      </c>
      <c r="AJ41" s="54">
        <f t="shared" si="51"/>
        <v>1556.8311111111111</v>
      </c>
      <c r="AK41" s="54">
        <f t="shared" si="51"/>
        <v>1556.8311111111111</v>
      </c>
      <c r="AL41" s="54">
        <f t="shared" si="51"/>
        <v>1556.8311111111111</v>
      </c>
      <c r="AM41" s="54">
        <f t="shared" si="1"/>
        <v>1556.8311111111111</v>
      </c>
      <c r="AN41" s="54">
        <f t="shared" ref="AN41" si="55">IF(AN$4&lt;$E41,AM41,0)</f>
        <v>1556.8311111111111</v>
      </c>
      <c r="AO41" s="54">
        <f t="shared" si="50"/>
        <v>23352.466666666664</v>
      </c>
      <c r="AQ41" s="54">
        <v>56045.919999999998</v>
      </c>
      <c r="AS41" s="4">
        <f t="shared" si="8"/>
        <v>32693.453333333335</v>
      </c>
    </row>
    <row r="42" spans="1:45">
      <c r="A42" s="65">
        <v>143003708</v>
      </c>
      <c r="B42" t="s">
        <v>89</v>
      </c>
      <c r="C42" s="31">
        <v>43404</v>
      </c>
      <c r="D42" s="4">
        <v>120</v>
      </c>
      <c r="E42" s="31">
        <f t="shared" si="4"/>
        <v>47026</v>
      </c>
      <c r="F42" s="31"/>
      <c r="G42" s="4">
        <f t="shared" si="48"/>
        <v>379.13475</v>
      </c>
      <c r="H42" s="4"/>
      <c r="I42" s="4">
        <v>45496.17</v>
      </c>
      <c r="J42" s="64">
        <f t="shared" si="6"/>
        <v>45496.17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>
        <f t="shared" si="51"/>
        <v>379.13475</v>
      </c>
      <c r="AG42" s="4">
        <f t="shared" si="51"/>
        <v>379.13475</v>
      </c>
      <c r="AH42" s="4">
        <f t="shared" si="51"/>
        <v>379.13475</v>
      </c>
      <c r="AI42" s="4">
        <f t="shared" si="51"/>
        <v>379.13475</v>
      </c>
      <c r="AJ42" s="4">
        <f t="shared" si="51"/>
        <v>379.13475</v>
      </c>
      <c r="AK42" s="4">
        <f t="shared" si="51"/>
        <v>379.13475</v>
      </c>
      <c r="AL42" s="4">
        <f t="shared" si="51"/>
        <v>379.13475</v>
      </c>
      <c r="AM42" s="4">
        <f t="shared" si="1"/>
        <v>379.13475</v>
      </c>
      <c r="AN42" s="4">
        <f t="shared" ref="AN42" si="56">IF(AN$4&lt;$E42,AM42,0)</f>
        <v>379.13475</v>
      </c>
      <c r="AO42" s="4">
        <f t="shared" si="50"/>
        <v>3412.2127500000006</v>
      </c>
      <c r="AQ42" s="4">
        <v>45496.17</v>
      </c>
      <c r="AS42" s="4">
        <f t="shared" si="8"/>
        <v>42083.957249999999</v>
      </c>
    </row>
    <row r="43" spans="1:45">
      <c r="A43" s="63">
        <v>143002440</v>
      </c>
      <c r="B43" s="37" t="s">
        <v>88</v>
      </c>
      <c r="C43" s="55">
        <v>42916</v>
      </c>
      <c r="D43" s="54">
        <v>36</v>
      </c>
      <c r="E43" s="55">
        <f t="shared" si="4"/>
        <v>44012</v>
      </c>
      <c r="F43" s="56" t="s">
        <v>121</v>
      </c>
      <c r="G43" s="54">
        <f t="shared" si="48"/>
        <v>602.37916666666661</v>
      </c>
      <c r="H43" s="54">
        <f>'GTZ depn def plant 12-2018 '!J44</f>
        <v>21685.649999999998</v>
      </c>
      <c r="I43" s="54">
        <v>0</v>
      </c>
      <c r="J43" s="62">
        <f t="shared" si="6"/>
        <v>21685.649999999998</v>
      </c>
      <c r="K43" s="54"/>
      <c r="L43" s="54"/>
      <c r="M43" s="54"/>
      <c r="N43" s="54"/>
      <c r="O43" s="54"/>
      <c r="P43" s="54">
        <f t="shared" ref="P43:AL43" si="57">IF(P$4&lt;$E43,$G43,0)</f>
        <v>602.37916666666661</v>
      </c>
      <c r="Q43" s="54">
        <f t="shared" si="57"/>
        <v>602.37916666666661</v>
      </c>
      <c r="R43" s="54">
        <f t="shared" si="57"/>
        <v>602.37916666666661</v>
      </c>
      <c r="S43" s="54">
        <f t="shared" si="57"/>
        <v>602.37916666666661</v>
      </c>
      <c r="T43" s="54">
        <f t="shared" si="57"/>
        <v>602.37916666666661</v>
      </c>
      <c r="U43" s="54">
        <f t="shared" si="57"/>
        <v>602.37916666666661</v>
      </c>
      <c r="V43" s="54">
        <f t="shared" si="57"/>
        <v>602.37916666666661</v>
      </c>
      <c r="W43" s="54">
        <f t="shared" si="57"/>
        <v>602.37916666666661</v>
      </c>
      <c r="X43" s="54">
        <f t="shared" si="57"/>
        <v>602.37916666666661</v>
      </c>
      <c r="Y43" s="54">
        <f t="shared" si="57"/>
        <v>602.37916666666661</v>
      </c>
      <c r="Z43" s="54">
        <f t="shared" si="57"/>
        <v>602.37916666666661</v>
      </c>
      <c r="AA43" s="54">
        <f t="shared" si="57"/>
        <v>602.37916666666661</v>
      </c>
      <c r="AB43" s="54">
        <f t="shared" si="57"/>
        <v>602.37916666666661</v>
      </c>
      <c r="AC43" s="54">
        <f t="shared" si="57"/>
        <v>602.37916666666661</v>
      </c>
      <c r="AD43" s="54">
        <f t="shared" si="57"/>
        <v>602.37916666666661</v>
      </c>
      <c r="AE43" s="54">
        <f t="shared" si="57"/>
        <v>602.37916666666661</v>
      </c>
      <c r="AF43" s="54">
        <f t="shared" si="57"/>
        <v>602.37916666666661</v>
      </c>
      <c r="AG43" s="54">
        <f t="shared" si="57"/>
        <v>602.37916666666661</v>
      </c>
      <c r="AH43" s="54">
        <f t="shared" si="57"/>
        <v>602.37916666666661</v>
      </c>
      <c r="AI43" s="54">
        <f t="shared" si="57"/>
        <v>602.37916666666661</v>
      </c>
      <c r="AJ43" s="54">
        <f t="shared" si="57"/>
        <v>602.37916666666661</v>
      </c>
      <c r="AK43" s="54">
        <f t="shared" si="57"/>
        <v>602.37916666666661</v>
      </c>
      <c r="AL43" s="54">
        <f t="shared" si="57"/>
        <v>602.37916666666661</v>
      </c>
      <c r="AM43" s="54">
        <f t="shared" si="1"/>
        <v>602.37916666666661</v>
      </c>
      <c r="AN43" s="54">
        <f t="shared" ref="AN43" si="58">IF(AN$4&lt;$E43,AM43,0)</f>
        <v>602.37916666666661</v>
      </c>
      <c r="AO43" s="54">
        <f t="shared" si="50"/>
        <v>15059.479166666657</v>
      </c>
      <c r="AQ43" s="54">
        <v>21685.649999999998</v>
      </c>
      <c r="AS43" s="4">
        <f t="shared" si="8"/>
        <v>6626.1708333333409</v>
      </c>
    </row>
    <row r="44" spans="1:45">
      <c r="A44" s="63">
        <v>143002058</v>
      </c>
      <c r="B44" s="37" t="s">
        <v>87</v>
      </c>
      <c r="C44" s="55">
        <v>42766</v>
      </c>
      <c r="D44" s="54">
        <v>36</v>
      </c>
      <c r="E44" s="55">
        <f t="shared" si="4"/>
        <v>43861</v>
      </c>
      <c r="F44" s="56" t="s">
        <v>121</v>
      </c>
      <c r="G44" s="54">
        <f t="shared" si="48"/>
        <v>392.42944444444447</v>
      </c>
      <c r="H44" s="54">
        <f>'GTZ depn def plant 12-2018 '!J45</f>
        <v>14127.460000000001</v>
      </c>
      <c r="I44" s="54">
        <v>0</v>
      </c>
      <c r="J44" s="62">
        <f t="shared" si="6"/>
        <v>14127.460000000001</v>
      </c>
      <c r="K44" s="54">
        <f t="shared" ref="K44:AL55" si="59">IF(K$4&lt;$E44,$G44,0)</f>
        <v>392.42944444444447</v>
      </c>
      <c r="L44" s="54">
        <f t="shared" si="59"/>
        <v>392.42944444444447</v>
      </c>
      <c r="M44" s="54">
        <f t="shared" si="59"/>
        <v>392.42944444444447</v>
      </c>
      <c r="N44" s="54">
        <f t="shared" si="59"/>
        <v>392.42944444444447</v>
      </c>
      <c r="O44" s="54">
        <f t="shared" si="59"/>
        <v>392.42944444444447</v>
      </c>
      <c r="P44" s="54">
        <f t="shared" si="59"/>
        <v>392.42944444444447</v>
      </c>
      <c r="Q44" s="54">
        <f t="shared" si="59"/>
        <v>392.42944444444447</v>
      </c>
      <c r="R44" s="54">
        <f t="shared" si="59"/>
        <v>392.42944444444447</v>
      </c>
      <c r="S44" s="54">
        <f t="shared" si="59"/>
        <v>392.42944444444447</v>
      </c>
      <c r="T44" s="54">
        <f t="shared" si="59"/>
        <v>392.42944444444447</v>
      </c>
      <c r="U44" s="54">
        <f t="shared" si="59"/>
        <v>392.42944444444447</v>
      </c>
      <c r="V44" s="54">
        <f t="shared" si="59"/>
        <v>392.42944444444447</v>
      </c>
      <c r="W44" s="54">
        <f t="shared" si="59"/>
        <v>392.42944444444447</v>
      </c>
      <c r="X44" s="54">
        <f t="shared" si="59"/>
        <v>392.42944444444447</v>
      </c>
      <c r="Y44" s="54">
        <f t="shared" si="59"/>
        <v>392.42944444444447</v>
      </c>
      <c r="Z44" s="54">
        <f t="shared" si="59"/>
        <v>392.42944444444447</v>
      </c>
      <c r="AA44" s="54">
        <f t="shared" si="59"/>
        <v>392.42944444444447</v>
      </c>
      <c r="AB44" s="54">
        <f t="shared" si="59"/>
        <v>392.42944444444447</v>
      </c>
      <c r="AC44" s="54">
        <f t="shared" si="59"/>
        <v>392.42944444444447</v>
      </c>
      <c r="AD44" s="54">
        <f t="shared" si="59"/>
        <v>392.42944444444447</v>
      </c>
      <c r="AE44" s="54">
        <f t="shared" si="59"/>
        <v>392.42944444444447</v>
      </c>
      <c r="AF44" s="54">
        <f t="shared" si="59"/>
        <v>392.42944444444447</v>
      </c>
      <c r="AG44" s="54">
        <f t="shared" si="59"/>
        <v>392.42944444444447</v>
      </c>
      <c r="AH44" s="54">
        <f t="shared" si="59"/>
        <v>392.42944444444447</v>
      </c>
      <c r="AI44" s="54">
        <f t="shared" si="59"/>
        <v>392.42944444444447</v>
      </c>
      <c r="AJ44" s="54">
        <f t="shared" si="59"/>
        <v>392.42944444444447</v>
      </c>
      <c r="AK44" s="54">
        <f t="shared" si="59"/>
        <v>392.42944444444447</v>
      </c>
      <c r="AL44" s="54">
        <f t="shared" si="59"/>
        <v>392.42944444444447</v>
      </c>
      <c r="AM44" s="54">
        <f t="shared" si="1"/>
        <v>392.42944444444447</v>
      </c>
      <c r="AN44" s="54">
        <f t="shared" ref="AN44" si="60">IF(AN$4&lt;$E44,AM44,0)</f>
        <v>392.42944444444447</v>
      </c>
      <c r="AO44" s="54">
        <f t="shared" si="50"/>
        <v>11772.883333333326</v>
      </c>
      <c r="AQ44" s="54">
        <v>14127.460000000001</v>
      </c>
      <c r="AS44" s="4">
        <f t="shared" si="8"/>
        <v>2354.576666666675</v>
      </c>
    </row>
    <row r="45" spans="1:45">
      <c r="A45" s="65">
        <v>143002865</v>
      </c>
      <c r="B45" t="s">
        <v>76</v>
      </c>
      <c r="C45" s="31">
        <v>43069</v>
      </c>
      <c r="D45" s="4">
        <v>240</v>
      </c>
      <c r="E45" s="31">
        <f t="shared" si="4"/>
        <v>50283</v>
      </c>
      <c r="F45" s="31"/>
      <c r="G45" s="4">
        <f t="shared" si="48"/>
        <v>31.991041666666668</v>
      </c>
      <c r="H45" s="4"/>
      <c r="I45" s="4">
        <v>7677.85</v>
      </c>
      <c r="J45" s="64">
        <f t="shared" si="6"/>
        <v>7677.85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9">
        <f t="shared" si="59"/>
        <v>31.991041666666668</v>
      </c>
      <c r="W45" s="69">
        <f t="shared" si="59"/>
        <v>31.991041666666668</v>
      </c>
      <c r="X45" s="69">
        <f t="shared" si="59"/>
        <v>31.991041666666668</v>
      </c>
      <c r="Y45" s="69">
        <f t="shared" si="59"/>
        <v>31.991041666666668</v>
      </c>
      <c r="Z45" s="69">
        <f t="shared" si="59"/>
        <v>31.991041666666668</v>
      </c>
      <c r="AA45" s="69">
        <f t="shared" si="59"/>
        <v>31.991041666666668</v>
      </c>
      <c r="AB45" s="69">
        <f t="shared" si="59"/>
        <v>31.991041666666668</v>
      </c>
      <c r="AC45" s="69">
        <f t="shared" si="59"/>
        <v>31.991041666666668</v>
      </c>
      <c r="AD45" s="69">
        <f t="shared" si="59"/>
        <v>31.991041666666668</v>
      </c>
      <c r="AE45" s="69">
        <f t="shared" si="59"/>
        <v>31.991041666666668</v>
      </c>
      <c r="AF45" s="69">
        <f t="shared" si="59"/>
        <v>31.991041666666668</v>
      </c>
      <c r="AG45" s="69">
        <f t="shared" si="59"/>
        <v>31.991041666666668</v>
      </c>
      <c r="AH45" s="4">
        <f t="shared" si="59"/>
        <v>31.991041666666668</v>
      </c>
      <c r="AI45" s="4">
        <f t="shared" si="59"/>
        <v>31.991041666666668</v>
      </c>
      <c r="AJ45" s="4">
        <f t="shared" si="59"/>
        <v>31.991041666666668</v>
      </c>
      <c r="AK45" s="4">
        <f t="shared" si="59"/>
        <v>31.991041666666668</v>
      </c>
      <c r="AL45" s="4">
        <f t="shared" si="59"/>
        <v>31.991041666666668</v>
      </c>
      <c r="AM45" s="4">
        <f t="shared" si="1"/>
        <v>31.991041666666668</v>
      </c>
      <c r="AN45" s="4">
        <f t="shared" ref="AN45" si="61">IF(AN$4&lt;$E45,AM45,0)</f>
        <v>31.991041666666668</v>
      </c>
      <c r="AO45" s="4">
        <f t="shared" si="50"/>
        <v>607.82979166666667</v>
      </c>
      <c r="AQ45" s="4">
        <v>7677.85</v>
      </c>
      <c r="AS45" s="4">
        <f t="shared" si="8"/>
        <v>7070.0202083333334</v>
      </c>
    </row>
    <row r="46" spans="1:45">
      <c r="A46" s="63">
        <v>143002434</v>
      </c>
      <c r="B46" s="37" t="s">
        <v>86</v>
      </c>
      <c r="C46" s="55">
        <v>43100</v>
      </c>
      <c r="D46" s="54">
        <v>60</v>
      </c>
      <c r="E46" s="55">
        <f t="shared" si="4"/>
        <v>44926</v>
      </c>
      <c r="F46" s="56" t="s">
        <v>121</v>
      </c>
      <c r="G46" s="54">
        <f t="shared" si="48"/>
        <v>77.429333333333332</v>
      </c>
      <c r="H46" s="54">
        <f>'GTZ depn def plant 12-2018 '!J47</f>
        <v>4645.76</v>
      </c>
      <c r="I46" s="54">
        <v>0</v>
      </c>
      <c r="J46" s="62">
        <f t="shared" si="6"/>
        <v>4645.76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>
        <f t="shared" ref="W46:AL46" si="62">IF(W$4&lt;$E46,$G46,0)</f>
        <v>77.429333333333332</v>
      </c>
      <c r="X46" s="54">
        <f t="shared" si="62"/>
        <v>77.429333333333332</v>
      </c>
      <c r="Y46" s="54">
        <f t="shared" si="62"/>
        <v>77.429333333333332</v>
      </c>
      <c r="Z46" s="54">
        <f t="shared" si="62"/>
        <v>77.429333333333332</v>
      </c>
      <c r="AA46" s="54">
        <f t="shared" si="62"/>
        <v>77.429333333333332</v>
      </c>
      <c r="AB46" s="54">
        <f t="shared" si="62"/>
        <v>77.429333333333332</v>
      </c>
      <c r="AC46" s="54">
        <f t="shared" si="62"/>
        <v>77.429333333333332</v>
      </c>
      <c r="AD46" s="54">
        <f t="shared" si="62"/>
        <v>77.429333333333332</v>
      </c>
      <c r="AE46" s="54">
        <f t="shared" si="62"/>
        <v>77.429333333333332</v>
      </c>
      <c r="AF46" s="54">
        <f t="shared" si="62"/>
        <v>77.429333333333332</v>
      </c>
      <c r="AG46" s="54">
        <f t="shared" si="62"/>
        <v>77.429333333333332</v>
      </c>
      <c r="AH46" s="54">
        <f t="shared" si="62"/>
        <v>77.429333333333332</v>
      </c>
      <c r="AI46" s="54">
        <f t="shared" si="62"/>
        <v>77.429333333333332</v>
      </c>
      <c r="AJ46" s="54">
        <f t="shared" si="62"/>
        <v>77.429333333333332</v>
      </c>
      <c r="AK46" s="54">
        <f t="shared" si="62"/>
        <v>77.429333333333332</v>
      </c>
      <c r="AL46" s="54">
        <f t="shared" si="62"/>
        <v>77.429333333333332</v>
      </c>
      <c r="AM46" s="54">
        <f t="shared" si="1"/>
        <v>77.429333333333332</v>
      </c>
      <c r="AN46" s="54">
        <f t="shared" ref="AN46" si="63">IF(AN$4&lt;$E46,AM46,0)</f>
        <v>77.429333333333332</v>
      </c>
      <c r="AO46" s="54">
        <f t="shared" si="50"/>
        <v>1393.7279999999998</v>
      </c>
      <c r="AQ46" s="54">
        <v>4645.76</v>
      </c>
      <c r="AS46" s="4">
        <f t="shared" si="8"/>
        <v>3252.0320000000002</v>
      </c>
    </row>
    <row r="47" spans="1:45">
      <c r="A47" s="68">
        <v>143004551</v>
      </c>
      <c r="B47" s="53" t="s">
        <v>60</v>
      </c>
      <c r="C47" s="59">
        <v>43524</v>
      </c>
      <c r="D47" s="60">
        <v>26.5</v>
      </c>
      <c r="E47" s="59">
        <f t="shared" si="4"/>
        <v>44347</v>
      </c>
      <c r="F47" s="59"/>
      <c r="G47" s="60">
        <f t="shared" si="48"/>
        <v>25778.570943396226</v>
      </c>
      <c r="H47" s="60"/>
      <c r="I47" s="60">
        <f>'GTZ Forecast'!P3</f>
        <v>683132.13</v>
      </c>
      <c r="J47" s="67">
        <f t="shared" si="6"/>
        <v>683132.13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59"/>
        <v>25778.570943396226</v>
      </c>
      <c r="AL47" s="60">
        <f t="shared" si="59"/>
        <v>25778.570943396226</v>
      </c>
      <c r="AM47" s="60">
        <f t="shared" si="1"/>
        <v>25778.570943396226</v>
      </c>
      <c r="AN47" s="60">
        <f t="shared" ref="AN47:AN55" si="64">IF(AN$4&lt;$E47,$G47,0)</f>
        <v>25778.570943396226</v>
      </c>
      <c r="AO47" s="60">
        <f t="shared" si="50"/>
        <v>103114.2837735849</v>
      </c>
      <c r="AQ47" s="60">
        <v>683132.13</v>
      </c>
      <c r="AS47" s="4">
        <f t="shared" si="8"/>
        <v>580017.84622641513</v>
      </c>
    </row>
    <row r="48" spans="1:45">
      <c r="A48" s="68">
        <v>143004663</v>
      </c>
      <c r="B48" s="53" t="s">
        <v>55</v>
      </c>
      <c r="C48" s="59">
        <v>43524</v>
      </c>
      <c r="D48" s="60">
        <v>36</v>
      </c>
      <c r="E48" s="59">
        <f t="shared" si="4"/>
        <v>44620</v>
      </c>
      <c r="F48" s="59"/>
      <c r="G48" s="60">
        <f t="shared" si="48"/>
        <v>133593.79416666666</v>
      </c>
      <c r="H48" s="60"/>
      <c r="I48" s="60">
        <f>'GTZ Forecast'!P4</f>
        <v>4809376.59</v>
      </c>
      <c r="J48" s="67">
        <f t="shared" si="6"/>
        <v>4809376.59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59"/>
        <v>133593.79416666666</v>
      </c>
      <c r="AL48" s="60">
        <f t="shared" si="59"/>
        <v>133593.79416666666</v>
      </c>
      <c r="AM48" s="60">
        <f t="shared" si="1"/>
        <v>133593.79416666666</v>
      </c>
      <c r="AN48" s="60">
        <f t="shared" si="64"/>
        <v>133593.79416666666</v>
      </c>
      <c r="AO48" s="60">
        <f t="shared" si="50"/>
        <v>534375.17666666664</v>
      </c>
      <c r="AQ48" s="60">
        <v>4809376.59</v>
      </c>
      <c r="AS48" s="4">
        <f t="shared" si="8"/>
        <v>4275001.4133333331</v>
      </c>
    </row>
    <row r="49" spans="1:45">
      <c r="A49" s="68">
        <v>143004787</v>
      </c>
      <c r="B49" s="53" t="s">
        <v>83</v>
      </c>
      <c r="C49" s="59">
        <v>43585</v>
      </c>
      <c r="D49" s="60">
        <v>36</v>
      </c>
      <c r="E49" s="59">
        <f t="shared" si="4"/>
        <v>44681</v>
      </c>
      <c r="F49" s="59"/>
      <c r="G49" s="60">
        <f t="shared" si="48"/>
        <v>24055.555555555555</v>
      </c>
      <c r="H49" s="60"/>
      <c r="I49" s="60">
        <f>'GTZ Forecast'!P5</f>
        <v>866000</v>
      </c>
      <c r="J49" s="67">
        <f t="shared" si="6"/>
        <v>866000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f t="shared" si="1"/>
        <v>24055.555555555555</v>
      </c>
      <c r="AN49" s="60">
        <f t="shared" si="64"/>
        <v>24055.555555555555</v>
      </c>
      <c r="AO49" s="60">
        <f t="shared" si="50"/>
        <v>48111.111111111109</v>
      </c>
      <c r="AQ49" s="60">
        <v>866000</v>
      </c>
      <c r="AS49" s="4">
        <f t="shared" si="8"/>
        <v>817888.88888888888</v>
      </c>
    </row>
    <row r="50" spans="1:45">
      <c r="A50" s="68">
        <v>143002683</v>
      </c>
      <c r="B50" s="53" t="s">
        <v>48</v>
      </c>
      <c r="C50" s="59">
        <v>43555</v>
      </c>
      <c r="D50" s="60">
        <v>36</v>
      </c>
      <c r="E50" s="59">
        <f t="shared" si="4"/>
        <v>44651</v>
      </c>
      <c r="F50" s="59"/>
      <c r="G50" s="60">
        <f t="shared" si="48"/>
        <v>362204.32055555552</v>
      </c>
      <c r="H50" s="60"/>
      <c r="I50" s="60">
        <f>'GTZ Forecast'!P6</f>
        <v>13039355.539999999</v>
      </c>
      <c r="J50" s="67">
        <f t="shared" si="6"/>
        <v>13039355.539999999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>
        <f t="shared" si="59"/>
        <v>362204.32055555552</v>
      </c>
      <c r="AM50" s="60">
        <f t="shared" si="1"/>
        <v>362204.32055555552</v>
      </c>
      <c r="AN50" s="60">
        <f t="shared" si="64"/>
        <v>362204.32055555552</v>
      </c>
      <c r="AO50" s="60">
        <f t="shared" si="50"/>
        <v>1086612.9616666664</v>
      </c>
      <c r="AQ50" s="60">
        <v>13039355.539999999</v>
      </c>
      <c r="AS50" s="4">
        <f t="shared" si="8"/>
        <v>11952742.578333333</v>
      </c>
    </row>
    <row r="51" spans="1:45">
      <c r="A51" s="68">
        <v>143004552</v>
      </c>
      <c r="B51" s="53" t="s">
        <v>45</v>
      </c>
      <c r="C51" s="59">
        <v>43524</v>
      </c>
      <c r="D51" s="60">
        <v>60</v>
      </c>
      <c r="E51" s="59">
        <f t="shared" si="4"/>
        <v>45351</v>
      </c>
      <c r="F51" s="59"/>
      <c r="G51" s="60">
        <f t="shared" si="48"/>
        <v>1322.5325</v>
      </c>
      <c r="H51" s="60"/>
      <c r="I51" s="60">
        <f>'GTZ Forecast'!P7</f>
        <v>79351.95</v>
      </c>
      <c r="J51" s="67">
        <f t="shared" si="6"/>
        <v>79351.95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>
        <f t="shared" si="59"/>
        <v>1322.5325</v>
      </c>
      <c r="AK51" s="60">
        <f t="shared" si="59"/>
        <v>1322.5325</v>
      </c>
      <c r="AL51" s="60">
        <f t="shared" si="59"/>
        <v>1322.5325</v>
      </c>
      <c r="AM51" s="60">
        <f t="shared" si="1"/>
        <v>1322.5325</v>
      </c>
      <c r="AN51" s="60">
        <f t="shared" si="64"/>
        <v>1322.5325</v>
      </c>
      <c r="AO51" s="60">
        <f t="shared" si="50"/>
        <v>6612.6625000000004</v>
      </c>
      <c r="AQ51" s="60">
        <v>79351.95</v>
      </c>
      <c r="AS51" s="4">
        <f t="shared" si="8"/>
        <v>72739.287499999991</v>
      </c>
    </row>
    <row r="52" spans="1:45">
      <c r="A52" s="68">
        <v>143004584</v>
      </c>
      <c r="B52" s="53" t="s">
        <v>42</v>
      </c>
      <c r="C52" s="59">
        <v>43524</v>
      </c>
      <c r="D52" s="60">
        <v>122.95081967213113</v>
      </c>
      <c r="E52" s="59">
        <f t="shared" si="4"/>
        <v>47238</v>
      </c>
      <c r="F52" s="59"/>
      <c r="G52" s="60">
        <f t="shared" si="48"/>
        <v>95524.75137066668</v>
      </c>
      <c r="H52" s="60"/>
      <c r="I52" s="60">
        <f>'GTZ Forecast'!P8</f>
        <v>11744846.48</v>
      </c>
      <c r="J52" s="67">
        <f t="shared" si="6"/>
        <v>11744846.48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>
        <f t="shared" si="59"/>
        <v>95524.75137066668</v>
      </c>
      <c r="AK52" s="60">
        <f t="shared" si="59"/>
        <v>95524.75137066668</v>
      </c>
      <c r="AL52" s="60">
        <f t="shared" si="59"/>
        <v>95524.75137066668</v>
      </c>
      <c r="AM52" s="60">
        <f t="shared" si="1"/>
        <v>95524.75137066668</v>
      </c>
      <c r="AN52" s="60">
        <f t="shared" si="64"/>
        <v>95524.75137066668</v>
      </c>
      <c r="AO52" s="60">
        <f t="shared" si="50"/>
        <v>477623.75685333338</v>
      </c>
      <c r="AQ52" s="60">
        <v>11744846.48</v>
      </c>
      <c r="AS52" s="4">
        <f t="shared" si="8"/>
        <v>11267222.723146668</v>
      </c>
    </row>
    <row r="53" spans="1:45">
      <c r="A53" s="68">
        <v>143004241</v>
      </c>
      <c r="B53" s="53" t="s">
        <v>34</v>
      </c>
      <c r="C53" s="59">
        <v>43646</v>
      </c>
      <c r="D53" s="60">
        <v>120</v>
      </c>
      <c r="E53" s="59">
        <f t="shared" si="4"/>
        <v>47269</v>
      </c>
      <c r="F53" s="59"/>
      <c r="G53" s="60">
        <f t="shared" si="48"/>
        <v>6858.333333333333</v>
      </c>
      <c r="H53" s="60"/>
      <c r="I53" s="60">
        <f>'GTZ Forecast'!P9</f>
        <v>823000</v>
      </c>
      <c r="J53" s="67">
        <f t="shared" si="6"/>
        <v>823000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>
        <f t="shared" si="64"/>
        <v>6858.333333333333</v>
      </c>
      <c r="AO53" s="60">
        <f t="shared" si="50"/>
        <v>6858.333333333333</v>
      </c>
      <c r="AQ53" s="60">
        <v>823000</v>
      </c>
      <c r="AS53" s="4">
        <f t="shared" si="8"/>
        <v>816141.66666666663</v>
      </c>
    </row>
    <row r="54" spans="1:45">
      <c r="A54" s="68">
        <v>143004079</v>
      </c>
      <c r="B54" s="53" t="s">
        <v>81</v>
      </c>
      <c r="C54" s="59">
        <v>43524</v>
      </c>
      <c r="D54" s="60">
        <v>36</v>
      </c>
      <c r="E54" s="59">
        <f t="shared" si="4"/>
        <v>44620</v>
      </c>
      <c r="F54" s="59"/>
      <c r="G54" s="60">
        <f t="shared" si="48"/>
        <v>2461.5291666666667</v>
      </c>
      <c r="H54" s="60"/>
      <c r="I54" s="60">
        <f>'GTZ Forecast'!P10</f>
        <v>88615.05</v>
      </c>
      <c r="J54" s="67">
        <f t="shared" si="6"/>
        <v>88615.05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59"/>
        <v>2461.5291666666667</v>
      </c>
      <c r="AL54" s="60">
        <f t="shared" si="59"/>
        <v>2461.5291666666667</v>
      </c>
      <c r="AM54" s="60">
        <f>IF(AM$4&lt;$E54,$G54,0)</f>
        <v>2461.5291666666667</v>
      </c>
      <c r="AN54" s="60">
        <f t="shared" si="64"/>
        <v>2461.5291666666667</v>
      </c>
      <c r="AO54" s="60">
        <f t="shared" si="50"/>
        <v>9846.1166666666668</v>
      </c>
      <c r="AQ54" s="60">
        <v>88615.05</v>
      </c>
      <c r="AS54" s="4">
        <f t="shared" si="8"/>
        <v>78768.933333333334</v>
      </c>
    </row>
    <row r="55" spans="1:45">
      <c r="A55" s="68">
        <v>143004080</v>
      </c>
      <c r="B55" s="53" t="s">
        <v>80</v>
      </c>
      <c r="C55" s="59">
        <v>43524</v>
      </c>
      <c r="D55" s="60">
        <v>36</v>
      </c>
      <c r="E55" s="59">
        <f t="shared" si="4"/>
        <v>44620</v>
      </c>
      <c r="F55" s="59"/>
      <c r="G55" s="60">
        <f t="shared" si="48"/>
        <v>9039.8624999999993</v>
      </c>
      <c r="H55" s="60"/>
      <c r="I55" s="60">
        <f>'GTZ Forecast'!P11</f>
        <v>325435.05</v>
      </c>
      <c r="J55" s="67">
        <f>SUM(H55:I55)</f>
        <v>325435.05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f t="shared" si="59"/>
        <v>9039.8624999999993</v>
      </c>
      <c r="AL55" s="60">
        <f t="shared" si="59"/>
        <v>9039.8624999999993</v>
      </c>
      <c r="AM55" s="60">
        <f>IF(AM$4&lt;$E55,$G55,0)</f>
        <v>9039.8624999999993</v>
      </c>
      <c r="AN55" s="60">
        <f t="shared" si="64"/>
        <v>9039.8624999999993</v>
      </c>
      <c r="AO55" s="60">
        <f t="shared" si="50"/>
        <v>36159.449999999997</v>
      </c>
      <c r="AQ55" s="60">
        <v>325435.05</v>
      </c>
      <c r="AS55" s="4">
        <f>AQ55-AO55</f>
        <v>289275.59999999998</v>
      </c>
    </row>
    <row r="56" spans="1:45" ht="15.75" thickBot="1">
      <c r="H56" s="18">
        <f>SUM(H5:H55)</f>
        <v>17871869.900000002</v>
      </c>
      <c r="I56" s="18">
        <f>SUM(I5:I55)</f>
        <v>165723995.64999995</v>
      </c>
      <c r="J56" s="18">
        <f>SUM(J5:J55)</f>
        <v>183595865.54999998</v>
      </c>
      <c r="K56" s="18">
        <f t="shared" ref="K56:AL56" si="65">SUM(K5:K55)</f>
        <v>27794.785000000003</v>
      </c>
      <c r="L56" s="18">
        <f t="shared" si="65"/>
        <v>27794.785000000003</v>
      </c>
      <c r="M56" s="18">
        <f t="shared" si="65"/>
        <v>27794.785000000003</v>
      </c>
      <c r="N56" s="18">
        <f t="shared" si="65"/>
        <v>78377.583055555544</v>
      </c>
      <c r="O56" s="18">
        <f t="shared" si="65"/>
        <v>78377.583055555544</v>
      </c>
      <c r="P56" s="18">
        <f t="shared" si="65"/>
        <v>78979.96222222221</v>
      </c>
      <c r="Q56" s="18">
        <f t="shared" si="65"/>
        <v>78979.96222222221</v>
      </c>
      <c r="R56" s="18">
        <f t="shared" si="65"/>
        <v>78979.96222222221</v>
      </c>
      <c r="S56" s="18">
        <f t="shared" si="65"/>
        <v>78979.96222222221</v>
      </c>
      <c r="T56" s="18">
        <f t="shared" si="65"/>
        <v>78979.96222222221</v>
      </c>
      <c r="U56" s="18">
        <f t="shared" si="65"/>
        <v>78979.96222222221</v>
      </c>
      <c r="V56" s="18">
        <f t="shared" si="65"/>
        <v>79011.953263888878</v>
      </c>
      <c r="W56" s="18">
        <f t="shared" si="65"/>
        <v>356156.80920833326</v>
      </c>
      <c r="X56" s="18">
        <f t="shared" si="65"/>
        <v>356156.80920833326</v>
      </c>
      <c r="Y56" s="18">
        <f t="shared" si="65"/>
        <v>356156.80920833326</v>
      </c>
      <c r="Z56" s="18">
        <f t="shared" si="65"/>
        <v>466005.63031944435</v>
      </c>
      <c r="AA56" s="18">
        <f t="shared" si="65"/>
        <v>466005.63031944435</v>
      </c>
      <c r="AB56" s="18">
        <f t="shared" si="65"/>
        <v>487339.37309722212</v>
      </c>
      <c r="AC56" s="18">
        <f t="shared" si="65"/>
        <v>492360.14920833323</v>
      </c>
      <c r="AD56" s="18">
        <f t="shared" si="65"/>
        <v>492360.14920833323</v>
      </c>
      <c r="AE56" s="18">
        <f t="shared" si="65"/>
        <v>492360.14920833323</v>
      </c>
      <c r="AF56" s="18">
        <f t="shared" si="65"/>
        <v>1491731.8160972225</v>
      </c>
      <c r="AG56" s="18">
        <f t="shared" si="65"/>
        <v>2031844.2540099213</v>
      </c>
      <c r="AH56" s="18">
        <f t="shared" si="65"/>
        <v>2254729.582065478</v>
      </c>
      <c r="AI56" s="18">
        <f t="shared" si="65"/>
        <v>2347657.898176589</v>
      </c>
      <c r="AJ56" s="18">
        <f t="shared" si="65"/>
        <v>2444505.1820472558</v>
      </c>
      <c r="AK56" s="18">
        <f t="shared" si="65"/>
        <v>2615378.9388239849</v>
      </c>
      <c r="AL56" s="18">
        <f t="shared" si="65"/>
        <v>2977583.2593795406</v>
      </c>
      <c r="AM56" s="18">
        <f>SUM(AM5:AM55)</f>
        <v>3001638.8149350961</v>
      </c>
      <c r="AN56" s="18">
        <f t="shared" ref="AN56:AQ56" si="66">SUM(AN5:AN55)</f>
        <v>3008497.1482684296</v>
      </c>
      <c r="AO56" s="18">
        <f t="shared" si="66"/>
        <v>26931499.650497943</v>
      </c>
      <c r="AQ56" s="18">
        <f t="shared" si="66"/>
        <v>183595865.54999998</v>
      </c>
    </row>
    <row r="57" spans="1:45" ht="15.75" thickTop="1">
      <c r="A57" s="36" t="s">
        <v>121</v>
      </c>
      <c r="B57" t="s">
        <v>128</v>
      </c>
      <c r="I57" s="587" t="s">
        <v>567</v>
      </c>
      <c r="J57" s="585">
        <f>'GTZ Historical RB'!C44</f>
        <v>183595865.54999998</v>
      </c>
      <c r="K57" s="573" t="s">
        <v>568</v>
      </c>
    </row>
    <row r="58" spans="1:45">
      <c r="A58" s="36" t="s">
        <v>122</v>
      </c>
      <c r="B58" t="s">
        <v>129</v>
      </c>
      <c r="G58" s="4"/>
      <c r="I58" s="587" t="s">
        <v>558</v>
      </c>
      <c r="J58" s="573" t="s">
        <v>564</v>
      </c>
      <c r="AI58" s="22">
        <f>AI56-AH56</f>
        <v>92928.316111111082</v>
      </c>
    </row>
    <row r="59" spans="1:45">
      <c r="A59" s="36" t="s">
        <v>123</v>
      </c>
      <c r="B59" t="s">
        <v>130</v>
      </c>
      <c r="G59" s="4"/>
      <c r="I59" s="573" t="s">
        <v>565</v>
      </c>
    </row>
    <row r="60" spans="1:45">
      <c r="A60" s="36" t="s">
        <v>124</v>
      </c>
      <c r="B60" t="s">
        <v>131</v>
      </c>
      <c r="G60" s="4"/>
      <c r="I60" s="573" t="s">
        <v>566</v>
      </c>
    </row>
    <row r="61" spans="1:45">
      <c r="A61" s="36" t="s">
        <v>125</v>
      </c>
      <c r="B61" t="s">
        <v>132</v>
      </c>
      <c r="G61" s="4"/>
      <c r="J61" s="573" t="s">
        <v>560</v>
      </c>
      <c r="K61" s="573"/>
      <c r="L61" s="573"/>
      <c r="M61" s="573"/>
      <c r="N61" s="573"/>
    </row>
    <row r="62" spans="1:45">
      <c r="A62" s="36" t="s">
        <v>126</v>
      </c>
      <c r="B62" t="s">
        <v>133</v>
      </c>
      <c r="G62" s="4"/>
      <c r="J62" s="573" t="s">
        <v>563</v>
      </c>
      <c r="K62" s="573"/>
      <c r="L62" s="573"/>
      <c r="M62" s="573"/>
      <c r="N62" s="573"/>
    </row>
    <row r="63" spans="1:45">
      <c r="A63" s="36" t="s">
        <v>127</v>
      </c>
      <c r="B63" t="s">
        <v>134</v>
      </c>
      <c r="G63" s="4"/>
    </row>
    <row r="64" spans="1:45">
      <c r="G64" s="4"/>
    </row>
    <row r="65" spans="7:7">
      <c r="G65" s="4"/>
    </row>
    <row r="66" spans="7:7">
      <c r="G66" s="4"/>
    </row>
  </sheetData>
  <autoFilter ref="A4:AS4"/>
  <pageMargins left="0" right="0" top="0.5" bottom="0.25" header="0.3" footer="0.3"/>
  <pageSetup scale="60" fitToWidth="0" orientation="landscape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H3" activePane="bottomRight" state="frozen"/>
      <selection pane="topRight" activeCell="G1" sqref="G1"/>
      <selection pane="bottomLeft" activeCell="A2" sqref="A2"/>
      <selection pane="bottomRight" activeCell="Q38" sqref="Q38:Q39"/>
    </sheetView>
  </sheetViews>
  <sheetFormatPr defaultRowHeight="15" outlineLevelCol="1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>
      <c r="J1" s="16" t="s">
        <v>75</v>
      </c>
      <c r="K1" s="30" t="s">
        <v>74</v>
      </c>
      <c r="L1" s="29"/>
      <c r="M1" s="29"/>
      <c r="N1" s="29"/>
      <c r="O1" s="29"/>
      <c r="P1" s="28"/>
      <c r="Q1" s="30" t="s">
        <v>2</v>
      </c>
      <c r="R1" s="29"/>
      <c r="S1" s="29"/>
      <c r="T1" s="29"/>
      <c r="U1" s="29"/>
      <c r="V1" s="28"/>
      <c r="W1" s="30" t="s">
        <v>3</v>
      </c>
      <c r="X1" s="29"/>
      <c r="Y1" s="29"/>
      <c r="Z1" s="29"/>
      <c r="AA1" s="29"/>
      <c r="AB1" s="28"/>
    </row>
    <row r="2" spans="1:28">
      <c r="A2" s="27" t="s">
        <v>73</v>
      </c>
      <c r="B2" s="27" t="s">
        <v>72</v>
      </c>
      <c r="C2" s="27" t="s">
        <v>71</v>
      </c>
      <c r="D2" s="27" t="s">
        <v>70</v>
      </c>
      <c r="E2" s="27" t="s">
        <v>23</v>
      </c>
      <c r="F2" s="27" t="s">
        <v>69</v>
      </c>
      <c r="G2" s="27" t="s">
        <v>68</v>
      </c>
      <c r="H2" s="27" t="s">
        <v>67</v>
      </c>
      <c r="I2" s="27" t="s">
        <v>66</v>
      </c>
      <c r="J2" s="27" t="s">
        <v>65</v>
      </c>
      <c r="K2" s="26">
        <v>43496</v>
      </c>
      <c r="L2" s="15">
        <v>43524</v>
      </c>
      <c r="M2" s="15">
        <v>43555</v>
      </c>
      <c r="N2" s="15">
        <v>43585</v>
      </c>
      <c r="O2" s="15">
        <v>43616</v>
      </c>
      <c r="P2" s="25">
        <v>43646</v>
      </c>
      <c r="Q2" s="26">
        <v>43496</v>
      </c>
      <c r="R2" s="15">
        <v>43524</v>
      </c>
      <c r="S2" s="15">
        <v>43555</v>
      </c>
      <c r="T2" s="15">
        <v>43585</v>
      </c>
      <c r="U2" s="15">
        <v>43616</v>
      </c>
      <c r="V2" s="25">
        <v>43646</v>
      </c>
      <c r="W2" s="26">
        <v>43496</v>
      </c>
      <c r="X2" s="15">
        <v>43524</v>
      </c>
      <c r="Y2" s="15">
        <v>43555</v>
      </c>
      <c r="Z2" s="15">
        <v>43585</v>
      </c>
      <c r="AA2" s="15">
        <v>43616</v>
      </c>
      <c r="AB2" s="25">
        <v>43646</v>
      </c>
    </row>
    <row r="3" spans="1:28" s="19" customFormat="1">
      <c r="A3" s="2" t="s">
        <v>64</v>
      </c>
      <c r="B3" s="2" t="s">
        <v>63</v>
      </c>
      <c r="C3" s="2" t="s">
        <v>62</v>
      </c>
      <c r="D3" s="2" t="s">
        <v>61</v>
      </c>
      <c r="E3" s="3">
        <v>143004551</v>
      </c>
      <c r="F3" s="2" t="s">
        <v>60</v>
      </c>
      <c r="G3" s="2"/>
      <c r="H3" s="2" t="s">
        <v>40</v>
      </c>
      <c r="I3" s="2" t="s">
        <v>53</v>
      </c>
      <c r="J3" s="21">
        <f>1/26.5*12</f>
        <v>0.45283018867924529</v>
      </c>
      <c r="K3" s="20">
        <v>0</v>
      </c>
      <c r="L3" s="20">
        <v>708129.5</v>
      </c>
      <c r="M3" s="20">
        <v>683132.13</v>
      </c>
      <c r="N3" s="20">
        <f t="shared" ref="N3:P4" si="0">M3</f>
        <v>683132.13</v>
      </c>
      <c r="O3" s="20">
        <f t="shared" si="0"/>
        <v>683132.13</v>
      </c>
      <c r="P3" s="20">
        <f t="shared" si="0"/>
        <v>683132.13</v>
      </c>
      <c r="Q3" s="22">
        <f t="shared" ref="Q3:Q11" si="1">K3*$J3/12</f>
        <v>0</v>
      </c>
      <c r="R3" s="22">
        <f t="shared" ref="R3:R11" si="2">L3*$J3/12</f>
        <v>26721.867924528302</v>
      </c>
      <c r="S3" s="22">
        <f t="shared" ref="S3:S11" si="3">M3*$J3/12</f>
        <v>25778.570943396229</v>
      </c>
      <c r="T3" s="22">
        <f t="shared" ref="T3:T11" si="4">N3*$J3/12</f>
        <v>25778.570943396229</v>
      </c>
      <c r="U3" s="22">
        <f t="shared" ref="U3:U11" si="5">O3*$J3/12</f>
        <v>25778.570943396229</v>
      </c>
      <c r="V3" s="22">
        <f t="shared" ref="V3:V11" si="6">P3*$J3/12</f>
        <v>25778.570943396229</v>
      </c>
      <c r="W3" s="22">
        <f>-SUM($Q3:Q3)</f>
        <v>0</v>
      </c>
      <c r="X3" s="22">
        <f>-SUM($Q3:R3)</f>
        <v>-26721.867924528302</v>
      </c>
      <c r="Y3" s="22">
        <f>-SUM($Q3:S3)</f>
        <v>-52500.438867924531</v>
      </c>
      <c r="Z3" s="22">
        <f>-SUM($Q3:T3)</f>
        <v>-78279.009811320764</v>
      </c>
      <c r="AA3" s="22">
        <f>-SUM($Q3:U3)</f>
        <v>-104057.580754717</v>
      </c>
      <c r="AB3" s="22">
        <f>-SUM($Q3:V3)</f>
        <v>-129836.15169811323</v>
      </c>
    </row>
    <row r="4" spans="1:28">
      <c r="A4" s="23" t="s">
        <v>59</v>
      </c>
      <c r="B4" s="23" t="s">
        <v>58</v>
      </c>
      <c r="C4" s="23" t="s">
        <v>57</v>
      </c>
      <c r="D4" s="23" t="s">
        <v>56</v>
      </c>
      <c r="E4" s="24">
        <v>143004663</v>
      </c>
      <c r="F4" s="23" t="s">
        <v>55</v>
      </c>
      <c r="G4" s="23" t="s">
        <v>54</v>
      </c>
      <c r="H4" s="23" t="s">
        <v>40</v>
      </c>
      <c r="I4" s="23" t="s">
        <v>53</v>
      </c>
      <c r="J4" s="21">
        <f>(1/3)</f>
        <v>0.33333333333333331</v>
      </c>
      <c r="K4" s="22">
        <v>0</v>
      </c>
      <c r="L4" s="22">
        <v>4335155.45</v>
      </c>
      <c r="M4" s="22">
        <v>4809376.59</v>
      </c>
      <c r="N4" s="22">
        <f t="shared" si="0"/>
        <v>4809376.59</v>
      </c>
      <c r="O4" s="22">
        <f t="shared" si="0"/>
        <v>4809376.59</v>
      </c>
      <c r="P4" s="22">
        <f t="shared" si="0"/>
        <v>4809376.59</v>
      </c>
      <c r="Q4" s="22">
        <f t="shared" si="1"/>
        <v>0</v>
      </c>
      <c r="R4" s="22">
        <f t="shared" si="2"/>
        <v>120420.98472222222</v>
      </c>
      <c r="S4" s="22">
        <f t="shared" si="3"/>
        <v>133593.79416666666</v>
      </c>
      <c r="T4" s="22">
        <f t="shared" si="4"/>
        <v>133593.79416666666</v>
      </c>
      <c r="U4" s="22">
        <f t="shared" si="5"/>
        <v>133593.79416666666</v>
      </c>
      <c r="V4" s="22">
        <f t="shared" si="6"/>
        <v>133593.79416666666</v>
      </c>
      <c r="W4" s="22">
        <f>-SUM($Q4:Q4)</f>
        <v>0</v>
      </c>
      <c r="X4" s="22">
        <f>-SUM($Q4:R4)</f>
        <v>-120420.98472222222</v>
      </c>
      <c r="Y4" s="22">
        <f>-SUM($Q4:S4)</f>
        <v>-254014.77888888889</v>
      </c>
      <c r="Z4" s="22">
        <f>-SUM($Q4:T4)</f>
        <v>-387608.57305555558</v>
      </c>
      <c r="AA4" s="22">
        <f>-SUM($Q4:U4)</f>
        <v>-521202.36722222227</v>
      </c>
      <c r="AB4" s="22">
        <f>-SUM($Q4:V4)</f>
        <v>-654796.16138888896</v>
      </c>
    </row>
    <row r="5" spans="1:28">
      <c r="A5" s="23" t="s">
        <v>59</v>
      </c>
      <c r="B5" s="23" t="s">
        <v>58</v>
      </c>
      <c r="C5" s="23" t="s">
        <v>57</v>
      </c>
      <c r="D5" s="23" t="s">
        <v>84</v>
      </c>
      <c r="E5" s="24">
        <v>143004787</v>
      </c>
      <c r="F5" s="23" t="s">
        <v>83</v>
      </c>
      <c r="G5" s="23"/>
      <c r="H5" s="19" t="s">
        <v>32</v>
      </c>
      <c r="I5" s="2" t="s">
        <v>82</v>
      </c>
      <c r="J5" s="21">
        <f>(1/3)</f>
        <v>0.33333333333333331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0">
        <v>866000</v>
      </c>
      <c r="Q5" s="22">
        <f t="shared" si="1"/>
        <v>0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2">
        <f t="shared" si="5"/>
        <v>0</v>
      </c>
      <c r="V5" s="22">
        <f t="shared" si="6"/>
        <v>24055.555555555551</v>
      </c>
      <c r="W5" s="20"/>
      <c r="X5" s="20">
        <f>-SUM($Q5:R5)</f>
        <v>0</v>
      </c>
      <c r="Y5" s="20">
        <f>-SUM($Q5:S5)</f>
        <v>0</v>
      </c>
      <c r="Z5" s="20">
        <f>-SUM($Q5:T5)</f>
        <v>0</v>
      </c>
      <c r="AA5" s="20">
        <f>-SUM($Q5:U5)</f>
        <v>0</v>
      </c>
      <c r="AB5" s="20">
        <f>-SUM($Q5:V5)</f>
        <v>-24055.555555555551</v>
      </c>
    </row>
    <row r="6" spans="1:28">
      <c r="A6" s="23" t="s">
        <v>52</v>
      </c>
      <c r="B6" s="23" t="s">
        <v>51</v>
      </c>
      <c r="C6" s="23" t="s">
        <v>50</v>
      </c>
      <c r="D6" s="23" t="s">
        <v>49</v>
      </c>
      <c r="E6" s="24">
        <v>143002683</v>
      </c>
      <c r="F6" s="23" t="s">
        <v>48</v>
      </c>
      <c r="G6" s="23" t="s">
        <v>47</v>
      </c>
      <c r="H6" s="23" t="s">
        <v>40</v>
      </c>
      <c r="I6" s="23" t="s">
        <v>46</v>
      </c>
      <c r="J6" s="21">
        <f>(1/3)</f>
        <v>0.33333333333333331</v>
      </c>
      <c r="K6" s="22">
        <v>0</v>
      </c>
      <c r="L6" s="22">
        <v>0</v>
      </c>
      <c r="M6" s="22">
        <v>13039355.539999999</v>
      </c>
      <c r="N6" s="22">
        <f t="shared" ref="N6:P8" si="7">M6</f>
        <v>13039355.539999999</v>
      </c>
      <c r="O6" s="22">
        <f t="shared" si="7"/>
        <v>13039355.539999999</v>
      </c>
      <c r="P6" s="22">
        <f t="shared" si="7"/>
        <v>13039355.539999999</v>
      </c>
      <c r="Q6" s="22">
        <f t="shared" si="1"/>
        <v>0</v>
      </c>
      <c r="R6" s="22">
        <f t="shared" si="2"/>
        <v>0</v>
      </c>
      <c r="S6" s="22">
        <f t="shared" si="3"/>
        <v>362204.32055555546</v>
      </c>
      <c r="T6" s="22">
        <f t="shared" si="4"/>
        <v>362204.32055555546</v>
      </c>
      <c r="U6" s="22">
        <f t="shared" si="5"/>
        <v>362204.32055555546</v>
      </c>
      <c r="V6" s="22">
        <f t="shared" si="6"/>
        <v>362204.32055555546</v>
      </c>
      <c r="W6" s="22">
        <f>-SUM($Q6:Q6)</f>
        <v>0</v>
      </c>
      <c r="X6" s="22">
        <f>-SUM($Q6:R6)</f>
        <v>0</v>
      </c>
      <c r="Y6" s="22">
        <f>-SUM($Q6:S6)</f>
        <v>-362204.32055555546</v>
      </c>
      <c r="Z6" s="22">
        <f>-SUM($Q6:T6)</f>
        <v>-724408.64111111092</v>
      </c>
      <c r="AA6" s="22">
        <f>-SUM($Q6:U6)</f>
        <v>-1086612.9616666664</v>
      </c>
      <c r="AB6" s="22">
        <f>-SUM($Q6:V6)</f>
        <v>-1448817.2822222218</v>
      </c>
    </row>
    <row r="7" spans="1:28">
      <c r="A7" s="23" t="s">
        <v>38</v>
      </c>
      <c r="B7" s="23" t="s">
        <v>37</v>
      </c>
      <c r="C7" s="23" t="s">
        <v>44</v>
      </c>
      <c r="D7" s="23" t="s">
        <v>43</v>
      </c>
      <c r="E7" s="24">
        <v>143004552</v>
      </c>
      <c r="F7" s="23" t="s">
        <v>45</v>
      </c>
      <c r="G7" s="23"/>
      <c r="H7" s="23" t="s">
        <v>40</v>
      </c>
      <c r="I7" s="23" t="s">
        <v>39</v>
      </c>
      <c r="J7" s="21">
        <f>1/5</f>
        <v>0.2</v>
      </c>
      <c r="K7" s="22">
        <v>0</v>
      </c>
      <c r="L7" s="22">
        <v>67609.22</v>
      </c>
      <c r="M7" s="22">
        <v>79351.95</v>
      </c>
      <c r="N7" s="22">
        <f t="shared" si="7"/>
        <v>79351.95</v>
      </c>
      <c r="O7" s="22">
        <f t="shared" si="7"/>
        <v>79351.95</v>
      </c>
      <c r="P7" s="22">
        <f t="shared" si="7"/>
        <v>79351.95</v>
      </c>
      <c r="Q7" s="22">
        <f t="shared" si="1"/>
        <v>0</v>
      </c>
      <c r="R7" s="22">
        <f t="shared" si="2"/>
        <v>1126.8203333333333</v>
      </c>
      <c r="S7" s="22">
        <f t="shared" si="3"/>
        <v>1322.5325</v>
      </c>
      <c r="T7" s="22">
        <f t="shared" si="4"/>
        <v>1322.5325</v>
      </c>
      <c r="U7" s="22">
        <f t="shared" si="5"/>
        <v>1322.5325</v>
      </c>
      <c r="V7" s="22">
        <f t="shared" si="6"/>
        <v>1322.5325</v>
      </c>
      <c r="W7" s="22">
        <f>-SUM($Q7:Q7)</f>
        <v>0</v>
      </c>
      <c r="X7" s="22">
        <f>-SUM($Q7:R7)</f>
        <v>-1126.8203333333333</v>
      </c>
      <c r="Y7" s="22">
        <f>-SUM($Q7:S7)</f>
        <v>-2449.3528333333334</v>
      </c>
      <c r="Z7" s="22">
        <f>-SUM($Q7:T7)</f>
        <v>-3771.8853333333336</v>
      </c>
      <c r="AA7" s="22">
        <f>-SUM($Q7:U7)</f>
        <v>-5094.4178333333339</v>
      </c>
      <c r="AB7" s="22">
        <f>-SUM($Q7:V7)</f>
        <v>-6416.9503333333341</v>
      </c>
    </row>
    <row r="8" spans="1:28" s="19" customFormat="1">
      <c r="A8" s="2" t="s">
        <v>38</v>
      </c>
      <c r="B8" s="2" t="s">
        <v>37</v>
      </c>
      <c r="C8" s="2" t="s">
        <v>44</v>
      </c>
      <c r="D8" s="2" t="s">
        <v>43</v>
      </c>
      <c r="E8" s="3">
        <v>143004584</v>
      </c>
      <c r="F8" s="2" t="s">
        <v>42</v>
      </c>
      <c r="G8" s="2" t="s">
        <v>41</v>
      </c>
      <c r="H8" s="2" t="s">
        <v>40</v>
      </c>
      <c r="I8" s="2" t="s">
        <v>39</v>
      </c>
      <c r="J8" s="21">
        <v>9.7600000000000006E-2</v>
      </c>
      <c r="K8" s="20">
        <v>0</v>
      </c>
      <c r="L8" s="20">
        <v>10407100.890000001</v>
      </c>
      <c r="M8" s="20">
        <v>11744846.48</v>
      </c>
      <c r="N8" s="20">
        <f t="shared" si="7"/>
        <v>11744846.48</v>
      </c>
      <c r="O8" s="20">
        <f t="shared" si="7"/>
        <v>11744846.48</v>
      </c>
      <c r="P8" s="20">
        <f t="shared" si="7"/>
        <v>11744846.48</v>
      </c>
      <c r="Q8" s="22">
        <f t="shared" si="1"/>
        <v>0</v>
      </c>
      <c r="R8" s="22">
        <f t="shared" si="2"/>
        <v>84644.420572000017</v>
      </c>
      <c r="S8" s="22">
        <f t="shared" si="3"/>
        <v>95524.75137066668</v>
      </c>
      <c r="T8" s="22">
        <f t="shared" si="4"/>
        <v>95524.75137066668</v>
      </c>
      <c r="U8" s="22">
        <f t="shared" si="5"/>
        <v>95524.75137066668</v>
      </c>
      <c r="V8" s="22">
        <f t="shared" si="6"/>
        <v>95524.75137066668</v>
      </c>
      <c r="W8" s="22">
        <f>-SUM($Q8:Q8)</f>
        <v>0</v>
      </c>
      <c r="X8" s="22">
        <f>-SUM($Q8:R8)</f>
        <v>-84644.420572000017</v>
      </c>
      <c r="Y8" s="22">
        <f>-SUM($Q8:S8)</f>
        <v>-180169.1719426667</v>
      </c>
      <c r="Z8" s="22">
        <f>-SUM($Q8:T8)</f>
        <v>-275693.92331333336</v>
      </c>
      <c r="AA8" s="22">
        <f>-SUM($Q8:U8)</f>
        <v>-371218.67468400003</v>
      </c>
      <c r="AB8" s="22">
        <f>-SUM($Q8:V8)</f>
        <v>-466743.42605466669</v>
      </c>
    </row>
    <row r="9" spans="1:28" s="19" customFormat="1">
      <c r="A9" s="19" t="s">
        <v>38</v>
      </c>
      <c r="B9" s="19" t="s">
        <v>37</v>
      </c>
      <c r="C9" s="19" t="s">
        <v>36</v>
      </c>
      <c r="D9" s="19" t="s">
        <v>35</v>
      </c>
      <c r="E9" s="19">
        <v>143004241</v>
      </c>
      <c r="F9" s="19" t="s">
        <v>34</v>
      </c>
      <c r="G9" s="19" t="s">
        <v>33</v>
      </c>
      <c r="H9" s="19" t="s">
        <v>32</v>
      </c>
      <c r="I9" s="19" t="s">
        <v>31</v>
      </c>
      <c r="J9" s="21">
        <f>1/10</f>
        <v>0.1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0">
        <v>823000</v>
      </c>
      <c r="Q9" s="22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>
        <f t="shared" si="6"/>
        <v>6858.333333333333</v>
      </c>
      <c r="W9" s="22">
        <f>-SUM($Q9:Q9)</f>
        <v>0</v>
      </c>
      <c r="X9" s="22">
        <f>-SUM($Q9:R9)</f>
        <v>0</v>
      </c>
      <c r="Y9" s="22">
        <f>-SUM($Q9:S9)</f>
        <v>0</v>
      </c>
      <c r="Z9" s="22">
        <f>-SUM($Q9:T9)</f>
        <v>0</v>
      </c>
      <c r="AA9" s="22">
        <f>-SUM($Q9:U9)</f>
        <v>0</v>
      </c>
      <c r="AB9" s="22">
        <f>-SUM($Q9:V9)</f>
        <v>-6858.333333333333</v>
      </c>
    </row>
    <row r="10" spans="1:28" s="19" customFormat="1">
      <c r="A10" s="2" t="s">
        <v>78</v>
      </c>
      <c r="B10" s="2" t="s">
        <v>85</v>
      </c>
      <c r="C10" s="2" t="s">
        <v>77</v>
      </c>
      <c r="D10" s="19" t="s">
        <v>76</v>
      </c>
      <c r="E10" s="19">
        <v>143004079</v>
      </c>
      <c r="F10" s="19" t="s">
        <v>81</v>
      </c>
      <c r="H10" s="2" t="s">
        <v>40</v>
      </c>
      <c r="I10" s="2" t="s">
        <v>79</v>
      </c>
      <c r="J10" s="21">
        <f>(1/3)</f>
        <v>0.33333333333333331</v>
      </c>
      <c r="K10" s="22">
        <v>0</v>
      </c>
      <c r="L10" s="20">
        <v>88615.05</v>
      </c>
      <c r="M10" s="20">
        <f t="shared" ref="M10:P11" si="8">L10</f>
        <v>88615.05</v>
      </c>
      <c r="N10" s="20">
        <f t="shared" si="8"/>
        <v>88615.05</v>
      </c>
      <c r="O10" s="20">
        <f t="shared" si="8"/>
        <v>88615.05</v>
      </c>
      <c r="P10" s="20">
        <f t="shared" si="8"/>
        <v>88615.05</v>
      </c>
      <c r="Q10" s="22">
        <f t="shared" si="1"/>
        <v>0</v>
      </c>
      <c r="R10" s="22">
        <f t="shared" si="2"/>
        <v>2461.5291666666667</v>
      </c>
      <c r="S10" s="22">
        <f t="shared" si="3"/>
        <v>2461.5291666666667</v>
      </c>
      <c r="T10" s="22">
        <f t="shared" si="4"/>
        <v>2461.5291666666667</v>
      </c>
      <c r="U10" s="22">
        <f t="shared" si="5"/>
        <v>2461.5291666666667</v>
      </c>
      <c r="V10" s="22">
        <f t="shared" si="6"/>
        <v>2461.5291666666667</v>
      </c>
      <c r="W10" s="22">
        <f>-SUM($Q10:Q10)</f>
        <v>0</v>
      </c>
      <c r="X10" s="22">
        <f>-SUM($Q10:R10)</f>
        <v>-2461.5291666666667</v>
      </c>
      <c r="Y10" s="22">
        <f>-SUM($Q10:S10)</f>
        <v>-4923.0583333333334</v>
      </c>
      <c r="Z10" s="22">
        <f>-SUM($Q10:T10)</f>
        <v>-7384.5874999999996</v>
      </c>
      <c r="AA10" s="22">
        <f>-SUM($Q10:U10)</f>
        <v>-9846.1166666666668</v>
      </c>
      <c r="AB10" s="22">
        <f>-SUM($Q10:V10)</f>
        <v>-12307.645833333334</v>
      </c>
    </row>
    <row r="11" spans="1:28" s="19" customFormat="1">
      <c r="A11" s="2" t="s">
        <v>78</v>
      </c>
      <c r="B11" s="2" t="s">
        <v>85</v>
      </c>
      <c r="C11" s="2" t="s">
        <v>77</v>
      </c>
      <c r="D11" s="19" t="s">
        <v>76</v>
      </c>
      <c r="E11" s="19">
        <v>143004080</v>
      </c>
      <c r="F11" s="19" t="s">
        <v>80</v>
      </c>
      <c r="H11" s="2" t="s">
        <v>40</v>
      </c>
      <c r="I11" s="2" t="s">
        <v>79</v>
      </c>
      <c r="J11" s="21">
        <f>(1/3)</f>
        <v>0.33333333333333331</v>
      </c>
      <c r="K11" s="22">
        <v>0</v>
      </c>
      <c r="L11" s="20">
        <v>325435.05</v>
      </c>
      <c r="M11" s="20">
        <f t="shared" si="8"/>
        <v>325435.05</v>
      </c>
      <c r="N11" s="20">
        <f t="shared" si="8"/>
        <v>325435.05</v>
      </c>
      <c r="O11" s="20">
        <f t="shared" si="8"/>
        <v>325435.05</v>
      </c>
      <c r="P11" s="20">
        <f t="shared" si="8"/>
        <v>325435.05</v>
      </c>
      <c r="Q11" s="22">
        <f t="shared" si="1"/>
        <v>0</v>
      </c>
      <c r="R11" s="22">
        <f t="shared" si="2"/>
        <v>9039.8624999999993</v>
      </c>
      <c r="S11" s="22">
        <f t="shared" si="3"/>
        <v>9039.8624999999993</v>
      </c>
      <c r="T11" s="22">
        <f t="shared" si="4"/>
        <v>9039.8624999999993</v>
      </c>
      <c r="U11" s="22">
        <f t="shared" si="5"/>
        <v>9039.8624999999993</v>
      </c>
      <c r="V11" s="22">
        <f t="shared" si="6"/>
        <v>9039.8624999999993</v>
      </c>
      <c r="W11" s="22">
        <f>-SUM($Q11:Q11)</f>
        <v>0</v>
      </c>
      <c r="X11" s="22">
        <f>-SUM($Q11:R11)</f>
        <v>-9039.8624999999993</v>
      </c>
      <c r="Y11" s="22">
        <f>-SUM($Q11:S11)</f>
        <v>-18079.724999999999</v>
      </c>
      <c r="Z11" s="22">
        <f>-SUM($Q11:T11)</f>
        <v>-27119.587499999998</v>
      </c>
      <c r="AA11" s="22">
        <f>-SUM($Q11:U11)</f>
        <v>-36159.449999999997</v>
      </c>
      <c r="AB11" s="22">
        <f>-SUM($Q11:V11)</f>
        <v>-45199.3125</v>
      </c>
    </row>
    <row r="12" spans="1:28" ht="15.75" thickBot="1">
      <c r="K12" s="18">
        <f t="shared" ref="K12:AB12" si="9">SUM(K3:K11)</f>
        <v>0</v>
      </c>
      <c r="L12" s="18">
        <f t="shared" si="9"/>
        <v>15932045.160000002</v>
      </c>
      <c r="M12" s="18">
        <f t="shared" si="9"/>
        <v>30770112.789999999</v>
      </c>
      <c r="N12" s="18">
        <f t="shared" si="9"/>
        <v>30770112.789999999</v>
      </c>
      <c r="O12" s="18">
        <f t="shared" si="9"/>
        <v>30770112.789999999</v>
      </c>
      <c r="P12" s="18">
        <f t="shared" si="9"/>
        <v>32459112.789999999</v>
      </c>
      <c r="Q12" s="18">
        <f t="shared" si="9"/>
        <v>0</v>
      </c>
      <c r="R12" s="18">
        <f t="shared" si="9"/>
        <v>244415.48521875055</v>
      </c>
      <c r="S12" s="18">
        <f t="shared" si="9"/>
        <v>629925.36120295175</v>
      </c>
      <c r="T12" s="18">
        <f t="shared" si="9"/>
        <v>629925.36120295175</v>
      </c>
      <c r="U12" s="18">
        <f t="shared" si="9"/>
        <v>629925.36120295175</v>
      </c>
      <c r="V12" s="18">
        <f t="shared" si="9"/>
        <v>660839.25009184063</v>
      </c>
      <c r="W12" s="18">
        <f t="shared" si="9"/>
        <v>0</v>
      </c>
      <c r="X12" s="18">
        <f t="shared" si="9"/>
        <v>-244415.48521875055</v>
      </c>
      <c r="Y12" s="18">
        <f t="shared" si="9"/>
        <v>-874340.84642170218</v>
      </c>
      <c r="Z12" s="18">
        <f t="shared" si="9"/>
        <v>-1504266.2076246538</v>
      </c>
      <c r="AA12" s="18">
        <f t="shared" si="9"/>
        <v>-2134191.5688276058</v>
      </c>
      <c r="AB12" s="18">
        <f t="shared" si="9"/>
        <v>-2795030.8189194463</v>
      </c>
    </row>
    <row r="13" spans="1:28" ht="15.75" thickTop="1"/>
    <row r="15" spans="1:28">
      <c r="H15" s="17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140625" defaultRowHeight="12.75"/>
  <cols>
    <col min="1" max="1" width="9.140625" style="7"/>
    <col min="2" max="2" width="1.5703125" style="7" customWidth="1"/>
    <col min="3" max="3" width="8.140625" style="7" bestFit="1" customWidth="1"/>
    <col min="4" max="4" width="12.42578125" style="7" customWidth="1"/>
    <col min="5" max="5" width="1.5703125" style="7" customWidth="1"/>
    <col min="6" max="6" width="8.140625" style="7" bestFit="1" customWidth="1"/>
    <col min="7" max="7" width="9.28515625" style="7" customWidth="1"/>
    <col min="8" max="8" width="1.5703125" style="7" customWidth="1"/>
    <col min="9" max="9" width="8.140625" style="7" bestFit="1" customWidth="1"/>
    <col min="10" max="10" width="8.28515625" style="7" customWidth="1"/>
    <col min="11" max="11" width="1.5703125" style="7" customWidth="1"/>
    <col min="12" max="13" width="8.140625" style="7" bestFit="1" customWidth="1"/>
    <col min="14" max="14" width="1.5703125" style="7" customWidth="1"/>
    <col min="15" max="16" width="8.140625" style="7" bestFit="1" customWidth="1"/>
    <col min="17" max="17" width="1.5703125" style="7" customWidth="1"/>
    <col min="18" max="19" width="8.140625" style="7" bestFit="1" customWidth="1"/>
    <col min="20" max="20" width="1.5703125" style="7" customWidth="1"/>
    <col min="21" max="22" width="8.140625" style="7" bestFit="1" customWidth="1"/>
    <col min="23" max="23" width="1.5703125" style="7" customWidth="1"/>
    <col min="24" max="25" width="8.140625" style="7" bestFit="1" customWidth="1"/>
    <col min="26" max="26" width="1.5703125" style="7" customWidth="1"/>
    <col min="27" max="28" width="8.140625" style="7" bestFit="1" customWidth="1"/>
    <col min="29" max="29" width="1.5703125" style="7" customWidth="1"/>
    <col min="30" max="31" width="9.140625" style="7"/>
    <col min="32" max="32" width="1.5703125" style="7" customWidth="1"/>
    <col min="33" max="34" width="9.140625" style="7"/>
    <col min="35" max="35" width="1" style="7" customWidth="1"/>
    <col min="36" max="37" width="9.140625" style="7"/>
    <col min="38" max="38" width="2.140625" style="7" customWidth="1"/>
    <col min="39" max="16384" width="9.140625" style="7"/>
  </cols>
  <sheetData>
    <row r="1" spans="1:144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14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144">
      <c r="A3" s="8"/>
    </row>
    <row r="4" spans="1:144">
      <c r="A4" s="8" t="s">
        <v>8</v>
      </c>
    </row>
    <row r="5" spans="1:144">
      <c r="C5" s="9" t="s">
        <v>9</v>
      </c>
      <c r="F5" s="9" t="s">
        <v>9</v>
      </c>
      <c r="I5" s="9" t="s">
        <v>9</v>
      </c>
      <c r="L5" s="9" t="s">
        <v>9</v>
      </c>
      <c r="O5" s="9" t="s">
        <v>9</v>
      </c>
      <c r="R5" s="9" t="s">
        <v>9</v>
      </c>
      <c r="U5" s="9" t="s">
        <v>10</v>
      </c>
      <c r="X5" s="9" t="s">
        <v>10</v>
      </c>
      <c r="AA5" s="9" t="s">
        <v>10</v>
      </c>
      <c r="AD5" s="9" t="s">
        <v>11</v>
      </c>
      <c r="AG5" s="9" t="s">
        <v>11</v>
      </c>
      <c r="AJ5" s="10" t="s">
        <v>12</v>
      </c>
      <c r="AM5" s="11" t="s">
        <v>10</v>
      </c>
    </row>
    <row r="6" spans="1:144" s="9" customFormat="1">
      <c r="A6" s="12" t="s">
        <v>0</v>
      </c>
      <c r="B6" s="13"/>
      <c r="C6" s="12" t="s">
        <v>13</v>
      </c>
      <c r="D6" s="12" t="s">
        <v>14</v>
      </c>
      <c r="E6" s="13"/>
      <c r="F6" s="12" t="s">
        <v>6</v>
      </c>
      <c r="G6" s="12" t="str">
        <f>+D6</f>
        <v>Cumulative</v>
      </c>
      <c r="H6" s="13"/>
      <c r="I6" s="12" t="s">
        <v>15</v>
      </c>
      <c r="J6" s="12" t="str">
        <f>+G6</f>
        <v>Cumulative</v>
      </c>
      <c r="K6" s="13"/>
      <c r="L6" s="12" t="s">
        <v>16</v>
      </c>
      <c r="M6" s="12" t="str">
        <f>+G6</f>
        <v>Cumulative</v>
      </c>
      <c r="N6" s="13"/>
      <c r="O6" s="12" t="s">
        <v>17</v>
      </c>
      <c r="P6" s="12" t="str">
        <f>+J6</f>
        <v>Cumulative</v>
      </c>
      <c r="Q6" s="13"/>
      <c r="R6" s="12" t="s">
        <v>18</v>
      </c>
      <c r="S6" s="12" t="str">
        <f>+J6</f>
        <v>Cumulative</v>
      </c>
      <c r="T6" s="13"/>
      <c r="U6" s="12" t="s">
        <v>19</v>
      </c>
      <c r="V6" s="12" t="str">
        <f>+P6</f>
        <v>Cumulative</v>
      </c>
      <c r="W6" s="13"/>
      <c r="X6" s="12" t="s">
        <v>17</v>
      </c>
      <c r="Y6" s="12" t="str">
        <f>+S6</f>
        <v>Cumulative</v>
      </c>
      <c r="Z6" s="13"/>
      <c r="AA6" s="12" t="s">
        <v>20</v>
      </c>
      <c r="AB6" s="12" t="str">
        <f>+V6</f>
        <v>Cumulative</v>
      </c>
      <c r="AC6" s="13"/>
      <c r="AD6" s="12" t="s">
        <v>21</v>
      </c>
      <c r="AE6" s="12" t="str">
        <f>+AB6</f>
        <v>Cumulative</v>
      </c>
      <c r="AF6" s="13"/>
      <c r="AG6" s="12" t="s">
        <v>22</v>
      </c>
      <c r="AH6" s="12" t="str">
        <f>+AE6</f>
        <v>Cumulative</v>
      </c>
      <c r="AI6" s="13"/>
      <c r="AJ6" s="12" t="s">
        <v>13</v>
      </c>
      <c r="AK6" s="12" t="s">
        <v>14</v>
      </c>
      <c r="AL6" s="13"/>
      <c r="AM6" s="12" t="s">
        <v>18</v>
      </c>
      <c r="AN6" s="12" t="str">
        <f>+AE6</f>
        <v>Cumulative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144">
      <c r="A7" s="9">
        <v>1</v>
      </c>
      <c r="C7" s="14">
        <v>0.33329999999999999</v>
      </c>
      <c r="D7" s="14">
        <f>+C7</f>
        <v>0.33329999999999999</v>
      </c>
      <c r="E7" s="14"/>
      <c r="F7" s="14">
        <v>0.2</v>
      </c>
      <c r="G7" s="14">
        <f>+F7</f>
        <v>0.2</v>
      </c>
      <c r="H7" s="14"/>
      <c r="I7" s="14">
        <v>0.1429</v>
      </c>
      <c r="J7" s="14">
        <f>+I7</f>
        <v>0.1429</v>
      </c>
      <c r="K7" s="14"/>
      <c r="L7" s="14">
        <v>0.11111</v>
      </c>
      <c r="M7" s="14">
        <f>+L7</f>
        <v>0.11111</v>
      </c>
      <c r="N7" s="14"/>
      <c r="O7" s="14">
        <v>0.1</v>
      </c>
      <c r="P7" s="14">
        <f>+O7</f>
        <v>0.1</v>
      </c>
      <c r="Q7" s="14"/>
      <c r="R7" s="14">
        <v>8.3299999999999999E-2</v>
      </c>
      <c r="S7" s="14">
        <f>+R7</f>
        <v>8.3299999999999999E-2</v>
      </c>
      <c r="T7" s="14"/>
      <c r="U7" s="14">
        <v>0.05</v>
      </c>
      <c r="V7" s="14">
        <f>+U7</f>
        <v>0.05</v>
      </c>
      <c r="W7" s="14"/>
      <c r="X7" s="14">
        <v>7.4999999999999997E-2</v>
      </c>
      <c r="Y7" s="14">
        <f>+X7</f>
        <v>7.4999999999999997E-2</v>
      </c>
      <c r="Z7" s="14"/>
      <c r="AA7" s="14">
        <v>3.7499999999999999E-2</v>
      </c>
      <c r="AB7" s="14">
        <f>+AA7</f>
        <v>3.7499999999999999E-2</v>
      </c>
      <c r="AC7" s="14"/>
      <c r="AD7" s="14">
        <v>1.72E-2</v>
      </c>
      <c r="AE7" s="14">
        <f>+AD7</f>
        <v>1.72E-2</v>
      </c>
      <c r="AF7" s="14"/>
      <c r="AG7" s="14">
        <v>1.2840000000000001E-2</v>
      </c>
      <c r="AH7" s="14">
        <f>+AG7</f>
        <v>1.2840000000000001E-2</v>
      </c>
      <c r="AI7" s="14"/>
      <c r="AJ7" s="14">
        <f>1/3/2</f>
        <v>0.16666666666666666</v>
      </c>
      <c r="AK7" s="14">
        <f>+AJ7</f>
        <v>0.16666666666666666</v>
      </c>
      <c r="AL7" s="14"/>
      <c r="AM7" s="14">
        <v>6.25E-2</v>
      </c>
      <c r="AN7" s="14">
        <f>+AM7</f>
        <v>6.25E-2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1:144">
      <c r="A8" s="9">
        <f>+A7+1</f>
        <v>2</v>
      </c>
      <c r="C8" s="14">
        <v>0.44450000000000001</v>
      </c>
      <c r="D8" s="14">
        <f>+D7+C8</f>
        <v>0.77780000000000005</v>
      </c>
      <c r="E8" s="14"/>
      <c r="F8" s="14">
        <v>0.32</v>
      </c>
      <c r="G8" s="14">
        <f>+G7+F8</f>
        <v>0.52</v>
      </c>
      <c r="H8" s="14"/>
      <c r="I8" s="14">
        <v>0.24490000000000001</v>
      </c>
      <c r="J8" s="14">
        <f>+J7+I8</f>
        <v>0.38780000000000003</v>
      </c>
      <c r="K8" s="14"/>
      <c r="L8" s="14">
        <v>0.19753000000000001</v>
      </c>
      <c r="M8" s="14">
        <f>+M7+L8</f>
        <v>0.30864000000000003</v>
      </c>
      <c r="N8" s="14"/>
      <c r="O8" s="14">
        <v>0.18</v>
      </c>
      <c r="P8" s="14">
        <f>+P7+O8</f>
        <v>0.28000000000000003</v>
      </c>
      <c r="Q8" s="14"/>
      <c r="R8" s="14">
        <v>0.15279999999999999</v>
      </c>
      <c r="S8" s="14">
        <f>+S7+R8</f>
        <v>0.23609999999999998</v>
      </c>
      <c r="T8" s="14"/>
      <c r="U8" s="14">
        <v>9.5000000000000001E-2</v>
      </c>
      <c r="V8" s="14">
        <f>+V7+U8</f>
        <v>0.14500000000000002</v>
      </c>
      <c r="W8" s="14"/>
      <c r="X8" s="14">
        <v>0.13875000000000001</v>
      </c>
      <c r="Y8" s="14">
        <f>+Y7+X8</f>
        <v>0.21375</v>
      </c>
      <c r="Z8" s="14"/>
      <c r="AA8" s="14">
        <v>7.2190000000000004E-2</v>
      </c>
      <c r="AB8" s="14">
        <f>+AB7+AA8</f>
        <v>0.10969000000000001</v>
      </c>
      <c r="AC8" s="14"/>
      <c r="AD8" s="14">
        <v>3.175E-2</v>
      </c>
      <c r="AE8" s="14">
        <f>+AE7+AD8</f>
        <v>4.895E-2</v>
      </c>
      <c r="AF8" s="14"/>
      <c r="AG8" s="14">
        <v>2.564E-2</v>
      </c>
      <c r="AH8" s="14">
        <f>+AH7+AG8</f>
        <v>3.848E-2</v>
      </c>
      <c r="AI8" s="14"/>
      <c r="AJ8" s="14">
        <f>1/3</f>
        <v>0.33333333333333331</v>
      </c>
      <c r="AK8" s="14">
        <f>+AK7+AJ8</f>
        <v>0.5</v>
      </c>
      <c r="AL8" s="14"/>
      <c r="AM8" s="14">
        <v>0.11719</v>
      </c>
      <c r="AN8" s="14">
        <f>+AN7+AM8</f>
        <v>0.17969000000000002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1:144">
      <c r="A9" s="9">
        <f t="shared" ref="A9:A46" si="0">+A8+1</f>
        <v>3</v>
      </c>
      <c r="C9" s="14">
        <v>0.14810000000000001</v>
      </c>
      <c r="D9" s="14">
        <f>+D8+C9</f>
        <v>0.92590000000000006</v>
      </c>
      <c r="E9" s="14"/>
      <c r="F9" s="14">
        <v>0.192</v>
      </c>
      <c r="G9" s="14">
        <f>+G8+F9</f>
        <v>0.71199999999999997</v>
      </c>
      <c r="H9" s="14"/>
      <c r="I9" s="14">
        <v>0.1749</v>
      </c>
      <c r="J9" s="14">
        <f t="shared" ref="J9:J14" si="1">+J8+I9</f>
        <v>0.56269999999999998</v>
      </c>
      <c r="K9" s="14"/>
      <c r="L9" s="14">
        <v>0.15364</v>
      </c>
      <c r="M9" s="14">
        <f t="shared" ref="M9:M16" si="2">+M8+L9</f>
        <v>0.46228000000000002</v>
      </c>
      <c r="N9" s="14"/>
      <c r="O9" s="14">
        <v>0.14399999999999999</v>
      </c>
      <c r="P9" s="14">
        <f t="shared" ref="P9:P17" si="3">+P8+O9</f>
        <v>0.42400000000000004</v>
      </c>
      <c r="Q9" s="14"/>
      <c r="R9" s="14">
        <v>0.1273</v>
      </c>
      <c r="S9" s="14">
        <f t="shared" ref="S9:S19" si="4">+S8+R9</f>
        <v>0.36339999999999995</v>
      </c>
      <c r="T9" s="14"/>
      <c r="U9" s="14">
        <v>8.5500000000000007E-2</v>
      </c>
      <c r="V9" s="14">
        <f t="shared" ref="V9:V22" si="5">+V8+U9</f>
        <v>0.23050000000000004</v>
      </c>
      <c r="W9" s="14"/>
      <c r="X9" s="14">
        <v>0.11794</v>
      </c>
      <c r="Y9" s="14">
        <f t="shared" ref="Y9:Y17" si="6">+Y8+X9</f>
        <v>0.33168999999999998</v>
      </c>
      <c r="Z9" s="14"/>
      <c r="AA9" s="14">
        <v>6.6769999999999996E-2</v>
      </c>
      <c r="AB9" s="14">
        <f t="shared" ref="AB9:AB24" si="7">+AB8+AA9</f>
        <v>0.17646000000000001</v>
      </c>
      <c r="AC9" s="14"/>
      <c r="AD9" s="14">
        <v>3.175E-2</v>
      </c>
      <c r="AE9" s="14">
        <f t="shared" ref="AE9:AE38" si="8">+AE8+AD9</f>
        <v>8.0699999999999994E-2</v>
      </c>
      <c r="AF9" s="14"/>
      <c r="AG9" s="14">
        <v>2.564E-2</v>
      </c>
      <c r="AH9" s="14">
        <f t="shared" ref="AH9:AH46" si="9">+AH8+AG9</f>
        <v>6.4119999999999996E-2</v>
      </c>
      <c r="AI9" s="14"/>
      <c r="AJ9" s="14">
        <f>1/3</f>
        <v>0.33333333333333331</v>
      </c>
      <c r="AK9" s="14">
        <f>+AK8+AJ9</f>
        <v>0.83333333333333326</v>
      </c>
      <c r="AL9" s="14"/>
      <c r="AM9" s="14">
        <v>0.10255</v>
      </c>
      <c r="AN9" s="14">
        <f t="shared" ref="AN9:AN19" si="10">+AN8+AM9</f>
        <v>0.28224000000000005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</row>
    <row r="10" spans="1:144">
      <c r="A10" s="9">
        <f t="shared" si="0"/>
        <v>4</v>
      </c>
      <c r="C10" s="14">
        <v>7.4099999999999999E-2</v>
      </c>
      <c r="D10" s="14">
        <f>+D9+C10</f>
        <v>1</v>
      </c>
      <c r="E10" s="14"/>
      <c r="F10" s="14">
        <v>0.1152</v>
      </c>
      <c r="G10" s="14">
        <f>+G9+F10</f>
        <v>0.82719999999999994</v>
      </c>
      <c r="H10" s="14"/>
      <c r="I10" s="14">
        <v>0.1249</v>
      </c>
      <c r="J10" s="14">
        <f t="shared" si="1"/>
        <v>0.68759999999999999</v>
      </c>
      <c r="K10" s="14"/>
      <c r="L10" s="14">
        <v>0.11949</v>
      </c>
      <c r="M10" s="14">
        <f t="shared" si="2"/>
        <v>0.58177000000000001</v>
      </c>
      <c r="N10" s="14"/>
      <c r="O10" s="14">
        <v>0.1152</v>
      </c>
      <c r="P10" s="14">
        <f t="shared" si="3"/>
        <v>0.53920000000000001</v>
      </c>
      <c r="Q10" s="14"/>
      <c r="R10" s="14">
        <v>0.1061</v>
      </c>
      <c r="S10" s="14">
        <f t="shared" si="4"/>
        <v>0.46949999999999992</v>
      </c>
      <c r="T10" s="14"/>
      <c r="U10" s="14">
        <v>7.6999999999999999E-2</v>
      </c>
      <c r="V10" s="14">
        <f t="shared" si="5"/>
        <v>0.30750000000000005</v>
      </c>
      <c r="W10" s="14"/>
      <c r="X10" s="14">
        <v>0.10025000000000001</v>
      </c>
      <c r="Y10" s="14">
        <f t="shared" si="6"/>
        <v>0.43193999999999999</v>
      </c>
      <c r="Z10" s="14"/>
      <c r="AA10" s="14">
        <v>6.1769999999999999E-2</v>
      </c>
      <c r="AB10" s="14">
        <f t="shared" si="7"/>
        <v>0.23823</v>
      </c>
      <c r="AC10" s="14"/>
      <c r="AD10" s="14">
        <v>3.175E-2</v>
      </c>
      <c r="AE10" s="14">
        <f t="shared" si="8"/>
        <v>0.11244999999999999</v>
      </c>
      <c r="AF10" s="14"/>
      <c r="AG10" s="14">
        <v>2.564E-2</v>
      </c>
      <c r="AH10" s="14">
        <f t="shared" si="9"/>
        <v>8.9759999999999993E-2</v>
      </c>
      <c r="AI10" s="14"/>
      <c r="AJ10" s="14">
        <f>1/3/2</f>
        <v>0.16666666666666666</v>
      </c>
      <c r="AK10" s="14">
        <f>+AK9+AJ10</f>
        <v>0.99999999999999989</v>
      </c>
      <c r="AL10" s="14"/>
      <c r="AM10" s="14">
        <v>8.9730000000000004E-2</v>
      </c>
      <c r="AN10" s="14">
        <f t="shared" si="10"/>
        <v>0.37197000000000002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1:144">
      <c r="A11" s="9">
        <f t="shared" si="0"/>
        <v>5</v>
      </c>
      <c r="C11" s="14"/>
      <c r="D11" s="14"/>
      <c r="E11" s="14"/>
      <c r="F11" s="14">
        <v>0.1152</v>
      </c>
      <c r="G11" s="14">
        <f>+G10+F11</f>
        <v>0.9423999999999999</v>
      </c>
      <c r="H11" s="14"/>
      <c r="I11" s="14">
        <v>8.9300000000000004E-2</v>
      </c>
      <c r="J11" s="14">
        <f t="shared" si="1"/>
        <v>0.77690000000000003</v>
      </c>
      <c r="K11" s="14"/>
      <c r="L11" s="14">
        <v>9.2939999999999995E-2</v>
      </c>
      <c r="M11" s="14">
        <f t="shared" si="2"/>
        <v>0.67471000000000003</v>
      </c>
      <c r="N11" s="14"/>
      <c r="O11" s="14">
        <v>9.2200000000000004E-2</v>
      </c>
      <c r="P11" s="14">
        <f t="shared" si="3"/>
        <v>0.63139999999999996</v>
      </c>
      <c r="Q11" s="14"/>
      <c r="R11" s="14">
        <v>8.8400000000000006E-2</v>
      </c>
      <c r="S11" s="14">
        <f t="shared" si="4"/>
        <v>0.55789999999999995</v>
      </c>
      <c r="T11" s="14"/>
      <c r="U11" s="14">
        <v>6.93E-2</v>
      </c>
      <c r="V11" s="14">
        <f t="shared" si="5"/>
        <v>0.37680000000000002</v>
      </c>
      <c r="W11" s="14"/>
      <c r="X11" s="14">
        <v>8.7389999999999995E-2</v>
      </c>
      <c r="Y11" s="14">
        <f t="shared" si="6"/>
        <v>0.51932999999999996</v>
      </c>
      <c r="Z11" s="14"/>
      <c r="AA11" s="14">
        <v>5.713E-2</v>
      </c>
      <c r="AB11" s="14">
        <f t="shared" si="7"/>
        <v>0.29536000000000001</v>
      </c>
      <c r="AC11" s="14"/>
      <c r="AD11" s="14">
        <v>3.175E-2</v>
      </c>
      <c r="AE11" s="14">
        <f t="shared" si="8"/>
        <v>0.14419999999999999</v>
      </c>
      <c r="AF11" s="14"/>
      <c r="AG11" s="14">
        <v>2.564E-2</v>
      </c>
      <c r="AH11" s="14">
        <f t="shared" si="9"/>
        <v>0.11539999999999999</v>
      </c>
      <c r="AI11" s="14"/>
      <c r="AJ11" s="14"/>
      <c r="AK11" s="14"/>
      <c r="AL11" s="14"/>
      <c r="AM11" s="14">
        <v>7.8520000000000006E-2</v>
      </c>
      <c r="AN11" s="14">
        <f t="shared" si="10"/>
        <v>0.45049000000000006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1:144">
      <c r="A12" s="9">
        <f t="shared" si="0"/>
        <v>6</v>
      </c>
      <c r="C12" s="14"/>
      <c r="D12" s="14"/>
      <c r="E12" s="14"/>
      <c r="F12" s="14">
        <v>5.7599999999999998E-2</v>
      </c>
      <c r="G12" s="14">
        <f>+G11+F12</f>
        <v>0.99999999999999989</v>
      </c>
      <c r="H12" s="14"/>
      <c r="I12" s="14">
        <v>8.9200000000000002E-2</v>
      </c>
      <c r="J12" s="14">
        <f t="shared" si="1"/>
        <v>0.86610000000000009</v>
      </c>
      <c r="K12" s="14"/>
      <c r="L12" s="14">
        <v>7.2289999999999993E-2</v>
      </c>
      <c r="M12" s="14">
        <f t="shared" si="2"/>
        <v>0.747</v>
      </c>
      <c r="N12" s="14"/>
      <c r="O12" s="14">
        <v>7.3700000000000002E-2</v>
      </c>
      <c r="P12" s="14">
        <f t="shared" si="3"/>
        <v>0.70509999999999995</v>
      </c>
      <c r="Q12" s="14"/>
      <c r="R12" s="14">
        <v>7.3700000000000002E-2</v>
      </c>
      <c r="S12" s="14">
        <f t="shared" si="4"/>
        <v>0.63159999999999994</v>
      </c>
      <c r="T12" s="14"/>
      <c r="U12" s="14">
        <v>6.2300000000000001E-2</v>
      </c>
      <c r="V12" s="14">
        <f t="shared" si="5"/>
        <v>0.43910000000000005</v>
      </c>
      <c r="W12" s="14"/>
      <c r="X12" s="14">
        <v>8.7389999999999995E-2</v>
      </c>
      <c r="Y12" s="14">
        <f t="shared" si="6"/>
        <v>0.60671999999999993</v>
      </c>
      <c r="Z12" s="14"/>
      <c r="AA12" s="14">
        <v>5.2850000000000001E-2</v>
      </c>
      <c r="AB12" s="14">
        <f t="shared" si="7"/>
        <v>0.34821000000000002</v>
      </c>
      <c r="AC12" s="14"/>
      <c r="AD12" s="14">
        <v>3.175E-2</v>
      </c>
      <c r="AE12" s="14">
        <f t="shared" si="8"/>
        <v>0.17595</v>
      </c>
      <c r="AF12" s="14"/>
      <c r="AG12" s="14">
        <v>2.564E-2</v>
      </c>
      <c r="AH12" s="14">
        <f t="shared" si="9"/>
        <v>0.14104</v>
      </c>
      <c r="AI12" s="14"/>
      <c r="AJ12" s="14"/>
      <c r="AK12" s="14"/>
      <c r="AL12" s="14"/>
      <c r="AM12" s="14">
        <v>7.3270000000000002E-2</v>
      </c>
      <c r="AN12" s="14">
        <f t="shared" si="10"/>
        <v>0.52376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1:144">
      <c r="A13" s="9">
        <f t="shared" si="0"/>
        <v>7</v>
      </c>
      <c r="C13" s="14"/>
      <c r="D13" s="14"/>
      <c r="E13" s="14"/>
      <c r="F13" s="14"/>
      <c r="G13" s="14"/>
      <c r="H13" s="14"/>
      <c r="I13" s="14">
        <v>8.9300000000000004E-2</v>
      </c>
      <c r="J13" s="14">
        <f t="shared" si="1"/>
        <v>0.95540000000000014</v>
      </c>
      <c r="K13" s="14"/>
      <c r="L13" s="14">
        <v>7.2279999999999997E-2</v>
      </c>
      <c r="M13" s="14">
        <f t="shared" si="2"/>
        <v>0.81928000000000001</v>
      </c>
      <c r="N13" s="14"/>
      <c r="O13" s="14">
        <v>6.5500000000000003E-2</v>
      </c>
      <c r="P13" s="14">
        <f t="shared" si="3"/>
        <v>0.77059999999999995</v>
      </c>
      <c r="Q13" s="14"/>
      <c r="R13" s="14">
        <v>6.1400000000000003E-2</v>
      </c>
      <c r="S13" s="14">
        <f t="shared" si="4"/>
        <v>0.69299999999999995</v>
      </c>
      <c r="T13" s="14"/>
      <c r="U13" s="14">
        <v>5.8999999999999997E-2</v>
      </c>
      <c r="V13" s="14">
        <f t="shared" si="5"/>
        <v>0.49810000000000004</v>
      </c>
      <c r="W13" s="14"/>
      <c r="X13" s="14">
        <v>8.7389999999999995E-2</v>
      </c>
      <c r="Y13" s="14">
        <f t="shared" si="6"/>
        <v>0.69410999999999989</v>
      </c>
      <c r="Z13" s="14"/>
      <c r="AA13" s="14">
        <v>4.888E-2</v>
      </c>
      <c r="AB13" s="14">
        <f t="shared" si="7"/>
        <v>0.39709</v>
      </c>
      <c r="AC13" s="14"/>
      <c r="AD13" s="14">
        <v>3.175E-2</v>
      </c>
      <c r="AE13" s="14">
        <f t="shared" si="8"/>
        <v>0.2077</v>
      </c>
      <c r="AF13" s="14"/>
      <c r="AG13" s="14">
        <v>2.564E-2</v>
      </c>
      <c r="AH13" s="14">
        <f t="shared" si="9"/>
        <v>0.16667999999999999</v>
      </c>
      <c r="AI13" s="14"/>
      <c r="AJ13" s="14"/>
      <c r="AK13" s="14"/>
      <c r="AL13" s="14"/>
      <c r="AM13" s="14">
        <v>7.3270000000000002E-2</v>
      </c>
      <c r="AN13" s="14">
        <f t="shared" si="10"/>
        <v>0.59702999999999995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1:144">
      <c r="A14" s="9">
        <f t="shared" si="0"/>
        <v>8</v>
      </c>
      <c r="C14" s="14"/>
      <c r="D14" s="14"/>
      <c r="E14" s="14"/>
      <c r="F14" s="14"/>
      <c r="G14" s="14"/>
      <c r="H14" s="14"/>
      <c r="I14" s="14">
        <v>4.4600000000000001E-2</v>
      </c>
      <c r="J14" s="14">
        <f t="shared" si="1"/>
        <v>1.0000000000000002</v>
      </c>
      <c r="K14" s="14"/>
      <c r="L14" s="14">
        <v>7.2289999999999993E-2</v>
      </c>
      <c r="M14" s="14">
        <f t="shared" si="2"/>
        <v>0.89156999999999997</v>
      </c>
      <c r="N14" s="14"/>
      <c r="O14" s="14">
        <v>6.5500000000000003E-2</v>
      </c>
      <c r="P14" s="14">
        <f t="shared" si="3"/>
        <v>0.83609999999999995</v>
      </c>
      <c r="Q14" s="14"/>
      <c r="R14" s="14">
        <v>5.5800000000000002E-2</v>
      </c>
      <c r="S14" s="14">
        <f t="shared" si="4"/>
        <v>0.74879999999999991</v>
      </c>
      <c r="T14" s="14"/>
      <c r="U14" s="14">
        <v>5.8999999999999997E-2</v>
      </c>
      <c r="V14" s="14">
        <f t="shared" si="5"/>
        <v>0.55710000000000004</v>
      </c>
      <c r="W14" s="14"/>
      <c r="X14" s="14">
        <v>8.7389999999999995E-2</v>
      </c>
      <c r="Y14" s="14">
        <f t="shared" si="6"/>
        <v>0.78149999999999986</v>
      </c>
      <c r="Z14" s="14"/>
      <c r="AA14" s="14">
        <v>4.5220000000000003E-2</v>
      </c>
      <c r="AB14" s="14">
        <f t="shared" si="7"/>
        <v>0.44230999999999998</v>
      </c>
      <c r="AC14" s="14"/>
      <c r="AD14" s="14">
        <v>3.1739999999999997E-2</v>
      </c>
      <c r="AE14" s="14">
        <f t="shared" si="8"/>
        <v>0.23943999999999999</v>
      </c>
      <c r="AF14" s="14"/>
      <c r="AG14" s="14">
        <v>2.564E-2</v>
      </c>
      <c r="AH14" s="14">
        <f t="shared" si="9"/>
        <v>0.19231999999999999</v>
      </c>
      <c r="AI14" s="14"/>
      <c r="AJ14" s="14"/>
      <c r="AK14" s="14"/>
      <c r="AL14" s="14"/>
      <c r="AM14" s="14">
        <v>7.3270000000000002E-2</v>
      </c>
      <c r="AN14" s="14">
        <f t="shared" si="10"/>
        <v>0.6702999999999999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>
      <c r="A15" s="9">
        <f t="shared" si="0"/>
        <v>9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7.2289999999999993E-2</v>
      </c>
      <c r="M15" s="14">
        <f t="shared" si="2"/>
        <v>0.96385999999999994</v>
      </c>
      <c r="N15" s="14"/>
      <c r="O15" s="14">
        <v>6.5600000000000006E-2</v>
      </c>
      <c r="P15" s="14">
        <f t="shared" si="3"/>
        <v>0.90169999999999995</v>
      </c>
      <c r="Q15" s="14"/>
      <c r="R15" s="14">
        <v>5.5800000000000002E-2</v>
      </c>
      <c r="S15" s="14">
        <f t="shared" si="4"/>
        <v>0.80459999999999987</v>
      </c>
      <c r="T15" s="14"/>
      <c r="U15" s="14">
        <v>5.91E-2</v>
      </c>
      <c r="V15" s="14">
        <f t="shared" si="5"/>
        <v>0.61620000000000008</v>
      </c>
      <c r="W15" s="14"/>
      <c r="X15" s="14">
        <v>8.7389999999999995E-2</v>
      </c>
      <c r="Y15" s="14">
        <f t="shared" si="6"/>
        <v>0.86888999999999983</v>
      </c>
      <c r="Z15" s="14"/>
      <c r="AA15" s="14">
        <v>4.462E-2</v>
      </c>
      <c r="AB15" s="14">
        <f t="shared" si="7"/>
        <v>0.48692999999999997</v>
      </c>
      <c r="AC15" s="14"/>
      <c r="AD15" s="14">
        <v>3.175E-2</v>
      </c>
      <c r="AE15" s="14">
        <f t="shared" si="8"/>
        <v>0.27118999999999999</v>
      </c>
      <c r="AF15" s="14"/>
      <c r="AG15" s="14">
        <v>2.564E-2</v>
      </c>
      <c r="AH15" s="14">
        <f t="shared" si="9"/>
        <v>0.21795999999999999</v>
      </c>
      <c r="AI15" s="14"/>
      <c r="AJ15" s="14"/>
      <c r="AK15" s="14"/>
      <c r="AL15" s="14"/>
      <c r="AM15" s="14">
        <v>7.3270000000000002E-2</v>
      </c>
      <c r="AN15" s="14">
        <f t="shared" si="10"/>
        <v>0.74356999999999984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>
      <c r="A16" s="9">
        <f t="shared" si="0"/>
        <v>10</v>
      </c>
      <c r="C16" s="14"/>
      <c r="D16" s="14"/>
      <c r="E16" s="14"/>
      <c r="F16" s="14"/>
      <c r="G16" s="14"/>
      <c r="H16" s="14"/>
      <c r="I16" s="14"/>
      <c r="J16" s="14"/>
      <c r="K16" s="14"/>
      <c r="L16" s="14">
        <v>3.6139999999999999E-2</v>
      </c>
      <c r="M16" s="14">
        <f t="shared" si="2"/>
        <v>0.99999999999999989</v>
      </c>
      <c r="N16" s="14"/>
      <c r="O16" s="14">
        <v>6.5500000000000003E-2</v>
      </c>
      <c r="P16" s="14">
        <f t="shared" si="3"/>
        <v>0.96719999999999995</v>
      </c>
      <c r="Q16" s="14"/>
      <c r="R16" s="14">
        <v>5.5899999999999998E-2</v>
      </c>
      <c r="S16" s="14">
        <f t="shared" si="4"/>
        <v>0.86049999999999982</v>
      </c>
      <c r="T16" s="14"/>
      <c r="U16" s="14">
        <v>5.8999999999999997E-2</v>
      </c>
      <c r="V16" s="14">
        <f t="shared" si="5"/>
        <v>0.67520000000000002</v>
      </c>
      <c r="W16" s="14"/>
      <c r="X16" s="14">
        <v>8.7389999999999995E-2</v>
      </c>
      <c r="Y16" s="14">
        <f t="shared" si="6"/>
        <v>0.9562799999999998</v>
      </c>
      <c r="Z16" s="14"/>
      <c r="AA16" s="14">
        <v>4.4609999999999997E-2</v>
      </c>
      <c r="AB16" s="14">
        <f t="shared" si="7"/>
        <v>0.53154000000000001</v>
      </c>
      <c r="AC16" s="14"/>
      <c r="AD16" s="14">
        <v>3.1739999999999997E-2</v>
      </c>
      <c r="AE16" s="14">
        <f t="shared" si="8"/>
        <v>0.30292999999999998</v>
      </c>
      <c r="AF16" s="14"/>
      <c r="AG16" s="14">
        <v>2.564E-2</v>
      </c>
      <c r="AH16" s="14">
        <f t="shared" si="9"/>
        <v>0.24359999999999998</v>
      </c>
      <c r="AI16" s="14"/>
      <c r="AJ16" s="14"/>
      <c r="AK16" s="14"/>
      <c r="AL16" s="14"/>
      <c r="AM16" s="14">
        <v>7.3270000000000002E-2</v>
      </c>
      <c r="AN16" s="14">
        <f t="shared" si="10"/>
        <v>0.81683999999999979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>
      <c r="A17" s="9">
        <f t="shared" si="0"/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3.2800000000000003E-2</v>
      </c>
      <c r="P17" s="14">
        <f t="shared" si="3"/>
        <v>1</v>
      </c>
      <c r="Q17" s="14"/>
      <c r="R17" s="14">
        <v>5.5800000000000002E-2</v>
      </c>
      <c r="S17" s="14">
        <f t="shared" si="4"/>
        <v>0.91629999999999978</v>
      </c>
      <c r="T17" s="14"/>
      <c r="U17" s="14">
        <v>5.91E-2</v>
      </c>
      <c r="V17" s="14">
        <f t="shared" si="5"/>
        <v>0.73430000000000006</v>
      </c>
      <c r="W17" s="14"/>
      <c r="X17" s="14">
        <v>4.3720000000000002E-2</v>
      </c>
      <c r="Y17" s="14">
        <f t="shared" si="6"/>
        <v>0.99999999999999978</v>
      </c>
      <c r="Z17" s="14"/>
      <c r="AA17" s="14">
        <v>4.462E-2</v>
      </c>
      <c r="AB17" s="14">
        <f t="shared" si="7"/>
        <v>0.57616000000000001</v>
      </c>
      <c r="AC17" s="14"/>
      <c r="AD17" s="14">
        <v>3.175E-2</v>
      </c>
      <c r="AE17" s="14">
        <f t="shared" si="8"/>
        <v>0.33467999999999998</v>
      </c>
      <c r="AF17" s="14"/>
      <c r="AG17" s="14">
        <v>2.564E-2</v>
      </c>
      <c r="AH17" s="14">
        <f t="shared" si="9"/>
        <v>0.26923999999999998</v>
      </c>
      <c r="AI17" s="14"/>
      <c r="AJ17" s="14"/>
      <c r="AK17" s="14"/>
      <c r="AL17" s="14"/>
      <c r="AM17" s="14">
        <v>7.3270000000000002E-2</v>
      </c>
      <c r="AN17" s="14">
        <f t="shared" si="10"/>
        <v>0.89010999999999973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>
      <c r="A18" s="9">
        <f t="shared" si="0"/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5.5800000000000002E-2</v>
      </c>
      <c r="S18" s="14">
        <f t="shared" si="4"/>
        <v>0.97209999999999974</v>
      </c>
      <c r="T18" s="14"/>
      <c r="U18" s="14">
        <v>5.8999999999999997E-2</v>
      </c>
      <c r="V18" s="14">
        <f t="shared" si="5"/>
        <v>0.79330000000000012</v>
      </c>
      <c r="W18" s="14"/>
      <c r="X18" s="14"/>
      <c r="Y18" s="14"/>
      <c r="Z18" s="14"/>
      <c r="AA18" s="14">
        <v>4.4609999999999997E-2</v>
      </c>
      <c r="AB18" s="14">
        <f t="shared" si="7"/>
        <v>0.62077000000000004</v>
      </c>
      <c r="AC18" s="14"/>
      <c r="AD18" s="14">
        <v>3.1739999999999997E-2</v>
      </c>
      <c r="AE18" s="14">
        <f t="shared" si="8"/>
        <v>0.36641999999999997</v>
      </c>
      <c r="AF18" s="14"/>
      <c r="AG18" s="14">
        <v>2.564E-2</v>
      </c>
      <c r="AH18" s="14">
        <f t="shared" si="9"/>
        <v>0.29487999999999998</v>
      </c>
      <c r="AI18" s="14"/>
      <c r="AJ18" s="14"/>
      <c r="AK18" s="14"/>
      <c r="AL18" s="14"/>
      <c r="AM18" s="14">
        <v>7.3270000000000002E-2</v>
      </c>
      <c r="AN18" s="14">
        <f t="shared" si="10"/>
        <v>0.96337999999999968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>
      <c r="A19" s="9">
        <f t="shared" si="0"/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2.7900000000000001E-2</v>
      </c>
      <c r="S19" s="14">
        <f t="shared" si="4"/>
        <v>0.99999999999999978</v>
      </c>
      <c r="T19" s="14"/>
      <c r="U19" s="14">
        <v>5.91E-2</v>
      </c>
      <c r="V19" s="14">
        <f t="shared" si="5"/>
        <v>0.85240000000000016</v>
      </c>
      <c r="W19" s="14"/>
      <c r="X19" s="14"/>
      <c r="Y19" s="14"/>
      <c r="Z19" s="14"/>
      <c r="AA19" s="14">
        <v>4.462E-2</v>
      </c>
      <c r="AB19" s="14">
        <f t="shared" si="7"/>
        <v>0.66539000000000004</v>
      </c>
      <c r="AC19" s="14"/>
      <c r="AD19" s="14">
        <v>3.175E-2</v>
      </c>
      <c r="AE19" s="14">
        <f t="shared" si="8"/>
        <v>0.39816999999999997</v>
      </c>
      <c r="AF19" s="14"/>
      <c r="AG19" s="14">
        <v>2.564E-2</v>
      </c>
      <c r="AH19" s="14">
        <f t="shared" si="9"/>
        <v>0.32051999999999997</v>
      </c>
      <c r="AI19" s="14"/>
      <c r="AJ19" s="14"/>
      <c r="AK19" s="14"/>
      <c r="AL19" s="14"/>
      <c r="AM19" s="14">
        <v>3.662E-2</v>
      </c>
      <c r="AN19" s="14">
        <f t="shared" si="10"/>
        <v>0.99999999999999967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>
      <c r="A20" s="9">
        <f t="shared" si="0"/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5.8999999999999997E-2</v>
      </c>
      <c r="V20" s="14">
        <f t="shared" si="5"/>
        <v>0.91140000000000021</v>
      </c>
      <c r="W20" s="14"/>
      <c r="X20" s="14"/>
      <c r="Y20" s="14"/>
      <c r="Z20" s="14"/>
      <c r="AA20" s="14">
        <v>4.4609999999999997E-2</v>
      </c>
      <c r="AB20" s="14">
        <f t="shared" si="7"/>
        <v>0.71000000000000008</v>
      </c>
      <c r="AC20" s="14"/>
      <c r="AD20" s="14">
        <v>3.1739999999999997E-2</v>
      </c>
      <c r="AE20" s="14">
        <f t="shared" si="8"/>
        <v>0.42990999999999996</v>
      </c>
      <c r="AF20" s="14"/>
      <c r="AG20" s="14">
        <v>2.564E-2</v>
      </c>
      <c r="AH20" s="14">
        <f t="shared" si="9"/>
        <v>0.34615999999999997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>
      <c r="A21" s="9">
        <f t="shared" si="0"/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5.91E-2</v>
      </c>
      <c r="V21" s="14">
        <f t="shared" si="5"/>
        <v>0.97050000000000025</v>
      </c>
      <c r="W21" s="14"/>
      <c r="X21" s="14"/>
      <c r="Y21" s="14"/>
      <c r="Z21" s="14"/>
      <c r="AA21" s="14">
        <v>4.462E-2</v>
      </c>
      <c r="AB21" s="14">
        <f t="shared" si="7"/>
        <v>0.75462000000000007</v>
      </c>
      <c r="AC21" s="14"/>
      <c r="AD21" s="14">
        <v>3.175E-2</v>
      </c>
      <c r="AE21" s="14">
        <f t="shared" si="8"/>
        <v>0.46165999999999996</v>
      </c>
      <c r="AF21" s="14"/>
      <c r="AG21" s="14">
        <v>2.564E-2</v>
      </c>
      <c r="AH21" s="14">
        <f t="shared" si="9"/>
        <v>0.37179999999999996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>
      <c r="A22" s="9">
        <f t="shared" si="0"/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2.9499999999999998E-2</v>
      </c>
      <c r="V22" s="14">
        <f t="shared" si="5"/>
        <v>1.0000000000000002</v>
      </c>
      <c r="W22" s="14"/>
      <c r="X22" s="14"/>
      <c r="Y22" s="14"/>
      <c r="Z22" s="14"/>
      <c r="AA22" s="14">
        <v>4.4609999999999997E-2</v>
      </c>
      <c r="AB22" s="14">
        <f t="shared" si="7"/>
        <v>0.79923000000000011</v>
      </c>
      <c r="AC22" s="14"/>
      <c r="AD22" s="14">
        <v>3.1739999999999997E-2</v>
      </c>
      <c r="AE22" s="14">
        <f t="shared" si="8"/>
        <v>0.49339999999999995</v>
      </c>
      <c r="AF22" s="14"/>
      <c r="AG22" s="14">
        <v>2.564E-2</v>
      </c>
      <c r="AH22" s="14">
        <f t="shared" si="9"/>
        <v>0.39743999999999996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>
      <c r="A23" s="9">
        <f t="shared" si="0"/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4.462E-2</v>
      </c>
      <c r="AB23" s="14">
        <f t="shared" si="7"/>
        <v>0.8438500000000001</v>
      </c>
      <c r="AC23" s="14"/>
      <c r="AD23" s="14">
        <v>3.175E-2</v>
      </c>
      <c r="AE23" s="14">
        <f t="shared" si="8"/>
        <v>0.52515000000000001</v>
      </c>
      <c r="AF23" s="14"/>
      <c r="AG23" s="14">
        <v>2.564E-2</v>
      </c>
      <c r="AH23" s="14">
        <f t="shared" si="9"/>
        <v>0.42307999999999996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>
      <c r="A24" s="9">
        <f t="shared" si="0"/>
        <v>18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4.4609999999999997E-2</v>
      </c>
      <c r="AB24" s="14">
        <f t="shared" si="7"/>
        <v>0.88846000000000014</v>
      </c>
      <c r="AC24" s="14"/>
      <c r="AD24" s="14">
        <v>3.1739999999999997E-2</v>
      </c>
      <c r="AE24" s="14">
        <f t="shared" si="8"/>
        <v>0.55689</v>
      </c>
      <c r="AF24" s="14"/>
      <c r="AG24" s="14">
        <v>2.564E-2</v>
      </c>
      <c r="AH24" s="14">
        <f t="shared" si="9"/>
        <v>0.44871999999999995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>
      <c r="A25" s="9">
        <f t="shared" si="0"/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4.462E-2</v>
      </c>
      <c r="AB25" s="14">
        <f>+AB24+AA25</f>
        <v>0.93308000000000013</v>
      </c>
      <c r="AC25" s="14"/>
      <c r="AD25" s="14">
        <v>3.175E-2</v>
      </c>
      <c r="AE25" s="14">
        <f t="shared" si="8"/>
        <v>0.58864000000000005</v>
      </c>
      <c r="AF25" s="14"/>
      <c r="AG25" s="14">
        <v>2.564E-2</v>
      </c>
      <c r="AH25" s="14">
        <f t="shared" si="9"/>
        <v>0.47435999999999995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>
      <c r="A26" s="9">
        <f t="shared" si="0"/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4.4609999999999997E-2</v>
      </c>
      <c r="AB26" s="14">
        <f>+AB25+AA26</f>
        <v>0.97769000000000017</v>
      </c>
      <c r="AC26" s="14"/>
      <c r="AD26" s="14">
        <v>3.1739999999999997E-2</v>
      </c>
      <c r="AE26" s="14">
        <f t="shared" si="8"/>
        <v>0.62038000000000004</v>
      </c>
      <c r="AF26" s="14"/>
      <c r="AG26" s="14">
        <v>2.564E-2</v>
      </c>
      <c r="AH26" s="14">
        <f t="shared" si="9"/>
        <v>0.49999999999999994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>
      <c r="A27" s="9">
        <f t="shared" si="0"/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2.231E-2</v>
      </c>
      <c r="AB27" s="14">
        <f>+AB26+AA27</f>
        <v>1.0000000000000002</v>
      </c>
      <c r="AC27" s="14"/>
      <c r="AD27" s="14">
        <v>3.175E-2</v>
      </c>
      <c r="AE27" s="14">
        <f t="shared" si="8"/>
        <v>0.6521300000000001</v>
      </c>
      <c r="AF27" s="14"/>
      <c r="AG27" s="14">
        <v>2.564E-2</v>
      </c>
      <c r="AH27" s="14">
        <f t="shared" si="9"/>
        <v>0.52564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>
      <c r="A28" s="9">
        <f t="shared" si="0"/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3.1739999999999997E-2</v>
      </c>
      <c r="AE28" s="14">
        <f t="shared" si="8"/>
        <v>0.68387000000000009</v>
      </c>
      <c r="AF28" s="14"/>
      <c r="AG28" s="14">
        <v>2.564E-2</v>
      </c>
      <c r="AH28" s="14">
        <f t="shared" si="9"/>
        <v>0.55127999999999999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>
      <c r="A29" s="9">
        <f t="shared" si="0"/>
        <v>23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>
        <v>3.175E-2</v>
      </c>
      <c r="AE29" s="14">
        <f t="shared" si="8"/>
        <v>0.71562000000000014</v>
      </c>
      <c r="AF29" s="14"/>
      <c r="AG29" s="14">
        <v>2.564E-2</v>
      </c>
      <c r="AH29" s="14">
        <f t="shared" si="9"/>
        <v>0.57691999999999999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>
      <c r="A30" s="9">
        <f t="shared" si="0"/>
        <v>24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>
        <v>3.1739999999999997E-2</v>
      </c>
      <c r="AE30" s="14">
        <f t="shared" si="8"/>
        <v>0.74736000000000014</v>
      </c>
      <c r="AF30" s="14"/>
      <c r="AG30" s="14">
        <v>2.564E-2</v>
      </c>
      <c r="AH30" s="14">
        <f t="shared" si="9"/>
        <v>0.60255999999999998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</row>
    <row r="31" spans="1:144">
      <c r="A31" s="9">
        <f t="shared" si="0"/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3.175E-2</v>
      </c>
      <c r="AE31" s="14">
        <f t="shared" si="8"/>
        <v>0.77911000000000019</v>
      </c>
      <c r="AF31" s="14"/>
      <c r="AG31" s="14">
        <v>2.564E-2</v>
      </c>
      <c r="AH31" s="14">
        <f t="shared" si="9"/>
        <v>0.62819999999999998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</row>
    <row r="32" spans="1:144">
      <c r="A32" s="9">
        <f t="shared" si="0"/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>
        <v>3.1739999999999997E-2</v>
      </c>
      <c r="AE32" s="14">
        <f t="shared" si="8"/>
        <v>0.81085000000000018</v>
      </c>
      <c r="AF32" s="14"/>
      <c r="AG32" s="14">
        <v>2.564E-2</v>
      </c>
      <c r="AH32" s="14">
        <f t="shared" si="9"/>
        <v>0.65383999999999998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</row>
    <row r="33" spans="1:144">
      <c r="A33" s="9">
        <f t="shared" si="0"/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>
        <v>3.175E-2</v>
      </c>
      <c r="AE33" s="14">
        <f t="shared" si="8"/>
        <v>0.84260000000000024</v>
      </c>
      <c r="AF33" s="14"/>
      <c r="AG33" s="14">
        <v>2.564E-2</v>
      </c>
      <c r="AH33" s="14">
        <f t="shared" si="9"/>
        <v>0.67947999999999997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</row>
    <row r="34" spans="1:144">
      <c r="A34" s="9">
        <f t="shared" si="0"/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>
        <v>3.1739999999999997E-2</v>
      </c>
      <c r="AE34" s="14">
        <f t="shared" si="8"/>
        <v>0.87434000000000023</v>
      </c>
      <c r="AF34" s="14"/>
      <c r="AG34" s="14">
        <v>2.564E-2</v>
      </c>
      <c r="AH34" s="14">
        <f t="shared" si="9"/>
        <v>0.70511999999999997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</row>
    <row r="35" spans="1:144">
      <c r="A35" s="9">
        <f t="shared" si="0"/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>
        <v>3.175E-2</v>
      </c>
      <c r="AE35" s="14">
        <f t="shared" si="8"/>
        <v>0.90609000000000028</v>
      </c>
      <c r="AF35" s="14"/>
      <c r="AG35" s="14">
        <v>2.564E-2</v>
      </c>
      <c r="AH35" s="14">
        <f t="shared" si="9"/>
        <v>0.73075999999999997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</row>
    <row r="36" spans="1:144">
      <c r="A36" s="9">
        <f t="shared" si="0"/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>
        <v>3.1739999999999997E-2</v>
      </c>
      <c r="AE36" s="14">
        <f t="shared" si="8"/>
        <v>0.93783000000000027</v>
      </c>
      <c r="AF36" s="14"/>
      <c r="AG36" s="14">
        <v>2.564E-2</v>
      </c>
      <c r="AH36" s="14">
        <f t="shared" si="9"/>
        <v>0.75639999999999996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</row>
    <row r="37" spans="1:144">
      <c r="A37" s="9">
        <f t="shared" si="0"/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>
        <v>3.175E-2</v>
      </c>
      <c r="AE37" s="14">
        <f t="shared" si="8"/>
        <v>0.96958000000000033</v>
      </c>
      <c r="AF37" s="14"/>
      <c r="AG37" s="14">
        <v>2.564E-2</v>
      </c>
      <c r="AH37" s="14">
        <f t="shared" si="9"/>
        <v>0.78203999999999996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</row>
    <row r="38" spans="1:144">
      <c r="A38" s="9">
        <f t="shared" si="0"/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>
        <v>3.0419999999999999E-2</v>
      </c>
      <c r="AE38" s="14">
        <f t="shared" si="8"/>
        <v>1.0000000000000002</v>
      </c>
      <c r="AF38" s="14"/>
      <c r="AG38" s="14">
        <v>2.564E-2</v>
      </c>
      <c r="AH38" s="14">
        <f t="shared" si="9"/>
        <v>0.80767999999999995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</row>
    <row r="39" spans="1:144">
      <c r="A39" s="9">
        <f t="shared" si="0"/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>
        <v>2.564E-2</v>
      </c>
      <c r="AH39" s="14">
        <f t="shared" si="9"/>
        <v>0.83331999999999995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</row>
    <row r="40" spans="1:144">
      <c r="A40" s="9">
        <f t="shared" si="0"/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2.564E-2</v>
      </c>
      <c r="AH40" s="14">
        <f t="shared" si="9"/>
        <v>0.85895999999999995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</row>
    <row r="41" spans="1:144">
      <c r="A41" s="9">
        <f t="shared" si="0"/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2.564E-2</v>
      </c>
      <c r="AH41" s="14">
        <f t="shared" si="9"/>
        <v>0.88459999999999994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</row>
    <row r="42" spans="1:144">
      <c r="A42" s="9">
        <f t="shared" si="0"/>
        <v>36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2.564E-2</v>
      </c>
      <c r="AH42" s="14">
        <f t="shared" si="9"/>
        <v>0.91023999999999994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1:144">
      <c r="A43" s="9">
        <f t="shared" si="0"/>
        <v>37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2.564E-2</v>
      </c>
      <c r="AH43" s="14">
        <f t="shared" si="9"/>
        <v>0.93587999999999993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1:144">
      <c r="A44" s="9">
        <f t="shared" si="0"/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2.564E-2</v>
      </c>
      <c r="AH44" s="14">
        <f t="shared" si="9"/>
        <v>0.96151999999999993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>
      <c r="A45" s="9">
        <f t="shared" si="0"/>
        <v>39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>
        <v>2.564E-2</v>
      </c>
      <c r="AH45" s="14">
        <f t="shared" si="9"/>
        <v>0.98715999999999993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>
      <c r="A46" s="9">
        <f t="shared" si="0"/>
        <v>40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1.2840000000000001E-2</v>
      </c>
      <c r="AH46" s="14">
        <f t="shared" si="9"/>
        <v>0.99999999999999989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>
      <c r="A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>
      <c r="A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>
      <c r="A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>
      <c r="A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>
      <c r="A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>
      <c r="A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>
      <c r="A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>
      <c r="A54" s="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1:144">
      <c r="A55" s="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</row>
    <row r="56" spans="1:144">
      <c r="A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</row>
    <row r="57" spans="1:144">
      <c r="A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</row>
    <row r="58" spans="1:144">
      <c r="A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</row>
    <row r="59" spans="1:144">
      <c r="A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</row>
    <row r="60" spans="1:144">
      <c r="A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</row>
    <row r="61" spans="1:144">
      <c r="A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</row>
    <row r="62" spans="1:144">
      <c r="A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</row>
    <row r="63" spans="1:144">
      <c r="A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</row>
    <row r="64" spans="1:144">
      <c r="A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</row>
    <row r="65" spans="1:144">
      <c r="A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</row>
    <row r="66" spans="1:144">
      <c r="A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</row>
    <row r="67" spans="1:144">
      <c r="A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</row>
    <row r="68" spans="1:144">
      <c r="A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</row>
    <row r="69" spans="1:144">
      <c r="A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</row>
    <row r="70" spans="1:144">
      <c r="A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>
      <c r="A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</row>
    <row r="72" spans="1:144">
      <c r="A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</row>
    <row r="73" spans="1:144">
      <c r="A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</row>
    <row r="74" spans="1:144">
      <c r="A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</row>
    <row r="75" spans="1:144">
      <c r="A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</row>
    <row r="76" spans="1:144">
      <c r="A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>
      <c r="A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>
      <c r="A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</row>
    <row r="79" spans="1:144">
      <c r="A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</row>
    <row r="80" spans="1:144">
      <c r="A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</row>
    <row r="81" spans="1:144">
      <c r="A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</row>
    <row r="82" spans="1:144">
      <c r="A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</row>
    <row r="83" spans="1:144">
      <c r="A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</row>
    <row r="84" spans="1:144">
      <c r="A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</row>
    <row r="85" spans="1:144">
      <c r="A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</row>
    <row r="86" spans="1:144">
      <c r="A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</row>
    <row r="87" spans="1:144">
      <c r="A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</row>
    <row r="88" spans="1:144">
      <c r="A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</row>
    <row r="89" spans="1:144">
      <c r="A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</row>
    <row r="90" spans="1:144">
      <c r="A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</row>
    <row r="91" spans="1:144">
      <c r="A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</row>
    <row r="92" spans="1:144">
      <c r="A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</row>
    <row r="93" spans="1:144">
      <c r="A93" s="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</row>
    <row r="94" spans="1:144">
      <c r="A94" s="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</row>
    <row r="95" spans="1:144">
      <c r="A95" s="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</row>
    <row r="96" spans="1:144">
      <c r="A96" s="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</row>
    <row r="97" spans="1:144">
      <c r="A97" s="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</row>
    <row r="98" spans="1:144">
      <c r="A98" s="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</row>
    <row r="99" spans="1:144">
      <c r="A99" s="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</row>
    <row r="100" spans="1:144">
      <c r="A100" s="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</row>
    <row r="101" spans="1:144">
      <c r="A101" s="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</row>
    <row r="102" spans="1:144">
      <c r="A102" s="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</row>
    <row r="103" spans="1:144">
      <c r="A103" s="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</row>
    <row r="104" spans="1:144">
      <c r="A104" s="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</row>
    <row r="105" spans="1:144">
      <c r="A105" s="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</row>
    <row r="106" spans="1:144">
      <c r="A106" s="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</row>
    <row r="107" spans="1:144">
      <c r="A107" s="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</row>
    <row r="108" spans="1:144">
      <c r="A108" s="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</row>
    <row r="109" spans="1:144">
      <c r="A109" s="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</row>
    <row r="110" spans="1:144">
      <c r="A110" s="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</row>
    <row r="111" spans="1:144">
      <c r="A111" s="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</row>
    <row r="112" spans="1:144">
      <c r="A112" s="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</row>
    <row r="113" spans="1:144">
      <c r="A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</row>
    <row r="114" spans="1:144">
      <c r="A114" s="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</row>
    <row r="115" spans="1:144">
      <c r="A115" s="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</row>
    <row r="116" spans="1:144">
      <c r="A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</row>
    <row r="117" spans="1:144">
      <c r="A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</row>
    <row r="118" spans="1:144">
      <c r="A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</row>
    <row r="119" spans="1:144">
      <c r="A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</row>
    <row r="120" spans="1:144">
      <c r="A120" s="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</row>
    <row r="121" spans="1:144">
      <c r="A121" s="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</row>
    <row r="122" spans="1:144">
      <c r="A122" s="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</row>
    <row r="123" spans="1:144">
      <c r="A123" s="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</row>
    <row r="124" spans="1:144">
      <c r="A124" s="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</row>
    <row r="125" spans="1:144">
      <c r="A125" s="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</row>
    <row r="126" spans="1:144">
      <c r="A126" s="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</row>
    <row r="127" spans="1:144">
      <c r="A127" s="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</row>
    <row r="128" spans="1:144">
      <c r="A128" s="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</row>
    <row r="129" spans="1:144">
      <c r="A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</row>
    <row r="130" spans="1:144">
      <c r="A130" s="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</row>
    <row r="131" spans="1:144">
      <c r="A131" s="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</row>
    <row r="132" spans="1:144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</row>
    <row r="133" spans="1:144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</row>
    <row r="134" spans="1:144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</row>
    <row r="135" spans="1:144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</row>
    <row r="136" spans="1:144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</row>
    <row r="137" spans="1:144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</row>
    <row r="138" spans="1:144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</row>
    <row r="139" spans="1:144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</row>
    <row r="140" spans="1:144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</row>
    <row r="141" spans="1:144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</row>
    <row r="142" spans="1:144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</row>
    <row r="143" spans="1:144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</row>
    <row r="144" spans="1:144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</row>
    <row r="145" spans="3:144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</row>
    <row r="146" spans="3:144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</row>
    <row r="147" spans="3:144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</row>
    <row r="148" spans="3:144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</row>
    <row r="149" spans="3:144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</row>
    <row r="150" spans="3:144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</row>
    <row r="151" spans="3:144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</row>
    <row r="152" spans="3:144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</row>
    <row r="153" spans="3:144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</row>
    <row r="154" spans="3:144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</row>
    <row r="155" spans="3:144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</row>
    <row r="156" spans="3:144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</row>
    <row r="157" spans="3:144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</row>
    <row r="158" spans="3:144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</row>
    <row r="159" spans="3:144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</row>
    <row r="160" spans="3:144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</row>
    <row r="161" spans="3:144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</row>
    <row r="162" spans="3:144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</row>
    <row r="163" spans="3:144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</row>
    <row r="164" spans="3:144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</row>
    <row r="165" spans="3:144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</row>
    <row r="166" spans="3:144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</row>
    <row r="167" spans="3:144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</row>
    <row r="168" spans="3:144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</row>
    <row r="169" spans="3:144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</row>
    <row r="170" spans="3:144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</row>
    <row r="171" spans="3:144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</row>
    <row r="172" spans="3:144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</row>
    <row r="173" spans="3:144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</row>
    <row r="174" spans="3:144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</row>
    <row r="175" spans="3:144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</row>
    <row r="176" spans="3:144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</row>
    <row r="177" spans="3:144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</row>
    <row r="178" spans="3:144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</row>
    <row r="179" spans="3:144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</row>
    <row r="180" spans="3:144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</row>
    <row r="181" spans="3:144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</row>
    <row r="182" spans="3:144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</row>
    <row r="183" spans="3:144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</row>
    <row r="184" spans="3:144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</row>
    <row r="185" spans="3:144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</row>
    <row r="186" spans="3:144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</row>
    <row r="187" spans="3:144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</row>
    <row r="188" spans="3:144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</row>
    <row r="189" spans="3:144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</row>
    <row r="190" spans="3:144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</row>
    <row r="191" spans="3:144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</row>
    <row r="192" spans="3:144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</row>
    <row r="193" spans="3:144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</row>
    <row r="194" spans="3:144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</row>
    <row r="195" spans="3:144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</row>
    <row r="196" spans="3:144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</row>
    <row r="197" spans="3:144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</row>
    <row r="198" spans="3:144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</row>
    <row r="199" spans="3:144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</row>
    <row r="200" spans="3:144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</row>
    <row r="201" spans="3:144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</row>
    <row r="202" spans="3:144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</row>
    <row r="203" spans="3:144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</row>
    <row r="204" spans="3:144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</row>
    <row r="205" spans="3:144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</row>
    <row r="206" spans="3:144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</row>
    <row r="207" spans="3:144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</row>
    <row r="208" spans="3:144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</row>
    <row r="209" spans="3:144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</row>
    <row r="210" spans="3:144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</row>
    <row r="211" spans="3:144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</row>
    <row r="212" spans="3:144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</row>
    <row r="213" spans="3:144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</row>
    <row r="214" spans="3:144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</row>
    <row r="215" spans="3:144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</row>
    <row r="216" spans="3:144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</row>
    <row r="217" spans="3:144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</row>
    <row r="218" spans="3:144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</row>
    <row r="219" spans="3:144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</row>
    <row r="220" spans="3:144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</row>
    <row r="221" spans="3:144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</row>
    <row r="222" spans="3:144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</row>
    <row r="223" spans="3:144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</row>
    <row r="224" spans="3:144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</row>
    <row r="225" spans="3:144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</row>
    <row r="226" spans="3:144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</row>
    <row r="227" spans="3:144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</row>
    <row r="228" spans="3:144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</row>
    <row r="229" spans="3:144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</row>
    <row r="230" spans="3:144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</row>
    <row r="231" spans="3:144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</row>
    <row r="232" spans="3:144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</row>
    <row r="233" spans="3:144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</row>
    <row r="234" spans="3:144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</row>
    <row r="235" spans="3:144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</row>
    <row r="236" spans="3:144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</row>
    <row r="237" spans="3:144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</row>
    <row r="238" spans="3:144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</row>
    <row r="239" spans="3:144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</row>
    <row r="240" spans="3:144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</row>
    <row r="241" spans="3:144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</row>
    <row r="242" spans="3:144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</row>
    <row r="243" spans="3:144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</row>
    <row r="244" spans="3:144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</row>
    <row r="245" spans="3:144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</row>
    <row r="246" spans="3:144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</row>
    <row r="247" spans="3:144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</row>
    <row r="248" spans="3:144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</row>
    <row r="249" spans="3:144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</row>
    <row r="250" spans="3:144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</row>
    <row r="251" spans="3:144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</row>
    <row r="252" spans="3:144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</row>
    <row r="253" spans="3:144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</row>
    <row r="254" spans="3:144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</row>
    <row r="255" spans="3:144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</row>
    <row r="256" spans="3:144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</row>
    <row r="257" spans="3:144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</row>
    <row r="258" spans="3:144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</row>
    <row r="259" spans="3:144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</row>
    <row r="260" spans="3:144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</row>
    <row r="261" spans="3:144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</row>
    <row r="262" spans="3:144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</row>
    <row r="263" spans="3:144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</row>
    <row r="264" spans="3:144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</row>
    <row r="265" spans="3:144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</row>
    <row r="266" spans="3:144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</row>
    <row r="267" spans="3:144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</row>
    <row r="268" spans="3:144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</row>
    <row r="269" spans="3:144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</row>
    <row r="270" spans="3:144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</row>
    <row r="271" spans="3:144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</row>
    <row r="272" spans="3:144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</row>
    <row r="273" spans="3:144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</row>
    <row r="274" spans="3:144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</row>
    <row r="275" spans="3:144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</row>
    <row r="276" spans="3:144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</row>
    <row r="277" spans="3:144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</row>
    <row r="278" spans="3:144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</row>
    <row r="279" spans="3:144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</row>
    <row r="280" spans="3:144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</row>
    <row r="281" spans="3:144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</row>
    <row r="282" spans="3:144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</row>
    <row r="283" spans="3:144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</row>
    <row r="284" spans="3:144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</row>
    <row r="285" spans="3:144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</row>
    <row r="286" spans="3:144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</row>
    <row r="287" spans="3:144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</row>
    <row r="288" spans="3:144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</row>
    <row r="289" spans="3:144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</row>
    <row r="290" spans="3:144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</row>
    <row r="291" spans="3:144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</row>
    <row r="292" spans="3:144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</row>
    <row r="293" spans="3:144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</row>
    <row r="294" spans="3:144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</row>
    <row r="295" spans="3:144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</row>
    <row r="296" spans="3:144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</row>
    <row r="297" spans="3:144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</row>
    <row r="298" spans="3:144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</row>
    <row r="299" spans="3:144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</row>
    <row r="300" spans="3:144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</row>
    <row r="301" spans="3:144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</row>
    <row r="302" spans="3:144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</row>
    <row r="303" spans="3:144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</row>
    <row r="304" spans="3:144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</row>
    <row r="305" spans="3:144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</row>
    <row r="306" spans="3:144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</row>
    <row r="307" spans="3:144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</row>
    <row r="308" spans="3:144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</row>
    <row r="309" spans="3:144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</row>
    <row r="310" spans="3:144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</row>
    <row r="311" spans="3:144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</row>
    <row r="312" spans="3:144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</row>
    <row r="313" spans="3:144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</row>
    <row r="314" spans="3:144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</row>
    <row r="315" spans="3:144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</row>
    <row r="316" spans="3:144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</row>
    <row r="317" spans="3:144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</row>
    <row r="318" spans="3:144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</row>
    <row r="319" spans="3:144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</row>
    <row r="320" spans="3:144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</row>
    <row r="321" spans="3:144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</row>
    <row r="322" spans="3:144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</row>
    <row r="323" spans="3:144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</row>
    <row r="324" spans="3:144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</row>
    <row r="325" spans="3:144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</row>
    <row r="326" spans="3:144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</row>
    <row r="327" spans="3:144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</row>
    <row r="328" spans="3:144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</row>
    <row r="329" spans="3:144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3:144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3:144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3:144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3:144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3:144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3:144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</row>
    <row r="336" spans="3:144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</row>
    <row r="337" spans="3:144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</row>
    <row r="338" spans="3:144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</row>
    <row r="339" spans="3:144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</row>
    <row r="340" spans="3:144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</row>
    <row r="341" spans="3:144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</row>
    <row r="342" spans="3:144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</row>
    <row r="343" spans="3:144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</row>
    <row r="344" spans="3:144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</row>
    <row r="345" spans="3:144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</row>
    <row r="346" spans="3:144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</row>
    <row r="347" spans="3:144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</row>
    <row r="348" spans="3:144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</row>
    <row r="349" spans="3:144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</row>
    <row r="350" spans="3:144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</row>
    <row r="351" spans="3:144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</row>
    <row r="352" spans="3:144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</row>
    <row r="353" spans="3:144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</row>
    <row r="354" spans="3:144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</row>
    <row r="355" spans="3:144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</row>
    <row r="356" spans="3:144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</row>
    <row r="357" spans="3:144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</row>
    <row r="358" spans="3:144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</row>
    <row r="359" spans="3:144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</row>
    <row r="360" spans="3:144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</row>
    <row r="361" spans="3:144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</row>
    <row r="362" spans="3:144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</row>
    <row r="363" spans="3:144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</row>
    <row r="364" spans="3:144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</row>
    <row r="365" spans="3:144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</row>
    <row r="366" spans="3:144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</row>
    <row r="367" spans="3:144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</row>
    <row r="368" spans="3:144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</row>
    <row r="369" spans="3:144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</row>
    <row r="370" spans="3:144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</row>
    <row r="371" spans="3:144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</row>
    <row r="372" spans="3:144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</row>
    <row r="373" spans="3:144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</row>
    <row r="374" spans="3:144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</row>
    <row r="375" spans="3:144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</row>
    <row r="376" spans="3:144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</row>
    <row r="377" spans="3:144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</row>
    <row r="378" spans="3:144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</row>
    <row r="379" spans="3:144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</row>
    <row r="380" spans="3:144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</row>
    <row r="381" spans="3:144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</row>
    <row r="382" spans="3:144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</row>
    <row r="383" spans="3:144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</row>
    <row r="384" spans="3:144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</row>
    <row r="385" spans="3:144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</row>
    <row r="386" spans="3:144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</row>
    <row r="387" spans="3:144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</row>
    <row r="388" spans="3:144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</row>
    <row r="389" spans="3:144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</row>
    <row r="390" spans="3:144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</row>
    <row r="391" spans="3:144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</row>
    <row r="392" spans="3:144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</row>
    <row r="393" spans="3:144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</row>
    <row r="394" spans="3:144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</row>
    <row r="395" spans="3:144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</row>
    <row r="396" spans="3:144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</row>
    <row r="397" spans="3:144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</row>
    <row r="398" spans="3:144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</row>
    <row r="399" spans="3:144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</row>
    <row r="400" spans="3:144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</row>
    <row r="401" spans="3:144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</row>
    <row r="402" spans="3:144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</row>
    <row r="403" spans="3:144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</row>
    <row r="404" spans="3:144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</row>
    <row r="405" spans="3:144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</row>
    <row r="406" spans="3:144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</row>
    <row r="407" spans="3:144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</row>
    <row r="408" spans="3:144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</row>
    <row r="409" spans="3:144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</row>
    <row r="410" spans="3:144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</row>
    <row r="411" spans="3:144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</row>
    <row r="412" spans="3:144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</row>
    <row r="413" spans="3:144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44" sqref="K44"/>
    </sheetView>
  </sheetViews>
  <sheetFormatPr defaultRowHeight="15"/>
  <cols>
    <col min="1" max="1" width="14" bestFit="1" customWidth="1"/>
    <col min="2" max="2" width="44.7109375" bestFit="1" customWidth="1"/>
    <col min="3" max="3" width="18.7109375" customWidth="1"/>
    <col min="4" max="4" width="15.28515625" style="38" bestFit="1" customWidth="1"/>
    <col min="5" max="5" width="9.5703125" bestFit="1" customWidth="1"/>
    <col min="6" max="6" width="14.5703125" bestFit="1" customWidth="1"/>
    <col min="7" max="7" width="13.5703125" customWidth="1"/>
    <col min="8" max="8" width="14.28515625" customWidth="1"/>
    <col min="9" max="9" width="2.42578125" customWidth="1"/>
    <col min="10" max="10" width="14.28515625" style="37" bestFit="1" customWidth="1"/>
    <col min="11" max="11" width="14.28515625" bestFit="1" customWidth="1"/>
    <col min="12" max="12" width="2.42578125" customWidth="1"/>
    <col min="13" max="13" width="11.5703125" bestFit="1" customWidth="1"/>
    <col min="14" max="14" width="1.7109375" customWidth="1"/>
    <col min="15" max="15" width="13.140625" bestFit="1" customWidth="1"/>
  </cols>
  <sheetData>
    <row r="1" spans="1:15">
      <c r="M1" t="s">
        <v>28</v>
      </c>
    </row>
    <row r="2" spans="1:15">
      <c r="D2" s="49" t="s">
        <v>182</v>
      </c>
      <c r="J2" s="37" t="s">
        <v>181</v>
      </c>
      <c r="K2" t="s">
        <v>118</v>
      </c>
      <c r="M2" t="s">
        <v>75</v>
      </c>
    </row>
    <row r="3" spans="1:15">
      <c r="D3" s="51" t="s">
        <v>180</v>
      </c>
      <c r="E3" s="17" t="s">
        <v>179</v>
      </c>
      <c r="F3" s="17" t="s">
        <v>75</v>
      </c>
      <c r="G3" s="17" t="s">
        <v>29</v>
      </c>
      <c r="H3" s="17" t="s">
        <v>178</v>
      </c>
      <c r="J3" s="47" t="s">
        <v>177</v>
      </c>
      <c r="K3" t="s">
        <v>117</v>
      </c>
      <c r="M3" t="s">
        <v>176</v>
      </c>
    </row>
    <row r="4" spans="1:15">
      <c r="A4" t="s">
        <v>175</v>
      </c>
      <c r="B4" t="s">
        <v>174</v>
      </c>
      <c r="C4" t="s">
        <v>173</v>
      </c>
      <c r="D4" s="49" t="s">
        <v>172</v>
      </c>
      <c r="E4" s="17" t="s">
        <v>1</v>
      </c>
      <c r="F4" s="17" t="s">
        <v>114</v>
      </c>
      <c r="G4" s="17" t="s">
        <v>75</v>
      </c>
      <c r="H4" s="17" t="s">
        <v>75</v>
      </c>
      <c r="J4" s="47" t="s">
        <v>171</v>
      </c>
      <c r="K4" s="17" t="s">
        <v>110</v>
      </c>
      <c r="O4" s="17"/>
    </row>
    <row r="5" spans="1:15" s="17" customFormat="1">
      <c r="A5" s="17" t="s">
        <v>4</v>
      </c>
      <c r="B5" s="17" t="s">
        <v>5</v>
      </c>
      <c r="C5" s="50" t="s">
        <v>170</v>
      </c>
      <c r="D5" s="49" t="s">
        <v>30</v>
      </c>
      <c r="E5" s="17" t="s">
        <v>169</v>
      </c>
      <c r="F5" s="48" t="s">
        <v>27</v>
      </c>
      <c r="G5" s="17" t="s">
        <v>168</v>
      </c>
      <c r="H5" s="17" t="s">
        <v>167</v>
      </c>
      <c r="J5" s="47" t="s">
        <v>166</v>
      </c>
      <c r="K5" s="17" t="s">
        <v>26</v>
      </c>
      <c r="M5" s="17" t="s">
        <v>165</v>
      </c>
      <c r="O5" s="46"/>
    </row>
    <row r="6" spans="1:15">
      <c r="A6">
        <v>143003146</v>
      </c>
      <c r="B6" t="s">
        <v>113</v>
      </c>
      <c r="C6" t="s">
        <v>164</v>
      </c>
      <c r="D6" s="38">
        <v>36491922.700000003</v>
      </c>
      <c r="F6">
        <v>84</v>
      </c>
      <c r="G6" s="38">
        <f t="shared" ref="G6:G47" si="0">+D6/F6</f>
        <v>434427.6511904762</v>
      </c>
      <c r="H6" s="44">
        <f t="shared" ref="H6:H47" si="1">+G6*12</f>
        <v>5213131.8142857142</v>
      </c>
      <c r="K6" s="32">
        <f t="shared" ref="K6:K47" si="2">+D6-J6</f>
        <v>36491922.700000003</v>
      </c>
      <c r="M6" s="32">
        <f t="shared" ref="M6:M11" si="3">+G6</f>
        <v>434427.6511904762</v>
      </c>
      <c r="N6" s="42"/>
    </row>
    <row r="7" spans="1:15">
      <c r="A7">
        <v>143003144</v>
      </c>
      <c r="B7" t="s">
        <v>89</v>
      </c>
      <c r="C7" t="s">
        <v>44</v>
      </c>
      <c r="D7" s="38">
        <v>30294616.940000001</v>
      </c>
      <c r="F7">
        <v>120</v>
      </c>
      <c r="G7" s="38">
        <f t="shared" si="0"/>
        <v>252455.14116666667</v>
      </c>
      <c r="H7" s="44">
        <f t="shared" si="1"/>
        <v>3029461.6940000001</v>
      </c>
      <c r="J7" s="43"/>
      <c r="K7" s="32">
        <f t="shared" si="2"/>
        <v>30294616.940000001</v>
      </c>
      <c r="M7" s="32">
        <f t="shared" si="3"/>
        <v>252455.14116666667</v>
      </c>
      <c r="N7" s="42"/>
    </row>
    <row r="8" spans="1:15">
      <c r="A8">
        <v>143003147</v>
      </c>
      <c r="B8" t="s">
        <v>103</v>
      </c>
      <c r="C8" t="s">
        <v>156</v>
      </c>
      <c r="D8" s="38">
        <v>18840800.43</v>
      </c>
      <c r="F8">
        <v>84</v>
      </c>
      <c r="G8" s="38">
        <f t="shared" si="0"/>
        <v>224295.2432142857</v>
      </c>
      <c r="H8" s="44">
        <f t="shared" si="1"/>
        <v>2691542.9185714284</v>
      </c>
      <c r="J8" s="43"/>
      <c r="K8" s="32">
        <f t="shared" si="2"/>
        <v>18840800.43</v>
      </c>
      <c r="M8" s="32">
        <f t="shared" si="3"/>
        <v>224295.2432142857</v>
      </c>
      <c r="N8" s="42"/>
    </row>
    <row r="9" spans="1:15">
      <c r="A9">
        <v>143003152</v>
      </c>
      <c r="B9" t="s">
        <v>112</v>
      </c>
      <c r="C9" t="s">
        <v>163</v>
      </c>
      <c r="D9" s="38">
        <v>10708446.27</v>
      </c>
      <c r="F9">
        <v>84</v>
      </c>
      <c r="G9" s="38">
        <f t="shared" si="0"/>
        <v>127481.50321428571</v>
      </c>
      <c r="H9" s="44">
        <f t="shared" si="1"/>
        <v>1529778.0385714285</v>
      </c>
      <c r="J9" s="43"/>
      <c r="K9" s="32">
        <f t="shared" si="2"/>
        <v>10708446.27</v>
      </c>
      <c r="M9" s="32">
        <f t="shared" si="3"/>
        <v>127481.50321428571</v>
      </c>
      <c r="N9" s="42"/>
    </row>
    <row r="10" spans="1:15">
      <c r="A10">
        <v>143003150</v>
      </c>
      <c r="B10" t="s">
        <v>84</v>
      </c>
      <c r="C10" t="s">
        <v>57</v>
      </c>
      <c r="D10" s="38">
        <v>5869117.4199999999</v>
      </c>
      <c r="F10">
        <v>36</v>
      </c>
      <c r="G10" s="38">
        <f t="shared" si="0"/>
        <v>163031.03944444444</v>
      </c>
      <c r="H10" s="44">
        <f t="shared" si="1"/>
        <v>1956372.4733333332</v>
      </c>
      <c r="J10" s="43"/>
      <c r="K10" s="32">
        <f t="shared" si="2"/>
        <v>5869117.4199999999</v>
      </c>
      <c r="M10" s="32">
        <f t="shared" si="3"/>
        <v>163031.03944444444</v>
      </c>
      <c r="N10" s="42"/>
    </row>
    <row r="11" spans="1:15">
      <c r="A11">
        <v>143002762</v>
      </c>
      <c r="B11" t="s">
        <v>89</v>
      </c>
      <c r="C11" t="s">
        <v>44</v>
      </c>
      <c r="D11" s="38">
        <v>4069157.54</v>
      </c>
      <c r="F11">
        <v>120</v>
      </c>
      <c r="G11" s="38">
        <f t="shared" si="0"/>
        <v>33909.646166666666</v>
      </c>
      <c r="H11" s="44">
        <f t="shared" si="1"/>
        <v>406915.75399999996</v>
      </c>
      <c r="J11" s="43"/>
      <c r="K11" s="32">
        <f t="shared" si="2"/>
        <v>4069157.54</v>
      </c>
      <c r="M11" s="32">
        <f t="shared" si="3"/>
        <v>33909.646166666666</v>
      </c>
      <c r="N11" s="42"/>
    </row>
    <row r="12" spans="1:15">
      <c r="A12">
        <v>143002452</v>
      </c>
      <c r="B12" t="s">
        <v>111</v>
      </c>
      <c r="C12" t="s">
        <v>162</v>
      </c>
      <c r="D12" s="38">
        <v>3829499.59</v>
      </c>
      <c r="F12">
        <v>36</v>
      </c>
      <c r="G12" s="38">
        <f t="shared" si="0"/>
        <v>106374.98861111111</v>
      </c>
      <c r="H12" s="44">
        <f t="shared" si="1"/>
        <v>1276499.8633333333</v>
      </c>
      <c r="J12" s="43">
        <v>3568848.4</v>
      </c>
      <c r="K12" s="32">
        <f t="shared" si="2"/>
        <v>260651.18999999994</v>
      </c>
      <c r="M12" s="45">
        <f>+K12/F12</f>
        <v>7240.3108333333321</v>
      </c>
      <c r="N12" s="42"/>
    </row>
    <row r="13" spans="1:15">
      <c r="A13">
        <v>143002543</v>
      </c>
      <c r="B13" t="s">
        <v>61</v>
      </c>
      <c r="C13" t="s">
        <v>62</v>
      </c>
      <c r="D13" s="38">
        <v>3794900.5999999996</v>
      </c>
      <c r="F13">
        <v>36</v>
      </c>
      <c r="G13" s="38">
        <f t="shared" si="0"/>
        <v>105413.90555555554</v>
      </c>
      <c r="H13" s="44">
        <f t="shared" si="1"/>
        <v>1264966.8666666665</v>
      </c>
      <c r="J13" s="43">
        <v>3676202.16</v>
      </c>
      <c r="K13" s="32">
        <f t="shared" si="2"/>
        <v>118698.43999999948</v>
      </c>
      <c r="M13" s="45">
        <f>+K13/F13</f>
        <v>3297.1788888888746</v>
      </c>
      <c r="N13" s="42"/>
    </row>
    <row r="14" spans="1:15">
      <c r="A14">
        <v>143002096</v>
      </c>
      <c r="B14" t="s">
        <v>92</v>
      </c>
      <c r="C14" t="s">
        <v>145</v>
      </c>
      <c r="D14" s="38">
        <v>3599684.12</v>
      </c>
      <c r="F14">
        <v>55.5</v>
      </c>
      <c r="G14" s="38">
        <f t="shared" si="0"/>
        <v>64859.173333333332</v>
      </c>
      <c r="H14" s="44">
        <f t="shared" si="1"/>
        <v>778310.08</v>
      </c>
      <c r="J14" s="43">
        <v>3158303.2100000004</v>
      </c>
      <c r="K14" s="32">
        <f t="shared" si="2"/>
        <v>441380.90999999968</v>
      </c>
      <c r="M14" s="45">
        <f>+K14/F14</f>
        <v>7952.8091891891836</v>
      </c>
      <c r="N14" s="42"/>
    </row>
    <row r="15" spans="1:15">
      <c r="A15">
        <v>143003154</v>
      </c>
      <c r="B15" t="s">
        <v>109</v>
      </c>
      <c r="C15" t="s">
        <v>161</v>
      </c>
      <c r="D15" s="38">
        <v>3337015.13</v>
      </c>
      <c r="F15">
        <v>36</v>
      </c>
      <c r="G15" s="38">
        <f t="shared" si="0"/>
        <v>92694.864722222221</v>
      </c>
      <c r="H15" s="44">
        <f t="shared" si="1"/>
        <v>1112338.3766666667</v>
      </c>
      <c r="J15" s="43"/>
      <c r="K15" s="32">
        <f t="shared" si="2"/>
        <v>3337015.13</v>
      </c>
      <c r="M15" s="32">
        <f>+G15</f>
        <v>92694.864722222221</v>
      </c>
      <c r="N15" s="42"/>
    </row>
    <row r="16" spans="1:15">
      <c r="A16">
        <v>143003577</v>
      </c>
      <c r="B16" t="s">
        <v>108</v>
      </c>
      <c r="C16" t="s">
        <v>160</v>
      </c>
      <c r="D16" s="38">
        <v>2884961.69</v>
      </c>
      <c r="F16">
        <v>36</v>
      </c>
      <c r="G16" s="38">
        <f t="shared" si="0"/>
        <v>80137.824722222227</v>
      </c>
      <c r="H16" s="44">
        <f t="shared" si="1"/>
        <v>961653.89666666673</v>
      </c>
      <c r="J16" s="43"/>
      <c r="K16" s="32">
        <f t="shared" si="2"/>
        <v>2884961.69</v>
      </c>
      <c r="M16" s="32">
        <f>+G16</f>
        <v>80137.824722222227</v>
      </c>
      <c r="N16" s="42"/>
    </row>
    <row r="17" spans="1:14">
      <c r="A17">
        <v>143003522</v>
      </c>
      <c r="B17" t="s">
        <v>107</v>
      </c>
      <c r="C17" t="s">
        <v>159</v>
      </c>
      <c r="D17" s="38">
        <v>2775505.27</v>
      </c>
      <c r="F17">
        <v>36</v>
      </c>
      <c r="G17" s="38">
        <f t="shared" si="0"/>
        <v>77097.368611111116</v>
      </c>
      <c r="H17" s="44">
        <f t="shared" si="1"/>
        <v>925168.42333333334</v>
      </c>
      <c r="J17" s="43"/>
      <c r="K17" s="32">
        <f t="shared" si="2"/>
        <v>2775505.27</v>
      </c>
      <c r="M17" s="32">
        <f>+G17</f>
        <v>77097.368611111116</v>
      </c>
      <c r="N17" s="42"/>
    </row>
    <row r="18" spans="1:14">
      <c r="A18">
        <v>143003158</v>
      </c>
      <c r="B18" t="s">
        <v>106</v>
      </c>
      <c r="C18" t="s">
        <v>158</v>
      </c>
      <c r="D18" s="38">
        <v>2711553.07</v>
      </c>
      <c r="F18">
        <v>36</v>
      </c>
      <c r="G18" s="38">
        <f t="shared" si="0"/>
        <v>75320.918611111105</v>
      </c>
      <c r="H18" s="44">
        <f t="shared" si="1"/>
        <v>903851.0233333332</v>
      </c>
      <c r="J18" s="43"/>
      <c r="K18" s="32">
        <f t="shared" si="2"/>
        <v>2711553.07</v>
      </c>
      <c r="M18" s="32">
        <f>+G18</f>
        <v>75320.918611111105</v>
      </c>
      <c r="N18" s="42"/>
    </row>
    <row r="19" spans="1:14">
      <c r="A19">
        <v>143002442</v>
      </c>
      <c r="B19" t="s">
        <v>105</v>
      </c>
      <c r="C19" t="s">
        <v>147</v>
      </c>
      <c r="D19" s="38">
        <v>2460613.6199999996</v>
      </c>
      <c r="F19">
        <v>36</v>
      </c>
      <c r="G19" s="38">
        <f t="shared" si="0"/>
        <v>68350.378333333327</v>
      </c>
      <c r="H19" s="44">
        <f t="shared" si="1"/>
        <v>820204.53999999992</v>
      </c>
      <c r="J19" s="43">
        <v>2159985.96</v>
      </c>
      <c r="K19" s="32">
        <f t="shared" si="2"/>
        <v>300627.65999999968</v>
      </c>
      <c r="M19" s="45">
        <f>+K19/F19</f>
        <v>8350.7683333333243</v>
      </c>
      <c r="N19" s="42"/>
    </row>
    <row r="20" spans="1:14">
      <c r="A20">
        <v>143003230</v>
      </c>
      <c r="B20" t="s">
        <v>104</v>
      </c>
      <c r="C20" t="s">
        <v>157</v>
      </c>
      <c r="D20" s="38">
        <v>2121907.25</v>
      </c>
      <c r="F20">
        <v>36</v>
      </c>
      <c r="G20" s="38">
        <f t="shared" si="0"/>
        <v>58941.868055555555</v>
      </c>
      <c r="H20" s="44">
        <f t="shared" si="1"/>
        <v>707302.41666666663</v>
      </c>
      <c r="J20" s="43"/>
      <c r="K20" s="32">
        <f t="shared" si="2"/>
        <v>2121907.25</v>
      </c>
      <c r="M20" s="32">
        <f t="shared" ref="M20:M26" si="4">+G20</f>
        <v>58941.868055555555</v>
      </c>
      <c r="N20" s="42"/>
    </row>
    <row r="21" spans="1:14">
      <c r="A21">
        <v>143004075</v>
      </c>
      <c r="B21" t="s">
        <v>103</v>
      </c>
      <c r="C21" t="s">
        <v>156</v>
      </c>
      <c r="D21" s="38">
        <v>2062389.47</v>
      </c>
      <c r="F21">
        <v>84</v>
      </c>
      <c r="G21" s="38">
        <f t="shared" si="0"/>
        <v>24552.255595238094</v>
      </c>
      <c r="H21" s="44">
        <f t="shared" si="1"/>
        <v>294627.06714285712</v>
      </c>
      <c r="J21" s="43"/>
      <c r="K21" s="32">
        <f t="shared" si="2"/>
        <v>2062389.47</v>
      </c>
      <c r="M21" s="32">
        <f t="shared" si="4"/>
        <v>24552.255595238094</v>
      </c>
      <c r="N21" s="42"/>
    </row>
    <row r="22" spans="1:14">
      <c r="A22">
        <v>143004664</v>
      </c>
      <c r="B22" t="s">
        <v>84</v>
      </c>
      <c r="C22" t="s">
        <v>57</v>
      </c>
      <c r="D22" s="38">
        <v>1726695.21</v>
      </c>
      <c r="F22">
        <v>36</v>
      </c>
      <c r="G22" s="38">
        <f t="shared" si="0"/>
        <v>47963.755833333329</v>
      </c>
      <c r="H22" s="44">
        <f t="shared" si="1"/>
        <v>575565.06999999995</v>
      </c>
      <c r="J22" s="43"/>
      <c r="K22" s="32">
        <f t="shared" si="2"/>
        <v>1726695.21</v>
      </c>
      <c r="M22" s="32">
        <f t="shared" si="4"/>
        <v>47963.755833333329</v>
      </c>
      <c r="N22" s="42"/>
    </row>
    <row r="23" spans="1:14">
      <c r="A23">
        <v>143004420</v>
      </c>
      <c r="B23" t="s">
        <v>102</v>
      </c>
      <c r="C23" t="s">
        <v>155</v>
      </c>
      <c r="D23" s="38">
        <v>1691366.77</v>
      </c>
      <c r="F23">
        <v>36</v>
      </c>
      <c r="G23" s="38">
        <f t="shared" si="0"/>
        <v>46982.410277777781</v>
      </c>
      <c r="H23" s="44">
        <f t="shared" si="1"/>
        <v>563788.92333333334</v>
      </c>
      <c r="J23" s="43"/>
      <c r="K23" s="32">
        <f t="shared" si="2"/>
        <v>1691366.77</v>
      </c>
      <c r="M23" s="32">
        <f t="shared" si="4"/>
        <v>46982.410277777781</v>
      </c>
      <c r="N23" s="42"/>
    </row>
    <row r="24" spans="1:14">
      <c r="A24">
        <v>143003261</v>
      </c>
      <c r="B24" t="s">
        <v>102</v>
      </c>
      <c r="C24" t="s">
        <v>155</v>
      </c>
      <c r="D24" s="38">
        <v>1404109.9100000001</v>
      </c>
      <c r="F24">
        <v>36</v>
      </c>
      <c r="G24" s="38">
        <f t="shared" si="0"/>
        <v>39003.05305555556</v>
      </c>
      <c r="H24" s="44">
        <f t="shared" si="1"/>
        <v>468036.63666666672</v>
      </c>
      <c r="J24" s="43"/>
      <c r="K24" s="32">
        <f t="shared" si="2"/>
        <v>1404109.9100000001</v>
      </c>
      <c r="M24" s="32">
        <f t="shared" si="4"/>
        <v>39003.05305555556</v>
      </c>
      <c r="N24" s="42"/>
    </row>
    <row r="25" spans="1:14">
      <c r="A25">
        <v>143003184</v>
      </c>
      <c r="B25" t="s">
        <v>89</v>
      </c>
      <c r="C25" t="s">
        <v>44</v>
      </c>
      <c r="D25" s="38">
        <v>1344678.4</v>
      </c>
      <c r="F25">
        <v>60</v>
      </c>
      <c r="G25" s="38">
        <f t="shared" si="0"/>
        <v>22411.306666666664</v>
      </c>
      <c r="H25" s="44">
        <f t="shared" si="1"/>
        <v>268935.67999999993</v>
      </c>
      <c r="J25" s="43"/>
      <c r="K25" s="32">
        <f t="shared" si="2"/>
        <v>1344678.4</v>
      </c>
      <c r="M25" s="32">
        <f t="shared" si="4"/>
        <v>22411.306666666664</v>
      </c>
      <c r="N25" s="42"/>
    </row>
    <row r="26" spans="1:14">
      <c r="A26">
        <v>143003231</v>
      </c>
      <c r="B26" t="s">
        <v>101</v>
      </c>
      <c r="C26" t="s">
        <v>154</v>
      </c>
      <c r="D26" s="38">
        <v>1280870.82</v>
      </c>
      <c r="F26">
        <v>84</v>
      </c>
      <c r="G26" s="38">
        <f t="shared" si="0"/>
        <v>15248.462142857144</v>
      </c>
      <c r="H26" s="44">
        <f t="shared" si="1"/>
        <v>182981.54571428575</v>
      </c>
      <c r="J26" s="43"/>
      <c r="K26" s="32">
        <f t="shared" si="2"/>
        <v>1280870.82</v>
      </c>
      <c r="M26" s="32">
        <f t="shared" si="4"/>
        <v>15248.462142857144</v>
      </c>
      <c r="N26" s="42"/>
    </row>
    <row r="27" spans="1:14">
      <c r="A27">
        <v>143002435</v>
      </c>
      <c r="B27" t="s">
        <v>86</v>
      </c>
      <c r="C27" t="s">
        <v>140</v>
      </c>
      <c r="D27" s="38">
        <v>1162999.02</v>
      </c>
      <c r="F27">
        <v>36</v>
      </c>
      <c r="G27" s="38">
        <f t="shared" si="0"/>
        <v>32305.528333333335</v>
      </c>
      <c r="H27" s="44">
        <f t="shared" si="1"/>
        <v>387666.34</v>
      </c>
      <c r="J27" s="43">
        <v>1162999.02</v>
      </c>
      <c r="K27" s="32">
        <f t="shared" si="2"/>
        <v>0</v>
      </c>
      <c r="M27" s="35"/>
      <c r="N27" s="42"/>
    </row>
    <row r="28" spans="1:14">
      <c r="A28">
        <v>143002660</v>
      </c>
      <c r="B28" t="s">
        <v>100</v>
      </c>
      <c r="C28" t="s">
        <v>153</v>
      </c>
      <c r="D28" s="38">
        <v>1017628.7899999999</v>
      </c>
      <c r="F28">
        <v>36</v>
      </c>
      <c r="G28" s="38">
        <f t="shared" si="0"/>
        <v>28267.466388888886</v>
      </c>
      <c r="H28" s="44">
        <f t="shared" si="1"/>
        <v>339209.59666666662</v>
      </c>
      <c r="J28" s="43">
        <v>1017628.7899999999</v>
      </c>
      <c r="K28" s="32">
        <f t="shared" si="2"/>
        <v>0</v>
      </c>
      <c r="M28" s="35"/>
      <c r="N28" s="42"/>
    </row>
    <row r="29" spans="1:14">
      <c r="A29">
        <v>143002761</v>
      </c>
      <c r="B29" t="s">
        <v>89</v>
      </c>
      <c r="C29" t="s">
        <v>44</v>
      </c>
      <c r="D29" s="38">
        <v>991875.57000000007</v>
      </c>
      <c r="F29">
        <v>120</v>
      </c>
      <c r="G29" s="38">
        <f t="shared" si="0"/>
        <v>8265.6297500000001</v>
      </c>
      <c r="H29" s="44">
        <f t="shared" si="1"/>
        <v>99187.557000000001</v>
      </c>
      <c r="J29" s="43"/>
      <c r="K29" s="32">
        <f t="shared" si="2"/>
        <v>991875.57000000007</v>
      </c>
      <c r="M29" s="32">
        <f>+G29</f>
        <v>8265.6297500000001</v>
      </c>
      <c r="N29" s="42"/>
    </row>
    <row r="30" spans="1:14">
      <c r="A30">
        <v>143003151</v>
      </c>
      <c r="B30" t="s">
        <v>99</v>
      </c>
      <c r="C30" t="s">
        <v>152</v>
      </c>
      <c r="D30" s="38">
        <v>768014.74</v>
      </c>
      <c r="F30">
        <v>36</v>
      </c>
      <c r="G30" s="38">
        <f t="shared" si="0"/>
        <v>21333.742777777778</v>
      </c>
      <c r="H30" s="44">
        <f t="shared" si="1"/>
        <v>256004.91333333333</v>
      </c>
      <c r="J30" s="43">
        <v>666134.26</v>
      </c>
      <c r="K30" s="32">
        <f t="shared" si="2"/>
        <v>101880.47999999998</v>
      </c>
      <c r="M30" s="45">
        <f>+K30/F30</f>
        <v>2830.0133333333329</v>
      </c>
      <c r="N30" s="42"/>
    </row>
    <row r="31" spans="1:14">
      <c r="A31">
        <v>143002447</v>
      </c>
      <c r="B31" t="s">
        <v>98</v>
      </c>
      <c r="C31" t="s">
        <v>151</v>
      </c>
      <c r="D31" s="38">
        <v>657981.70999999985</v>
      </c>
      <c r="F31">
        <v>36</v>
      </c>
      <c r="G31" s="38">
        <f t="shared" si="0"/>
        <v>18277.26972222222</v>
      </c>
      <c r="H31" s="44">
        <f t="shared" si="1"/>
        <v>219327.23666666663</v>
      </c>
      <c r="J31" s="43">
        <v>657981.71</v>
      </c>
      <c r="K31" s="32">
        <f t="shared" si="2"/>
        <v>0</v>
      </c>
      <c r="M31" s="35"/>
      <c r="N31" s="42"/>
    </row>
    <row r="32" spans="1:14">
      <c r="A32">
        <v>143004361</v>
      </c>
      <c r="B32" t="s">
        <v>97</v>
      </c>
      <c r="C32" t="s">
        <v>150</v>
      </c>
      <c r="D32" s="38">
        <v>569914.1100000001</v>
      </c>
      <c r="F32">
        <v>36</v>
      </c>
      <c r="G32" s="38">
        <f t="shared" si="0"/>
        <v>15830.947500000002</v>
      </c>
      <c r="H32" s="44">
        <f t="shared" si="1"/>
        <v>189971.37000000002</v>
      </c>
      <c r="J32" s="43"/>
      <c r="K32" s="32">
        <f t="shared" si="2"/>
        <v>569914.1100000001</v>
      </c>
      <c r="M32" s="32">
        <f>+G32</f>
        <v>15830.947500000002</v>
      </c>
      <c r="N32" s="42"/>
    </row>
    <row r="33" spans="1:14">
      <c r="A33">
        <v>143002427</v>
      </c>
      <c r="B33" t="s">
        <v>96</v>
      </c>
      <c r="C33" t="s">
        <v>149</v>
      </c>
      <c r="D33" s="38">
        <v>539393.25</v>
      </c>
      <c r="F33">
        <v>36</v>
      </c>
      <c r="G33" s="38">
        <f t="shared" si="0"/>
        <v>14983.145833333334</v>
      </c>
      <c r="H33" s="44">
        <f t="shared" si="1"/>
        <v>179797.75</v>
      </c>
      <c r="J33" s="43">
        <v>539393.25</v>
      </c>
      <c r="K33" s="32">
        <f t="shared" si="2"/>
        <v>0</v>
      </c>
      <c r="M33" s="32"/>
      <c r="N33" s="42"/>
    </row>
    <row r="34" spans="1:14">
      <c r="A34">
        <v>143002515</v>
      </c>
      <c r="B34" t="s">
        <v>95</v>
      </c>
      <c r="C34" t="s">
        <v>148</v>
      </c>
      <c r="D34" s="38">
        <v>447091.55</v>
      </c>
      <c r="F34">
        <v>36</v>
      </c>
      <c r="G34" s="38">
        <f t="shared" si="0"/>
        <v>12419.209722222222</v>
      </c>
      <c r="H34" s="44">
        <f t="shared" si="1"/>
        <v>149030.51666666666</v>
      </c>
      <c r="J34" s="43">
        <v>447091.55</v>
      </c>
      <c r="K34" s="32">
        <f t="shared" si="2"/>
        <v>0</v>
      </c>
      <c r="M34" s="32"/>
      <c r="N34" s="42"/>
    </row>
    <row r="35" spans="1:14">
      <c r="A35">
        <v>143003501</v>
      </c>
      <c r="B35" t="s">
        <v>84</v>
      </c>
      <c r="C35" t="s">
        <v>57</v>
      </c>
      <c r="D35" s="38">
        <v>428059.18</v>
      </c>
      <c r="F35">
        <v>36</v>
      </c>
      <c r="G35" s="38">
        <f t="shared" si="0"/>
        <v>11890.532777777778</v>
      </c>
      <c r="H35" s="44">
        <f t="shared" si="1"/>
        <v>142686.39333333334</v>
      </c>
      <c r="J35" s="43"/>
      <c r="K35" s="32">
        <f t="shared" si="2"/>
        <v>428059.18</v>
      </c>
      <c r="M35" s="32">
        <f>+G35</f>
        <v>11890.532777777778</v>
      </c>
      <c r="N35" s="42"/>
    </row>
    <row r="36" spans="1:14">
      <c r="A36">
        <v>143003143</v>
      </c>
      <c r="B36" t="s">
        <v>89</v>
      </c>
      <c r="C36" t="s">
        <v>44</v>
      </c>
      <c r="D36" s="38">
        <v>357262.98</v>
      </c>
      <c r="F36">
        <v>120</v>
      </c>
      <c r="G36" s="38">
        <f t="shared" si="0"/>
        <v>2977.1914999999999</v>
      </c>
      <c r="H36" s="44">
        <f t="shared" si="1"/>
        <v>35726.297999999995</v>
      </c>
      <c r="J36" s="43"/>
      <c r="K36" s="32">
        <f t="shared" si="2"/>
        <v>357262.98</v>
      </c>
      <c r="M36" s="32">
        <f>+G36</f>
        <v>2977.1914999999999</v>
      </c>
      <c r="N36" s="42"/>
    </row>
    <row r="37" spans="1:14">
      <c r="A37">
        <v>143002540</v>
      </c>
      <c r="B37" t="s">
        <v>94</v>
      </c>
      <c r="C37" t="s">
        <v>147</v>
      </c>
      <c r="D37" s="38">
        <v>221549.19</v>
      </c>
      <c r="F37">
        <v>60</v>
      </c>
      <c r="G37" s="38">
        <f t="shared" si="0"/>
        <v>3692.4865</v>
      </c>
      <c r="H37" s="44">
        <f t="shared" si="1"/>
        <v>44309.838000000003</v>
      </c>
      <c r="J37" s="43">
        <v>221549.19</v>
      </c>
      <c r="K37" s="32">
        <f t="shared" si="2"/>
        <v>0</v>
      </c>
      <c r="M37" s="32"/>
      <c r="N37" s="42"/>
    </row>
    <row r="38" spans="1:14">
      <c r="A38">
        <v>143003948</v>
      </c>
      <c r="B38" t="s">
        <v>49</v>
      </c>
      <c r="C38" t="s">
        <v>50</v>
      </c>
      <c r="D38" s="38">
        <v>180747.94</v>
      </c>
      <c r="F38">
        <v>36</v>
      </c>
      <c r="G38" s="38">
        <f t="shared" si="0"/>
        <v>5020.7761111111113</v>
      </c>
      <c r="H38" s="44">
        <f t="shared" si="1"/>
        <v>60249.313333333339</v>
      </c>
      <c r="J38" s="43">
        <v>154503.91</v>
      </c>
      <c r="K38" s="32">
        <f t="shared" si="2"/>
        <v>26244.03</v>
      </c>
      <c r="M38" s="45">
        <f>+K38/F38</f>
        <v>729.00083333333328</v>
      </c>
      <c r="N38" s="42"/>
    </row>
    <row r="39" spans="1:14">
      <c r="A39">
        <v>143002453</v>
      </c>
      <c r="B39" t="s">
        <v>93</v>
      </c>
      <c r="C39" t="s">
        <v>146</v>
      </c>
      <c r="D39" s="38">
        <v>135365.02000000002</v>
      </c>
      <c r="F39">
        <v>36</v>
      </c>
      <c r="G39" s="38">
        <f t="shared" si="0"/>
        <v>3760.139444444445</v>
      </c>
      <c r="H39" s="44">
        <f t="shared" si="1"/>
        <v>45121.67333333334</v>
      </c>
      <c r="J39" s="43">
        <v>135365.02000000002</v>
      </c>
      <c r="K39" s="32">
        <f t="shared" si="2"/>
        <v>0</v>
      </c>
      <c r="M39" s="32"/>
      <c r="N39" s="42"/>
    </row>
    <row r="40" spans="1:14">
      <c r="A40">
        <v>143002095</v>
      </c>
      <c r="B40" t="s">
        <v>92</v>
      </c>
      <c r="C40" t="s">
        <v>145</v>
      </c>
      <c r="D40" s="38">
        <v>105767.64</v>
      </c>
      <c r="F40">
        <v>60</v>
      </c>
      <c r="G40" s="38">
        <f t="shared" si="0"/>
        <v>1762.7940000000001</v>
      </c>
      <c r="H40" s="44">
        <f t="shared" si="1"/>
        <v>21153.528000000002</v>
      </c>
      <c r="J40" s="43">
        <v>105767.64</v>
      </c>
      <c r="K40" s="32">
        <f t="shared" si="2"/>
        <v>0</v>
      </c>
      <c r="M40" s="32"/>
      <c r="N40" s="42"/>
    </row>
    <row r="41" spans="1:14">
      <c r="A41">
        <v>143003149</v>
      </c>
      <c r="B41" t="s">
        <v>91</v>
      </c>
      <c r="C41" t="s">
        <v>144</v>
      </c>
      <c r="D41" s="38">
        <v>103611.04000000001</v>
      </c>
      <c r="F41">
        <v>36</v>
      </c>
      <c r="G41" s="38">
        <f t="shared" si="0"/>
        <v>2878.0844444444447</v>
      </c>
      <c r="H41" s="44">
        <f t="shared" si="1"/>
        <v>34537.013333333336</v>
      </c>
      <c r="J41" s="43">
        <v>103611.04</v>
      </c>
      <c r="K41" s="32">
        <f t="shared" si="2"/>
        <v>0</v>
      </c>
      <c r="M41" s="32"/>
      <c r="N41" s="42"/>
    </row>
    <row r="42" spans="1:14">
      <c r="A42">
        <v>143003148</v>
      </c>
      <c r="B42" t="s">
        <v>90</v>
      </c>
      <c r="C42" t="s">
        <v>143</v>
      </c>
      <c r="D42" s="38">
        <v>56045.919999999991</v>
      </c>
      <c r="F42">
        <v>36</v>
      </c>
      <c r="G42" s="38">
        <f t="shared" si="0"/>
        <v>1556.8311111111109</v>
      </c>
      <c r="H42" s="44">
        <f t="shared" si="1"/>
        <v>18681.973333333332</v>
      </c>
      <c r="J42" s="43">
        <v>56045.919999999998</v>
      </c>
      <c r="K42" s="32">
        <f t="shared" si="2"/>
        <v>0</v>
      </c>
      <c r="M42" s="32"/>
      <c r="N42" s="42"/>
    </row>
    <row r="43" spans="1:14">
      <c r="A43">
        <v>143003708</v>
      </c>
      <c r="B43" t="s">
        <v>89</v>
      </c>
      <c r="C43" t="s">
        <v>44</v>
      </c>
      <c r="D43" s="38">
        <v>45496.17</v>
      </c>
      <c r="F43">
        <v>120</v>
      </c>
      <c r="G43" s="38">
        <f t="shared" si="0"/>
        <v>379.13475</v>
      </c>
      <c r="H43" s="44">
        <f t="shared" si="1"/>
        <v>4549.6170000000002</v>
      </c>
      <c r="J43" s="43"/>
      <c r="K43" s="32">
        <f t="shared" si="2"/>
        <v>45496.17</v>
      </c>
      <c r="M43" s="32">
        <f>+G43</f>
        <v>379.13475</v>
      </c>
      <c r="N43" s="42"/>
    </row>
    <row r="44" spans="1:14">
      <c r="A44">
        <v>143002440</v>
      </c>
      <c r="B44" t="s">
        <v>88</v>
      </c>
      <c r="C44" t="s">
        <v>142</v>
      </c>
      <c r="D44" s="38">
        <v>21685.649999999998</v>
      </c>
      <c r="F44">
        <v>36</v>
      </c>
      <c r="G44" s="38">
        <f t="shared" si="0"/>
        <v>602.37916666666661</v>
      </c>
      <c r="H44" s="44">
        <f t="shared" si="1"/>
        <v>7228.5499999999993</v>
      </c>
      <c r="J44" s="43">
        <v>21685.649999999998</v>
      </c>
      <c r="K44" s="32">
        <f t="shared" si="2"/>
        <v>0</v>
      </c>
      <c r="M44" s="32"/>
      <c r="N44" s="42"/>
    </row>
    <row r="45" spans="1:14">
      <c r="A45">
        <v>143002058</v>
      </c>
      <c r="B45" t="s">
        <v>87</v>
      </c>
      <c r="C45" t="s">
        <v>141</v>
      </c>
      <c r="D45" s="38">
        <v>14127.46</v>
      </c>
      <c r="F45">
        <v>36</v>
      </c>
      <c r="G45" s="38">
        <f t="shared" si="0"/>
        <v>392.42944444444441</v>
      </c>
      <c r="H45" s="44">
        <f t="shared" si="1"/>
        <v>4709.1533333333327</v>
      </c>
      <c r="J45" s="43">
        <v>14127.460000000001</v>
      </c>
      <c r="K45" s="32">
        <f t="shared" si="2"/>
        <v>0</v>
      </c>
      <c r="M45" s="32"/>
      <c r="N45" s="42"/>
    </row>
    <row r="46" spans="1:14">
      <c r="A46">
        <v>143002865</v>
      </c>
      <c r="B46" t="s">
        <v>76</v>
      </c>
      <c r="C46" t="s">
        <v>77</v>
      </c>
      <c r="D46" s="38">
        <v>7677.85</v>
      </c>
      <c r="F46">
        <v>240</v>
      </c>
      <c r="G46" s="38">
        <f t="shared" si="0"/>
        <v>31.991041666666668</v>
      </c>
      <c r="H46" s="44">
        <f t="shared" si="1"/>
        <v>383.89250000000004</v>
      </c>
      <c r="J46" s="43"/>
      <c r="K46" s="32">
        <f t="shared" si="2"/>
        <v>7677.85</v>
      </c>
      <c r="M46" s="32"/>
      <c r="N46" s="42"/>
    </row>
    <row r="47" spans="1:14">
      <c r="A47">
        <v>143002434</v>
      </c>
      <c r="B47" t="s">
        <v>86</v>
      </c>
      <c r="C47" t="s">
        <v>140</v>
      </c>
      <c r="D47" s="38">
        <v>4645.76</v>
      </c>
      <c r="F47">
        <v>60</v>
      </c>
      <c r="G47" s="38">
        <f t="shared" si="0"/>
        <v>77.429333333333332</v>
      </c>
      <c r="H47" s="44">
        <f t="shared" si="1"/>
        <v>929.15200000000004</v>
      </c>
      <c r="J47" s="43">
        <v>4645.76</v>
      </c>
      <c r="K47" s="32">
        <f t="shared" si="2"/>
        <v>0</v>
      </c>
      <c r="M47" s="32"/>
      <c r="N47" s="42"/>
    </row>
    <row r="48" spans="1:14" ht="15.75" thickBot="1">
      <c r="D48" s="41">
        <f>SUM(D6:D47)</f>
        <v>151136752.75999999</v>
      </c>
      <c r="G48" s="41">
        <f>SUM(G6:G47)</f>
        <v>2347657.898176589</v>
      </c>
      <c r="H48" s="41">
        <f>SUM(H6:H47)</f>
        <v>28171894.778119039</v>
      </c>
      <c r="J48" s="40">
        <f>SUM(J6:J47)</f>
        <v>17871869.900000002</v>
      </c>
      <c r="K48" s="39">
        <f>SUM(K6:K47)</f>
        <v>133264882.85999995</v>
      </c>
      <c r="M48" s="39">
        <f>SUM(M6:M47)</f>
        <v>1885697.8303796656</v>
      </c>
    </row>
    <row r="49" spans="1:10" s="38" customFormat="1" ht="15.75" thickTop="1">
      <c r="A49"/>
      <c r="B49"/>
      <c r="C49"/>
      <c r="E49"/>
      <c r="F49"/>
      <c r="G49"/>
      <c r="H49"/>
      <c r="I49"/>
      <c r="J49" s="37"/>
    </row>
    <row r="51" spans="1:10" s="38" customFormat="1">
      <c r="A51" t="s">
        <v>139</v>
      </c>
      <c r="B51"/>
      <c r="C51"/>
      <c r="E51"/>
      <c r="F51"/>
      <c r="G51"/>
      <c r="H51"/>
      <c r="I51"/>
      <c r="J51" s="37"/>
    </row>
    <row r="52" spans="1:10" s="38" customFormat="1">
      <c r="A52">
        <v>143001532</v>
      </c>
      <c r="B52" t="s">
        <v>138</v>
      </c>
      <c r="C52" t="s">
        <v>137</v>
      </c>
      <c r="E52"/>
      <c r="F52"/>
      <c r="G52"/>
      <c r="H52"/>
      <c r="I52"/>
      <c r="J52" s="37"/>
    </row>
    <row r="53" spans="1:10" s="38" customFormat="1">
      <c r="A53">
        <v>143002600</v>
      </c>
      <c r="B53" t="s">
        <v>136</v>
      </c>
      <c r="C53" t="s">
        <v>135</v>
      </c>
      <c r="E53"/>
      <c r="F53"/>
      <c r="G53"/>
      <c r="H53"/>
      <c r="I53"/>
      <c r="J53" s="37"/>
    </row>
  </sheetData>
  <autoFilter ref="A4:C47"/>
  <pageMargins left="0.25" right="0.25" top="0.75" bottom="0.75" header="0.3" footer="0.3"/>
  <pageSetup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7" sqref="H17"/>
    </sheetView>
  </sheetViews>
  <sheetFormatPr defaultRowHeight="15" outlineLevelCol="1"/>
  <cols>
    <col min="1" max="1" width="36.5703125" customWidth="1"/>
    <col min="2" max="2" width="4.7109375" customWidth="1"/>
    <col min="3" max="3" width="13.140625" customWidth="1" outlineLevel="1"/>
    <col min="4" max="4" width="12" customWidth="1" outlineLevel="1"/>
    <col min="5" max="5" width="13.140625" customWidth="1" outlineLevel="1"/>
    <col min="6" max="6" width="3.7109375" customWidth="1" outlineLevel="1"/>
    <col min="7" max="7" width="13.140625" bestFit="1" customWidth="1"/>
    <col min="8" max="8" width="12" bestFit="1" customWidth="1"/>
    <col min="9" max="9" width="13.140625" bestFit="1" customWidth="1"/>
  </cols>
  <sheetData>
    <row r="1" spans="1:9">
      <c r="A1" t="s">
        <v>556</v>
      </c>
    </row>
    <row r="3" spans="1:9">
      <c r="C3" s="568" t="s">
        <v>310</v>
      </c>
      <c r="D3" s="568"/>
      <c r="E3" s="568"/>
      <c r="G3" s="568" t="s">
        <v>231</v>
      </c>
      <c r="H3" s="568"/>
      <c r="I3" s="568"/>
    </row>
    <row r="4" spans="1:9">
      <c r="A4" s="569" t="s">
        <v>555</v>
      </c>
      <c r="B4" s="162"/>
      <c r="C4" s="569" t="s">
        <v>200</v>
      </c>
      <c r="D4" s="569" t="s">
        <v>198</v>
      </c>
      <c r="E4" s="569" t="s">
        <v>553</v>
      </c>
      <c r="F4" s="162"/>
      <c r="G4" s="569" t="s">
        <v>200</v>
      </c>
      <c r="H4" s="569" t="s">
        <v>198</v>
      </c>
      <c r="I4" s="569" t="s">
        <v>553</v>
      </c>
    </row>
    <row r="6" spans="1:9">
      <c r="A6" t="s">
        <v>321</v>
      </c>
      <c r="C6" s="34">
        <f>'RJA-3_Electric_Attrition'!J47</f>
        <v>170075026.29643583</v>
      </c>
      <c r="D6" s="34">
        <f>'RJA-4_Gas_Attrition'!K45</f>
        <v>66784661.41225782</v>
      </c>
      <c r="E6" s="34">
        <f>SUM(C6:D6)</f>
        <v>236859687.70869365</v>
      </c>
      <c r="G6" s="34">
        <f>'RJA-3_Electric_Attrition'!K47</f>
        <v>162226501.42875069</v>
      </c>
      <c r="H6" s="34">
        <f>'RJA-4_Gas_Attrition'!L45</f>
        <v>82865659.666204244</v>
      </c>
      <c r="I6" s="34">
        <f>SUM(G6:H6)</f>
        <v>245092161.09495494</v>
      </c>
    </row>
    <row r="7" spans="1:9">
      <c r="A7" t="s">
        <v>3</v>
      </c>
      <c r="C7" s="44">
        <f>'RJA-3_Electric_Attrition'!J48</f>
        <v>-26949739.940672945</v>
      </c>
      <c r="D7" s="44">
        <f>'RJA-4_Gas_Attrition'!K46</f>
        <v>-10582560.510378484</v>
      </c>
      <c r="E7" s="44">
        <f>SUM(C7:D7)</f>
        <v>-37532300.451051429</v>
      </c>
      <c r="F7" s="44"/>
      <c r="G7" s="44">
        <f>'RJA-3_Electric_Attrition'!K48</f>
        <v>-36667721.805506274</v>
      </c>
      <c r="H7" s="44">
        <f>'RJA-4_Gas_Attrition'!L46</f>
        <v>-18729954.286813222</v>
      </c>
      <c r="I7" s="44">
        <f t="shared" ref="I7:I8" si="0">SUM(G7:H7)</f>
        <v>-55397676.092319496</v>
      </c>
    </row>
    <row r="8" spans="1:9">
      <c r="A8" t="s">
        <v>554</v>
      </c>
      <c r="C8" s="44">
        <f>'RJA-3_Electric_Attrition'!J51</f>
        <v>-8820726.9787761793</v>
      </c>
      <c r="D8" s="44">
        <f>'RJA-4_Gas_Attrition'!K47</f>
        <v>-2256392.3988461853</v>
      </c>
      <c r="E8" s="44">
        <f>SUM(C8:D8)</f>
        <v>-11077119.377622364</v>
      </c>
      <c r="F8" s="44"/>
      <c r="G8" s="44">
        <f>'RJA-3_Electric_Attrition'!K51</f>
        <v>-13230005.209756112</v>
      </c>
      <c r="H8" s="44">
        <f>'RJA-4_Gas_Attrition'!L47</f>
        <v>-6741150.1060194559</v>
      </c>
      <c r="I8" s="44">
        <f t="shared" si="0"/>
        <v>-19971155.315775566</v>
      </c>
    </row>
    <row r="9" spans="1:9" ht="15.75" thickBot="1">
      <c r="A9" t="s">
        <v>228</v>
      </c>
      <c r="C9" s="570">
        <f t="shared" ref="C9:E9" si="1">SUM(C6:C8)</f>
        <v>134304559.37698671</v>
      </c>
      <c r="D9" s="570">
        <f t="shared" si="1"/>
        <v>53945708.503033154</v>
      </c>
      <c r="E9" s="570">
        <f t="shared" si="1"/>
        <v>188250267.88001984</v>
      </c>
      <c r="F9" s="34"/>
      <c r="G9" s="570">
        <f>SUM(G6:G8)</f>
        <v>112328774.41348831</v>
      </c>
      <c r="H9" s="570">
        <f>SUM(H6:H8)</f>
        <v>57394555.273371562</v>
      </c>
      <c r="I9" s="570">
        <f>SUM(I6:I8)</f>
        <v>169723329.68685988</v>
      </c>
    </row>
    <row r="10" spans="1:9" ht="15.75" thickTop="1">
      <c r="A10" s="572" t="s">
        <v>557</v>
      </c>
      <c r="C10" s="571">
        <f>'RJA-3_Electric_Attrition'!J54-C9</f>
        <v>0</v>
      </c>
      <c r="D10" s="571">
        <f>'RJA-4_Gas_Attrition'!K51-D9</f>
        <v>0</v>
      </c>
      <c r="G10" s="571">
        <f>'RJA-3_Electric_Attrition'!K54-G9</f>
        <v>0</v>
      </c>
      <c r="H10" s="571">
        <f>'RJA-4_Gas_Attrition'!L51-H9</f>
        <v>0</v>
      </c>
    </row>
    <row r="12" spans="1:9">
      <c r="A12" t="s">
        <v>715</v>
      </c>
      <c r="C12" s="34">
        <f>'Electric SEF-22'!K55</f>
        <v>9420126.0023907125</v>
      </c>
      <c r="D12" s="34">
        <f>'Gas SEF-22'!I55</f>
        <v>4188383.9579070485</v>
      </c>
      <c r="E12" s="34">
        <f>SUM(C12:D12)</f>
        <v>13608509.960297761</v>
      </c>
      <c r="G12" s="34">
        <f>'Electric SEF-22'!L55</f>
        <v>16851957.74198458</v>
      </c>
      <c r="H12" s="34">
        <f>'Gas SEF-22'!J55</f>
        <v>8608017.6953693703</v>
      </c>
      <c r="I12" s="34">
        <f>SUM(G12:H12)</f>
        <v>25459975.43735395</v>
      </c>
    </row>
    <row r="13" spans="1:9">
      <c r="A13" t="s">
        <v>716</v>
      </c>
      <c r="C13" s="4">
        <f>'Electric SEF-22'!K56</f>
        <v>-1978226.4605020492</v>
      </c>
      <c r="D13" s="4">
        <f>'Gas SEF-22'!I52</f>
        <v>-879560.63116048009</v>
      </c>
      <c r="E13" s="4">
        <f>SUM(C13:D13)</f>
        <v>-2857787.0916625294</v>
      </c>
      <c r="G13" s="4">
        <f>'Electric SEF-22'!L56</f>
        <v>-3538911.1258167643</v>
      </c>
      <c r="H13" s="4">
        <f>'Gas SEF-22'!J52</f>
        <v>-1807683.7160275693</v>
      </c>
      <c r="I13" s="4">
        <f>SUM(G13:H13)</f>
        <v>-5346594.8418443333</v>
      </c>
    </row>
    <row r="14" spans="1:9" ht="15.75" thickBot="1">
      <c r="C14" s="570">
        <f>SUM(C12:C13)</f>
        <v>7441899.5418886635</v>
      </c>
      <c r="D14" s="570">
        <f>SUM(D12:D13)</f>
        <v>3308823.3267465685</v>
      </c>
      <c r="E14" s="570">
        <f>SUM(E12:E13)</f>
        <v>10750722.868635232</v>
      </c>
      <c r="G14" s="570">
        <f>SUM(G12:G13)</f>
        <v>13313046.616167815</v>
      </c>
      <c r="H14" s="570">
        <f>SUM(H12:H13)</f>
        <v>6800333.9793418013</v>
      </c>
      <c r="I14" s="570">
        <f>SUM(I12:I13)</f>
        <v>20113380.595509619</v>
      </c>
    </row>
    <row r="15" spans="1:9" ht="15.75" thickTop="1"/>
    <row r="16" spans="1:9">
      <c r="A16" t="s">
        <v>714</v>
      </c>
      <c r="C16" s="34">
        <f>'Electric Consol'!O45</f>
        <v>14944324.474543281</v>
      </c>
      <c r="D16" s="34">
        <f>'Gas Consol'!N46</f>
        <v>5868302.1946309488</v>
      </c>
      <c r="E16" s="34">
        <f>SUM(C16:D16)</f>
        <v>20812626.669174232</v>
      </c>
      <c r="F16" s="34"/>
      <c r="G16" s="34">
        <f>'Electric Consol'!O46</f>
        <v>18361558.719435599</v>
      </c>
      <c r="H16" s="34">
        <f>'Gas Consol'!N47</f>
        <v>9379125.2500999756</v>
      </c>
      <c r="I16" s="34">
        <f>SUM(G16:H16)</f>
        <v>27740683.969535574</v>
      </c>
    </row>
    <row r="17" spans="1:9">
      <c r="A17" t="s">
        <v>722</v>
      </c>
      <c r="C17" s="4">
        <f>'Electric SEF-22'!K39</f>
        <v>4868445.0880221995</v>
      </c>
      <c r="D17" s="4">
        <f>'Gas SEF-22'!I37</f>
        <v>2065892.0664164524</v>
      </c>
      <c r="E17" s="4">
        <f>SUM(C17:D17)</f>
        <v>6934337.1544386521</v>
      </c>
      <c r="G17" s="4">
        <f>'Electric SEF-22'!L39</f>
        <v>7034671.9484617077</v>
      </c>
      <c r="H17" s="4">
        <f>'Gas SEF-22'!J37</f>
        <v>3593326.1607114412</v>
      </c>
      <c r="I17" s="4">
        <f>SUM(G17:H17)</f>
        <v>10627998.109173149</v>
      </c>
    </row>
    <row r="18" spans="1:9" ht="15.75" thickBot="1">
      <c r="C18" s="570">
        <f>SUM(C16:C17)</f>
        <v>19812769.562565479</v>
      </c>
      <c r="D18" s="570">
        <f>SUM(D16:D17)</f>
        <v>7934194.2610474015</v>
      </c>
      <c r="E18" s="570">
        <f>SUM(E16:E17)</f>
        <v>27746963.823612884</v>
      </c>
      <c r="G18" s="570">
        <f>SUM(G16:G17)</f>
        <v>25396230.667897306</v>
      </c>
      <c r="H18" s="570">
        <f>SUM(H16:H17)</f>
        <v>12972451.410811417</v>
      </c>
      <c r="I18" s="570">
        <f>SUM(I16:I17)</f>
        <v>38368682.078708723</v>
      </c>
    </row>
    <row r="19" spans="1:9" ht="15.75" thickTop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0"/>
  <sheetViews>
    <sheetView zoomScale="85" zoomScaleNormal="85" workbookViewId="0">
      <pane xSplit="2" ySplit="6" topLeftCell="C39" activePane="bottomRight" state="frozen"/>
      <selection activeCell="N48" sqref="N48"/>
      <selection pane="topRight" activeCell="N48" sqref="N48"/>
      <selection pane="bottomLeft" activeCell="N48" sqref="N48"/>
      <selection pane="bottomRight" activeCell="K54" sqref="K54"/>
    </sheetView>
  </sheetViews>
  <sheetFormatPr defaultColWidth="9.140625" defaultRowHeight="15" outlineLevelRow="1" outlineLevelCol="1"/>
  <cols>
    <col min="1" max="1" width="4.85546875" style="1" bestFit="1" customWidth="1"/>
    <col min="2" max="2" width="35.140625" style="1" bestFit="1" customWidth="1"/>
    <col min="3" max="3" width="23.42578125" style="1" bestFit="1" customWidth="1"/>
    <col min="4" max="4" width="15" style="1" bestFit="1" customWidth="1"/>
    <col min="5" max="5" width="15.42578125" style="1" bestFit="1" customWidth="1"/>
    <col min="6" max="6" width="15" style="1" bestFit="1" customWidth="1"/>
    <col min="7" max="7" width="20.140625" style="1" bestFit="1" customWidth="1"/>
    <col min="8" max="8" width="9.5703125" style="1" bestFit="1" customWidth="1"/>
    <col min="9" max="9" width="18.7109375" style="1" bestFit="1" customWidth="1"/>
    <col min="10" max="11" width="15.7109375" style="1" bestFit="1" customWidth="1"/>
    <col min="12" max="12" width="18.28515625" style="1" hidden="1" customWidth="1" outlineLevel="1"/>
    <col min="13" max="13" width="22.42578125" style="1" bestFit="1" customWidth="1" collapsed="1"/>
    <col min="14" max="14" width="13.5703125" style="1" bestFit="1" customWidth="1"/>
    <col min="15" max="15" width="14.140625" bestFit="1" customWidth="1"/>
    <col min="16" max="16" width="13.7109375" bestFit="1" customWidth="1"/>
    <col min="17" max="17" width="18.140625" bestFit="1" customWidth="1"/>
    <col min="18" max="18" width="16.28515625" bestFit="1" customWidth="1"/>
    <col min="21" max="16384" width="9.140625" style="1"/>
  </cols>
  <sheetData>
    <row r="1" spans="1:13" outlineLevel="1">
      <c r="A1" s="228"/>
    </row>
    <row r="2" spans="1:13" outlineLevel="1">
      <c r="F2" s="567" t="s">
        <v>551</v>
      </c>
    </row>
    <row r="3" spans="1:13" outlineLevel="1"/>
    <row r="4" spans="1:13">
      <c r="A4" s="228" t="s">
        <v>528</v>
      </c>
      <c r="B4" s="513"/>
      <c r="C4" s="511" t="s">
        <v>527</v>
      </c>
      <c r="D4" s="511"/>
      <c r="E4" s="511"/>
      <c r="F4" s="511"/>
      <c r="G4" s="511"/>
      <c r="I4" s="512" t="s">
        <v>526</v>
      </c>
      <c r="J4" s="511"/>
      <c r="K4" s="511"/>
      <c r="L4" s="511"/>
      <c r="M4" s="511"/>
    </row>
    <row r="5" spans="1:13" ht="30">
      <c r="A5" s="510" t="s">
        <v>525</v>
      </c>
      <c r="B5" s="510" t="s">
        <v>524</v>
      </c>
      <c r="C5" s="510" t="s">
        <v>523</v>
      </c>
      <c r="D5" s="510" t="s">
        <v>308</v>
      </c>
      <c r="E5" s="510" t="s">
        <v>310</v>
      </c>
      <c r="F5" s="510" t="s">
        <v>231</v>
      </c>
      <c r="G5" s="510" t="s">
        <v>522</v>
      </c>
      <c r="H5" s="510" t="s">
        <v>521</v>
      </c>
      <c r="I5" s="510" t="s">
        <v>520</v>
      </c>
      <c r="J5" s="510" t="s">
        <v>310</v>
      </c>
      <c r="K5" s="510" t="s">
        <v>231</v>
      </c>
      <c r="L5" s="510" t="s">
        <v>519</v>
      </c>
      <c r="M5" s="510" t="s">
        <v>518</v>
      </c>
    </row>
    <row r="6" spans="1:13">
      <c r="A6" s="467"/>
      <c r="B6" s="467"/>
      <c r="C6" s="235" t="s">
        <v>354</v>
      </c>
      <c r="D6" s="235" t="s">
        <v>355</v>
      </c>
      <c r="E6" s="235" t="s">
        <v>356</v>
      </c>
      <c r="F6" s="235" t="s">
        <v>517</v>
      </c>
      <c r="G6" s="235" t="s">
        <v>516</v>
      </c>
      <c r="H6" s="235" t="s">
        <v>515</v>
      </c>
      <c r="I6" s="235" t="s">
        <v>260</v>
      </c>
      <c r="J6" s="235" t="s">
        <v>514</v>
      </c>
      <c r="K6" s="235" t="s">
        <v>513</v>
      </c>
      <c r="L6" s="235" t="s">
        <v>512</v>
      </c>
      <c r="M6" s="235" t="s">
        <v>511</v>
      </c>
    </row>
    <row r="7" spans="1:13">
      <c r="A7" s="458">
        <f>IF(ISBLANK(B7),"",MAX(A$6:A6)+1)</f>
        <v>1</v>
      </c>
      <c r="B7" s="509" t="s">
        <v>510</v>
      </c>
    </row>
    <row r="8" spans="1:13">
      <c r="A8" s="458">
        <f>IF(ISBLANK(B8),"",MAX(A$6:A7)+1)</f>
        <v>2</v>
      </c>
      <c r="B8" s="507" t="s">
        <v>509</v>
      </c>
      <c r="C8" s="498">
        <v>1285578905.296809</v>
      </c>
      <c r="D8" s="498"/>
      <c r="E8" s="498"/>
      <c r="F8" s="498"/>
      <c r="G8" s="498">
        <f>SUM(C8:F8)</f>
        <v>1285578905.296809</v>
      </c>
      <c r="H8" s="471"/>
      <c r="I8" s="498">
        <v>1330085063.5070419</v>
      </c>
      <c r="J8" s="498"/>
      <c r="K8" s="498"/>
      <c r="L8" s="498"/>
      <c r="M8" s="498">
        <f>SUM(I8:L8)</f>
        <v>1330085063.5070419</v>
      </c>
    </row>
    <row r="9" spans="1:13">
      <c r="A9" s="458">
        <f>IF(ISBLANK(B9),"",MAX(A$6:A8)+1)</f>
        <v>3</v>
      </c>
      <c r="B9" s="507" t="s">
        <v>508</v>
      </c>
      <c r="C9" s="465">
        <v>327360.15999999898</v>
      </c>
      <c r="D9" s="465"/>
      <c r="E9" s="465"/>
      <c r="F9" s="465"/>
      <c r="G9" s="465">
        <f>SUM(C9:F9)</f>
        <v>327360.15999999898</v>
      </c>
      <c r="H9" s="480">
        <v>1.1759750394165991E-2</v>
      </c>
      <c r="I9" s="465">
        <f>G9*(1+H9)^(28/12)</f>
        <v>336413.24583847454</v>
      </c>
      <c r="J9" s="465"/>
      <c r="K9" s="465"/>
      <c r="L9" s="465"/>
      <c r="M9" s="465">
        <f>SUM(I9:L9)</f>
        <v>336413.24583847454</v>
      </c>
    </row>
    <row r="10" spans="1:13">
      <c r="A10" s="458">
        <f>IF(ISBLANK(B10),"",MAX(A$6:A9)+1)</f>
        <v>4</v>
      </c>
      <c r="B10" s="507" t="s">
        <v>507</v>
      </c>
      <c r="C10" s="465">
        <v>0</v>
      </c>
      <c r="D10" s="465"/>
      <c r="E10" s="465"/>
      <c r="F10" s="465"/>
      <c r="G10" s="465">
        <f>SUM(C10:F10)</f>
        <v>0</v>
      </c>
      <c r="H10" s="480"/>
      <c r="I10" s="465">
        <f>G10*(1+H10)^(28/12)</f>
        <v>0</v>
      </c>
      <c r="J10" s="465"/>
      <c r="K10" s="465"/>
      <c r="L10" s="465"/>
      <c r="M10" s="465">
        <f>SUM(I10:L10)</f>
        <v>0</v>
      </c>
    </row>
    <row r="11" spans="1:13">
      <c r="A11" s="458">
        <f>IF(ISBLANK(B11),"",MAX(A$6:A10)+1)</f>
        <v>5</v>
      </c>
      <c r="B11" s="507" t="s">
        <v>506</v>
      </c>
      <c r="C11" s="506">
        <v>52105313.610000014</v>
      </c>
      <c r="D11" s="506"/>
      <c r="E11" s="506"/>
      <c r="F11" s="506"/>
      <c r="G11" s="506">
        <f>SUM(C11:F11)</f>
        <v>52105313.610000014</v>
      </c>
      <c r="H11" s="480">
        <v>1.1759750394165991E-2</v>
      </c>
      <c r="I11" s="506">
        <f>G11*(1+H11)^(28/12)</f>
        <v>53546276.605472714</v>
      </c>
      <c r="J11" s="506"/>
      <c r="K11" s="506"/>
      <c r="L11" s="506"/>
      <c r="M11" s="506">
        <f>SUM(I11:L11)</f>
        <v>53546276.605472714</v>
      </c>
    </row>
    <row r="12" spans="1:13">
      <c r="A12" s="458">
        <f>IF(ISBLANK(B12),"",MAX(A$6:A11)+1)</f>
        <v>6</v>
      </c>
      <c r="B12" s="476" t="s">
        <v>505</v>
      </c>
      <c r="C12" s="505">
        <f>SUM(C8:C11)</f>
        <v>1338011579.0668092</v>
      </c>
      <c r="D12" s="505">
        <f>SUM(D8:D11)</f>
        <v>0</v>
      </c>
      <c r="E12" s="505">
        <f>SUM(E8:E11)</f>
        <v>0</v>
      </c>
      <c r="F12" s="505">
        <f>SUM(F8:F11)</f>
        <v>0</v>
      </c>
      <c r="G12" s="505">
        <f>SUM(G8:G11)</f>
        <v>1338011579.0668092</v>
      </c>
      <c r="H12" s="480">
        <f>(I12/G12)^(12/28)-1</f>
        <v>1.4578070656687148E-2</v>
      </c>
      <c r="I12" s="505">
        <f>SUM(I8:I11)</f>
        <v>1383967753.3583531</v>
      </c>
      <c r="J12" s="505">
        <f>SUM(J8:J11)</f>
        <v>0</v>
      </c>
      <c r="K12" s="505">
        <f>SUM(K8:K11)</f>
        <v>0</v>
      </c>
      <c r="L12" s="505">
        <f>SUM(L8:L11)</f>
        <v>0</v>
      </c>
      <c r="M12" s="505">
        <f>SUM(M8:M11)</f>
        <v>1383967753.3583531</v>
      </c>
    </row>
    <row r="13" spans="1:13">
      <c r="A13" s="458" t="str">
        <f>IF(ISBLANK(B13),"",MAX(A$6:A12)+1)</f>
        <v/>
      </c>
      <c r="B13" s="467"/>
      <c r="C13" s="467"/>
      <c r="D13" s="467"/>
      <c r="E13" s="467"/>
      <c r="F13" s="467"/>
      <c r="G13" s="467"/>
      <c r="H13" s="475"/>
      <c r="I13" s="467"/>
      <c r="J13" s="467"/>
      <c r="K13" s="467"/>
      <c r="L13" s="467"/>
      <c r="M13" s="467"/>
    </row>
    <row r="14" spans="1:13">
      <c r="A14" s="458">
        <f>IF(ISBLANK(B14),"",MAX(A$6:A13)+1)</f>
        <v>7</v>
      </c>
      <c r="B14" s="509" t="s">
        <v>504</v>
      </c>
      <c r="C14" s="508"/>
      <c r="D14" s="508"/>
      <c r="E14" s="508"/>
      <c r="F14" s="508"/>
      <c r="G14" s="508"/>
      <c r="H14" s="475"/>
      <c r="I14" s="508"/>
      <c r="J14" s="508"/>
      <c r="K14" s="508"/>
      <c r="L14" s="508"/>
      <c r="M14" s="508"/>
    </row>
    <row r="15" spans="1:13">
      <c r="A15" s="458" t="str">
        <f>IF(ISBLANK(B15),"",MAX(A$6:A14)+1)</f>
        <v/>
      </c>
      <c r="B15" s="467"/>
      <c r="C15" s="467"/>
      <c r="D15" s="467"/>
      <c r="E15" s="467"/>
      <c r="F15" s="467"/>
      <c r="G15" s="467"/>
      <c r="H15" s="475"/>
      <c r="I15" s="467"/>
      <c r="J15" s="467"/>
      <c r="K15" s="467"/>
      <c r="L15" s="467"/>
      <c r="M15" s="467"/>
    </row>
    <row r="16" spans="1:13">
      <c r="A16" s="458">
        <f>IF(ISBLANK(B16),"",MAX(A$6:A15)+1)</f>
        <v>8</v>
      </c>
      <c r="B16" s="509" t="s">
        <v>503</v>
      </c>
      <c r="C16" s="508"/>
      <c r="D16" s="508"/>
      <c r="E16" s="508"/>
      <c r="F16" s="508"/>
      <c r="G16" s="508"/>
      <c r="H16" s="475"/>
      <c r="I16" s="508"/>
      <c r="J16" s="508"/>
      <c r="K16" s="508"/>
      <c r="L16" s="508"/>
      <c r="M16" s="508"/>
    </row>
    <row r="17" spans="1:13">
      <c r="A17" s="458">
        <f>IF(ISBLANK(B17),"",MAX(A$6:A16)+1)</f>
        <v>9</v>
      </c>
      <c r="B17" s="507" t="s">
        <v>502</v>
      </c>
      <c r="C17" s="465">
        <v>0</v>
      </c>
      <c r="D17" s="465"/>
      <c r="E17" s="465"/>
      <c r="F17" s="465"/>
      <c r="G17" s="465">
        <f>SUM(C17:F17)</f>
        <v>0</v>
      </c>
      <c r="H17" s="480"/>
      <c r="I17" s="465">
        <f>G17*(1+H17)^(28/12)</f>
        <v>0</v>
      </c>
      <c r="J17" s="465"/>
      <c r="K17" s="465"/>
      <c r="L17" s="465"/>
      <c r="M17" s="465">
        <f>SUM(I17:L17)</f>
        <v>0</v>
      </c>
    </row>
    <row r="18" spans="1:13">
      <c r="A18" s="458">
        <f>IF(ISBLANK(B18),"",MAX(A$6:A17)+1)</f>
        <v>10</v>
      </c>
      <c r="B18" s="507" t="s">
        <v>501</v>
      </c>
      <c r="C18" s="465">
        <v>0</v>
      </c>
      <c r="D18" s="465"/>
      <c r="E18" s="465"/>
      <c r="F18" s="465"/>
      <c r="G18" s="465">
        <f>SUM(C18:F18)</f>
        <v>0</v>
      </c>
      <c r="H18" s="480"/>
      <c r="I18" s="465">
        <f>G18*(1+H18)^(28/12)</f>
        <v>0</v>
      </c>
      <c r="J18" s="465"/>
      <c r="K18" s="465"/>
      <c r="L18" s="465"/>
      <c r="M18" s="465">
        <f>SUM(I18:L18)</f>
        <v>0</v>
      </c>
    </row>
    <row r="19" spans="1:13">
      <c r="A19" s="458">
        <f>IF(ISBLANK(B19),"",MAX(A$6:A18)+1)</f>
        <v>11</v>
      </c>
      <c r="B19" s="507" t="s">
        <v>500</v>
      </c>
      <c r="C19" s="465">
        <v>0</v>
      </c>
      <c r="D19" s="465"/>
      <c r="E19" s="465"/>
      <c r="F19" s="465"/>
      <c r="G19" s="465">
        <f>SUM(C19:F19)</f>
        <v>0</v>
      </c>
      <c r="H19" s="480"/>
      <c r="I19" s="465">
        <f>G19*(1+H19)^(28/12)</f>
        <v>0</v>
      </c>
      <c r="J19" s="465"/>
      <c r="K19" s="465"/>
      <c r="L19" s="465"/>
      <c r="M19" s="465">
        <f>SUM(I19:L19)</f>
        <v>0</v>
      </c>
    </row>
    <row r="20" spans="1:13">
      <c r="A20" s="458">
        <f>IF(ISBLANK(B20),"",MAX(A$6:A19)+1)</f>
        <v>12</v>
      </c>
      <c r="B20" s="507" t="s">
        <v>499</v>
      </c>
      <c r="C20" s="506">
        <v>0</v>
      </c>
      <c r="D20" s="506"/>
      <c r="E20" s="506"/>
      <c r="F20" s="506"/>
      <c r="G20" s="506">
        <f>SUM(C20:F20)</f>
        <v>0</v>
      </c>
      <c r="H20" s="480"/>
      <c r="I20" s="506">
        <f>G20*(1+H20)^(28/12)</f>
        <v>0</v>
      </c>
      <c r="J20" s="506"/>
      <c r="K20" s="506"/>
      <c r="L20" s="506"/>
      <c r="M20" s="506">
        <f>SUM(I20:L20)</f>
        <v>0</v>
      </c>
    </row>
    <row r="21" spans="1:13">
      <c r="A21" s="458">
        <f>IF(ISBLANK(B21),"",MAX(A$6:A20)+1)</f>
        <v>13</v>
      </c>
      <c r="B21" s="476" t="s">
        <v>498</v>
      </c>
      <c r="C21" s="505">
        <f>SUM(C17:C20)</f>
        <v>0</v>
      </c>
      <c r="D21" s="505"/>
      <c r="E21" s="505"/>
      <c r="F21" s="505">
        <f>SUM(F17:F20)</f>
        <v>0</v>
      </c>
      <c r="G21" s="505">
        <f>SUM(G17:G20)</f>
        <v>0</v>
      </c>
      <c r="H21" s="475"/>
      <c r="I21" s="505">
        <f>SUM(I17:I20)</f>
        <v>0</v>
      </c>
      <c r="J21" s="505">
        <f>SUM(J17:J20)</f>
        <v>0</v>
      </c>
      <c r="K21" s="505">
        <f>SUM(K17:K20)</f>
        <v>0</v>
      </c>
      <c r="L21" s="505">
        <f>SUM(L17:L20)</f>
        <v>0</v>
      </c>
      <c r="M21" s="505">
        <f>SUM(M17:M20)</f>
        <v>0</v>
      </c>
    </row>
    <row r="22" spans="1:13">
      <c r="A22" s="458" t="str">
        <f>IF(ISBLANK(B22),"",MAX(A$6:A21)+1)</f>
        <v/>
      </c>
      <c r="B22" s="496"/>
      <c r="C22" s="504"/>
      <c r="D22" s="504"/>
      <c r="E22" s="504"/>
      <c r="F22" s="504"/>
      <c r="G22" s="504"/>
      <c r="H22" s="475"/>
      <c r="I22" s="504"/>
      <c r="J22" s="504"/>
      <c r="K22" s="504"/>
      <c r="L22" s="504"/>
      <c r="M22" s="504"/>
    </row>
    <row r="23" spans="1:13">
      <c r="A23" s="458">
        <f>IF(ISBLANK(B23),"",MAX(A$6:A22)+1)</f>
        <v>14</v>
      </c>
      <c r="B23" s="472" t="s">
        <v>497</v>
      </c>
      <c r="C23" s="498">
        <v>127132037.69018357</v>
      </c>
      <c r="D23" s="497">
        <v>-18854857.18</v>
      </c>
      <c r="E23" s="498"/>
      <c r="F23" s="498"/>
      <c r="G23" s="497">
        <f t="shared" ref="G23:G37" si="0">SUM(C23:F23)</f>
        <v>108277180.51018357</v>
      </c>
      <c r="H23" s="480">
        <v>2.2058288256380676E-2</v>
      </c>
      <c r="I23" s="497">
        <f t="shared" ref="I23:I29" si="1">G23*(1+H23)^(28/12)</f>
        <v>113932288.80731113</v>
      </c>
      <c r="J23" s="498"/>
      <c r="K23" s="498"/>
      <c r="L23" s="498"/>
      <c r="M23" s="497">
        <f t="shared" ref="M23:M35" si="2">SUM(I23:L23)</f>
        <v>113932288.80731113</v>
      </c>
    </row>
    <row r="24" spans="1:13">
      <c r="A24" s="458">
        <f>IF(ISBLANK(B24),"",MAX(A$6:A23)+1)</f>
        <v>15</v>
      </c>
      <c r="B24" s="496" t="s">
        <v>496</v>
      </c>
      <c r="C24" s="465">
        <v>24319869.025746707</v>
      </c>
      <c r="D24" s="465"/>
      <c r="E24" s="465"/>
      <c r="F24" s="465"/>
      <c r="G24" s="465">
        <f t="shared" si="0"/>
        <v>24319869.025746707</v>
      </c>
      <c r="H24" s="480">
        <v>2.3221538863637203E-2</v>
      </c>
      <c r="I24" s="465">
        <f t="shared" si="1"/>
        <v>25658059.22110616</v>
      </c>
      <c r="J24" s="465"/>
      <c r="K24" s="465"/>
      <c r="L24" s="465"/>
      <c r="M24" s="465">
        <f t="shared" si="2"/>
        <v>25658059.22110616</v>
      </c>
    </row>
    <row r="25" spans="1:13">
      <c r="A25" s="458">
        <f>IF(ISBLANK(B25),"",MAX(A$6:A24)+1)</f>
        <v>16</v>
      </c>
      <c r="B25" s="496" t="s">
        <v>495</v>
      </c>
      <c r="C25" s="465">
        <v>83321444.144423828</v>
      </c>
      <c r="D25" s="465"/>
      <c r="E25" s="465"/>
      <c r="F25" s="465"/>
      <c r="G25" s="465">
        <f t="shared" si="0"/>
        <v>83321444.144423828</v>
      </c>
      <c r="H25" s="480">
        <v>2.3221538863637203E-2</v>
      </c>
      <c r="I25" s="465">
        <f t="shared" si="1"/>
        <v>87906170.299783334</v>
      </c>
      <c r="J25" s="465"/>
      <c r="K25" s="465"/>
      <c r="L25" s="465"/>
      <c r="M25" s="465">
        <f t="shared" si="2"/>
        <v>87906170.299783334</v>
      </c>
    </row>
    <row r="26" spans="1:13">
      <c r="A26" s="458">
        <f>IF(ISBLANK(B26),"",MAX(A$6:A25)+1)</f>
        <v>17</v>
      </c>
      <c r="B26" s="496" t="s">
        <v>494</v>
      </c>
      <c r="C26" s="465">
        <v>46156575.140734799</v>
      </c>
      <c r="D26" s="465"/>
      <c r="E26" s="465"/>
      <c r="F26" s="465"/>
      <c r="G26" s="465">
        <f t="shared" si="0"/>
        <v>46156575.140734799</v>
      </c>
      <c r="H26" s="480">
        <v>2.4518113913641004E-2</v>
      </c>
      <c r="I26" s="465">
        <f t="shared" si="1"/>
        <v>48840421.806414381</v>
      </c>
      <c r="J26" s="465"/>
      <c r="K26" s="465"/>
      <c r="L26" s="465"/>
      <c r="M26" s="465">
        <f t="shared" si="2"/>
        <v>48840421.806414381</v>
      </c>
    </row>
    <row r="27" spans="1:13">
      <c r="A27" s="458">
        <f>IF(ISBLANK(B27),"",MAX(A$6:A26)+1)</f>
        <v>18</v>
      </c>
      <c r="B27" s="496" t="s">
        <v>493</v>
      </c>
      <c r="C27" s="465">
        <v>4015681.2075902633</v>
      </c>
      <c r="D27" s="465"/>
      <c r="E27" s="465"/>
      <c r="F27" s="465"/>
      <c r="G27" s="465">
        <f t="shared" si="0"/>
        <v>4015681.2075902633</v>
      </c>
      <c r="H27" s="480">
        <v>2.4518113913641004E-2</v>
      </c>
      <c r="I27" s="465">
        <f t="shared" si="1"/>
        <v>4249179.3080572495</v>
      </c>
      <c r="J27" s="465"/>
      <c r="K27" s="465"/>
      <c r="L27" s="465"/>
      <c r="M27" s="465">
        <f t="shared" si="2"/>
        <v>4249179.3080572495</v>
      </c>
    </row>
    <row r="28" spans="1:13">
      <c r="A28" s="458">
        <f>IF(ISBLANK(B28),"",MAX(A$6:A27)+1)</f>
        <v>19</v>
      </c>
      <c r="B28" s="496" t="s">
        <v>492</v>
      </c>
      <c r="C28" s="465">
        <v>0</v>
      </c>
      <c r="D28" s="465"/>
      <c r="E28" s="465"/>
      <c r="F28" s="465"/>
      <c r="G28" s="465">
        <f t="shared" si="0"/>
        <v>0</v>
      </c>
      <c r="H28" s="480"/>
      <c r="I28" s="465">
        <f t="shared" si="1"/>
        <v>0</v>
      </c>
      <c r="J28" s="465"/>
      <c r="K28" s="465"/>
      <c r="L28" s="465"/>
      <c r="M28" s="465">
        <f t="shared" si="2"/>
        <v>0</v>
      </c>
    </row>
    <row r="29" spans="1:13">
      <c r="A29" s="458">
        <f>IF(ISBLANK(B29),"",MAX(A$6:A28)+1)</f>
        <v>20</v>
      </c>
      <c r="B29" s="496" t="s">
        <v>491</v>
      </c>
      <c r="C29" s="465">
        <v>124099219.17215073</v>
      </c>
      <c r="D29" s="465"/>
      <c r="E29" s="465"/>
      <c r="F29" s="465"/>
      <c r="G29" s="465">
        <f t="shared" si="0"/>
        <v>124099219.17215073</v>
      </c>
      <c r="H29" s="480">
        <v>3.0173455755267975E-2</v>
      </c>
      <c r="I29" s="465">
        <f t="shared" si="1"/>
        <v>133012731.28494009</v>
      </c>
      <c r="J29" s="465"/>
      <c r="K29" s="465"/>
      <c r="L29" s="465"/>
      <c r="M29" s="465">
        <f t="shared" si="2"/>
        <v>133012731.28494009</v>
      </c>
    </row>
    <row r="30" spans="1:13">
      <c r="A30" s="458">
        <f>IF(ISBLANK(B30),"",MAX(A$6:A29)+1)</f>
        <v>21</v>
      </c>
      <c r="B30" s="496" t="s">
        <v>75</v>
      </c>
      <c r="C30" s="468">
        <v>341356195.95999998</v>
      </c>
      <c r="D30" s="465">
        <v>-42298712.619999997</v>
      </c>
      <c r="E30" s="465">
        <v>-5438518.1342967749</v>
      </c>
      <c r="F30" s="465">
        <v>0</v>
      </c>
      <c r="G30" s="468">
        <f t="shared" si="0"/>
        <v>293618965.2057032</v>
      </c>
      <c r="H30" s="480"/>
      <c r="I30" s="468">
        <v>399268794.73172241</v>
      </c>
      <c r="J30" s="503" t="s">
        <v>490</v>
      </c>
      <c r="K30" s="503"/>
      <c r="L30" s="465"/>
      <c r="M30" s="468">
        <f t="shared" si="2"/>
        <v>399268794.73172241</v>
      </c>
    </row>
    <row r="31" spans="1:13">
      <c r="A31" s="458">
        <f>IF(ISBLANK(B31),"",MAX(A$6:A30)+1)</f>
        <v>22</v>
      </c>
      <c r="B31" s="496" t="s">
        <v>384</v>
      </c>
      <c r="C31" s="465">
        <v>75292958.060000002</v>
      </c>
      <c r="D31" s="465"/>
      <c r="E31" s="465"/>
      <c r="F31" s="465">
        <v>-6449028.8199709654</v>
      </c>
      <c r="G31" s="465">
        <f t="shared" si="0"/>
        <v>68843929.240029037</v>
      </c>
      <c r="H31" s="480"/>
      <c r="I31" s="465">
        <v>92202250.778924987</v>
      </c>
      <c r="J31" s="503"/>
      <c r="K31" s="503" t="s">
        <v>490</v>
      </c>
      <c r="L31" s="465"/>
      <c r="M31" s="465">
        <f t="shared" si="2"/>
        <v>92202250.778924987</v>
      </c>
    </row>
    <row r="32" spans="1:13">
      <c r="A32" s="458">
        <f>IF(ISBLANK(B32),"",MAX(A$6:A31)+1)</f>
        <v>23</v>
      </c>
      <c r="B32" s="502" t="s">
        <v>489</v>
      </c>
      <c r="C32" s="468">
        <v>43150399.323406145</v>
      </c>
      <c r="D32" s="465"/>
      <c r="E32" s="465"/>
      <c r="F32" s="465"/>
      <c r="G32" s="468">
        <f t="shared" si="0"/>
        <v>43150399.323406145</v>
      </c>
      <c r="H32" s="480"/>
      <c r="I32" s="468">
        <f>G32*(1+H32)^(28/12)</f>
        <v>43150399.323406145</v>
      </c>
      <c r="J32" s="465"/>
      <c r="K32" s="465"/>
      <c r="L32" s="465"/>
      <c r="M32" s="468">
        <f t="shared" si="2"/>
        <v>43150399.323406145</v>
      </c>
    </row>
    <row r="33" spans="1:15">
      <c r="A33" s="458">
        <f>IF(ISBLANK(B33),"",MAX(A$6:A32)+1)</f>
        <v>24</v>
      </c>
      <c r="B33" s="496" t="s">
        <v>488</v>
      </c>
      <c r="C33" s="468">
        <v>12818324.85102915</v>
      </c>
      <c r="D33" s="465"/>
      <c r="E33" s="465"/>
      <c r="F33" s="465"/>
      <c r="G33" s="468">
        <f t="shared" si="0"/>
        <v>12818324.85102915</v>
      </c>
      <c r="H33" s="501">
        <v>0</v>
      </c>
      <c r="I33" s="468">
        <f>G33*(1+H33)^(28/12)</f>
        <v>12818324.85102915</v>
      </c>
      <c r="J33" s="465"/>
      <c r="K33" s="465"/>
      <c r="L33" s="465"/>
      <c r="M33" s="468">
        <f t="shared" si="2"/>
        <v>12818324.85102915</v>
      </c>
    </row>
    <row r="34" spans="1:15">
      <c r="A34" s="458">
        <f>IF(ISBLANK(B34),"",MAX(A$6:A33)+1)</f>
        <v>25</v>
      </c>
      <c r="B34" s="467" t="s">
        <v>487</v>
      </c>
      <c r="C34" s="465">
        <v>0</v>
      </c>
      <c r="D34" s="465"/>
      <c r="E34" s="465"/>
      <c r="F34" s="465"/>
      <c r="G34" s="465">
        <f t="shared" si="0"/>
        <v>0</v>
      </c>
      <c r="H34" s="480"/>
      <c r="I34" s="465">
        <f>G34*(1+H34)^(28/12)</f>
        <v>0</v>
      </c>
      <c r="J34" s="465"/>
      <c r="K34" s="465"/>
      <c r="L34" s="465"/>
      <c r="M34" s="465">
        <f t="shared" si="2"/>
        <v>0</v>
      </c>
    </row>
    <row r="35" spans="1:15">
      <c r="A35" s="458">
        <f>IF(ISBLANK(B35),"",MAX(A$6:A34)+1)</f>
        <v>26</v>
      </c>
      <c r="B35" s="496" t="s">
        <v>486</v>
      </c>
      <c r="C35" s="465">
        <v>57992756.224727258</v>
      </c>
      <c r="D35" s="465"/>
      <c r="E35" s="465"/>
      <c r="F35" s="465"/>
      <c r="G35" s="465">
        <f t="shared" si="0"/>
        <v>57992756.224727258</v>
      </c>
      <c r="H35" s="480">
        <v>8.69009851137581E-3</v>
      </c>
      <c r="I35" s="465">
        <f>G35*(1+H35)^(28/12)</f>
        <v>59175488.444326468</v>
      </c>
      <c r="J35" s="465"/>
      <c r="K35" s="465"/>
      <c r="L35" s="465"/>
      <c r="M35" s="465">
        <f t="shared" si="2"/>
        <v>59175488.444326468</v>
      </c>
    </row>
    <row r="36" spans="1:15">
      <c r="A36" s="458">
        <f>IF(ISBLANK(B36),"",MAX(A$6:A35)+1)</f>
        <v>27</v>
      </c>
      <c r="B36" s="496" t="s">
        <v>485</v>
      </c>
      <c r="C36" s="468">
        <v>84057444.08153142</v>
      </c>
      <c r="D36" s="465"/>
      <c r="E36" s="465"/>
      <c r="F36" s="465"/>
      <c r="G36" s="468">
        <f t="shared" si="0"/>
        <v>84057444.08153142</v>
      </c>
      <c r="H36" s="480"/>
      <c r="I36" s="468">
        <v>74132421.345279619</v>
      </c>
      <c r="J36" s="465"/>
      <c r="K36" s="465"/>
      <c r="L36" s="465"/>
      <c r="M36" s="468">
        <f>I36</f>
        <v>74132421.345279619</v>
      </c>
    </row>
    <row r="37" spans="1:15">
      <c r="A37" s="458">
        <f>IF(ISBLANK(B37),"",MAX(A$6:A36)+1)</f>
        <v>28</v>
      </c>
      <c r="B37" s="467" t="s">
        <v>484</v>
      </c>
      <c r="C37" s="465">
        <v>-51808800.905295342</v>
      </c>
      <c r="D37" s="465"/>
      <c r="E37" s="465"/>
      <c r="F37" s="465"/>
      <c r="G37" s="465">
        <f t="shared" si="0"/>
        <v>-51808800.905295342</v>
      </c>
      <c r="H37" s="480"/>
      <c r="I37" s="468">
        <v>-58908382.197239473</v>
      </c>
      <c r="J37" s="465"/>
      <c r="K37" s="465"/>
      <c r="L37" s="465"/>
      <c r="M37" s="468">
        <f>I37</f>
        <v>-58908382.197239473</v>
      </c>
      <c r="N37" s="456"/>
    </row>
    <row r="38" spans="1:15">
      <c r="A38" s="458">
        <f>IF(ISBLANK(B38),"",MAX(A$6:A37)+1)</f>
        <v>29</v>
      </c>
      <c r="B38" s="476" t="s">
        <v>483</v>
      </c>
      <c r="C38" s="499">
        <f>SUM(C21:C37)</f>
        <v>971904103.97622836</v>
      </c>
      <c r="D38" s="499">
        <f>SUM(D21:D37)</f>
        <v>-61153569.799999997</v>
      </c>
      <c r="E38" s="500">
        <f>SUM(E21:E37)</f>
        <v>-5438518.1342967749</v>
      </c>
      <c r="F38" s="500">
        <f>SUM(F21:F37)</f>
        <v>-6449028.8199709654</v>
      </c>
      <c r="G38" s="499">
        <f>SUM(G21:G37)</f>
        <v>898862987.22196066</v>
      </c>
      <c r="H38" s="475"/>
      <c r="I38" s="499">
        <f>SUM(I21:I37)</f>
        <v>1035438148.0050617</v>
      </c>
      <c r="J38" s="500">
        <f>SUM(J21:J37)</f>
        <v>0</v>
      </c>
      <c r="K38" s="500">
        <f>SUM(K21:K37)</f>
        <v>0</v>
      </c>
      <c r="L38" s="500">
        <f>SUM(L21:L37)</f>
        <v>0</v>
      </c>
      <c r="M38" s="499">
        <f>SUM(M21:M37)</f>
        <v>1035438148.0050617</v>
      </c>
    </row>
    <row r="39" spans="1:15">
      <c r="A39" s="458" t="str">
        <f>IF(ISBLANK(B39),"",MAX(A$6:A38)+1)</f>
        <v/>
      </c>
      <c r="B39" s="467"/>
      <c r="C39" s="494"/>
      <c r="D39" s="494"/>
      <c r="E39" s="494"/>
      <c r="F39" s="494"/>
      <c r="G39" s="494"/>
      <c r="H39" s="475"/>
      <c r="I39" s="494"/>
      <c r="J39" s="494"/>
      <c r="K39" s="494"/>
      <c r="L39" s="494"/>
      <c r="M39" s="494"/>
    </row>
    <row r="40" spans="1:15">
      <c r="A40" s="458">
        <f>IF(ISBLANK(B40),"",MAX(A$6:A39)+1)</f>
        <v>30</v>
      </c>
      <c r="B40" s="467" t="s">
        <v>482</v>
      </c>
      <c r="C40" s="497">
        <f>C12-C38</f>
        <v>366107475.09058082</v>
      </c>
      <c r="D40" s="498"/>
      <c r="E40" s="498"/>
      <c r="F40" s="498"/>
      <c r="G40" s="497">
        <f>G12-G38</f>
        <v>439148591.84484851</v>
      </c>
      <c r="H40" s="475"/>
      <c r="I40" s="497">
        <f>I12-I38</f>
        <v>348529605.35329139</v>
      </c>
      <c r="J40" s="498"/>
      <c r="K40" s="498"/>
      <c r="L40" s="498"/>
      <c r="M40" s="497">
        <f>M12-M38</f>
        <v>348529605.35329139</v>
      </c>
    </row>
    <row r="41" spans="1:15">
      <c r="A41" s="458" t="str">
        <f>IF(ISBLANK(B41),"",MAX(A$6:A40)+1)</f>
        <v/>
      </c>
      <c r="B41" s="496"/>
      <c r="C41" s="495"/>
      <c r="D41" s="495"/>
      <c r="E41" s="495"/>
      <c r="F41" s="495"/>
      <c r="G41" s="495"/>
      <c r="H41" s="475"/>
      <c r="I41" s="495"/>
      <c r="J41" s="495"/>
      <c r="K41" s="495"/>
      <c r="L41" s="495"/>
      <c r="M41" s="495"/>
    </row>
    <row r="42" spans="1:15">
      <c r="A42" s="458">
        <f>IF(ISBLANK(B42),"",MAX(A$6:A41)+1)</f>
        <v>31</v>
      </c>
      <c r="B42" s="467" t="s">
        <v>481</v>
      </c>
      <c r="C42" s="493">
        <f>C54</f>
        <v>5203693617.2019539</v>
      </c>
      <c r="D42" s="494"/>
      <c r="E42" s="494"/>
      <c r="F42" s="494"/>
      <c r="G42" s="493">
        <f>G54</f>
        <v>5138329714.250844</v>
      </c>
      <c r="H42" s="475"/>
      <c r="I42" s="493">
        <f>I54</f>
        <v>5270759871.915473</v>
      </c>
      <c r="J42" s="494"/>
      <c r="K42" s="494"/>
      <c r="L42" s="494"/>
      <c r="M42" s="493">
        <f>M54</f>
        <v>5517393205.705946</v>
      </c>
    </row>
    <row r="43" spans="1:15">
      <c r="A43" s="458" t="str">
        <f>IF(ISBLANK(B43),"",MAX(A$6:A42)+1)</f>
        <v/>
      </c>
      <c r="B43" s="467"/>
      <c r="C43" s="467"/>
      <c r="D43" s="467"/>
      <c r="E43" s="467"/>
      <c r="F43" s="467"/>
      <c r="G43" s="467"/>
      <c r="H43" s="475"/>
      <c r="I43" s="467"/>
      <c r="J43" s="467"/>
      <c r="K43" s="467"/>
      <c r="L43" s="467"/>
      <c r="M43" s="467"/>
    </row>
    <row r="44" spans="1:15">
      <c r="A44" s="458">
        <f>IF(ISBLANK(B44),"",MAX(A$6:A43)+1)</f>
        <v>32</v>
      </c>
      <c r="B44" s="467" t="s">
        <v>480</v>
      </c>
      <c r="C44" s="492">
        <f>C40/C42</f>
        <v>7.0355309520977946E-2</v>
      </c>
      <c r="D44" s="491"/>
      <c r="E44" s="491"/>
      <c r="F44" s="491"/>
      <c r="G44" s="491">
        <f>G40/G42</f>
        <v>8.5465241871672162E-2</v>
      </c>
      <c r="H44" s="475"/>
      <c r="I44" s="491">
        <f>I40/I42</f>
        <v>6.6125115509508212E-2</v>
      </c>
      <c r="J44" s="491"/>
      <c r="K44" s="491"/>
      <c r="L44" s="491"/>
      <c r="M44" s="491">
        <f>M40/M42</f>
        <v>6.3169252645044596E-2</v>
      </c>
    </row>
    <row r="45" spans="1:15">
      <c r="A45" s="458" t="str">
        <f>IF(ISBLANK(B45),"",MAX(A$6:A44)+1)</f>
        <v/>
      </c>
      <c r="B45" s="467"/>
      <c r="C45" s="467"/>
      <c r="D45" s="467"/>
      <c r="E45" s="467"/>
      <c r="F45" s="467"/>
      <c r="G45" s="467"/>
      <c r="H45" s="475"/>
      <c r="I45" s="467"/>
      <c r="J45" s="467"/>
      <c r="K45" s="467"/>
      <c r="L45" s="467"/>
      <c r="M45" s="467"/>
    </row>
    <row r="46" spans="1:15">
      <c r="A46" s="458">
        <f>IF(ISBLANK(B46),"",MAX(A$6:A45)+1)</f>
        <v>33</v>
      </c>
      <c r="B46" s="467" t="s">
        <v>479</v>
      </c>
      <c r="C46" s="467"/>
      <c r="D46" s="467"/>
      <c r="E46" s="467"/>
      <c r="F46" s="467"/>
      <c r="G46" s="467"/>
      <c r="H46" s="475"/>
      <c r="I46" s="467"/>
      <c r="J46" s="467"/>
      <c r="K46" s="467"/>
      <c r="L46" s="467"/>
      <c r="M46" s="467"/>
    </row>
    <row r="47" spans="1:15">
      <c r="A47" s="458">
        <f>IF(ISBLANK(B47),"",MAX(A$6:A46)+1)</f>
        <v>34</v>
      </c>
      <c r="B47" s="490" t="s">
        <v>478</v>
      </c>
      <c r="C47" s="469">
        <f>C62</f>
        <v>10567150332.031586</v>
      </c>
      <c r="D47" s="470">
        <f>D62</f>
        <v>0</v>
      </c>
      <c r="E47" s="470">
        <f>E62</f>
        <v>-43086547.452637523</v>
      </c>
      <c r="F47" s="470">
        <f>F62</f>
        <v>-32493590.70949842</v>
      </c>
      <c r="G47" s="469">
        <f>G62</f>
        <v>10491570193.86945</v>
      </c>
      <c r="H47" s="475"/>
      <c r="I47" s="469">
        <f>I62</f>
        <v>11427754208.041882</v>
      </c>
      <c r="J47" s="470">
        <f>J62</f>
        <v>170075026.29643583</v>
      </c>
      <c r="K47" s="470">
        <f>K62</f>
        <v>162226501.42875069</v>
      </c>
      <c r="L47" s="470">
        <f>L62</f>
        <v>0</v>
      </c>
      <c r="M47" s="469">
        <f>M62</f>
        <v>11760055735.767067</v>
      </c>
      <c r="N47" s="456"/>
      <c r="O47" s="34"/>
    </row>
    <row r="48" spans="1:15">
      <c r="A48" s="458">
        <f>IF(ISBLANK(B48),"",MAX(A$6:A47)+1)</f>
        <v>35</v>
      </c>
      <c r="B48" s="490" t="s">
        <v>477</v>
      </c>
      <c r="C48" s="465">
        <f>C70</f>
        <v>-4242911054.3971</v>
      </c>
      <c r="D48" s="465">
        <f>D70</f>
        <v>0</v>
      </c>
      <c r="E48" s="465">
        <f>E70</f>
        <v>2800433.4436958949</v>
      </c>
      <c r="F48" s="465">
        <f>F70</f>
        <v>2801052.512056177</v>
      </c>
      <c r="G48" s="465">
        <f>G70</f>
        <v>-4237309568.4413481</v>
      </c>
      <c r="H48" s="475"/>
      <c r="I48" s="468">
        <f>I70</f>
        <v>-5173194217.8279486</v>
      </c>
      <c r="J48" s="465">
        <f>J70</f>
        <v>-26949739.940672945</v>
      </c>
      <c r="K48" s="465">
        <f>K70</f>
        <v>-36667721.805506274</v>
      </c>
      <c r="L48" s="465">
        <f>L70</f>
        <v>0</v>
      </c>
      <c r="M48" s="468">
        <f>M70</f>
        <v>-5236811679.5741282</v>
      </c>
      <c r="N48" s="456"/>
      <c r="O48" s="34"/>
    </row>
    <row r="49" spans="1:15">
      <c r="A49" s="458">
        <f>IF(ISBLANK(B49),"",MAX(A$6:A47)+1)</f>
        <v>35</v>
      </c>
      <c r="B49" s="472" t="s">
        <v>476</v>
      </c>
      <c r="C49" s="468">
        <f t="shared" ref="C49:G50" si="3">C104</f>
        <v>-23695575.657928072</v>
      </c>
      <c r="D49" s="465">
        <f t="shared" si="3"/>
        <v>0</v>
      </c>
      <c r="E49" s="465">
        <f t="shared" si="3"/>
        <v>0</v>
      </c>
      <c r="F49" s="465">
        <f t="shared" si="3"/>
        <v>0</v>
      </c>
      <c r="G49" s="468">
        <f t="shared" si="3"/>
        <v>-23695575.657928072</v>
      </c>
      <c r="H49" s="475"/>
      <c r="I49" s="468">
        <f t="shared" ref="I49:M50" si="4">I104</f>
        <v>-23695575.657928072</v>
      </c>
      <c r="J49" s="465">
        <f t="shared" si="4"/>
        <v>0</v>
      </c>
      <c r="K49" s="465">
        <f t="shared" si="4"/>
        <v>0</v>
      </c>
      <c r="L49" s="465">
        <f t="shared" si="4"/>
        <v>0</v>
      </c>
      <c r="M49" s="468">
        <f t="shared" si="4"/>
        <v>-23695575.657928072</v>
      </c>
      <c r="N49" s="456"/>
      <c r="O49" s="34"/>
    </row>
    <row r="50" spans="1:15">
      <c r="A50" s="458">
        <f>IF(ISBLANK(B50),"",MAX(A$6:A48)+1)</f>
        <v>36</v>
      </c>
      <c r="B50" s="467" t="s">
        <v>475</v>
      </c>
      <c r="C50" s="468">
        <f t="shared" si="3"/>
        <v>281073578.47439861</v>
      </c>
      <c r="D50" s="465">
        <f t="shared" si="3"/>
        <v>0</v>
      </c>
      <c r="E50" s="465">
        <f t="shared" si="3"/>
        <v>0</v>
      </c>
      <c r="F50" s="465">
        <f t="shared" si="3"/>
        <v>0</v>
      </c>
      <c r="G50" s="468">
        <f t="shared" si="3"/>
        <v>281073578.47439861</v>
      </c>
      <c r="H50" s="475"/>
      <c r="I50" s="468">
        <f t="shared" si="4"/>
        <v>281073578.47439861</v>
      </c>
      <c r="J50" s="465">
        <f t="shared" si="4"/>
        <v>0</v>
      </c>
      <c r="K50" s="465">
        <f t="shared" si="4"/>
        <v>0</v>
      </c>
      <c r="L50" s="465">
        <f t="shared" si="4"/>
        <v>0</v>
      </c>
      <c r="M50" s="468">
        <f t="shared" si="4"/>
        <v>281073578.47439861</v>
      </c>
      <c r="N50" s="456"/>
      <c r="O50" s="34"/>
    </row>
    <row r="51" spans="1:15">
      <c r="A51" s="458">
        <f>IF(ISBLANK(B51),"",MAX(A$6:A50)+1)</f>
        <v>37</v>
      </c>
      <c r="B51" s="467" t="s">
        <v>474</v>
      </c>
      <c r="C51" s="468">
        <f>C94</f>
        <v>-1417003604.7176015</v>
      </c>
      <c r="D51" s="465">
        <f>D94</f>
        <v>0</v>
      </c>
      <c r="E51" s="468">
        <f>E94</f>
        <v>2798356.0552379121</v>
      </c>
      <c r="F51" s="465">
        <f>F94</f>
        <v>1816393.2000356747</v>
      </c>
      <c r="G51" s="468">
        <f>G94</f>
        <v>-1412388855.4623277</v>
      </c>
      <c r="H51" s="475"/>
      <c r="I51" s="468">
        <f>I94</f>
        <v>-1280258062.5835309</v>
      </c>
      <c r="J51" s="468">
        <f>J94</f>
        <v>-8820726.9787761793</v>
      </c>
      <c r="K51" s="468">
        <f>K94</f>
        <v>-13230005.209756112</v>
      </c>
      <c r="L51" s="465">
        <f>L94</f>
        <v>0</v>
      </c>
      <c r="M51" s="468">
        <f>M94</f>
        <v>-1302308794.7720635</v>
      </c>
      <c r="N51" s="456"/>
      <c r="O51" s="34"/>
    </row>
    <row r="52" spans="1:15">
      <c r="A52" s="458">
        <f>IF(ISBLANK(B52),"",MAX(A$6:A51)+1)</f>
        <v>38</v>
      </c>
      <c r="B52" s="467" t="s">
        <v>473</v>
      </c>
      <c r="C52" s="465">
        <f t="shared" ref="C52:G53" si="5">C106</f>
        <v>145303204.9988502</v>
      </c>
      <c r="D52" s="465">
        <f t="shared" si="5"/>
        <v>0</v>
      </c>
      <c r="E52" s="465">
        <f t="shared" si="5"/>
        <v>0</v>
      </c>
      <c r="F52" s="465">
        <f t="shared" si="5"/>
        <v>0</v>
      </c>
      <c r="G52" s="465">
        <f t="shared" si="5"/>
        <v>145303204.9988502</v>
      </c>
      <c r="H52" s="475"/>
      <c r="I52" s="465">
        <f t="shared" ref="I52:M53" si="6">I106</f>
        <v>145303204.9988502</v>
      </c>
      <c r="J52" s="465">
        <f t="shared" si="6"/>
        <v>0</v>
      </c>
      <c r="K52" s="465">
        <f t="shared" si="6"/>
        <v>0</v>
      </c>
      <c r="L52" s="465">
        <f t="shared" si="6"/>
        <v>0</v>
      </c>
      <c r="M52" s="465">
        <f t="shared" si="6"/>
        <v>145303204.9988502</v>
      </c>
    </row>
    <row r="53" spans="1:15">
      <c r="A53" s="458">
        <f>IF(ISBLANK(B53),"",MAX(A$6:A52)+1)</f>
        <v>39</v>
      </c>
      <c r="B53" s="467" t="s">
        <v>472</v>
      </c>
      <c r="C53" s="465">
        <f t="shared" si="5"/>
        <v>-106223263.53024991</v>
      </c>
      <c r="D53" s="465">
        <f t="shared" si="5"/>
        <v>0</v>
      </c>
      <c r="E53" s="465">
        <f t="shared" si="5"/>
        <v>0</v>
      </c>
      <c r="F53" s="465">
        <f t="shared" si="5"/>
        <v>0</v>
      </c>
      <c r="G53" s="465">
        <f t="shared" si="5"/>
        <v>-106223263.53024991</v>
      </c>
      <c r="H53" s="475"/>
      <c r="I53" s="465">
        <f t="shared" si="6"/>
        <v>-106223263.53024991</v>
      </c>
      <c r="J53" s="465">
        <f t="shared" si="6"/>
        <v>0</v>
      </c>
      <c r="K53" s="465">
        <f t="shared" si="6"/>
        <v>0</v>
      </c>
      <c r="L53" s="465">
        <f t="shared" si="6"/>
        <v>0</v>
      </c>
      <c r="M53" s="465">
        <f t="shared" si="6"/>
        <v>-106223263.53024991</v>
      </c>
    </row>
    <row r="54" spans="1:15" ht="15.75" thickBot="1">
      <c r="A54" s="458">
        <f>IF(ISBLANK(B54),"",MAX(A$6:A53)+1)</f>
        <v>40</v>
      </c>
      <c r="B54" s="489" t="s">
        <v>461</v>
      </c>
      <c r="C54" s="487">
        <f>SUM(C47:C53)</f>
        <v>5203693617.2019539</v>
      </c>
      <c r="D54" s="488">
        <f>SUM(D47:D53)</f>
        <v>0</v>
      </c>
      <c r="E54" s="487">
        <f>SUM(E47:E53)</f>
        <v>-37487757.953703716</v>
      </c>
      <c r="F54" s="488">
        <f>SUM(F47:F53)</f>
        <v>-27876144.997406568</v>
      </c>
      <c r="G54" s="487">
        <f>SUM(G47:G53)</f>
        <v>5138329714.250844</v>
      </c>
      <c r="H54" s="475"/>
      <c r="I54" s="487">
        <f>SUM(I47:I53)</f>
        <v>5270759871.915473</v>
      </c>
      <c r="J54" s="487">
        <f>SUM(J47:J53)</f>
        <v>134304559.37698671</v>
      </c>
      <c r="K54" s="487">
        <f>SUM(K47:K53)</f>
        <v>112328774.41348831</v>
      </c>
      <c r="L54" s="488">
        <f>SUM(L47:L53)</f>
        <v>0</v>
      </c>
      <c r="M54" s="487">
        <f>SUM(M47:M53)</f>
        <v>5517393205.705946</v>
      </c>
    </row>
    <row r="55" spans="1:15" ht="15.75" thickTop="1">
      <c r="A55" s="458" t="str">
        <f>IF(ISBLANK(B55),"",MAX(A$6:A54)+1)</f>
        <v/>
      </c>
      <c r="B55" s="482"/>
      <c r="C55" s="482"/>
      <c r="D55" s="482"/>
      <c r="E55" s="482"/>
      <c r="F55" s="482"/>
      <c r="G55" s="482"/>
      <c r="H55" s="486"/>
      <c r="I55" s="482"/>
      <c r="J55" s="482"/>
      <c r="K55" s="482"/>
      <c r="L55" s="482"/>
      <c r="M55" s="482"/>
    </row>
    <row r="56" spans="1:15">
      <c r="A56" s="458">
        <f>IF(ISBLANK(B56),"",MAX(A$6:A55)+1)</f>
        <v>41</v>
      </c>
      <c r="B56" s="481" t="s">
        <v>321</v>
      </c>
      <c r="C56" s="482"/>
      <c r="D56" s="482"/>
      <c r="E56" s="482"/>
      <c r="F56" s="482"/>
      <c r="G56" s="482"/>
      <c r="H56" s="486"/>
      <c r="I56" s="482"/>
      <c r="J56" s="482"/>
      <c r="K56" s="482"/>
      <c r="L56" s="482"/>
      <c r="M56" s="482"/>
    </row>
    <row r="57" spans="1:15">
      <c r="A57" s="458">
        <f>IF(ISBLANK(B57),"",MAX(A$6:A56)+1)</f>
        <v>42</v>
      </c>
      <c r="B57" s="479" t="s">
        <v>466</v>
      </c>
      <c r="C57" s="470">
        <v>4226607969.3040905</v>
      </c>
      <c r="D57" s="470"/>
      <c r="E57" s="470"/>
      <c r="F57" s="470"/>
      <c r="G57" s="470">
        <f>SUM(C57:F57)</f>
        <v>4226607969.3040905</v>
      </c>
      <c r="H57" s="484">
        <v>1.5006211864456276E-2</v>
      </c>
      <c r="I57" s="470">
        <v>4373337306.4057026</v>
      </c>
      <c r="J57" s="470"/>
      <c r="K57" s="470"/>
      <c r="L57" s="470"/>
      <c r="M57" s="470">
        <f>SUM(I57:L57)</f>
        <v>4373337306.4057026</v>
      </c>
    </row>
    <row r="58" spans="1:15">
      <c r="A58" s="458">
        <f>IF(ISBLANK(B58),"",MAX(A$6:A57)+1)</f>
        <v>43</v>
      </c>
      <c r="B58" s="479" t="s">
        <v>304</v>
      </c>
      <c r="C58" s="465">
        <v>1537389479.4362583</v>
      </c>
      <c r="D58" s="465"/>
      <c r="E58" s="465"/>
      <c r="F58" s="465"/>
      <c r="G58" s="465">
        <f>SUM(C58:F58)</f>
        <v>1537389479.4362583</v>
      </c>
      <c r="H58" s="485">
        <v>5.7703848240210798E-2</v>
      </c>
      <c r="I58" s="468">
        <v>1735183365.7944</v>
      </c>
      <c r="J58" s="465"/>
      <c r="K58" s="465"/>
      <c r="L58" s="465"/>
      <c r="M58" s="468">
        <f>SUM(I58:L58)</f>
        <v>1735183365.7944</v>
      </c>
    </row>
    <row r="59" spans="1:15">
      <c r="A59" s="458">
        <f>IF(ISBLANK(B59),"",MAX(A$6:A58)+1)</f>
        <v>44</v>
      </c>
      <c r="B59" s="479" t="s">
        <v>305</v>
      </c>
      <c r="C59" s="477">
        <v>3905799563.9733167</v>
      </c>
      <c r="D59" s="478"/>
      <c r="E59" s="478">
        <v>-43086547.452637523</v>
      </c>
      <c r="F59" s="478"/>
      <c r="G59" s="477">
        <f>SUM(C59:F59)</f>
        <v>3862713016.520679</v>
      </c>
      <c r="H59" s="485">
        <v>3.0927206976522292E-2</v>
      </c>
      <c r="I59" s="468">
        <v>4213913822.4465628</v>
      </c>
      <c r="J59" s="478">
        <v>170075026.29643583</v>
      </c>
      <c r="K59" s="478"/>
      <c r="L59" s="478"/>
      <c r="M59" s="477">
        <f>SUM(I59:L59)</f>
        <v>4383988848.7429981</v>
      </c>
    </row>
    <row r="60" spans="1:15">
      <c r="A60" s="458">
        <f>IF(ISBLANK(B60),"",MAX(A$6:A59)+1)</f>
        <v>45</v>
      </c>
      <c r="B60" s="479" t="s">
        <v>306</v>
      </c>
      <c r="C60" s="477">
        <v>381682360.51568586</v>
      </c>
      <c r="D60" s="478"/>
      <c r="E60" s="478"/>
      <c r="F60" s="478">
        <v>-32493590.70949842</v>
      </c>
      <c r="G60" s="477">
        <f>SUM(C60:F60)</f>
        <v>349188769.80618745</v>
      </c>
      <c r="H60" s="484">
        <v>0.16157434378051261</v>
      </c>
      <c r="I60" s="465">
        <v>446682537.10684574</v>
      </c>
      <c r="J60" s="478"/>
      <c r="K60" s="478">
        <v>162226501.42875069</v>
      </c>
      <c r="L60" s="478"/>
      <c r="M60" s="478">
        <f>SUM(I60:L60)</f>
        <v>608909038.53559637</v>
      </c>
    </row>
    <row r="61" spans="1:15">
      <c r="A61" s="458">
        <f>IF(ISBLANK(B61),"",MAX(A$6:A60)+1)</f>
        <v>46</v>
      </c>
      <c r="B61" s="479" t="s">
        <v>307</v>
      </c>
      <c r="C61" s="478">
        <v>515670958.80223441</v>
      </c>
      <c r="D61" s="478"/>
      <c r="E61" s="478"/>
      <c r="F61" s="478"/>
      <c r="G61" s="478">
        <f>SUM(C61:F61)</f>
        <v>515670958.80223441</v>
      </c>
      <c r="H61" s="484">
        <v>6.0398964202900807E-2</v>
      </c>
      <c r="I61" s="465">
        <v>658637176.28836942</v>
      </c>
      <c r="J61" s="478"/>
      <c r="K61" s="478"/>
      <c r="L61" s="478"/>
      <c r="M61" s="478">
        <f>SUM(I61:L61)</f>
        <v>658637176.28836942</v>
      </c>
    </row>
    <row r="62" spans="1:15">
      <c r="A62" s="458">
        <f>IF(ISBLANK(B62),"",MAX(A$6:A61)+1)</f>
        <v>47</v>
      </c>
      <c r="B62" s="476" t="s">
        <v>228</v>
      </c>
      <c r="C62" s="473">
        <f>SUM(C57:C61)</f>
        <v>10567150332.031586</v>
      </c>
      <c r="D62" s="474">
        <f>SUM(D57:D61)</f>
        <v>0</v>
      </c>
      <c r="E62" s="474">
        <f>SUM(E57:E61)</f>
        <v>-43086547.452637523</v>
      </c>
      <c r="F62" s="474">
        <f>SUM(F57:F61)</f>
        <v>-32493590.70949842</v>
      </c>
      <c r="G62" s="473">
        <f>SUM(G57:G61)</f>
        <v>10491570193.86945</v>
      </c>
      <c r="H62" s="475"/>
      <c r="I62" s="473">
        <f>SUM(I57:I61)</f>
        <v>11427754208.041882</v>
      </c>
      <c r="J62" s="474">
        <f>SUM(J57:J61)</f>
        <v>170075026.29643583</v>
      </c>
      <c r="K62" s="474">
        <f>SUM(K57:K61)</f>
        <v>162226501.42875069</v>
      </c>
      <c r="L62" s="474">
        <f>SUM(L57:L61)</f>
        <v>0</v>
      </c>
      <c r="M62" s="473">
        <f>SUM(M57:M61)</f>
        <v>11760055735.767067</v>
      </c>
    </row>
    <row r="63" spans="1:15">
      <c r="A63" s="458" t="str">
        <f>IF(ISBLANK(B63),"",MAX(A$6:A62)+1)</f>
        <v/>
      </c>
      <c r="B63" s="482"/>
      <c r="C63" s="483"/>
      <c r="D63" s="483"/>
      <c r="E63" s="483"/>
      <c r="F63" s="483"/>
      <c r="G63" s="483"/>
      <c r="H63" s="475"/>
      <c r="I63" s="483"/>
      <c r="J63" s="483"/>
      <c r="K63" s="483"/>
      <c r="L63" s="483"/>
      <c r="M63" s="483"/>
    </row>
    <row r="64" spans="1:15">
      <c r="A64" s="458">
        <f>IF(ISBLANK(B64),"",MAX(A$6:A63)+1)</f>
        <v>48</v>
      </c>
      <c r="B64" s="481" t="s">
        <v>471</v>
      </c>
      <c r="C64" s="482"/>
      <c r="D64" s="482"/>
      <c r="E64" s="482"/>
      <c r="F64" s="482"/>
      <c r="G64" s="482"/>
      <c r="H64" s="475"/>
      <c r="I64" s="482"/>
      <c r="J64" s="482"/>
      <c r="K64" s="482"/>
      <c r="L64" s="482"/>
      <c r="M64" s="482"/>
    </row>
    <row r="65" spans="1:13">
      <c r="A65" s="458">
        <f>IF(ISBLANK(B65),"",MAX(A$6:A64)+1)</f>
        <v>49</v>
      </c>
      <c r="B65" s="479" t="s">
        <v>466</v>
      </c>
      <c r="C65" s="470">
        <v>-1967130595.695049</v>
      </c>
      <c r="D65" s="470"/>
      <c r="E65" s="470"/>
      <c r="F65" s="470"/>
      <c r="G65" s="470">
        <f>SUM(C65:F65)</f>
        <v>-1967130595.695049</v>
      </c>
      <c r="H65" s="480"/>
      <c r="I65" s="470">
        <v>-2304556918.466495</v>
      </c>
      <c r="J65" s="470"/>
      <c r="K65" s="470"/>
      <c r="L65" s="470"/>
      <c r="M65" s="470">
        <f>SUM(I65:L65)</f>
        <v>-2304556918.466495</v>
      </c>
    </row>
    <row r="66" spans="1:13">
      <c r="A66" s="458">
        <f>IF(ISBLANK(B66),"",MAX(A$6:A65)+1)</f>
        <v>50</v>
      </c>
      <c r="B66" s="479" t="s">
        <v>304</v>
      </c>
      <c r="C66" s="465">
        <v>-503717591.12299544</v>
      </c>
      <c r="D66" s="465"/>
      <c r="E66" s="465"/>
      <c r="F66" s="465"/>
      <c r="G66" s="465">
        <f>SUM(C66:F66)</f>
        <v>-503717591.12299544</v>
      </c>
      <c r="H66" s="466"/>
      <c r="I66" s="468">
        <v>-586638640.69211459</v>
      </c>
      <c r="J66" s="465"/>
      <c r="K66" s="465"/>
      <c r="L66" s="465"/>
      <c r="M66" s="468">
        <f>SUM(I66:L66)</f>
        <v>-586638640.69211459</v>
      </c>
    </row>
    <row r="67" spans="1:13">
      <c r="A67" s="458">
        <f>IF(ISBLANK(B67),"",MAX(A$6:A66)+1)</f>
        <v>51</v>
      </c>
      <c r="B67" s="479" t="s">
        <v>305</v>
      </c>
      <c r="C67" s="478">
        <v>-1461014489.0522759</v>
      </c>
      <c r="D67" s="478"/>
      <c r="E67" s="478">
        <v>2800433.4436958949</v>
      </c>
      <c r="F67" s="478"/>
      <c r="G67" s="478">
        <f>SUM(C67:F67)</f>
        <v>-1458214055.6085801</v>
      </c>
      <c r="H67" s="466"/>
      <c r="I67" s="468">
        <v>-1765810076.1162992</v>
      </c>
      <c r="J67" s="478">
        <v>-26949739.940672945</v>
      </c>
      <c r="K67" s="478"/>
      <c r="L67" s="478"/>
      <c r="M67" s="477">
        <f>SUM(I67:L67)</f>
        <v>-1792759816.056972</v>
      </c>
    </row>
    <row r="68" spans="1:13">
      <c r="A68" s="458">
        <f>IF(ISBLANK(B68),"",MAX(A$6:A67)+1)</f>
        <v>52</v>
      </c>
      <c r="B68" s="479" t="s">
        <v>306</v>
      </c>
      <c r="C68" s="478">
        <v>-128663487.36185595</v>
      </c>
      <c r="D68" s="478"/>
      <c r="E68" s="478"/>
      <c r="F68" s="478">
        <v>2801052.512056177</v>
      </c>
      <c r="G68" s="478">
        <f>SUM(C68:F68)</f>
        <v>-125862434.84979978</v>
      </c>
      <c r="H68" s="466"/>
      <c r="I68" s="465">
        <v>-258015692.95561469</v>
      </c>
      <c r="J68" s="478"/>
      <c r="K68" s="478">
        <v>-36667721.805506274</v>
      </c>
      <c r="L68" s="478"/>
      <c r="M68" s="478">
        <f>SUM(I68:L68)</f>
        <v>-294683414.76112098</v>
      </c>
    </row>
    <row r="69" spans="1:13">
      <c r="A69" s="458">
        <f>IF(ISBLANK(B69),"",MAX(A$6:A68)+1)</f>
        <v>53</v>
      </c>
      <c r="B69" s="479" t="s">
        <v>307</v>
      </c>
      <c r="C69" s="478">
        <v>-182384891.16492367</v>
      </c>
      <c r="D69" s="478"/>
      <c r="E69" s="478"/>
      <c r="F69" s="478"/>
      <c r="G69" s="478">
        <f>SUM(C69:F69)</f>
        <v>-182384891.16492367</v>
      </c>
      <c r="H69" s="466"/>
      <c r="I69" s="465">
        <v>-258172889.5974254</v>
      </c>
      <c r="J69" s="478"/>
      <c r="K69" s="478"/>
      <c r="L69" s="478"/>
      <c r="M69" s="478">
        <f>SUM(I69:L69)</f>
        <v>-258172889.5974254</v>
      </c>
    </row>
    <row r="70" spans="1:13">
      <c r="A70" s="458">
        <f>IF(ISBLANK(B70),"",MAX(A$6:A69)+1)</f>
        <v>54</v>
      </c>
      <c r="B70" s="476" t="s">
        <v>228</v>
      </c>
      <c r="C70" s="474">
        <f>SUM(C65:C69)</f>
        <v>-4242911054.3971</v>
      </c>
      <c r="D70" s="474">
        <f>SUM(D65:D69)</f>
        <v>0</v>
      </c>
      <c r="E70" s="474">
        <f>SUM(E65:E69)</f>
        <v>2800433.4436958949</v>
      </c>
      <c r="F70" s="474">
        <f>SUM(F65:F69)</f>
        <v>2801052.512056177</v>
      </c>
      <c r="G70" s="474">
        <f>SUM(G65:G69)</f>
        <v>-4237309568.4413481</v>
      </c>
      <c r="H70" s="475"/>
      <c r="I70" s="473">
        <f>SUM(I65:I69)</f>
        <v>-5173194217.8279486</v>
      </c>
      <c r="J70" s="474">
        <f>SUM(J65:J69)</f>
        <v>-26949739.940672945</v>
      </c>
      <c r="K70" s="474">
        <f>SUM(K65:K69)</f>
        <v>-36667721.805506274</v>
      </c>
      <c r="L70" s="474">
        <f>SUM(L65:L69)</f>
        <v>0</v>
      </c>
      <c r="M70" s="473">
        <f>SUM(M65:M69)</f>
        <v>-5236811679.5741282</v>
      </c>
    </row>
    <row r="71" spans="1:13">
      <c r="A71" s="458" t="str">
        <f>IF(ISBLANK(B71),"",MAX(A$6:A70)+1)</f>
        <v/>
      </c>
      <c r="B71" s="482"/>
      <c r="C71" s="478"/>
      <c r="D71" s="478"/>
      <c r="E71" s="478"/>
      <c r="F71" s="478"/>
      <c r="G71" s="478"/>
      <c r="H71" s="475"/>
      <c r="I71" s="478"/>
      <c r="J71" s="478"/>
      <c r="K71" s="478"/>
      <c r="L71" s="478"/>
      <c r="M71" s="478"/>
    </row>
    <row r="72" spans="1:13">
      <c r="A72" s="458">
        <f>IF(ISBLANK(B72),"",MAX(A$6:A71)+1)</f>
        <v>55</v>
      </c>
      <c r="B72" s="481" t="s">
        <v>470</v>
      </c>
      <c r="C72" s="482"/>
      <c r="D72" s="482"/>
      <c r="E72" s="482"/>
      <c r="F72" s="482"/>
      <c r="G72" s="482"/>
      <c r="H72" s="475"/>
      <c r="I72" s="482"/>
      <c r="J72" s="482"/>
      <c r="K72" s="482"/>
      <c r="L72" s="482"/>
      <c r="M72" s="482"/>
    </row>
    <row r="73" spans="1:13">
      <c r="A73" s="458">
        <f>IF(ISBLANK(B73),"",MAX(A$6:A72)+1)</f>
        <v>56</v>
      </c>
      <c r="B73" s="479" t="s">
        <v>466</v>
      </c>
      <c r="C73" s="470">
        <v>-270203768.24207133</v>
      </c>
      <c r="D73" s="470"/>
      <c r="E73" s="470"/>
      <c r="F73" s="470"/>
      <c r="G73" s="470">
        <f>SUM(C73:F73)</f>
        <v>-270203768.24207133</v>
      </c>
      <c r="H73" s="480"/>
      <c r="I73" s="470"/>
      <c r="J73" s="470"/>
      <c r="K73" s="470"/>
      <c r="L73" s="470"/>
      <c r="M73" s="470">
        <f>SUM(I73:L73)</f>
        <v>0</v>
      </c>
    </row>
    <row r="74" spans="1:13">
      <c r="A74" s="458">
        <f>IF(ISBLANK(B74),"",MAX(A$6:A73)+1)</f>
        <v>57</v>
      </c>
      <c r="B74" s="479" t="s">
        <v>304</v>
      </c>
      <c r="C74" s="465">
        <v>-77896904.817563176</v>
      </c>
      <c r="D74" s="465"/>
      <c r="E74" s="465"/>
      <c r="F74" s="465"/>
      <c r="G74" s="465">
        <f>SUM(C74:F74)</f>
        <v>-77896904.817563176</v>
      </c>
      <c r="H74" s="466"/>
      <c r="I74" s="465"/>
      <c r="J74" s="465"/>
      <c r="K74" s="465"/>
      <c r="L74" s="465"/>
      <c r="M74" s="465">
        <f>SUM(I74:L74)</f>
        <v>0</v>
      </c>
    </row>
    <row r="75" spans="1:13">
      <c r="A75" s="458">
        <f>IF(ISBLANK(B75),"",MAX(A$6:A74)+1)</f>
        <v>58</v>
      </c>
      <c r="B75" s="479" t="s">
        <v>305</v>
      </c>
      <c r="C75" s="478">
        <v>-361910119.91365826</v>
      </c>
      <c r="D75" s="478"/>
      <c r="E75" s="477">
        <v>2798356.0552379121</v>
      </c>
      <c r="F75" s="478"/>
      <c r="G75" s="477">
        <f>SUM(C75:F75)</f>
        <v>-359111763.85842037</v>
      </c>
      <c r="H75" s="466"/>
      <c r="I75" s="478"/>
      <c r="J75" s="478"/>
      <c r="K75" s="478"/>
      <c r="L75" s="478"/>
      <c r="M75" s="478">
        <f>SUM(I75:L75)</f>
        <v>0</v>
      </c>
    </row>
    <row r="76" spans="1:13">
      <c r="A76" s="458">
        <f>IF(ISBLANK(B76),"",MAX(A$6:A75)+1)</f>
        <v>59</v>
      </c>
      <c r="B76" s="479" t="s">
        <v>306</v>
      </c>
      <c r="C76" s="478">
        <v>-3945447.1849596915</v>
      </c>
      <c r="D76" s="478"/>
      <c r="E76" s="478"/>
      <c r="F76" s="478">
        <v>1816393.2000356747</v>
      </c>
      <c r="G76" s="478">
        <f>SUM(C76:F76)</f>
        <v>-2129053.9849240165</v>
      </c>
      <c r="H76" s="466"/>
      <c r="I76" s="478"/>
      <c r="J76" s="478"/>
      <c r="K76" s="478"/>
      <c r="L76" s="478"/>
      <c r="M76" s="478">
        <f>SUM(I76:L76)</f>
        <v>0</v>
      </c>
    </row>
    <row r="77" spans="1:13">
      <c r="A77" s="458">
        <f>IF(ISBLANK(B77),"",MAX(A$6:A76)+1)</f>
        <v>60</v>
      </c>
      <c r="B77" s="479" t="s">
        <v>307</v>
      </c>
      <c r="C77" s="478">
        <v>-5327313.3915682975</v>
      </c>
      <c r="D77" s="478"/>
      <c r="E77" s="478"/>
      <c r="F77" s="478"/>
      <c r="G77" s="478">
        <f>SUM(C77:F77)</f>
        <v>-5327313.3915682975</v>
      </c>
      <c r="H77" s="466"/>
      <c r="I77" s="478"/>
      <c r="J77" s="478"/>
      <c r="K77" s="478"/>
      <c r="L77" s="478"/>
      <c r="M77" s="478">
        <f>SUM(I77:L77)</f>
        <v>0</v>
      </c>
    </row>
    <row r="78" spans="1:13">
      <c r="A78" s="458">
        <f>IF(ISBLANK(B78),"",MAX(A$6:A77)+1)</f>
        <v>61</v>
      </c>
      <c r="B78" s="476" t="s">
        <v>228</v>
      </c>
      <c r="C78" s="474">
        <f>SUM(C73:C77)</f>
        <v>-719283553.54982078</v>
      </c>
      <c r="D78" s="474">
        <f>SUM(D73:D77)</f>
        <v>0</v>
      </c>
      <c r="E78" s="473">
        <f>SUM(E73:E77)</f>
        <v>2798356.0552379121</v>
      </c>
      <c r="F78" s="474">
        <f>SUM(F73:F77)</f>
        <v>1816393.2000356747</v>
      </c>
      <c r="G78" s="473">
        <f>SUM(G73:G77)</f>
        <v>-714668804.29454708</v>
      </c>
      <c r="H78" s="475"/>
      <c r="I78" s="474">
        <f>SUM(I73:I77)</f>
        <v>0</v>
      </c>
      <c r="J78" s="474">
        <f>SUM(J73:J77)</f>
        <v>0</v>
      </c>
      <c r="K78" s="474">
        <f>SUM(K73:K77)</f>
        <v>0</v>
      </c>
      <c r="L78" s="474">
        <f>SUM(L73:L77)</f>
        <v>0</v>
      </c>
      <c r="M78" s="474">
        <f>SUM(M73:M77)</f>
        <v>0</v>
      </c>
    </row>
    <row r="79" spans="1:13">
      <c r="A79" s="458" t="str">
        <f>IF(ISBLANK(B79),"",MAX(A$6:A78)+1)</f>
        <v/>
      </c>
      <c r="B79" s="482"/>
      <c r="C79" s="482"/>
      <c r="D79" s="482"/>
      <c r="E79" s="482"/>
      <c r="F79" s="482"/>
      <c r="G79" s="482"/>
      <c r="H79" s="475"/>
      <c r="I79" s="482"/>
      <c r="J79" s="482"/>
      <c r="K79" s="482"/>
      <c r="L79" s="482"/>
      <c r="M79" s="482"/>
    </row>
    <row r="80" spans="1:13">
      <c r="A80" s="458">
        <f>IF(ISBLANK(B80),"",MAX(A$6:A79)+1)</f>
        <v>62</v>
      </c>
      <c r="B80" s="481" t="s">
        <v>469</v>
      </c>
      <c r="C80" s="482"/>
      <c r="D80" s="482"/>
      <c r="E80" s="482"/>
      <c r="F80" s="482"/>
      <c r="G80" s="482"/>
      <c r="H80" s="183"/>
      <c r="I80" s="482"/>
      <c r="J80" s="482"/>
      <c r="K80" s="482"/>
      <c r="L80" s="482"/>
      <c r="M80" s="482"/>
    </row>
    <row r="81" spans="1:13">
      <c r="A81" s="458">
        <f>IF(ISBLANK(B81),"",MAX(A$6:A80)+1)</f>
        <v>63</v>
      </c>
      <c r="B81" s="479" t="s">
        <v>466</v>
      </c>
      <c r="C81" s="470">
        <v>-262616542.75874937</v>
      </c>
      <c r="D81" s="470"/>
      <c r="E81" s="470"/>
      <c r="F81" s="470"/>
      <c r="G81" s="470">
        <f>SUM(C81:F81)</f>
        <v>-262616542.75874937</v>
      </c>
      <c r="H81" s="480"/>
      <c r="I81" s="470"/>
      <c r="J81" s="470"/>
      <c r="K81" s="470"/>
      <c r="L81" s="470"/>
      <c r="M81" s="470">
        <f>SUM(I81:L81)</f>
        <v>0</v>
      </c>
    </row>
    <row r="82" spans="1:13">
      <c r="A82" s="458">
        <f>IF(ISBLANK(B82),"",MAX(A$6:A81)+1)</f>
        <v>64</v>
      </c>
      <c r="B82" s="479" t="s">
        <v>304</v>
      </c>
      <c r="C82" s="465">
        <v>-75475354.295997649</v>
      </c>
      <c r="D82" s="465"/>
      <c r="E82" s="465"/>
      <c r="F82" s="465"/>
      <c r="G82" s="465">
        <f>SUM(C82:F82)</f>
        <v>-75475354.295997649</v>
      </c>
      <c r="H82" s="466"/>
      <c r="I82" s="465"/>
      <c r="J82" s="465"/>
      <c r="K82" s="465"/>
      <c r="L82" s="465"/>
      <c r="M82" s="465">
        <f>SUM(I82:L82)</f>
        <v>0</v>
      </c>
    </row>
    <row r="83" spans="1:13">
      <c r="A83" s="458">
        <f>IF(ISBLANK(B83),"",MAX(A$6:A82)+1)</f>
        <v>65</v>
      </c>
      <c r="B83" s="479" t="s">
        <v>305</v>
      </c>
      <c r="C83" s="478">
        <v>-350659561.99111593</v>
      </c>
      <c r="D83" s="478"/>
      <c r="E83" s="478"/>
      <c r="F83" s="478"/>
      <c r="G83" s="478">
        <f>SUM(C83:F83)</f>
        <v>-350659561.99111593</v>
      </c>
      <c r="H83" s="466"/>
      <c r="I83" s="478"/>
      <c r="J83" s="478"/>
      <c r="K83" s="478"/>
      <c r="L83" s="478"/>
      <c r="M83" s="478">
        <f>SUM(I83:L83)</f>
        <v>0</v>
      </c>
    </row>
    <row r="84" spans="1:13">
      <c r="A84" s="458">
        <f>IF(ISBLANK(B84),"",MAX(A$6:A83)+1)</f>
        <v>66</v>
      </c>
      <c r="B84" s="479" t="s">
        <v>306</v>
      </c>
      <c r="C84" s="477">
        <v>-3806886.5463951686</v>
      </c>
      <c r="D84" s="478"/>
      <c r="E84" s="478"/>
      <c r="F84" s="478"/>
      <c r="G84" s="477">
        <f>SUM(C84:F84)</f>
        <v>-3806886.5463951686</v>
      </c>
      <c r="H84" s="466"/>
      <c r="I84" s="478"/>
      <c r="J84" s="478"/>
      <c r="K84" s="478"/>
      <c r="L84" s="478"/>
      <c r="M84" s="478">
        <f>SUM(I84:L84)</f>
        <v>0</v>
      </c>
    </row>
    <row r="85" spans="1:13">
      <c r="A85" s="458">
        <f>IF(ISBLANK(B85),"",MAX(A$6:A84)+1)</f>
        <v>67</v>
      </c>
      <c r="B85" s="479" t="s">
        <v>307</v>
      </c>
      <c r="C85" s="478">
        <v>-5161705.5755225085</v>
      </c>
      <c r="D85" s="478"/>
      <c r="E85" s="478"/>
      <c r="F85" s="478"/>
      <c r="G85" s="478">
        <f>SUM(C85:F85)</f>
        <v>-5161705.5755225085</v>
      </c>
      <c r="H85" s="466"/>
      <c r="I85" s="478"/>
      <c r="J85" s="478"/>
      <c r="K85" s="478"/>
      <c r="L85" s="478"/>
      <c r="M85" s="478">
        <f>SUM(I85:L85)</f>
        <v>0</v>
      </c>
    </row>
    <row r="86" spans="1:13">
      <c r="A86" s="458">
        <f>IF(ISBLANK(B86),"",MAX(A$6:A85)+1)</f>
        <v>68</v>
      </c>
      <c r="B86" s="476" t="s">
        <v>228</v>
      </c>
      <c r="C86" s="473">
        <f>SUM(C81:C85)</f>
        <v>-697720051.16778064</v>
      </c>
      <c r="D86" s="474">
        <f>SUM(D81:D85)</f>
        <v>0</v>
      </c>
      <c r="E86" s="474">
        <f>SUM(E81:E85)</f>
        <v>0</v>
      </c>
      <c r="F86" s="474">
        <f>SUM(F81:F85)</f>
        <v>0</v>
      </c>
      <c r="G86" s="473">
        <f>SUM(G81:G85)</f>
        <v>-697720051.16778064</v>
      </c>
      <c r="H86" s="475"/>
      <c r="I86" s="474">
        <f>SUM(I81:I85)</f>
        <v>0</v>
      </c>
      <c r="J86" s="474">
        <f>SUM(J81:J85)</f>
        <v>0</v>
      </c>
      <c r="K86" s="474">
        <f>SUM(K81:K85)</f>
        <v>0</v>
      </c>
      <c r="L86" s="474">
        <f>SUM(L81:L85)</f>
        <v>0</v>
      </c>
      <c r="M86" s="474">
        <f>SUM(M81:M85)</f>
        <v>0</v>
      </c>
    </row>
    <row r="87" spans="1:13">
      <c r="A87" s="458" t="str">
        <f>IF(ISBLANK(B87),"",MAX(A$6:A86)+1)</f>
        <v/>
      </c>
      <c r="B87" s="479"/>
      <c r="C87" s="482"/>
      <c r="D87" s="482"/>
      <c r="E87" s="482"/>
      <c r="F87" s="482"/>
      <c r="G87" s="482"/>
      <c r="H87" s="183"/>
      <c r="I87" s="482"/>
      <c r="J87" s="482"/>
      <c r="K87" s="482"/>
      <c r="L87" s="482"/>
      <c r="M87" s="482"/>
    </row>
    <row r="88" spans="1:13">
      <c r="A88" s="458">
        <f>IF(ISBLANK(B88),"",MAX(A$6:A87)+1)</f>
        <v>69</v>
      </c>
      <c r="B88" s="481" t="s">
        <v>468</v>
      </c>
      <c r="C88" s="482"/>
      <c r="D88" s="482"/>
      <c r="E88" s="482"/>
      <c r="F88" s="482"/>
      <c r="G88" s="482"/>
      <c r="H88" s="183"/>
      <c r="I88" s="482"/>
      <c r="J88" s="482"/>
      <c r="K88" s="482"/>
      <c r="L88" s="482"/>
      <c r="M88" s="482"/>
    </row>
    <row r="89" spans="1:13">
      <c r="A89" s="458">
        <f>IF(ISBLANK(B89),"",MAX(A$6:A88)+1)</f>
        <v>70</v>
      </c>
      <c r="B89" s="479" t="s">
        <v>466</v>
      </c>
      <c r="C89" s="470">
        <f t="shared" ref="C89:G93" si="7">C73+C81</f>
        <v>-532820311.0008207</v>
      </c>
      <c r="D89" s="470">
        <f t="shared" si="7"/>
        <v>0</v>
      </c>
      <c r="E89" s="470">
        <f t="shared" si="7"/>
        <v>0</v>
      </c>
      <c r="F89" s="470">
        <f t="shared" si="7"/>
        <v>0</v>
      </c>
      <c r="G89" s="470">
        <f t="shared" si="7"/>
        <v>-532820311.0008207</v>
      </c>
      <c r="H89" s="480"/>
      <c r="I89" s="469">
        <v>-436596793.54790342</v>
      </c>
      <c r="J89" s="470"/>
      <c r="K89" s="470"/>
      <c r="L89" s="470"/>
      <c r="M89" s="469">
        <f>SUM(I89:L89)</f>
        <v>-436596793.54790342</v>
      </c>
    </row>
    <row r="90" spans="1:13">
      <c r="A90" s="458">
        <f>IF(ISBLANK(B90),"",MAX(A$6:A89)+1)</f>
        <v>71</v>
      </c>
      <c r="B90" s="479" t="s">
        <v>304</v>
      </c>
      <c r="C90" s="465">
        <f t="shared" si="7"/>
        <v>-153372259.11356083</v>
      </c>
      <c r="D90" s="465">
        <f t="shared" si="7"/>
        <v>0</v>
      </c>
      <c r="E90" s="465">
        <f t="shared" si="7"/>
        <v>0</v>
      </c>
      <c r="F90" s="465">
        <f t="shared" si="7"/>
        <v>0</v>
      </c>
      <c r="G90" s="465">
        <f t="shared" si="7"/>
        <v>-153372259.11356083</v>
      </c>
      <c r="H90" s="466"/>
      <c r="I90" s="468">
        <v>-153103968.86182827</v>
      </c>
      <c r="J90" s="465"/>
      <c r="K90" s="465"/>
      <c r="L90" s="465"/>
      <c r="M90" s="468">
        <f>SUM(I90:L90)</f>
        <v>-153103968.86182827</v>
      </c>
    </row>
    <row r="91" spans="1:13">
      <c r="A91" s="458">
        <f>IF(ISBLANK(B91),"",MAX(A$6:A90)+1)</f>
        <v>72</v>
      </c>
      <c r="B91" s="479" t="s">
        <v>305</v>
      </c>
      <c r="C91" s="478">
        <f t="shared" si="7"/>
        <v>-712569681.90477419</v>
      </c>
      <c r="D91" s="478">
        <f t="shared" si="7"/>
        <v>0</v>
      </c>
      <c r="E91" s="477">
        <f t="shared" si="7"/>
        <v>2798356.0552379121</v>
      </c>
      <c r="F91" s="478">
        <f t="shared" si="7"/>
        <v>0</v>
      </c>
      <c r="G91" s="477">
        <f t="shared" si="7"/>
        <v>-709771325.8495363</v>
      </c>
      <c r="H91" s="466"/>
      <c r="I91" s="468">
        <v>-622000195.29598176</v>
      </c>
      <c r="J91" s="477">
        <v>-8820726.9787761793</v>
      </c>
      <c r="K91" s="478"/>
      <c r="L91" s="478"/>
      <c r="M91" s="477">
        <f>SUM(I91:L91)</f>
        <v>-630820922.27475798</v>
      </c>
    </row>
    <row r="92" spans="1:13">
      <c r="A92" s="458">
        <f>IF(ISBLANK(B92),"",MAX(A$6:A91)+1)</f>
        <v>73</v>
      </c>
      <c r="B92" s="479" t="s">
        <v>306</v>
      </c>
      <c r="C92" s="477">
        <f t="shared" si="7"/>
        <v>-7752333.7313548606</v>
      </c>
      <c r="D92" s="478">
        <f t="shared" si="7"/>
        <v>0</v>
      </c>
      <c r="E92" s="478">
        <f t="shared" si="7"/>
        <v>0</v>
      </c>
      <c r="F92" s="478">
        <f t="shared" si="7"/>
        <v>1816393.2000356747</v>
      </c>
      <c r="G92" s="477">
        <f t="shared" si="7"/>
        <v>-5935940.5313191852</v>
      </c>
      <c r="H92" s="466"/>
      <c r="I92" s="468">
        <v>2631312.9067449397</v>
      </c>
      <c r="J92" s="478"/>
      <c r="K92" s="477">
        <v>-13230005.209756112</v>
      </c>
      <c r="L92" s="478"/>
      <c r="M92" s="477">
        <f>SUM(I92:L92)</f>
        <v>-10598692.303011172</v>
      </c>
    </row>
    <row r="93" spans="1:13">
      <c r="A93" s="458">
        <f>IF(ISBLANK(B93),"",MAX(A$6:A92)+1)</f>
        <v>74</v>
      </c>
      <c r="B93" s="479" t="s">
        <v>307</v>
      </c>
      <c r="C93" s="478">
        <f t="shared" si="7"/>
        <v>-10489018.967090806</v>
      </c>
      <c r="D93" s="478">
        <f t="shared" si="7"/>
        <v>0</v>
      </c>
      <c r="E93" s="478">
        <f t="shared" si="7"/>
        <v>0</v>
      </c>
      <c r="F93" s="478">
        <f t="shared" si="7"/>
        <v>0</v>
      </c>
      <c r="G93" s="478">
        <f t="shared" si="7"/>
        <v>-10489018.967090806</v>
      </c>
      <c r="H93" s="466"/>
      <c r="I93" s="468">
        <v>-71188417.784562543</v>
      </c>
      <c r="J93" s="478"/>
      <c r="K93" s="478"/>
      <c r="L93" s="478"/>
      <c r="M93" s="477">
        <f>SUM(I93:L93)</f>
        <v>-71188417.784562543</v>
      </c>
    </row>
    <row r="94" spans="1:13">
      <c r="A94" s="458">
        <f>IF(ISBLANK(B94),"",MAX(A$6:A93)+1)</f>
        <v>75</v>
      </c>
      <c r="B94" s="476" t="s">
        <v>228</v>
      </c>
      <c r="C94" s="473">
        <f>SUM(C89:C93)</f>
        <v>-1417003604.7176015</v>
      </c>
      <c r="D94" s="474">
        <f>SUM(D89:D93)</f>
        <v>0</v>
      </c>
      <c r="E94" s="473">
        <f>SUM(E89:E93)</f>
        <v>2798356.0552379121</v>
      </c>
      <c r="F94" s="474">
        <f>SUM(F89:F93)</f>
        <v>1816393.2000356747</v>
      </c>
      <c r="G94" s="473">
        <f>SUM(G89:G93)</f>
        <v>-1412388855.4623277</v>
      </c>
      <c r="H94" s="475"/>
      <c r="I94" s="473">
        <f>SUM(I89:I93)</f>
        <v>-1280258062.5835309</v>
      </c>
      <c r="J94" s="473">
        <f>SUM(J89:J93)</f>
        <v>-8820726.9787761793</v>
      </c>
      <c r="K94" s="473">
        <f>SUM(K89:K93)</f>
        <v>-13230005.209756112</v>
      </c>
      <c r="L94" s="474">
        <f>SUM(L89:L93)</f>
        <v>0</v>
      </c>
      <c r="M94" s="473">
        <f>SUM(M89:M93)</f>
        <v>-1302308794.7720635</v>
      </c>
    </row>
    <row r="95" spans="1:13">
      <c r="A95" s="458" t="str">
        <f>IF(ISBLANK(B95),"",MAX(A$6:A94)+1)</f>
        <v/>
      </c>
      <c r="B95" s="479"/>
      <c r="C95" s="478"/>
      <c r="D95" s="478"/>
      <c r="E95" s="478"/>
      <c r="F95" s="478"/>
      <c r="G95" s="478"/>
      <c r="H95" s="183"/>
      <c r="I95" s="478"/>
      <c r="J95" s="478"/>
      <c r="K95" s="478"/>
      <c r="L95" s="478"/>
      <c r="M95" s="478"/>
    </row>
    <row r="96" spans="1:13">
      <c r="A96" s="458">
        <f>IF(ISBLANK(B96),"",MAX(A$6:A95)+1)</f>
        <v>76</v>
      </c>
      <c r="B96" s="481" t="s">
        <v>467</v>
      </c>
      <c r="C96" s="478"/>
      <c r="D96" s="478"/>
      <c r="E96" s="478"/>
      <c r="F96" s="478"/>
      <c r="G96" s="478"/>
      <c r="H96" s="183"/>
      <c r="I96" s="478"/>
      <c r="J96" s="478"/>
      <c r="K96" s="478"/>
      <c r="L96" s="478"/>
      <c r="M96" s="478"/>
    </row>
    <row r="97" spans="1:13">
      <c r="A97" s="458">
        <f>IF(ISBLANK(B97),"",MAX(A$6:A96)+1)</f>
        <v>77</v>
      </c>
      <c r="B97" s="479" t="s">
        <v>466</v>
      </c>
      <c r="C97" s="470">
        <f t="shared" ref="C97:G101" si="8">C57+C65+C89</f>
        <v>1726657062.6082206</v>
      </c>
      <c r="D97" s="470">
        <f t="shared" si="8"/>
        <v>0</v>
      </c>
      <c r="E97" s="470">
        <f t="shared" si="8"/>
        <v>0</v>
      </c>
      <c r="F97" s="470">
        <f t="shared" si="8"/>
        <v>0</v>
      </c>
      <c r="G97" s="470">
        <f t="shared" si="8"/>
        <v>1726657062.6082206</v>
      </c>
      <c r="H97" s="480"/>
      <c r="I97" s="469">
        <f t="shared" ref="I97:M101" si="9">I57+I65+I89</f>
        <v>1632183594.391304</v>
      </c>
      <c r="J97" s="470">
        <f t="shared" si="9"/>
        <v>0</v>
      </c>
      <c r="K97" s="470">
        <f t="shared" si="9"/>
        <v>0</v>
      </c>
      <c r="L97" s="470">
        <f t="shared" si="9"/>
        <v>0</v>
      </c>
      <c r="M97" s="469">
        <f t="shared" si="9"/>
        <v>1632183594.391304</v>
      </c>
    </row>
    <row r="98" spans="1:13">
      <c r="A98" s="458">
        <f>IF(ISBLANK(B98),"",MAX(A$6:A97)+1)</f>
        <v>78</v>
      </c>
      <c r="B98" s="479" t="s">
        <v>304</v>
      </c>
      <c r="C98" s="465">
        <f t="shared" si="8"/>
        <v>880299629.19970214</v>
      </c>
      <c r="D98" s="465">
        <f t="shared" si="8"/>
        <v>0</v>
      </c>
      <c r="E98" s="465">
        <f t="shared" si="8"/>
        <v>0</v>
      </c>
      <c r="F98" s="465">
        <f t="shared" si="8"/>
        <v>0</v>
      </c>
      <c r="G98" s="465">
        <f t="shared" si="8"/>
        <v>880299629.19970214</v>
      </c>
      <c r="H98" s="466"/>
      <c r="I98" s="468">
        <f t="shared" si="9"/>
        <v>995440756.24045706</v>
      </c>
      <c r="J98" s="465">
        <f t="shared" si="9"/>
        <v>0</v>
      </c>
      <c r="K98" s="465">
        <f t="shared" si="9"/>
        <v>0</v>
      </c>
      <c r="L98" s="465">
        <f t="shared" si="9"/>
        <v>0</v>
      </c>
      <c r="M98" s="468">
        <f t="shared" si="9"/>
        <v>995440756.24045706</v>
      </c>
    </row>
    <row r="99" spans="1:13">
      <c r="A99" s="458">
        <f>IF(ISBLANK(B99),"",MAX(A$6:A98)+1)</f>
        <v>79</v>
      </c>
      <c r="B99" s="479" t="s">
        <v>305</v>
      </c>
      <c r="C99" s="477">
        <f t="shared" si="8"/>
        <v>1732215393.0162663</v>
      </c>
      <c r="D99" s="478">
        <f t="shared" si="8"/>
        <v>0</v>
      </c>
      <c r="E99" s="477">
        <f t="shared" si="8"/>
        <v>-37487757.953703716</v>
      </c>
      <c r="F99" s="478">
        <f t="shared" si="8"/>
        <v>0</v>
      </c>
      <c r="G99" s="477">
        <f t="shared" si="8"/>
        <v>1694727635.0625625</v>
      </c>
      <c r="H99" s="466"/>
      <c r="I99" s="477">
        <f t="shared" si="9"/>
        <v>1826103551.0342817</v>
      </c>
      <c r="J99" s="477">
        <f t="shared" si="9"/>
        <v>134304559.37698671</v>
      </c>
      <c r="K99" s="478">
        <f t="shared" si="9"/>
        <v>0</v>
      </c>
      <c r="L99" s="478">
        <f t="shared" si="9"/>
        <v>0</v>
      </c>
      <c r="M99" s="477">
        <f t="shared" si="9"/>
        <v>1960408110.4112682</v>
      </c>
    </row>
    <row r="100" spans="1:13">
      <c r="A100" s="458">
        <f>IF(ISBLANK(B100),"",MAX(A$6:A99)+1)</f>
        <v>80</v>
      </c>
      <c r="B100" s="479" t="s">
        <v>306</v>
      </c>
      <c r="C100" s="477">
        <f t="shared" si="8"/>
        <v>245266539.42247504</v>
      </c>
      <c r="D100" s="478">
        <f t="shared" si="8"/>
        <v>0</v>
      </c>
      <c r="E100" s="478">
        <f t="shared" si="8"/>
        <v>0</v>
      </c>
      <c r="F100" s="478">
        <f t="shared" si="8"/>
        <v>-27876144.997406568</v>
      </c>
      <c r="G100" s="477">
        <f t="shared" si="8"/>
        <v>217390394.4250685</v>
      </c>
      <c r="H100" s="466"/>
      <c r="I100" s="477">
        <f t="shared" si="9"/>
        <v>191298157.05797598</v>
      </c>
      <c r="J100" s="478">
        <f t="shared" si="9"/>
        <v>0</v>
      </c>
      <c r="K100" s="477">
        <f t="shared" si="9"/>
        <v>112328774.41348831</v>
      </c>
      <c r="L100" s="478">
        <f t="shared" si="9"/>
        <v>0</v>
      </c>
      <c r="M100" s="477">
        <f t="shared" si="9"/>
        <v>303626931.47146422</v>
      </c>
    </row>
    <row r="101" spans="1:13">
      <c r="A101" s="458">
        <f>IF(ISBLANK(B101),"",MAX(A$6:A100)+1)</f>
        <v>81</v>
      </c>
      <c r="B101" s="479" t="s">
        <v>307</v>
      </c>
      <c r="C101" s="478">
        <f t="shared" si="8"/>
        <v>322797048.67021996</v>
      </c>
      <c r="D101" s="478">
        <f t="shared" si="8"/>
        <v>0</v>
      </c>
      <c r="E101" s="478">
        <f t="shared" si="8"/>
        <v>0</v>
      </c>
      <c r="F101" s="478">
        <f t="shared" si="8"/>
        <v>0</v>
      </c>
      <c r="G101" s="478">
        <f t="shared" si="8"/>
        <v>322797048.67021996</v>
      </c>
      <c r="H101" s="466"/>
      <c r="I101" s="477">
        <f t="shared" si="9"/>
        <v>329275868.90638149</v>
      </c>
      <c r="J101" s="478">
        <f t="shared" si="9"/>
        <v>0</v>
      </c>
      <c r="K101" s="478">
        <f t="shared" si="9"/>
        <v>0</v>
      </c>
      <c r="L101" s="478">
        <f t="shared" si="9"/>
        <v>0</v>
      </c>
      <c r="M101" s="477">
        <f t="shared" si="9"/>
        <v>329275868.90638149</v>
      </c>
    </row>
    <row r="102" spans="1:13">
      <c r="A102" s="458">
        <f>IF(ISBLANK(B102),"",MAX(A$6:A101)+1)</f>
        <v>82</v>
      </c>
      <c r="B102" s="476" t="s">
        <v>228</v>
      </c>
      <c r="C102" s="473">
        <f>SUM(C97:C101)</f>
        <v>4907235672.9168844</v>
      </c>
      <c r="D102" s="474">
        <f>SUM(D97:D101)</f>
        <v>0</v>
      </c>
      <c r="E102" s="473">
        <f>SUM(E97:E101)</f>
        <v>-37487757.953703716</v>
      </c>
      <c r="F102" s="474">
        <f>SUM(F97:F101)</f>
        <v>-27876144.997406568</v>
      </c>
      <c r="G102" s="473">
        <f>SUM(G97:G101)</f>
        <v>4841871769.9657745</v>
      </c>
      <c r="H102" s="475"/>
      <c r="I102" s="473">
        <f>SUM(I97:I101)</f>
        <v>4974301927.6303997</v>
      </c>
      <c r="J102" s="473">
        <f>SUM(J97:J101)</f>
        <v>134304559.37698671</v>
      </c>
      <c r="K102" s="473">
        <f>SUM(K97:K101)</f>
        <v>112328774.41348831</v>
      </c>
      <c r="L102" s="474">
        <f>SUM(L97:L101)</f>
        <v>0</v>
      </c>
      <c r="M102" s="473">
        <f>SUM(M97:M101)</f>
        <v>5220935261.4208755</v>
      </c>
    </row>
    <row r="103" spans="1:13">
      <c r="A103" s="458" t="str">
        <f>IF(ISBLANK(B103),"",MAX(A$6:A102)+1)</f>
        <v/>
      </c>
      <c r="B103" s="472"/>
      <c r="C103" s="470"/>
      <c r="D103" s="470"/>
      <c r="E103" s="470"/>
      <c r="F103" s="470"/>
      <c r="G103" s="470"/>
      <c r="H103" s="183"/>
      <c r="I103" s="470"/>
      <c r="J103" s="470"/>
      <c r="K103" s="470"/>
      <c r="L103" s="470"/>
      <c r="M103" s="470"/>
    </row>
    <row r="104" spans="1:13">
      <c r="A104" s="458">
        <f>IF(ISBLANK(B104),"",MAX(A$6:A102)+1)</f>
        <v>83</v>
      </c>
      <c r="B104" s="472" t="s">
        <v>465</v>
      </c>
      <c r="C104" s="469">
        <v>-23695575.657928072</v>
      </c>
      <c r="D104" s="470"/>
      <c r="E104" s="470"/>
      <c r="F104" s="470"/>
      <c r="G104" s="469">
        <f>SUM(C104:F104)</f>
        <v>-23695575.657928072</v>
      </c>
      <c r="H104" s="471"/>
      <c r="I104" s="469">
        <f>G104*(1+H104)^(28/12)</f>
        <v>-23695575.657928072</v>
      </c>
      <c r="J104" s="470"/>
      <c r="K104" s="470"/>
      <c r="L104" s="470"/>
      <c r="M104" s="469">
        <f>SUM(I104:L104)</f>
        <v>-23695575.657928072</v>
      </c>
    </row>
    <row r="105" spans="1:13">
      <c r="A105" s="458">
        <f>IF(ISBLANK(B105),"",MAX(A$6:A103)+1)</f>
        <v>83</v>
      </c>
      <c r="B105" s="467" t="s">
        <v>464</v>
      </c>
      <c r="C105" s="468">
        <v>281073578.47439861</v>
      </c>
      <c r="D105" s="465"/>
      <c r="E105" s="465"/>
      <c r="F105" s="465"/>
      <c r="G105" s="468">
        <f>SUM(C105:F105)</f>
        <v>281073578.47439861</v>
      </c>
      <c r="H105" s="466"/>
      <c r="I105" s="468">
        <f>G105*(1+H105)^(28/12)</f>
        <v>281073578.47439861</v>
      </c>
      <c r="J105" s="465"/>
      <c r="K105" s="465"/>
      <c r="L105" s="465"/>
      <c r="M105" s="468">
        <f>SUM(I105:L105)</f>
        <v>281073578.47439861</v>
      </c>
    </row>
    <row r="106" spans="1:13">
      <c r="A106" s="458">
        <f>IF(ISBLANK(B106),"",MAX(A$6:A105)+1)</f>
        <v>84</v>
      </c>
      <c r="B106" s="467" t="s">
        <v>463</v>
      </c>
      <c r="C106" s="465">
        <v>145303204.9988502</v>
      </c>
      <c r="D106" s="465"/>
      <c r="E106" s="465"/>
      <c r="F106" s="465"/>
      <c r="G106" s="465">
        <f>SUM(C106:F106)</f>
        <v>145303204.9988502</v>
      </c>
      <c r="H106" s="466"/>
      <c r="I106" s="465">
        <f>G106*(1+H106)^(28/12)</f>
        <v>145303204.9988502</v>
      </c>
      <c r="J106" s="465"/>
      <c r="K106" s="465"/>
      <c r="L106" s="465"/>
      <c r="M106" s="465">
        <f>SUM(I106:L106)</f>
        <v>145303204.9988502</v>
      </c>
    </row>
    <row r="107" spans="1:13">
      <c r="A107" s="458">
        <f>IF(ISBLANK(B107),"",MAX(A$6:A106)+1)</f>
        <v>85</v>
      </c>
      <c r="B107" s="467" t="s">
        <v>462</v>
      </c>
      <c r="C107" s="465">
        <v>-106223263.53024991</v>
      </c>
      <c r="D107" s="465"/>
      <c r="E107" s="465"/>
      <c r="F107" s="465"/>
      <c r="G107" s="465">
        <f>SUM(C107:F107)</f>
        <v>-106223263.53024991</v>
      </c>
      <c r="H107" s="466"/>
      <c r="I107" s="465">
        <f>G107*(1+H107)^(28/12)</f>
        <v>-106223263.53024991</v>
      </c>
      <c r="J107" s="465"/>
      <c r="K107" s="465"/>
      <c r="L107" s="465"/>
      <c r="M107" s="465">
        <f>SUM(I107:L107)</f>
        <v>-106223263.53024991</v>
      </c>
    </row>
    <row r="108" spans="1:13" ht="15.75" thickBot="1">
      <c r="A108" s="458">
        <f>IF(ISBLANK(B108),"",MAX(A$6:A107)+1)</f>
        <v>86</v>
      </c>
      <c r="B108" s="464" t="s">
        <v>461</v>
      </c>
      <c r="C108" s="462">
        <f>SUM(C102:C107)</f>
        <v>5203693617.2019548</v>
      </c>
      <c r="D108" s="463">
        <f>SUM(D102:D107)</f>
        <v>0</v>
      </c>
      <c r="E108" s="462">
        <f>SUM(E102:E107)</f>
        <v>-37487757.953703716</v>
      </c>
      <c r="F108" s="463">
        <f>SUM(F102:F107)</f>
        <v>-27876144.997406568</v>
      </c>
      <c r="G108" s="462">
        <f>SUM(G102:G107)</f>
        <v>5138329714.250845</v>
      </c>
      <c r="H108" s="456"/>
      <c r="I108" s="462">
        <f>SUM(I102:I107)</f>
        <v>5270759871.9154701</v>
      </c>
      <c r="J108" s="462">
        <f>SUM(J102:J107)</f>
        <v>134304559.37698671</v>
      </c>
      <c r="K108" s="462">
        <f>SUM(K102:K107)</f>
        <v>112328774.41348831</v>
      </c>
      <c r="L108" s="463">
        <f>SUM(L102:L107)</f>
        <v>0</v>
      </c>
      <c r="M108" s="462">
        <f>SUM(M102:M107)</f>
        <v>5517393205.705946</v>
      </c>
    </row>
    <row r="109" spans="1:13" ht="15.75" thickTop="1">
      <c r="A109" s="458" t="str">
        <f>IF(ISBLANK(B109),"",MAX(A$6:A108)+1)</f>
        <v/>
      </c>
    </row>
    <row r="110" spans="1:13">
      <c r="A110" s="458">
        <f>IF(ISBLANK(B110),"",MAX(A$6:A109)+1)</f>
        <v>87</v>
      </c>
      <c r="B110" s="1" t="s">
        <v>460</v>
      </c>
      <c r="M110" s="461">
        <v>7.5700000000000003E-2</v>
      </c>
    </row>
    <row r="111" spans="1:13">
      <c r="A111" s="458">
        <f>IF(ISBLANK(B111),"",MAX(A$6:A110)+1)</f>
        <v>88</v>
      </c>
      <c r="B111" s="1" t="s">
        <v>459</v>
      </c>
      <c r="M111" s="457">
        <f>M54*M110</f>
        <v>417666665.67194015</v>
      </c>
    </row>
    <row r="112" spans="1:13">
      <c r="A112" s="458">
        <f>IF(ISBLANK(B112),"",MAX(A$6:A111)+1)</f>
        <v>89</v>
      </c>
      <c r="B112" s="1" t="s">
        <v>458</v>
      </c>
      <c r="M112" s="457">
        <f>M111-M40</f>
        <v>69137060.318648756</v>
      </c>
    </row>
    <row r="113" spans="1:13">
      <c r="A113" s="458">
        <f>IF(ISBLANK(B113),"",MAX(A$6:A112)+1)</f>
        <v>90</v>
      </c>
      <c r="B113" s="1" t="s">
        <v>457</v>
      </c>
      <c r="M113" s="460">
        <v>0.75138099999999997</v>
      </c>
    </row>
    <row r="114" spans="1:13">
      <c r="A114" s="458">
        <f>IF(ISBLANK(B114),"",MAX(A$6:A113)+1)</f>
        <v>91</v>
      </c>
      <c r="B114" s="1" t="s">
        <v>456</v>
      </c>
      <c r="M114" s="457">
        <f>M112/M113</f>
        <v>92013319.898491919</v>
      </c>
    </row>
    <row r="115" spans="1:13">
      <c r="A115" s="458">
        <f>IF(ISBLANK(B115),"",MAX(A$6:A114)+1)</f>
        <v>92</v>
      </c>
      <c r="B115" s="1" t="s">
        <v>455</v>
      </c>
      <c r="M115" s="459">
        <f>1+H12</f>
        <v>1.0145780706566871</v>
      </c>
    </row>
    <row r="116" spans="1:13">
      <c r="A116" s="458">
        <f>IF(ISBLANK(B116),"",MAX(A$6:A115)+1)</f>
        <v>93</v>
      </c>
      <c r="B116" s="1" t="s">
        <v>454</v>
      </c>
      <c r="M116" s="457">
        <f>M114/M115</f>
        <v>90691216.930143341</v>
      </c>
    </row>
    <row r="118" spans="1:13">
      <c r="C118" s="456"/>
      <c r="M118"/>
    </row>
    <row r="119" spans="1:13">
      <c r="C119" s="69"/>
      <c r="M119"/>
    </row>
    <row r="120" spans="1:13">
      <c r="M120"/>
    </row>
    <row r="121" spans="1:13">
      <c r="M121"/>
    </row>
    <row r="122" spans="1:13">
      <c r="M122"/>
    </row>
    <row r="123" spans="1:13">
      <c r="C123" s="69"/>
      <c r="D123" s="69"/>
      <c r="E123" s="69"/>
      <c r="F123" s="69"/>
      <c r="G123" s="69"/>
      <c r="I123" s="69"/>
      <c r="J123" s="69"/>
      <c r="K123" s="69"/>
      <c r="L123" s="69"/>
      <c r="M123"/>
    </row>
    <row r="124" spans="1:13">
      <c r="M124"/>
    </row>
    <row r="125" spans="1:13">
      <c r="M125"/>
    </row>
    <row r="126" spans="1:13">
      <c r="M126"/>
    </row>
    <row r="127" spans="1:13">
      <c r="M127"/>
    </row>
    <row r="128" spans="1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</sheetData>
  <printOptions horizontalCentered="1"/>
  <pageMargins left="0.2" right="0.2" top="0.5" bottom="0.5" header="0.2" footer="0.2"/>
  <pageSetup scale="58" fitToWidth="2" fitToHeight="2" orientation="landscape" horizontalDpi="1200" verticalDpi="1200" r:id="rId1"/>
  <headerFooter>
    <oddHeader>&amp;RExh. RJA-8
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44"/>
  <sheetViews>
    <sheetView zoomScale="85" zoomScaleNormal="85" workbookViewId="0">
      <pane xSplit="2" ySplit="6" topLeftCell="C42" activePane="bottomRight" state="frozen"/>
      <selection activeCell="N48" sqref="N48"/>
      <selection pane="topRight" activeCell="N48" sqref="N48"/>
      <selection pane="bottomLeft" activeCell="N48" sqref="N48"/>
      <selection pane="bottomRight" activeCell="L47" sqref="L47"/>
    </sheetView>
  </sheetViews>
  <sheetFormatPr defaultColWidth="8.7109375" defaultRowHeight="15" outlineLevelRow="1"/>
  <cols>
    <col min="1" max="1" width="4.85546875" style="514" bestFit="1" customWidth="1"/>
    <col min="2" max="2" width="40.85546875" style="514" bestFit="1" customWidth="1"/>
    <col min="3" max="3" width="17.85546875" style="514" bestFit="1" customWidth="1"/>
    <col min="4" max="6" width="13.42578125" style="514" bestFit="1" customWidth="1"/>
    <col min="7" max="7" width="16" style="514" bestFit="1" customWidth="1"/>
    <col min="8" max="8" width="9.85546875" style="482" bestFit="1" customWidth="1"/>
    <col min="9" max="9" width="16" style="514" bestFit="1" customWidth="1"/>
    <col min="10" max="10" width="14.140625" style="514" bestFit="1" customWidth="1"/>
    <col min="11" max="12" width="13.42578125" style="514" bestFit="1" customWidth="1"/>
    <col min="13" max="13" width="16.7109375" style="514" customWidth="1"/>
    <col min="14" max="14" width="22.42578125" bestFit="1" customWidth="1"/>
    <col min="16" max="16" width="26.140625" customWidth="1"/>
    <col min="28" max="16384" width="8.7109375" style="514"/>
  </cols>
  <sheetData>
    <row r="1" spans="1:14" ht="15" customHeight="1" outlineLevel="1">
      <c r="A1" s="61"/>
    </row>
    <row r="2" spans="1:14" ht="15" customHeight="1" outlineLevel="1">
      <c r="A2" s="61"/>
      <c r="F2" s="567" t="s">
        <v>552</v>
      </c>
    </row>
    <row r="3" spans="1:14" ht="15" customHeight="1" outlineLevel="1"/>
    <row r="4" spans="1:14">
      <c r="A4" s="61" t="s">
        <v>550</v>
      </c>
      <c r="B4" s="513"/>
      <c r="C4" s="511" t="s">
        <v>527</v>
      </c>
      <c r="D4" s="511"/>
      <c r="E4" s="511"/>
      <c r="F4" s="511"/>
      <c r="G4" s="511"/>
      <c r="I4" s="566" t="s">
        <v>549</v>
      </c>
      <c r="J4" s="566"/>
      <c r="K4" s="566"/>
      <c r="L4" s="566"/>
      <c r="M4" s="566"/>
    </row>
    <row r="5" spans="1:14" ht="30">
      <c r="A5" s="510" t="s">
        <v>525</v>
      </c>
      <c r="B5" s="565"/>
      <c r="C5" s="510" t="s">
        <v>548</v>
      </c>
      <c r="D5" s="510" t="s">
        <v>323</v>
      </c>
      <c r="E5" s="510" t="s">
        <v>310</v>
      </c>
      <c r="F5" s="510" t="s">
        <v>231</v>
      </c>
      <c r="G5" s="510" t="s">
        <v>522</v>
      </c>
      <c r="H5" s="510" t="s">
        <v>521</v>
      </c>
      <c r="I5" s="510" t="s">
        <v>520</v>
      </c>
      <c r="J5" s="510" t="s">
        <v>323</v>
      </c>
      <c r="K5" s="510" t="s">
        <v>310</v>
      </c>
      <c r="L5" s="510" t="s">
        <v>231</v>
      </c>
      <c r="M5" s="510" t="s">
        <v>518</v>
      </c>
    </row>
    <row r="6" spans="1:14">
      <c r="A6" s="467"/>
      <c r="B6" s="467"/>
      <c r="C6" s="563" t="s">
        <v>354</v>
      </c>
      <c r="D6" s="563" t="s">
        <v>355</v>
      </c>
      <c r="E6" s="563" t="s">
        <v>356</v>
      </c>
      <c r="F6" s="563" t="s">
        <v>517</v>
      </c>
      <c r="G6" s="235" t="s">
        <v>516</v>
      </c>
      <c r="H6" s="564" t="s">
        <v>515</v>
      </c>
      <c r="I6" s="563" t="s">
        <v>260</v>
      </c>
      <c r="J6" s="563" t="s">
        <v>514</v>
      </c>
      <c r="K6" s="563" t="s">
        <v>513</v>
      </c>
      <c r="L6" s="563" t="s">
        <v>547</v>
      </c>
      <c r="M6" s="235" t="s">
        <v>546</v>
      </c>
    </row>
    <row r="7" spans="1:14">
      <c r="A7" s="458">
        <f>IF(ISBLANK(B7),"",MAX(A$6:A6)+1)</f>
        <v>1</v>
      </c>
      <c r="B7" s="509" t="s">
        <v>510</v>
      </c>
    </row>
    <row r="8" spans="1:14">
      <c r="A8" s="458">
        <f>IF(ISBLANK(B8),"",MAX(A$6:A7)+1)</f>
        <v>2</v>
      </c>
      <c r="B8" s="514" t="s">
        <v>509</v>
      </c>
      <c r="C8" s="562">
        <v>434643649.76651776</v>
      </c>
      <c r="D8" s="557"/>
      <c r="E8" s="557"/>
      <c r="F8" s="557"/>
      <c r="G8" s="562">
        <f>SUM(C8:F8)</f>
        <v>434643649.76651776</v>
      </c>
      <c r="H8" s="561"/>
      <c r="I8" s="557">
        <v>448235286.15228266</v>
      </c>
      <c r="J8" s="557"/>
      <c r="K8" s="557"/>
      <c r="L8" s="557"/>
      <c r="M8" s="557">
        <f>SUM(I8:L8)</f>
        <v>448235286.15228266</v>
      </c>
      <c r="N8" s="34"/>
    </row>
    <row r="9" spans="1:14">
      <c r="A9" s="458">
        <f>IF(ISBLANK(B9),"",MAX(A$6:A8)+1)</f>
        <v>3</v>
      </c>
      <c r="B9" s="514" t="s">
        <v>545</v>
      </c>
      <c r="C9" s="555">
        <v>0</v>
      </c>
      <c r="D9" s="555"/>
      <c r="E9" s="555"/>
      <c r="F9" s="555"/>
      <c r="G9" s="555">
        <f>SUM(C9:F9)</f>
        <v>0</v>
      </c>
      <c r="H9" s="558"/>
      <c r="I9" s="555">
        <f>G9*(1+H9)^(28/12)</f>
        <v>0</v>
      </c>
      <c r="J9" s="555"/>
      <c r="K9" s="555"/>
      <c r="L9" s="555"/>
      <c r="M9" s="555">
        <f>SUM(I9:L9)</f>
        <v>0</v>
      </c>
    </row>
    <row r="10" spans="1:14">
      <c r="A10" s="458">
        <f>IF(ISBLANK(B10),"",MAX(A$6:A9)+1)</f>
        <v>4</v>
      </c>
      <c r="B10" s="514" t="s">
        <v>506</v>
      </c>
      <c r="C10" s="553">
        <v>14089923.029999997</v>
      </c>
      <c r="D10" s="553"/>
      <c r="E10" s="553"/>
      <c r="F10" s="553"/>
      <c r="G10" s="553">
        <f>SUM(C10:F10)</f>
        <v>14089923.029999997</v>
      </c>
      <c r="H10" s="558">
        <v>2.5999649153138904E-2</v>
      </c>
      <c r="I10" s="553">
        <f>G10*(1+H10)^(28/12)</f>
        <v>14959558.713321999</v>
      </c>
      <c r="J10" s="553"/>
      <c r="K10" s="553"/>
      <c r="L10" s="553"/>
      <c r="M10" s="553">
        <f>SUM(I10:L10)</f>
        <v>14959558.713321999</v>
      </c>
    </row>
    <row r="11" spans="1:14">
      <c r="A11" s="458">
        <f>IF(ISBLANK(B11),"",MAX(A$6:A10)+1)</f>
        <v>5</v>
      </c>
      <c r="B11" s="514" t="s">
        <v>505</v>
      </c>
      <c r="C11" s="560">
        <f>SUM(C8:C10)</f>
        <v>448733572.79651773</v>
      </c>
      <c r="D11" s="559">
        <f>SUM(D8:D10)</f>
        <v>0</v>
      </c>
      <c r="E11" s="559">
        <f>SUM(E8:E10)</f>
        <v>0</v>
      </c>
      <c r="F11" s="559">
        <f>SUM(F8:F10)</f>
        <v>0</v>
      </c>
      <c r="G11" s="560">
        <f>SUM(G8:G10)</f>
        <v>448733572.79651773</v>
      </c>
      <c r="H11" s="501">
        <f>(I11/G11)^(12/28)-1</f>
        <v>1.3686440972462188E-2</v>
      </c>
      <c r="I11" s="559">
        <f>SUM(I8:I10)</f>
        <v>463194844.86560464</v>
      </c>
      <c r="J11" s="559">
        <f>SUM(J8:J10)</f>
        <v>0</v>
      </c>
      <c r="K11" s="559">
        <f>SUM(K8:K10)</f>
        <v>0</v>
      </c>
      <c r="L11" s="559">
        <f>SUM(L8:L10)</f>
        <v>0</v>
      </c>
      <c r="M11" s="559">
        <f>SUM(M8:M10)</f>
        <v>463194844.86560464</v>
      </c>
    </row>
    <row r="12" spans="1:14">
      <c r="A12" s="458" t="str">
        <f>IF(ISBLANK(B12),"",MAX(A$6:A11)+1)</f>
        <v/>
      </c>
      <c r="C12" s="467"/>
      <c r="D12" s="467"/>
      <c r="E12" s="467"/>
      <c r="F12" s="467"/>
      <c r="G12" s="467"/>
      <c r="H12" s="515"/>
      <c r="I12" s="467"/>
      <c r="J12" s="467"/>
      <c r="K12" s="467"/>
      <c r="L12" s="467"/>
      <c r="M12" s="467"/>
    </row>
    <row r="13" spans="1:14">
      <c r="A13" s="458" t="str">
        <f>IF(ISBLANK(B13),"",MAX(A$6:A12)+1)</f>
        <v/>
      </c>
      <c r="C13" s="504"/>
      <c r="D13" s="504"/>
      <c r="E13" s="504"/>
      <c r="F13" s="504"/>
      <c r="G13" s="504"/>
      <c r="H13" s="515"/>
      <c r="I13" s="504"/>
      <c r="J13" s="504"/>
      <c r="K13" s="504"/>
      <c r="L13" s="504"/>
      <c r="M13" s="504"/>
    </row>
    <row r="14" spans="1:14">
      <c r="A14" s="458">
        <f>IF(ISBLANK(B14),"",MAX(A$6:A13)+1)</f>
        <v>6</v>
      </c>
      <c r="B14" s="514" t="s">
        <v>504</v>
      </c>
      <c r="C14" s="504"/>
      <c r="D14" s="504"/>
      <c r="E14" s="504"/>
      <c r="F14" s="504"/>
      <c r="G14" s="504"/>
      <c r="H14" s="515"/>
      <c r="I14" s="504"/>
      <c r="J14" s="504"/>
      <c r="K14" s="504"/>
      <c r="L14" s="504"/>
      <c r="M14" s="504"/>
    </row>
    <row r="15" spans="1:14">
      <c r="A15" s="458" t="str">
        <f>IF(ISBLANK(B15),"",MAX(A$6:A14)+1)</f>
        <v/>
      </c>
      <c r="C15" s="504"/>
      <c r="D15" s="504"/>
      <c r="E15" s="504"/>
      <c r="F15" s="504"/>
      <c r="G15" s="504"/>
      <c r="H15" s="515"/>
      <c r="I15" s="504"/>
      <c r="J15" s="504"/>
      <c r="K15" s="504"/>
      <c r="L15" s="504"/>
      <c r="M15" s="504"/>
    </row>
    <row r="16" spans="1:14">
      <c r="A16" s="458">
        <f>IF(ISBLANK(B16),"",MAX(A$6:A15)+1)</f>
        <v>7</v>
      </c>
      <c r="B16" s="514" t="s">
        <v>544</v>
      </c>
      <c r="C16" s="504"/>
      <c r="D16" s="504"/>
      <c r="E16" s="504"/>
      <c r="F16" s="504"/>
      <c r="G16" s="504"/>
      <c r="H16" s="515"/>
      <c r="I16" s="504"/>
      <c r="J16" s="504"/>
      <c r="K16" s="504"/>
      <c r="L16" s="504"/>
      <c r="M16" s="504"/>
    </row>
    <row r="17" spans="1:13">
      <c r="A17" s="458" t="str">
        <f>IF(ISBLANK(B17),"",MAX(A$6:A16)+1)</f>
        <v/>
      </c>
      <c r="C17" s="555"/>
      <c r="D17" s="555"/>
      <c r="E17" s="555"/>
      <c r="F17" s="555"/>
      <c r="G17" s="555"/>
      <c r="H17" s="515"/>
      <c r="I17" s="555"/>
      <c r="J17" s="555"/>
      <c r="K17" s="555"/>
      <c r="L17" s="555"/>
      <c r="M17" s="555"/>
    </row>
    <row r="18" spans="1:13">
      <c r="A18" s="458">
        <f>IF(ISBLANK(B18),"",MAX(A$6:A17)+1)</f>
        <v>8</v>
      </c>
      <c r="B18" s="514" t="s">
        <v>543</v>
      </c>
      <c r="C18" s="557">
        <v>0</v>
      </c>
      <c r="D18" s="557"/>
      <c r="E18" s="557"/>
      <c r="F18" s="557"/>
      <c r="G18" s="557">
        <f>SUM(C18:F18)</f>
        <v>0</v>
      </c>
      <c r="H18" s="558"/>
      <c r="I18" s="557">
        <f>G18*(1+H18)^2</f>
        <v>0</v>
      </c>
      <c r="J18" s="557"/>
      <c r="K18" s="557"/>
      <c r="L18" s="557"/>
      <c r="M18" s="557">
        <f>SUM(I18:L18)</f>
        <v>0</v>
      </c>
    </row>
    <row r="19" spans="1:13">
      <c r="A19" s="458" t="str">
        <f>IF(ISBLANK(B19),"",MAX(A$6:A18)+1)</f>
        <v/>
      </c>
      <c r="C19" s="555"/>
      <c r="D19" s="555"/>
      <c r="E19" s="555"/>
      <c r="F19" s="555"/>
      <c r="G19" s="555"/>
      <c r="H19" s="515"/>
      <c r="I19" s="555"/>
      <c r="J19" s="555"/>
      <c r="K19" s="555"/>
      <c r="L19" s="555"/>
      <c r="M19" s="555"/>
    </row>
    <row r="20" spans="1:13">
      <c r="A20" s="458">
        <f>IF(ISBLANK(B20),"",MAX(A$6:A19)+1)</f>
        <v>9</v>
      </c>
      <c r="B20" s="514" t="s">
        <v>498</v>
      </c>
      <c r="C20" s="500">
        <f>C18</f>
        <v>0</v>
      </c>
      <c r="D20" s="500">
        <f>D18</f>
        <v>0</v>
      </c>
      <c r="E20" s="500">
        <f>E18</f>
        <v>0</v>
      </c>
      <c r="F20" s="500">
        <f>F18</f>
        <v>0</v>
      </c>
      <c r="G20" s="500">
        <f>G18</f>
        <v>0</v>
      </c>
      <c r="H20" s="515"/>
      <c r="I20" s="500">
        <f>I18</f>
        <v>0</v>
      </c>
      <c r="J20" s="500">
        <f>J18</f>
        <v>0</v>
      </c>
      <c r="K20" s="500">
        <f>K18</f>
        <v>0</v>
      </c>
      <c r="L20" s="500">
        <f>L18</f>
        <v>0</v>
      </c>
      <c r="M20" s="500">
        <f>M18</f>
        <v>0</v>
      </c>
    </row>
    <row r="21" spans="1:13">
      <c r="A21" s="458" t="str">
        <f>IF(ISBLANK(B21),"",MAX(A$6:A20)+1)</f>
        <v/>
      </c>
      <c r="C21" s="549"/>
      <c r="D21" s="549"/>
      <c r="E21" s="549"/>
      <c r="F21" s="549"/>
      <c r="G21" s="549"/>
      <c r="H21" s="515"/>
      <c r="I21" s="549"/>
      <c r="J21" s="549"/>
      <c r="K21" s="549"/>
      <c r="L21" s="549"/>
      <c r="M21" s="549"/>
    </row>
    <row r="22" spans="1:13">
      <c r="A22" s="458">
        <f>IF(ISBLANK(B22),"",MAX(A$6:A21)+1)</f>
        <v>10</v>
      </c>
      <c r="B22" s="514" t="s">
        <v>497</v>
      </c>
      <c r="C22" s="557">
        <v>6061388.8613986634</v>
      </c>
      <c r="D22" s="557"/>
      <c r="E22" s="557"/>
      <c r="F22" s="557"/>
      <c r="G22" s="557">
        <f t="shared" ref="G22:G35" si="0">SUM(C22:F22)</f>
        <v>6061388.8613986634</v>
      </c>
      <c r="H22" s="532">
        <v>5.5920238063720262E-2</v>
      </c>
      <c r="I22" s="557">
        <f t="shared" ref="I22:I28" si="1">G22*(1+H22)^(28/12)</f>
        <v>6881948.4002242647</v>
      </c>
      <c r="J22" s="557"/>
      <c r="K22" s="557"/>
      <c r="L22" s="557"/>
      <c r="M22" s="557">
        <f t="shared" ref="M22:M33" si="2">SUM(I22:L22)</f>
        <v>6881948.4002242647</v>
      </c>
    </row>
    <row r="23" spans="1:13">
      <c r="A23" s="458">
        <f>IF(ISBLANK(B23),"",MAX(A$6:A22)+1)</f>
        <v>11</v>
      </c>
      <c r="B23" s="514" t="s">
        <v>496</v>
      </c>
      <c r="C23" s="555">
        <v>2110.77</v>
      </c>
      <c r="D23" s="555"/>
      <c r="E23" s="555"/>
      <c r="F23" s="555"/>
      <c r="G23" s="555">
        <f t="shared" si="0"/>
        <v>2110.77</v>
      </c>
      <c r="H23" s="532"/>
      <c r="I23" s="555">
        <f t="shared" si="1"/>
        <v>2110.77</v>
      </c>
      <c r="J23" s="555"/>
      <c r="K23" s="555"/>
      <c r="L23" s="555"/>
      <c r="M23" s="555">
        <f t="shared" si="2"/>
        <v>2110.77</v>
      </c>
    </row>
    <row r="24" spans="1:13">
      <c r="A24" s="458">
        <f>IF(ISBLANK(B24),"",MAX(A$6:A23)+1)</f>
        <v>12</v>
      </c>
      <c r="B24" s="514" t="s">
        <v>495</v>
      </c>
      <c r="C24" s="555">
        <v>60697625.368441522</v>
      </c>
      <c r="D24" s="555"/>
      <c r="E24" s="555"/>
      <c r="F24" s="555"/>
      <c r="G24" s="555">
        <f t="shared" si="0"/>
        <v>60697625.368441522</v>
      </c>
      <c r="H24" s="532">
        <v>9.3026586584459281E-3</v>
      </c>
      <c r="I24" s="555">
        <f t="shared" si="1"/>
        <v>62023319.739795186</v>
      </c>
      <c r="J24" s="555"/>
      <c r="K24" s="555"/>
      <c r="L24" s="555"/>
      <c r="M24" s="555">
        <f t="shared" si="2"/>
        <v>62023319.739795186</v>
      </c>
    </row>
    <row r="25" spans="1:13">
      <c r="A25" s="458">
        <f>IF(ISBLANK(B25),"",MAX(A$6:A24)+1)</f>
        <v>13</v>
      </c>
      <c r="B25" s="514" t="s">
        <v>494</v>
      </c>
      <c r="C25" s="554">
        <v>28153237.361274928</v>
      </c>
      <c r="D25" s="555"/>
      <c r="E25" s="555"/>
      <c r="F25" s="555"/>
      <c r="G25" s="554">
        <f t="shared" si="0"/>
        <v>28153237.361274928</v>
      </c>
      <c r="H25" s="532">
        <v>1.0934921542960385E-2</v>
      </c>
      <c r="I25" s="554">
        <f t="shared" si="1"/>
        <v>28876804.958916023</v>
      </c>
      <c r="J25" s="555"/>
      <c r="K25" s="555"/>
      <c r="L25" s="555"/>
      <c r="M25" s="554">
        <f t="shared" si="2"/>
        <v>28876804.958916023</v>
      </c>
    </row>
    <row r="26" spans="1:13">
      <c r="A26" s="458">
        <f>IF(ISBLANK(B26),"",MAX(A$6:A25)+1)</f>
        <v>14</v>
      </c>
      <c r="B26" s="514" t="s">
        <v>493</v>
      </c>
      <c r="C26" s="555">
        <v>1763236.0746447137</v>
      </c>
      <c r="D26" s="555"/>
      <c r="E26" s="555"/>
      <c r="F26" s="555"/>
      <c r="G26" s="555">
        <f t="shared" si="0"/>
        <v>1763236.0746447137</v>
      </c>
      <c r="H26" s="532">
        <v>1.0934921542960385E-2</v>
      </c>
      <c r="I26" s="555">
        <f t="shared" si="1"/>
        <v>1808553.0829245392</v>
      </c>
      <c r="J26" s="555"/>
      <c r="K26" s="555"/>
      <c r="L26" s="555"/>
      <c r="M26" s="555">
        <f t="shared" si="2"/>
        <v>1808553.0829245392</v>
      </c>
    </row>
    <row r="27" spans="1:13">
      <c r="A27" s="458">
        <f>IF(ISBLANK(B27),"",MAX(A$6:A26)+1)</f>
        <v>15</v>
      </c>
      <c r="B27" s="514" t="s">
        <v>492</v>
      </c>
      <c r="C27" s="555">
        <v>0</v>
      </c>
      <c r="D27" s="555"/>
      <c r="E27" s="555"/>
      <c r="F27" s="555"/>
      <c r="G27" s="555">
        <f t="shared" si="0"/>
        <v>0</v>
      </c>
      <c r="H27" s="532"/>
      <c r="I27" s="555">
        <f t="shared" si="1"/>
        <v>0</v>
      </c>
      <c r="J27" s="555"/>
      <c r="K27" s="555"/>
      <c r="L27" s="555"/>
      <c r="M27" s="555">
        <f t="shared" si="2"/>
        <v>0</v>
      </c>
    </row>
    <row r="28" spans="1:13">
      <c r="A28" s="458">
        <f>IF(ISBLANK(B28),"",MAX(A$6:A27)+1)</f>
        <v>16</v>
      </c>
      <c r="B28" s="514" t="s">
        <v>491</v>
      </c>
      <c r="C28" s="554">
        <v>59109909.86686448</v>
      </c>
      <c r="D28" s="555"/>
      <c r="E28" s="555"/>
      <c r="F28" s="555"/>
      <c r="G28" s="554">
        <f t="shared" si="0"/>
        <v>59109909.86686448</v>
      </c>
      <c r="H28" s="532">
        <v>2.0158787434836345E-2</v>
      </c>
      <c r="I28" s="554">
        <f t="shared" si="1"/>
        <v>61927722.031384438</v>
      </c>
      <c r="J28" s="555"/>
      <c r="K28" s="555"/>
      <c r="L28" s="555"/>
      <c r="M28" s="554">
        <f t="shared" si="2"/>
        <v>61927722.031384438</v>
      </c>
    </row>
    <row r="29" spans="1:13">
      <c r="A29" s="458">
        <f>IF(ISBLANK(B29),"",MAX(A$6:A28)+1)</f>
        <v>17</v>
      </c>
      <c r="B29" s="514" t="s">
        <v>75</v>
      </c>
      <c r="C29" s="555">
        <v>116957730.5099999</v>
      </c>
      <c r="D29" s="555">
        <v>-2616179.6237217812</v>
      </c>
      <c r="E29" s="555">
        <v>-2455596.1125766858</v>
      </c>
      <c r="F29" s="555">
        <v>-3294178.3411877672</v>
      </c>
      <c r="G29" s="555">
        <f t="shared" si="0"/>
        <v>108591776.43251367</v>
      </c>
      <c r="H29" s="532"/>
      <c r="I29" s="555">
        <v>135112552.94691035</v>
      </c>
      <c r="J29" s="555"/>
      <c r="K29" s="503" t="s">
        <v>490</v>
      </c>
      <c r="L29" s="555"/>
      <c r="M29" s="555">
        <f t="shared" si="2"/>
        <v>135112552.94691035</v>
      </c>
    </row>
    <row r="30" spans="1:13">
      <c r="A30" s="458">
        <f>IF(ISBLANK(B30),"",MAX(A$6:A29)+1)</f>
        <v>18</v>
      </c>
      <c r="B30" s="514" t="s">
        <v>384</v>
      </c>
      <c r="C30" s="555">
        <v>26117569.960000005</v>
      </c>
      <c r="D30" s="555"/>
      <c r="E30" s="555"/>
      <c r="F30" s="555"/>
      <c r="G30" s="555">
        <f t="shared" si="0"/>
        <v>26117569.960000005</v>
      </c>
      <c r="H30" s="532"/>
      <c r="I30" s="555">
        <v>39655705.639344297</v>
      </c>
      <c r="J30" s="555"/>
      <c r="K30" s="555"/>
      <c r="L30" s="503" t="s">
        <v>490</v>
      </c>
      <c r="M30" s="555">
        <f t="shared" si="2"/>
        <v>39655705.639344297</v>
      </c>
    </row>
    <row r="31" spans="1:13">
      <c r="A31" s="458">
        <f>IF(ISBLANK(B31),"",MAX(A$6:A30)+1)</f>
        <v>19</v>
      </c>
      <c r="B31" s="514" t="s">
        <v>542</v>
      </c>
      <c r="C31" s="555">
        <v>0</v>
      </c>
      <c r="D31" s="555"/>
      <c r="E31" s="555"/>
      <c r="F31" s="555"/>
      <c r="G31" s="555">
        <f t="shared" si="0"/>
        <v>0</v>
      </c>
      <c r="H31" s="532"/>
      <c r="I31" s="555">
        <f>G31*(1+H31)^(28/12)</f>
        <v>0</v>
      </c>
      <c r="J31" s="555"/>
      <c r="K31" s="555"/>
      <c r="L31" s="555"/>
      <c r="M31" s="555">
        <f t="shared" si="2"/>
        <v>0</v>
      </c>
    </row>
    <row r="32" spans="1:13">
      <c r="A32" s="458">
        <f>IF(ISBLANK(B32),"",MAX(A$6:A31)+1)</f>
        <v>20</v>
      </c>
      <c r="B32" s="514" t="s">
        <v>488</v>
      </c>
      <c r="C32" s="554">
        <v>15193511.542028118</v>
      </c>
      <c r="D32" s="555"/>
      <c r="E32" s="555"/>
      <c r="F32" s="555"/>
      <c r="G32" s="554">
        <f t="shared" si="0"/>
        <v>15193511.542028118</v>
      </c>
      <c r="H32" s="556">
        <v>0</v>
      </c>
      <c r="I32" s="554">
        <f>G32*(1+H32)^(28/12)</f>
        <v>15193511.542028118</v>
      </c>
      <c r="J32" s="555"/>
      <c r="K32" s="555"/>
      <c r="L32" s="555"/>
      <c r="M32" s="554">
        <f t="shared" si="2"/>
        <v>15193511.542028118</v>
      </c>
    </row>
    <row r="33" spans="1:13">
      <c r="A33" s="458">
        <f>IF(ISBLANK(B33),"",MAX(A$6:A32)+1)</f>
        <v>21</v>
      </c>
      <c r="B33" s="514" t="s">
        <v>486</v>
      </c>
      <c r="C33" s="554">
        <v>24125399.666962616</v>
      </c>
      <c r="D33" s="555"/>
      <c r="E33" s="555"/>
      <c r="F33" s="555"/>
      <c r="G33" s="554">
        <f t="shared" si="0"/>
        <v>24125399.666962616</v>
      </c>
      <c r="H33" s="532">
        <v>3.1473722098515289E-2</v>
      </c>
      <c r="I33" s="554">
        <f>G33*(1+H33)^(28/12)</f>
        <v>25934442.073484119</v>
      </c>
      <c r="J33" s="555"/>
      <c r="K33" s="555"/>
      <c r="L33" s="555"/>
      <c r="M33" s="554">
        <f t="shared" si="2"/>
        <v>25934442.073484119</v>
      </c>
    </row>
    <row r="34" spans="1:13">
      <c r="A34" s="458">
        <f>IF(ISBLANK(B34),"",MAX(A$6:A33)+1)</f>
        <v>22</v>
      </c>
      <c r="B34" s="514" t="s">
        <v>485</v>
      </c>
      <c r="C34" s="555">
        <v>5694739.5742254965</v>
      </c>
      <c r="D34" s="555"/>
      <c r="E34" s="555"/>
      <c r="F34" s="555"/>
      <c r="G34" s="555">
        <f t="shared" si="0"/>
        <v>5694739.5742254965</v>
      </c>
      <c r="H34" s="532"/>
      <c r="I34" s="554">
        <v>17474461.472924594</v>
      </c>
      <c r="J34" s="555"/>
      <c r="K34" s="555"/>
      <c r="L34" s="555"/>
      <c r="M34" s="554">
        <f>I34</f>
        <v>17474461.472924594</v>
      </c>
    </row>
    <row r="35" spans="1:13">
      <c r="A35" s="458">
        <f>IF(ISBLANK(B35),"",MAX(A$6:A34)+1)</f>
        <v>23</v>
      </c>
      <c r="B35" s="514" t="s">
        <v>484</v>
      </c>
      <c r="C35" s="553">
        <v>523320</v>
      </c>
      <c r="D35" s="553"/>
      <c r="E35" s="553"/>
      <c r="F35" s="553"/>
      <c r="G35" s="553">
        <f t="shared" si="0"/>
        <v>523320</v>
      </c>
      <c r="H35" s="532"/>
      <c r="I35" s="552">
        <v>-19508916.264954448</v>
      </c>
      <c r="J35" s="553"/>
      <c r="K35" s="553"/>
      <c r="L35" s="553"/>
      <c r="M35" s="552">
        <f>I35</f>
        <v>-19508916.264954448</v>
      </c>
    </row>
    <row r="36" spans="1:13">
      <c r="A36" s="458">
        <f>IF(ISBLANK(B36),"",MAX(A$6:A35)+1)</f>
        <v>24</v>
      </c>
      <c r="B36" s="514" t="s">
        <v>483</v>
      </c>
      <c r="C36" s="499">
        <f>SUM(C20:C35)</f>
        <v>344399779.55584043</v>
      </c>
      <c r="D36" s="500">
        <f>SUM(D20:D35)</f>
        <v>-2616179.6237217812</v>
      </c>
      <c r="E36" s="500">
        <f>SUM(E20:E35)</f>
        <v>-2455596.1125766858</v>
      </c>
      <c r="F36" s="500">
        <f>SUM(F20:F35)</f>
        <v>-3294178.3411877672</v>
      </c>
      <c r="G36" s="499">
        <f>SUM(G20:G35)</f>
        <v>336033825.47835422</v>
      </c>
      <c r="H36" s="529"/>
      <c r="I36" s="499">
        <f>SUM(I20:I35)</f>
        <v>375382216.39298147</v>
      </c>
      <c r="J36" s="500">
        <f>SUM(J20:J35)</f>
        <v>0</v>
      </c>
      <c r="K36" s="500">
        <f>SUM(K20:K35)</f>
        <v>0</v>
      </c>
      <c r="L36" s="500">
        <f>SUM(L20:L35)</f>
        <v>0</v>
      </c>
      <c r="M36" s="499">
        <f>SUM(M20:M35)</f>
        <v>375382216.39298147</v>
      </c>
    </row>
    <row r="37" spans="1:13">
      <c r="A37" s="458" t="str">
        <f>IF(ISBLANK(B37),"",MAX(A$6:A36)+1)</f>
        <v/>
      </c>
      <c r="C37" s="494"/>
      <c r="D37" s="494"/>
      <c r="E37" s="494"/>
      <c r="F37" s="494"/>
      <c r="G37" s="494"/>
      <c r="H37" s="529"/>
      <c r="I37" s="494"/>
      <c r="J37" s="494"/>
      <c r="K37" s="494"/>
      <c r="L37" s="494"/>
      <c r="M37" s="494"/>
    </row>
    <row r="38" spans="1:13">
      <c r="A38" s="458">
        <f>IF(ISBLANK(B38),"",MAX(A$6:A37)+1)</f>
        <v>25</v>
      </c>
      <c r="B38" s="514" t="s">
        <v>482</v>
      </c>
      <c r="C38" s="497">
        <f>C11-C36</f>
        <v>104333793.2406773</v>
      </c>
      <c r="D38" s="498">
        <f>D11-D36</f>
        <v>2616179.6237217812</v>
      </c>
      <c r="E38" s="498">
        <f>E11-E36</f>
        <v>2455596.1125766858</v>
      </c>
      <c r="F38" s="498">
        <f>F11-F36</f>
        <v>3294178.3411877672</v>
      </c>
      <c r="G38" s="497">
        <f>G11-G36</f>
        <v>112699747.31816351</v>
      </c>
      <c r="H38" s="529"/>
      <c r="I38" s="497">
        <f>I11-I36</f>
        <v>87812628.472623169</v>
      </c>
      <c r="J38" s="498"/>
      <c r="K38" s="498"/>
      <c r="L38" s="498"/>
      <c r="M38" s="497">
        <f>M11-M36</f>
        <v>87812628.472623169</v>
      </c>
    </row>
    <row r="39" spans="1:13">
      <c r="A39" s="458">
        <f>IF(ISBLANK(B39),"",MAX(A$6:A38)+1)</f>
        <v>26</v>
      </c>
      <c r="B39" s="514" t="s">
        <v>541</v>
      </c>
      <c r="C39" s="550">
        <f>C38+C34+C35</f>
        <v>110551852.8149028</v>
      </c>
      <c r="D39" s="551"/>
      <c r="E39" s="551"/>
      <c r="F39" s="551"/>
      <c r="G39" s="551"/>
      <c r="H39" s="529"/>
      <c r="I39" s="551"/>
      <c r="J39" s="551"/>
      <c r="K39" s="551"/>
      <c r="L39" s="551"/>
      <c r="M39" s="550">
        <f>M11-SUM(M22:M33)</f>
        <v>85778173.680593312</v>
      </c>
    </row>
    <row r="40" spans="1:13">
      <c r="A40" s="458">
        <f>IF(ISBLANK(B40),"",MAX(A$6:A39)+1)</f>
        <v>27</v>
      </c>
      <c r="B40" s="514" t="s">
        <v>481</v>
      </c>
      <c r="C40" s="493">
        <f>C51</f>
        <v>1961255908.1163907</v>
      </c>
      <c r="D40" s="494">
        <f>D51</f>
        <v>-73516466.176427826</v>
      </c>
      <c r="E40" s="494">
        <f>E51</f>
        <v>-13642850.873609414</v>
      </c>
      <c r="F40" s="494">
        <f>F51</f>
        <v>-14239197.195381718</v>
      </c>
      <c r="G40" s="493">
        <f>G51</f>
        <v>1859857393.8709722</v>
      </c>
      <c r="H40" s="529"/>
      <c r="I40" s="493">
        <f>I51</f>
        <v>2096577777.3699546</v>
      </c>
      <c r="J40" s="494"/>
      <c r="K40" s="494"/>
      <c r="L40" s="494"/>
      <c r="M40" s="493">
        <f>M51</f>
        <v>2294716022.4223328</v>
      </c>
    </row>
    <row r="41" spans="1:13">
      <c r="A41" s="458" t="str">
        <f>IF(ISBLANK(B41),"",MAX(A$6:A40)+1)</f>
        <v/>
      </c>
      <c r="C41" s="549"/>
      <c r="D41" s="549"/>
      <c r="E41" s="549"/>
      <c r="F41" s="549"/>
      <c r="G41" s="549"/>
      <c r="H41" s="529"/>
      <c r="I41" s="549"/>
      <c r="J41" s="549"/>
      <c r="K41" s="549"/>
      <c r="L41" s="549"/>
      <c r="M41" s="549"/>
    </row>
    <row r="42" spans="1:13">
      <c r="A42" s="458">
        <f>IF(ISBLANK(B42),"",MAX(A$6:A41)+1)</f>
        <v>28</v>
      </c>
      <c r="B42" s="514" t="s">
        <v>480</v>
      </c>
      <c r="C42" s="491">
        <v>6.5199999999999994E-2</v>
      </c>
      <c r="D42" s="491"/>
      <c r="E42" s="491"/>
      <c r="F42" s="491"/>
      <c r="G42" s="491">
        <v>6.5199999999999994E-2</v>
      </c>
      <c r="H42" s="529"/>
      <c r="I42" s="491">
        <v>6.5199999999999994E-2</v>
      </c>
      <c r="J42" s="491"/>
      <c r="K42" s="491"/>
      <c r="L42" s="491"/>
      <c r="M42" s="491">
        <v>6.5199999999999994E-2</v>
      </c>
    </row>
    <row r="43" spans="1:13">
      <c r="A43" s="458" t="str">
        <f>IF(ISBLANK(B43),"",MAX(A$6:A42)+1)</f>
        <v/>
      </c>
      <c r="C43" s="548"/>
      <c r="D43" s="548"/>
      <c r="E43" s="548"/>
      <c r="F43" s="548"/>
      <c r="G43" s="548"/>
      <c r="H43" s="529"/>
      <c r="I43" s="548"/>
      <c r="J43" s="548"/>
      <c r="K43" s="548"/>
      <c r="L43" s="548"/>
      <c r="M43" s="548"/>
    </row>
    <row r="44" spans="1:13">
      <c r="A44" s="458">
        <f>IF(ISBLANK(B44),"",MAX(A$6:A43)+1)</f>
        <v>29</v>
      </c>
      <c r="B44" s="514" t="s">
        <v>479</v>
      </c>
      <c r="C44" s="467"/>
      <c r="D44" s="467"/>
      <c r="E44" s="467"/>
      <c r="F44" s="467"/>
      <c r="G44" s="467"/>
      <c r="H44" s="529"/>
      <c r="I44" s="467"/>
      <c r="J44" s="467"/>
      <c r="K44" s="467"/>
      <c r="L44" s="467"/>
      <c r="M44" s="467"/>
    </row>
    <row r="45" spans="1:13">
      <c r="A45" s="458">
        <f>IF(ISBLANK(B45),"",MAX(A$6:A44)+1)</f>
        <v>30</v>
      </c>
      <c r="B45" s="514" t="s">
        <v>540</v>
      </c>
      <c r="C45" s="547">
        <f>C59</f>
        <v>4100486956.6681142</v>
      </c>
      <c r="D45" s="546">
        <f>D59</f>
        <v>-84751774.307916671</v>
      </c>
      <c r="E45" s="546">
        <f>E59</f>
        <v>-16228881.069029139</v>
      </c>
      <c r="F45" s="546">
        <f>F59</f>
        <v>-16597798.789668249</v>
      </c>
      <c r="G45" s="547">
        <f>SUM(C45:F45)</f>
        <v>3982908502.5015001</v>
      </c>
      <c r="H45" s="532"/>
      <c r="I45" s="546">
        <f>I59</f>
        <v>4532472039.5173817</v>
      </c>
      <c r="J45" s="546">
        <f>J59</f>
        <v>105802468.1600001</v>
      </c>
      <c r="K45" s="546">
        <f>K59</f>
        <v>66784661.41225782</v>
      </c>
      <c r="L45" s="546">
        <f>L59</f>
        <v>82865659.666204244</v>
      </c>
      <c r="M45" s="546">
        <f>M59</f>
        <v>4787924828.7558432</v>
      </c>
    </row>
    <row r="46" spans="1:13">
      <c r="A46" s="458">
        <f>IF(ISBLANK(B46),"",MAX(A$6:A45)+1)</f>
        <v>31</v>
      </c>
      <c r="B46" s="514" t="s">
        <v>539</v>
      </c>
      <c r="C46" s="524">
        <f>C67</f>
        <v>-1569795174.7788</v>
      </c>
      <c r="D46" s="524">
        <f>D67</f>
        <v>3209723.1798207625</v>
      </c>
      <c r="E46" s="524">
        <f>E67</f>
        <v>1296178.4092875994</v>
      </c>
      <c r="F46" s="524">
        <f>F67</f>
        <v>1430783.8862761646</v>
      </c>
      <c r="G46" s="524">
        <f>SUM(C46:F46)</f>
        <v>-1563858489.3034153</v>
      </c>
      <c r="H46" s="532"/>
      <c r="I46" s="525">
        <f>I67</f>
        <v>-1886812085.3659108</v>
      </c>
      <c r="J46" s="525">
        <f>J67</f>
        <v>-10067230.849618189</v>
      </c>
      <c r="K46" s="524">
        <f>K67</f>
        <v>-10582560.510378484</v>
      </c>
      <c r="L46" s="524">
        <f>L67</f>
        <v>-18729954.286813222</v>
      </c>
      <c r="M46" s="525">
        <f>M67</f>
        <v>-1926191831.0127208</v>
      </c>
    </row>
    <row r="47" spans="1:13">
      <c r="A47" s="458">
        <f>IF(ISBLANK(B47),"",MAX(A$6:A46)+1)</f>
        <v>32</v>
      </c>
      <c r="B47" s="514" t="s">
        <v>538</v>
      </c>
      <c r="C47" s="544">
        <f>C91+C101</f>
        <v>-606711613.31711614</v>
      </c>
      <c r="D47" s="545">
        <f>D91+D101</f>
        <v>8025584.9516680902</v>
      </c>
      <c r="E47" s="545">
        <f>E91+E101</f>
        <v>1289851.786132125</v>
      </c>
      <c r="F47" s="545">
        <f>F91+F101</f>
        <v>927817.70801036642</v>
      </c>
      <c r="G47" s="544">
        <f>SUM(C47:F47)</f>
        <v>-596468358.87130558</v>
      </c>
      <c r="H47" s="532"/>
      <c r="I47" s="543">
        <f>I91+I101</f>
        <v>-586357916.32570922</v>
      </c>
      <c r="J47" s="543">
        <f>J91+J101</f>
        <v>-8937256.0344074257</v>
      </c>
      <c r="K47" s="543">
        <f>K91+K101</f>
        <v>-2256392.3988461853</v>
      </c>
      <c r="L47" s="543">
        <f>L91+L101</f>
        <v>-6741150.1060194559</v>
      </c>
      <c r="M47" s="543">
        <f>SUM(I47:L47)</f>
        <v>-604292714.86498225</v>
      </c>
    </row>
    <row r="48" spans="1:13">
      <c r="A48" s="458">
        <f>IF(ISBLANK(B48),"",MAX(A$6:A47)+1)</f>
        <v>33</v>
      </c>
      <c r="B48" s="514" t="s">
        <v>537</v>
      </c>
      <c r="C48" s="542">
        <f>C102</f>
        <v>-17156060.508973658</v>
      </c>
      <c r="D48" s="539">
        <f>D102</f>
        <v>0</v>
      </c>
      <c r="E48" s="539">
        <f>E102</f>
        <v>0</v>
      </c>
      <c r="F48" s="539">
        <f>F102</f>
        <v>0</v>
      </c>
      <c r="G48" s="542">
        <f>SUM(C48:F48)</f>
        <v>-17156060.508973658</v>
      </c>
      <c r="H48" s="532"/>
      <c r="I48" s="542">
        <f>I102</f>
        <v>-17156060.508973658</v>
      </c>
      <c r="J48" s="539">
        <f>J102</f>
        <v>0</v>
      </c>
      <c r="K48" s="539">
        <f>K102</f>
        <v>0</v>
      </c>
      <c r="L48" s="539">
        <f>L102</f>
        <v>0</v>
      </c>
      <c r="M48" s="542">
        <f>M102</f>
        <v>-17156060.508973658</v>
      </c>
    </row>
    <row r="49" spans="1:13">
      <c r="A49" s="458">
        <f>IF(ISBLANK(B49),"",MAX(A$6:A48)+1)</f>
        <v>34</v>
      </c>
      <c r="B49" s="514" t="s">
        <v>536</v>
      </c>
      <c r="C49" s="540">
        <f>SUM(C45:C48)</f>
        <v>1906824108.0632243</v>
      </c>
      <c r="D49" s="541">
        <f>SUM(D45:D48)</f>
        <v>-73516466.176427826</v>
      </c>
      <c r="E49" s="541">
        <f>SUM(E45:E48)</f>
        <v>-13642850.873609414</v>
      </c>
      <c r="F49" s="541">
        <f>SUM(F45:F48)</f>
        <v>-14239197.195381718</v>
      </c>
      <c r="G49" s="540">
        <f>SUM(G45:G48)</f>
        <v>1805425593.8178058</v>
      </c>
      <c r="H49" s="537"/>
      <c r="I49" s="540">
        <f>SUM(I45:I48)</f>
        <v>2042145977.3167882</v>
      </c>
      <c r="J49" s="540">
        <f>SUM(J45:J48)</f>
        <v>86797981.275974497</v>
      </c>
      <c r="K49" s="540">
        <f>SUM(K45:K48)</f>
        <v>53945708.503033154</v>
      </c>
      <c r="L49" s="540">
        <f>SUM(L45:L48)</f>
        <v>57394555.273371562</v>
      </c>
      <c r="M49" s="540">
        <f>SUM(M45:M48)</f>
        <v>2240284222.3691664</v>
      </c>
    </row>
    <row r="50" spans="1:13">
      <c r="A50" s="458">
        <f>IF(ISBLANK(B50),"",MAX(A$6:A49)+1)</f>
        <v>35</v>
      </c>
      <c r="B50" s="514" t="s">
        <v>473</v>
      </c>
      <c r="C50" s="539">
        <f>C103</f>
        <v>54431800.053166389</v>
      </c>
      <c r="D50" s="539">
        <f>D103</f>
        <v>0</v>
      </c>
      <c r="E50" s="539">
        <f>E103</f>
        <v>0</v>
      </c>
      <c r="F50" s="539">
        <f>F103</f>
        <v>0</v>
      </c>
      <c r="G50" s="539">
        <f>SUM(C50:F50)</f>
        <v>54431800.053166389</v>
      </c>
      <c r="H50" s="532"/>
      <c r="I50" s="539">
        <f>I103</f>
        <v>54431800.053166389</v>
      </c>
      <c r="J50" s="539">
        <f>J103</f>
        <v>0</v>
      </c>
      <c r="K50" s="539">
        <f>K103</f>
        <v>0</v>
      </c>
      <c r="L50" s="539">
        <f>L103</f>
        <v>0</v>
      </c>
      <c r="M50" s="539">
        <f>M103</f>
        <v>54431800.053166389</v>
      </c>
    </row>
    <row r="51" spans="1:13" ht="15.75" thickBot="1">
      <c r="A51" s="458">
        <f>IF(ISBLANK(B51),"",MAX(A$6:A50)+1)</f>
        <v>36</v>
      </c>
      <c r="B51" s="514" t="s">
        <v>461</v>
      </c>
      <c r="C51" s="536">
        <f>SUM(C49:C50)</f>
        <v>1961255908.1163907</v>
      </c>
      <c r="D51" s="538">
        <f>SUM(D49:D50)</f>
        <v>-73516466.176427826</v>
      </c>
      <c r="E51" s="538">
        <f>SUM(E49:E50)</f>
        <v>-13642850.873609414</v>
      </c>
      <c r="F51" s="538">
        <f>SUM(F49:F50)</f>
        <v>-14239197.195381718</v>
      </c>
      <c r="G51" s="536">
        <f>SUM(G49:G50)</f>
        <v>1859857393.8709722</v>
      </c>
      <c r="H51" s="537"/>
      <c r="I51" s="536">
        <f>SUM(I49:I50)</f>
        <v>2096577777.3699546</v>
      </c>
      <c r="J51" s="536">
        <f>SUM(J49:J50)</f>
        <v>86797981.275974497</v>
      </c>
      <c r="K51" s="536">
        <f>SUM(K49:K50)</f>
        <v>53945708.503033154</v>
      </c>
      <c r="L51" s="536">
        <f>SUM(L49:L50)</f>
        <v>57394555.273371562</v>
      </c>
      <c r="M51" s="536">
        <f>SUM(M49:M50)</f>
        <v>2294716022.4223328</v>
      </c>
    </row>
    <row r="52" spans="1:13" ht="15.75" thickTop="1">
      <c r="A52" s="458">
        <f>IF(ISBLANK(B52),"",MAX(A$6:A51)+1)</f>
        <v>37</v>
      </c>
      <c r="B52" s="519" t="s">
        <v>365</v>
      </c>
      <c r="C52" s="518">
        <v>0</v>
      </c>
      <c r="D52" s="518"/>
      <c r="E52" s="518"/>
      <c r="F52" s="518"/>
      <c r="G52" s="518"/>
      <c r="H52" s="529"/>
      <c r="I52" s="518"/>
      <c r="J52" s="518"/>
      <c r="K52" s="518"/>
      <c r="L52" s="518"/>
      <c r="M52" s="518"/>
    </row>
    <row r="53" spans="1:13">
      <c r="A53" s="458">
        <f>IF(ISBLANK(B53),"",MAX(A$6:A52)+1)</f>
        <v>38</v>
      </c>
      <c r="B53" t="s">
        <v>321</v>
      </c>
      <c r="C53" s="482"/>
      <c r="D53" s="482"/>
      <c r="E53" s="482"/>
      <c r="F53" s="482"/>
      <c r="G53" s="482"/>
      <c r="H53" s="529"/>
      <c r="I53" s="482"/>
      <c r="J53" s="482"/>
      <c r="K53" s="482"/>
      <c r="L53" s="482"/>
      <c r="M53" s="482"/>
    </row>
    <row r="54" spans="1:13">
      <c r="A54" s="458">
        <f>IF(ISBLANK(B54),"",MAX(A$6:A53)+1)</f>
        <v>39</v>
      </c>
      <c r="B54" s="442" t="s">
        <v>303</v>
      </c>
      <c r="C54" s="483">
        <v>76474409.469999999</v>
      </c>
      <c r="D54" s="483"/>
      <c r="E54" s="483"/>
      <c r="F54" s="483"/>
      <c r="G54" s="483">
        <f>SUM(C54:F54)</f>
        <v>76474409.469999999</v>
      </c>
      <c r="H54" s="532">
        <v>1.3282089954823606E-2</v>
      </c>
      <c r="I54" s="470">
        <v>70765039.407125533</v>
      </c>
      <c r="J54" s="470"/>
      <c r="K54" s="470"/>
      <c r="L54" s="470"/>
      <c r="M54" s="470">
        <f>SUM(I54:L54)</f>
        <v>70765039.407125533</v>
      </c>
    </row>
    <row r="55" spans="1:13">
      <c r="A55" s="458">
        <f>IF(ISBLANK(B55),"",MAX(A$6:A54)+1)</f>
        <v>40</v>
      </c>
      <c r="B55" s="442" t="s">
        <v>304</v>
      </c>
      <c r="C55" s="524">
        <v>0</v>
      </c>
      <c r="D55" s="524"/>
      <c r="E55" s="524"/>
      <c r="F55" s="524"/>
      <c r="G55" s="524">
        <f>SUM(C55:F55)</f>
        <v>0</v>
      </c>
      <c r="H55" s="532"/>
      <c r="I55" s="465">
        <v>0</v>
      </c>
      <c r="J55" s="465"/>
      <c r="K55" s="465"/>
      <c r="L55" s="465"/>
      <c r="M55" s="465">
        <f>SUM(I55:L55)</f>
        <v>0</v>
      </c>
    </row>
    <row r="56" spans="1:13">
      <c r="A56" s="458">
        <f>IF(ISBLANK(B56),"",MAX(A$6:A55)+1)</f>
        <v>41</v>
      </c>
      <c r="B56" s="442" t="s">
        <v>305</v>
      </c>
      <c r="C56" s="524">
        <v>3710993361</v>
      </c>
      <c r="D56" s="524">
        <v>-84751774.307916671</v>
      </c>
      <c r="E56" s="524">
        <v>-16228881.069029139</v>
      </c>
      <c r="F56" s="524"/>
      <c r="G56" s="524">
        <f>SUM(C56:F56)</f>
        <v>3610012705.623054</v>
      </c>
      <c r="H56" s="532">
        <v>5.2166066813214673E-2</v>
      </c>
      <c r="I56" s="478">
        <v>4083711622.2839174</v>
      </c>
      <c r="J56" s="478">
        <v>105802468.1600001</v>
      </c>
      <c r="K56" s="478">
        <v>66784661.41225782</v>
      </c>
      <c r="L56" s="478"/>
      <c r="M56" s="478">
        <f>SUM(I56:L56)</f>
        <v>4256298751.8561754</v>
      </c>
    </row>
    <row r="57" spans="1:13">
      <c r="A57" s="458">
        <f>IF(ISBLANK(B57),"",MAX(A$6:A56)+1)</f>
        <v>42</v>
      </c>
      <c r="B57" s="442" t="s">
        <v>306</v>
      </c>
      <c r="C57" s="525">
        <v>139418656.4843142</v>
      </c>
      <c r="D57" s="524"/>
      <c r="E57" s="524"/>
      <c r="F57" s="524">
        <v>-16597798.789668249</v>
      </c>
      <c r="G57" s="525">
        <f>SUM(C57:F57)</f>
        <v>122820857.69464596</v>
      </c>
      <c r="H57" s="532">
        <v>0.15105801563149757</v>
      </c>
      <c r="I57" s="478">
        <v>152894023.34968811</v>
      </c>
      <c r="J57" s="478"/>
      <c r="K57" s="478"/>
      <c r="L57" s="478">
        <v>82865659.666204244</v>
      </c>
      <c r="M57" s="478">
        <f>SUM(I57:L57)</f>
        <v>235759683.01589236</v>
      </c>
    </row>
    <row r="58" spans="1:13">
      <c r="A58" s="458">
        <f>IF(ISBLANK(B58),"",MAX(A$6:A57)+1)</f>
        <v>43</v>
      </c>
      <c r="B58" s="442" t="s">
        <v>307</v>
      </c>
      <c r="C58" s="524">
        <v>173600529.71380004</v>
      </c>
      <c r="D58" s="524"/>
      <c r="E58" s="524"/>
      <c r="F58" s="524"/>
      <c r="G58" s="524">
        <f>SUM(C58:F58)</f>
        <v>173600529.71380004</v>
      </c>
      <c r="H58" s="532">
        <v>2.903099810414056E-2</v>
      </c>
      <c r="I58" s="478">
        <v>225101354.47665015</v>
      </c>
      <c r="J58" s="478"/>
      <c r="K58" s="478"/>
      <c r="L58" s="478"/>
      <c r="M58" s="478">
        <f>SUM(I58:L58)</f>
        <v>225101354.47665015</v>
      </c>
    </row>
    <row r="59" spans="1:13">
      <c r="A59" s="458">
        <f>IF(ISBLANK(B59),"",MAX(A$6:A58)+1)</f>
        <v>44</v>
      </c>
      <c r="B59" s="528" t="s">
        <v>228</v>
      </c>
      <c r="C59" s="526">
        <f>SUM(C54:C58)</f>
        <v>4100486956.6681142</v>
      </c>
      <c r="D59" s="527">
        <f>SUM(D54:D58)</f>
        <v>-84751774.307916671</v>
      </c>
      <c r="E59" s="527">
        <f>SUM(E54:E58)</f>
        <v>-16228881.069029139</v>
      </c>
      <c r="F59" s="527">
        <f>SUM(F54:F58)</f>
        <v>-16597798.789668249</v>
      </c>
      <c r="G59" s="526">
        <f>SUM(G54:G58)</f>
        <v>3982908502.5014997</v>
      </c>
      <c r="H59" s="535"/>
      <c r="I59" s="474">
        <f>SUM(I54:I58)</f>
        <v>4532472039.5173817</v>
      </c>
      <c r="J59" s="474">
        <f>SUM(J54:J58)</f>
        <v>105802468.1600001</v>
      </c>
      <c r="K59" s="474">
        <f>SUM(K54:K58)</f>
        <v>66784661.41225782</v>
      </c>
      <c r="L59" s="474">
        <f>SUM(L54:L58)</f>
        <v>82865659.666204244</v>
      </c>
      <c r="M59" s="474">
        <f>SUM(M54:M58)</f>
        <v>4787924828.7558432</v>
      </c>
    </row>
    <row r="60" spans="1:13">
      <c r="A60" s="458" t="str">
        <f>IF(ISBLANK(B60),"",MAX(A$6:A59)+1)</f>
        <v/>
      </c>
      <c r="B60"/>
      <c r="C60" s="482"/>
      <c r="D60" s="482"/>
      <c r="E60" s="482"/>
      <c r="F60" s="482"/>
      <c r="G60" s="482"/>
      <c r="H60" s="529"/>
      <c r="I60" s="482"/>
      <c r="J60" s="482"/>
      <c r="K60" s="482"/>
      <c r="L60" s="482"/>
      <c r="M60" s="482"/>
    </row>
    <row r="61" spans="1:13">
      <c r="A61" s="458">
        <f>IF(ISBLANK(B61),"",MAX(A$6:A60)+1)</f>
        <v>45</v>
      </c>
      <c r="B61" s="441" t="s">
        <v>3</v>
      </c>
      <c r="C61" s="482"/>
      <c r="D61" s="482"/>
      <c r="E61" s="482"/>
      <c r="F61" s="482"/>
      <c r="G61" s="482"/>
      <c r="H61" s="529"/>
      <c r="I61" s="482"/>
      <c r="J61" s="482"/>
      <c r="K61" s="482"/>
      <c r="L61" s="482"/>
      <c r="M61" s="482"/>
    </row>
    <row r="62" spans="1:13">
      <c r="A62" s="458">
        <f>IF(ISBLANK(B62),"",MAX(A$6:A61)+1)</f>
        <v>46</v>
      </c>
      <c r="B62" s="442" t="s">
        <v>303</v>
      </c>
      <c r="C62" s="483">
        <v>-33125037.959271803</v>
      </c>
      <c r="D62" s="483"/>
      <c r="E62" s="483"/>
      <c r="F62" s="483"/>
      <c r="G62" s="483">
        <f>SUM(C62:F62)</f>
        <v>-33125037.959271803</v>
      </c>
      <c r="H62" s="532"/>
      <c r="I62" s="470">
        <v>-36714095.662006587</v>
      </c>
      <c r="J62" s="470"/>
      <c r="K62" s="470"/>
      <c r="L62" s="470"/>
      <c r="M62" s="470">
        <f>SUM(I62:L62)</f>
        <v>-36714095.662006587</v>
      </c>
    </row>
    <row r="63" spans="1:13">
      <c r="A63" s="458">
        <f>IF(ISBLANK(B63),"",MAX(A$6:A62)+1)</f>
        <v>47</v>
      </c>
      <c r="B63" s="442" t="s">
        <v>304</v>
      </c>
      <c r="C63" s="524">
        <v>0</v>
      </c>
      <c r="D63" s="524"/>
      <c r="E63" s="524"/>
      <c r="F63" s="524"/>
      <c r="G63" s="524">
        <f>SUM(C63:F63)</f>
        <v>0</v>
      </c>
      <c r="H63" s="532"/>
      <c r="I63" s="465">
        <v>0</v>
      </c>
      <c r="J63" s="465"/>
      <c r="K63" s="465"/>
      <c r="L63" s="465"/>
      <c r="M63" s="465">
        <f>SUM(I63:L63)</f>
        <v>0</v>
      </c>
    </row>
    <row r="64" spans="1:13">
      <c r="A64" s="458">
        <f>IF(ISBLANK(B64),"",MAX(A$6:A63)+1)</f>
        <v>48</v>
      </c>
      <c r="B64" s="442" t="s">
        <v>305</v>
      </c>
      <c r="C64" s="524">
        <v>-1433137826.69191</v>
      </c>
      <c r="D64" s="524">
        <v>3209723.1798207625</v>
      </c>
      <c r="E64" s="524">
        <v>1296178.4092875994</v>
      </c>
      <c r="F64" s="524"/>
      <c r="G64" s="524">
        <f>SUM(C64:F64)</f>
        <v>-1428631925.1028016</v>
      </c>
      <c r="H64" s="532"/>
      <c r="I64" s="477">
        <v>-1664843836.2142625</v>
      </c>
      <c r="J64" s="477">
        <v>-10067230.849618189</v>
      </c>
      <c r="K64" s="478">
        <v>-10582560.510378484</v>
      </c>
      <c r="L64" s="478"/>
      <c r="M64" s="477">
        <f>SUM(I64:L64)</f>
        <v>-1685493627.5742593</v>
      </c>
    </row>
    <row r="65" spans="1:23">
      <c r="A65" s="458">
        <f>IF(ISBLANK(B65),"",MAX(A$6:A64)+1)</f>
        <v>49</v>
      </c>
      <c r="B65" s="442" t="s">
        <v>306</v>
      </c>
      <c r="C65" s="524">
        <v>-47274087.95805271</v>
      </c>
      <c r="D65" s="524"/>
      <c r="E65" s="524"/>
      <c r="F65" s="524">
        <v>1430783.8862761646</v>
      </c>
      <c r="G65" s="524">
        <f>SUM(C65:F65)</f>
        <v>-45843304.071776547</v>
      </c>
      <c r="H65" s="532"/>
      <c r="I65" s="478">
        <v>-99671678.002397284</v>
      </c>
      <c r="J65" s="478"/>
      <c r="K65" s="478"/>
      <c r="L65" s="478">
        <v>-18729954.286813222</v>
      </c>
      <c r="M65" s="478">
        <f>SUM(I65:L65)</f>
        <v>-118401632.2892105</v>
      </c>
    </row>
    <row r="66" spans="1:23">
      <c r="A66" s="458">
        <f>IF(ISBLANK(B66),"",MAX(A$6:A65)+1)</f>
        <v>50</v>
      </c>
      <c r="B66" s="442" t="s">
        <v>307</v>
      </c>
      <c r="C66" s="524">
        <v>-56258222.169565432</v>
      </c>
      <c r="D66" s="524"/>
      <c r="E66" s="524"/>
      <c r="F66" s="524"/>
      <c r="G66" s="524">
        <f>SUM(C66:F66)</f>
        <v>-56258222.169565432</v>
      </c>
      <c r="H66" s="532"/>
      <c r="I66" s="478">
        <v>-85582475.487244323</v>
      </c>
      <c r="J66" s="478"/>
      <c r="K66" s="478"/>
      <c r="L66" s="478"/>
      <c r="M66" s="478">
        <f>SUM(I66:L66)</f>
        <v>-85582475.487244323</v>
      </c>
    </row>
    <row r="67" spans="1:23">
      <c r="A67" s="458">
        <f>IF(ISBLANK(B67),"",MAX(A$6:A66)+1)</f>
        <v>51</v>
      </c>
      <c r="B67" s="528" t="s">
        <v>228</v>
      </c>
      <c r="C67" s="527">
        <f>SUM(C62:C66)</f>
        <v>-1569795174.7788</v>
      </c>
      <c r="D67" s="527">
        <f>SUM(D62:D66)</f>
        <v>3209723.1798207625</v>
      </c>
      <c r="E67" s="527">
        <f>SUM(E62:E66)</f>
        <v>1296178.4092875994</v>
      </c>
      <c r="F67" s="527">
        <f>SUM(F62:F66)</f>
        <v>1430783.8862761646</v>
      </c>
      <c r="G67" s="527">
        <f>SUM(G62:G66)</f>
        <v>-1563858489.3034155</v>
      </c>
      <c r="H67" s="530"/>
      <c r="I67" s="473">
        <f>SUM(I62:I66)</f>
        <v>-1886812085.3659108</v>
      </c>
      <c r="J67" s="473">
        <f>SUM(J62:J66)</f>
        <v>-10067230.849618189</v>
      </c>
      <c r="K67" s="474">
        <f>SUM(K62:K66)</f>
        <v>-10582560.510378484</v>
      </c>
      <c r="L67" s="474">
        <f>SUM(L62:L66)</f>
        <v>-18729954.286813222</v>
      </c>
      <c r="M67" s="473">
        <f>SUM(M62:M66)</f>
        <v>-1926191831.0127208</v>
      </c>
    </row>
    <row r="68" spans="1:23">
      <c r="A68" s="458" t="str">
        <f>IF(ISBLANK(B68),"",MAX(A$6:A67)+1)</f>
        <v/>
      </c>
      <c r="B68"/>
      <c r="C68" s="482"/>
      <c r="D68" s="482"/>
      <c r="E68" s="482"/>
      <c r="F68" s="482"/>
      <c r="G68" s="482"/>
      <c r="H68" s="529"/>
      <c r="I68" s="482"/>
      <c r="J68" s="482"/>
      <c r="K68" s="482"/>
      <c r="L68" s="482"/>
      <c r="M68" s="482"/>
    </row>
    <row r="69" spans="1:23" s="482" customFormat="1">
      <c r="A69" s="458">
        <f>IF(ISBLANK(B69),"",MAX(A$6:A68)+1)</f>
        <v>52</v>
      </c>
      <c r="B69" s="534" t="s">
        <v>535</v>
      </c>
      <c r="H69" s="529"/>
      <c r="N69"/>
      <c r="O69"/>
      <c r="P69"/>
      <c r="Q69"/>
      <c r="R69"/>
      <c r="S69"/>
      <c r="T69"/>
      <c r="U69"/>
      <c r="V69"/>
      <c r="W69"/>
    </row>
    <row r="70" spans="1:23" s="482" customFormat="1">
      <c r="A70" s="458">
        <f>IF(ISBLANK(B70),"",MAX(A$6:A69)+1)</f>
        <v>53</v>
      </c>
      <c r="B70" s="533" t="s">
        <v>303</v>
      </c>
      <c r="C70" s="483">
        <v>0</v>
      </c>
      <c r="D70" s="483"/>
      <c r="E70" s="483"/>
      <c r="F70" s="483"/>
      <c r="G70" s="483">
        <f>SUM(C70:F70)</f>
        <v>0</v>
      </c>
      <c r="H70" s="532"/>
      <c r="I70" s="470"/>
      <c r="J70" s="470"/>
      <c r="K70" s="470"/>
      <c r="L70" s="470"/>
      <c r="M70" s="470">
        <f>SUM(I70:L70)</f>
        <v>0</v>
      </c>
      <c r="N70"/>
      <c r="O70"/>
      <c r="P70"/>
      <c r="Q70"/>
      <c r="R70"/>
      <c r="S70"/>
      <c r="T70"/>
      <c r="U70"/>
      <c r="V70"/>
      <c r="W70"/>
    </row>
    <row r="71" spans="1:23" s="482" customFormat="1">
      <c r="A71" s="458">
        <f>IF(ISBLANK(B71),"",MAX(A$6:A70)+1)</f>
        <v>54</v>
      </c>
      <c r="B71" s="533" t="s">
        <v>304</v>
      </c>
      <c r="C71" s="524">
        <v>0</v>
      </c>
      <c r="D71" s="524"/>
      <c r="E71" s="524"/>
      <c r="F71" s="524"/>
      <c r="G71" s="524">
        <f>SUM(C71:F71)</f>
        <v>0</v>
      </c>
      <c r="H71" s="532"/>
      <c r="I71" s="465"/>
      <c r="J71" s="465"/>
      <c r="K71" s="465"/>
      <c r="L71" s="465"/>
      <c r="M71" s="465">
        <f>SUM(I71:L71)</f>
        <v>0</v>
      </c>
      <c r="N71"/>
      <c r="O71"/>
      <c r="P71"/>
      <c r="Q71"/>
      <c r="R71"/>
      <c r="S71"/>
      <c r="T71"/>
      <c r="U71"/>
      <c r="V71"/>
      <c r="W71"/>
    </row>
    <row r="72" spans="1:23" s="482" customFormat="1">
      <c r="A72" s="458">
        <f>IF(ISBLANK(B72),"",MAX(A$6:A71)+1)</f>
        <v>55</v>
      </c>
      <c r="B72" s="533" t="s">
        <v>305</v>
      </c>
      <c r="C72" s="524">
        <v>-271846932.69267762</v>
      </c>
      <c r="D72" s="524">
        <v>8025584.9516680902</v>
      </c>
      <c r="E72" s="524">
        <v>1289851.786132125</v>
      </c>
      <c r="F72" s="524"/>
      <c r="G72" s="524">
        <f>SUM(C72:F72)</f>
        <v>-262531495.95487741</v>
      </c>
      <c r="H72" s="532"/>
      <c r="I72" s="478"/>
      <c r="J72" s="478"/>
      <c r="K72" s="478"/>
      <c r="L72" s="478"/>
      <c r="M72" s="478">
        <f>SUM(I72:L72)</f>
        <v>0</v>
      </c>
      <c r="N72"/>
      <c r="O72"/>
      <c r="P72"/>
      <c r="Q72"/>
      <c r="R72"/>
      <c r="S72"/>
      <c r="T72"/>
      <c r="U72"/>
      <c r="V72"/>
      <c r="W72"/>
    </row>
    <row r="73" spans="1:23" s="482" customFormat="1">
      <c r="A73" s="458">
        <f>IF(ISBLANK(B73),"",MAX(A$6:A72)+1)</f>
        <v>56</v>
      </c>
      <c r="B73" s="533" t="s">
        <v>306</v>
      </c>
      <c r="C73" s="524">
        <v>-16932625.893549934</v>
      </c>
      <c r="D73" s="524"/>
      <c r="E73" s="524"/>
      <c r="F73" s="524">
        <v>927817.70801036642</v>
      </c>
      <c r="G73" s="524">
        <f>SUM(C73:F73)</f>
        <v>-16004808.185539568</v>
      </c>
      <c r="H73" s="532"/>
      <c r="I73" s="478"/>
      <c r="J73" s="478"/>
      <c r="K73" s="478"/>
      <c r="L73" s="478"/>
      <c r="M73" s="478">
        <f>SUM(I73:L73)</f>
        <v>0</v>
      </c>
      <c r="N73"/>
      <c r="O73"/>
      <c r="P73"/>
      <c r="Q73"/>
      <c r="R73"/>
      <c r="S73"/>
      <c r="T73"/>
      <c r="U73"/>
      <c r="V73"/>
      <c r="W73"/>
    </row>
    <row r="74" spans="1:23" s="482" customFormat="1">
      <c r="A74" s="458">
        <f>IF(ISBLANK(B74),"",MAX(A$6:A73)+1)</f>
        <v>57</v>
      </c>
      <c r="B74" s="533" t="s">
        <v>307</v>
      </c>
      <c r="C74" s="524">
        <v>-21066947.020244144</v>
      </c>
      <c r="D74" s="524"/>
      <c r="E74" s="524"/>
      <c r="F74" s="524"/>
      <c r="G74" s="524">
        <f>SUM(C74:F74)</f>
        <v>-21066947.020244144</v>
      </c>
      <c r="H74" s="532"/>
      <c r="I74" s="478"/>
      <c r="J74" s="478"/>
      <c r="K74" s="478"/>
      <c r="L74" s="478"/>
      <c r="M74" s="478">
        <f>SUM(I74:L74)</f>
        <v>0</v>
      </c>
      <c r="N74"/>
      <c r="O74"/>
      <c r="P74"/>
      <c r="Q74"/>
      <c r="R74"/>
      <c r="S74"/>
      <c r="T74"/>
      <c r="U74"/>
      <c r="V74"/>
      <c r="W74"/>
    </row>
    <row r="75" spans="1:23" s="482" customFormat="1">
      <c r="A75" s="458">
        <f>IF(ISBLANK(B75),"",MAX(A$6:A74)+1)</f>
        <v>58</v>
      </c>
      <c r="B75" s="531" t="s">
        <v>228</v>
      </c>
      <c r="C75" s="527">
        <f>SUM(C70:C74)</f>
        <v>-309846505.60647166</v>
      </c>
      <c r="D75" s="527">
        <f>SUM(D70:D74)</f>
        <v>8025584.9516680902</v>
      </c>
      <c r="E75" s="527">
        <f>SUM(E70:E74)</f>
        <v>1289851.786132125</v>
      </c>
      <c r="F75" s="527">
        <f>SUM(F70:F74)</f>
        <v>927817.70801036642</v>
      </c>
      <c r="G75" s="527">
        <f>SUM(G70:G74)</f>
        <v>-299603251.1606611</v>
      </c>
      <c r="H75" s="530"/>
      <c r="I75" s="474">
        <f>SUM(I70:I74)</f>
        <v>0</v>
      </c>
      <c r="J75" s="474">
        <f>SUM(J70:J74)</f>
        <v>0</v>
      </c>
      <c r="K75" s="474">
        <f>SUM(K70:K74)</f>
        <v>0</v>
      </c>
      <c r="L75" s="474">
        <f>SUM(L70:L74)</f>
        <v>0</v>
      </c>
      <c r="M75" s="474">
        <f>SUM(M70:M74)</f>
        <v>0</v>
      </c>
      <c r="N75"/>
      <c r="O75"/>
      <c r="P75"/>
      <c r="Q75"/>
      <c r="R75"/>
      <c r="S75"/>
      <c r="T75"/>
      <c r="U75"/>
      <c r="V75"/>
      <c r="W75"/>
    </row>
    <row r="76" spans="1:23" s="482" customFormat="1">
      <c r="A76" s="458" t="str">
        <f>IF(ISBLANK(B76),"",MAX(A$6:A75)+1)</f>
        <v/>
      </c>
      <c r="B76" s="534"/>
      <c r="H76" s="529"/>
      <c r="N76"/>
      <c r="O76"/>
      <c r="P76"/>
      <c r="Q76"/>
      <c r="R76"/>
      <c r="S76"/>
      <c r="T76"/>
      <c r="U76"/>
      <c r="V76"/>
      <c r="W76"/>
    </row>
    <row r="77" spans="1:23" s="482" customFormat="1">
      <c r="A77" s="458">
        <f>IF(ISBLANK(B77),"",MAX(A$6:A76)+1)</f>
        <v>59</v>
      </c>
      <c r="B77" s="534" t="s">
        <v>534</v>
      </c>
      <c r="H77" s="529"/>
      <c r="N77"/>
      <c r="O77"/>
      <c r="P77"/>
      <c r="Q77"/>
      <c r="R77"/>
      <c r="S77"/>
      <c r="T77"/>
      <c r="U77"/>
      <c r="V77"/>
      <c r="W77"/>
    </row>
    <row r="78" spans="1:23" s="482" customFormat="1">
      <c r="A78" s="458">
        <f>IF(ISBLANK(B78),"",MAX(A$6:A77)+1)</f>
        <v>60</v>
      </c>
      <c r="B78" s="533" t="s">
        <v>303</v>
      </c>
      <c r="C78" s="483">
        <v>0</v>
      </c>
      <c r="D78" s="483"/>
      <c r="E78" s="483"/>
      <c r="F78" s="483"/>
      <c r="G78" s="483">
        <f>SUM(C78:F78)</f>
        <v>0</v>
      </c>
      <c r="H78" s="532"/>
      <c r="I78" s="470"/>
      <c r="J78" s="470"/>
      <c r="K78" s="470"/>
      <c r="L78" s="470"/>
      <c r="M78" s="470">
        <f>SUM(I78:L78)</f>
        <v>0</v>
      </c>
      <c r="N78"/>
      <c r="O78"/>
      <c r="P78"/>
      <c r="Q78"/>
      <c r="R78"/>
      <c r="S78"/>
      <c r="T78"/>
      <c r="U78"/>
      <c r="V78"/>
      <c r="W78"/>
    </row>
    <row r="79" spans="1:23" s="482" customFormat="1">
      <c r="A79" s="458">
        <f>IF(ISBLANK(B79),"",MAX(A$6:A78)+1)</f>
        <v>61</v>
      </c>
      <c r="B79" s="533" t="s">
        <v>304</v>
      </c>
      <c r="C79" s="524">
        <v>0</v>
      </c>
      <c r="D79" s="524"/>
      <c r="E79" s="524"/>
      <c r="F79" s="524"/>
      <c r="G79" s="524">
        <f>SUM(C79:F79)</f>
        <v>0</v>
      </c>
      <c r="H79" s="532"/>
      <c r="I79" s="465"/>
      <c r="J79" s="465"/>
      <c r="K79" s="465"/>
      <c r="L79" s="465"/>
      <c r="M79" s="465">
        <f>SUM(I79:L79)</f>
        <v>0</v>
      </c>
      <c r="N79"/>
      <c r="O79"/>
      <c r="P79"/>
      <c r="Q79"/>
      <c r="R79"/>
      <c r="S79"/>
      <c r="T79"/>
      <c r="U79"/>
      <c r="V79"/>
      <c r="W79"/>
    </row>
    <row r="80" spans="1:23" s="482" customFormat="1">
      <c r="A80" s="458">
        <f>IF(ISBLANK(B80),"",MAX(A$6:A79)+1)</f>
        <v>62</v>
      </c>
      <c r="B80" s="533" t="s">
        <v>305</v>
      </c>
      <c r="C80" s="524">
        <v>-254860649.77501619</v>
      </c>
      <c r="D80" s="524"/>
      <c r="E80" s="524"/>
      <c r="F80" s="524"/>
      <c r="G80" s="524">
        <f>SUM(C80:F80)</f>
        <v>-254860649.77501619</v>
      </c>
      <c r="H80" s="532"/>
      <c r="I80" s="478"/>
      <c r="J80" s="478"/>
      <c r="K80" s="478"/>
      <c r="L80" s="478"/>
      <c r="M80" s="478">
        <f>SUM(I80:L80)</f>
        <v>0</v>
      </c>
      <c r="N80"/>
      <c r="O80"/>
      <c r="P80"/>
      <c r="Q80"/>
      <c r="R80"/>
      <c r="S80"/>
      <c r="T80"/>
      <c r="U80"/>
      <c r="V80"/>
      <c r="W80"/>
    </row>
    <row r="81" spans="1:23" s="482" customFormat="1">
      <c r="A81" s="458">
        <f>IF(ISBLANK(B81),"",MAX(A$6:A80)+1)</f>
        <v>63</v>
      </c>
      <c r="B81" s="533" t="s">
        <v>306</v>
      </c>
      <c r="C81" s="525">
        <v>-15866663.572248682</v>
      </c>
      <c r="D81" s="524"/>
      <c r="E81" s="524"/>
      <c r="F81" s="524"/>
      <c r="G81" s="525">
        <f>SUM(C81:F81)</f>
        <v>-15866663.572248682</v>
      </c>
      <c r="H81" s="532"/>
      <c r="I81" s="478"/>
      <c r="J81" s="478"/>
      <c r="K81" s="478"/>
      <c r="L81" s="478"/>
      <c r="M81" s="478">
        <f>SUM(I81:L81)</f>
        <v>0</v>
      </c>
      <c r="N81"/>
      <c r="O81"/>
      <c r="P81"/>
      <c r="Q81"/>
      <c r="R81"/>
      <c r="S81"/>
      <c r="T81"/>
      <c r="U81"/>
      <c r="V81"/>
      <c r="W81"/>
    </row>
    <row r="82" spans="1:23" s="482" customFormat="1">
      <c r="A82" s="458">
        <f>IF(ISBLANK(B82),"",MAX(A$6:A81)+1)</f>
        <v>64</v>
      </c>
      <c r="B82" s="533" t="s">
        <v>307</v>
      </c>
      <c r="C82" s="524">
        <v>-19750584.467418134</v>
      </c>
      <c r="D82" s="524"/>
      <c r="E82" s="524"/>
      <c r="F82" s="524"/>
      <c r="G82" s="524">
        <f>SUM(C82:F82)</f>
        <v>-19750584.467418134</v>
      </c>
      <c r="H82" s="532"/>
      <c r="I82" s="478"/>
      <c r="J82" s="478"/>
      <c r="K82" s="478"/>
      <c r="L82" s="478"/>
      <c r="M82" s="478">
        <f>SUM(I82:L82)</f>
        <v>0</v>
      </c>
      <c r="N82"/>
      <c r="O82"/>
      <c r="P82"/>
      <c r="Q82"/>
      <c r="R82"/>
      <c r="S82"/>
      <c r="T82"/>
      <c r="U82"/>
      <c r="V82"/>
      <c r="W82"/>
    </row>
    <row r="83" spans="1:23" s="482" customFormat="1">
      <c r="A83" s="458">
        <f>IF(ISBLANK(B83),"",MAX(A$6:A82)+1)</f>
        <v>65</v>
      </c>
      <c r="B83" s="531" t="s">
        <v>228</v>
      </c>
      <c r="C83" s="526">
        <f>SUM(C78:C82)</f>
        <v>-290477897.81468302</v>
      </c>
      <c r="D83" s="527">
        <f>SUM(D78:D82)</f>
        <v>0</v>
      </c>
      <c r="E83" s="527">
        <f>SUM(E78:E82)</f>
        <v>0</v>
      </c>
      <c r="F83" s="527">
        <f>SUM(F78:F82)</f>
        <v>0</v>
      </c>
      <c r="G83" s="526">
        <f>SUM(G78:G82)</f>
        <v>-290477897.81468302</v>
      </c>
      <c r="H83" s="530"/>
      <c r="I83" s="474">
        <f>SUM(I78:I82)</f>
        <v>0</v>
      </c>
      <c r="J83" s="474">
        <f>SUM(J78:J82)</f>
        <v>0</v>
      </c>
      <c r="K83" s="474">
        <f>SUM(K78:K82)</f>
        <v>0</v>
      </c>
      <c r="L83" s="474">
        <f>SUM(L78:L82)</f>
        <v>0</v>
      </c>
      <c r="M83" s="474">
        <f>SUM(M78:M82)</f>
        <v>0</v>
      </c>
      <c r="N83"/>
      <c r="O83"/>
      <c r="P83"/>
      <c r="Q83"/>
      <c r="R83"/>
      <c r="S83"/>
      <c r="T83"/>
      <c r="U83"/>
      <c r="V83"/>
      <c r="W83"/>
    </row>
    <row r="84" spans="1:23">
      <c r="A84" s="458" t="str">
        <f>IF(ISBLANK(B84),"",MAX(A$6:A83)+1)</f>
        <v/>
      </c>
      <c r="B84" s="441"/>
      <c r="C84" s="482"/>
      <c r="D84" s="482"/>
      <c r="E84" s="482"/>
      <c r="F84" s="482"/>
      <c r="G84" s="482"/>
      <c r="H84" s="529"/>
      <c r="I84" s="482"/>
      <c r="J84" s="482"/>
      <c r="K84" s="482"/>
      <c r="L84" s="482"/>
      <c r="M84" s="482"/>
    </row>
    <row r="85" spans="1:23">
      <c r="A85" s="458">
        <f>IF(ISBLANK(B85),"",MAX(A$6:A84)+1)</f>
        <v>66</v>
      </c>
      <c r="B85" s="441" t="s">
        <v>533</v>
      </c>
      <c r="C85" s="482"/>
      <c r="D85" s="482"/>
      <c r="E85" s="482"/>
      <c r="F85" s="482"/>
      <c r="G85" s="482"/>
      <c r="H85" s="529"/>
      <c r="I85" s="482"/>
      <c r="J85" s="482"/>
      <c r="K85" s="482"/>
      <c r="L85" s="482"/>
      <c r="M85" s="482"/>
    </row>
    <row r="86" spans="1:23">
      <c r="A86" s="458">
        <f>IF(ISBLANK(B86),"",MAX(A$6:A85)+1)</f>
        <v>67</v>
      </c>
      <c r="B86" s="442" t="s">
        <v>303</v>
      </c>
      <c r="C86" s="483">
        <f t="shared" ref="C86:G90" si="3">C70+C78</f>
        <v>0</v>
      </c>
      <c r="D86" s="483">
        <f t="shared" si="3"/>
        <v>0</v>
      </c>
      <c r="E86" s="483">
        <f t="shared" si="3"/>
        <v>0</v>
      </c>
      <c r="F86" s="483">
        <f t="shared" si="3"/>
        <v>0</v>
      </c>
      <c r="G86" s="483">
        <f t="shared" si="3"/>
        <v>0</v>
      </c>
      <c r="H86" s="529"/>
      <c r="I86" s="516">
        <v>-15078.028303402285</v>
      </c>
      <c r="J86" s="483"/>
      <c r="K86" s="483"/>
      <c r="L86" s="483"/>
      <c r="M86" s="516">
        <f>SUM(I86:L86)</f>
        <v>-15078.028303402285</v>
      </c>
    </row>
    <row r="87" spans="1:23">
      <c r="A87" s="458">
        <f>IF(ISBLANK(B87),"",MAX(A$6:A86)+1)</f>
        <v>68</v>
      </c>
      <c r="B87" s="442" t="s">
        <v>304</v>
      </c>
      <c r="C87" s="524">
        <f t="shared" si="3"/>
        <v>0</v>
      </c>
      <c r="D87" s="524">
        <f t="shared" si="3"/>
        <v>0</v>
      </c>
      <c r="E87" s="524">
        <f t="shared" si="3"/>
        <v>0</v>
      </c>
      <c r="F87" s="524">
        <f t="shared" si="3"/>
        <v>0</v>
      </c>
      <c r="G87" s="524">
        <f t="shared" si="3"/>
        <v>0</v>
      </c>
      <c r="H87" s="529"/>
      <c r="I87" s="483">
        <v>0</v>
      </c>
      <c r="J87" s="524"/>
      <c r="K87" s="524"/>
      <c r="L87" s="524"/>
      <c r="M87" s="524">
        <f>SUM(I87:L87)</f>
        <v>0</v>
      </c>
    </row>
    <row r="88" spans="1:23">
      <c r="A88" s="458">
        <f>IF(ISBLANK(B88),"",MAX(A$6:A87)+1)</f>
        <v>69</v>
      </c>
      <c r="B88" s="442" t="s">
        <v>305</v>
      </c>
      <c r="C88" s="524">
        <f t="shared" si="3"/>
        <v>-526707582.46769381</v>
      </c>
      <c r="D88" s="524">
        <f t="shared" si="3"/>
        <v>8025584.9516680902</v>
      </c>
      <c r="E88" s="524">
        <f t="shared" si="3"/>
        <v>1289851.786132125</v>
      </c>
      <c r="F88" s="524">
        <f t="shared" si="3"/>
        <v>0</v>
      </c>
      <c r="G88" s="524">
        <f t="shared" si="3"/>
        <v>-517392145.72989357</v>
      </c>
      <c r="H88" s="529"/>
      <c r="I88" s="516">
        <v>-509866985.81675518</v>
      </c>
      <c r="J88" s="525">
        <v>-8937256.0344074257</v>
      </c>
      <c r="K88" s="525">
        <v>-2256392.3988461853</v>
      </c>
      <c r="L88" s="524"/>
      <c r="M88" s="525">
        <f>SUM(I88:L88)</f>
        <v>-521060634.25000882</v>
      </c>
    </row>
    <row r="89" spans="1:23">
      <c r="A89" s="458">
        <f>IF(ISBLANK(B89),"",MAX(A$6:A88)+1)</f>
        <v>70</v>
      </c>
      <c r="B89" s="442" t="s">
        <v>306</v>
      </c>
      <c r="C89" s="525">
        <f t="shared" si="3"/>
        <v>-32799289.465798616</v>
      </c>
      <c r="D89" s="524">
        <f t="shared" si="3"/>
        <v>0</v>
      </c>
      <c r="E89" s="524">
        <f t="shared" si="3"/>
        <v>0</v>
      </c>
      <c r="F89" s="524">
        <f t="shared" si="3"/>
        <v>927817.70801036642</v>
      </c>
      <c r="G89" s="525">
        <f t="shared" si="3"/>
        <v>-31871471.757788248</v>
      </c>
      <c r="H89" s="529"/>
      <c r="I89" s="516">
        <v>5554037.9928096319</v>
      </c>
      <c r="J89" s="524"/>
      <c r="K89" s="524"/>
      <c r="L89" s="525">
        <v>-6741150.1060194559</v>
      </c>
      <c r="M89" s="525">
        <f>SUM(I89:L89)</f>
        <v>-1187112.1132098241</v>
      </c>
    </row>
    <row r="90" spans="1:23">
      <c r="A90" s="458">
        <f>IF(ISBLANK(B90),"",MAX(A$6:A89)+1)</f>
        <v>71</v>
      </c>
      <c r="B90" s="442" t="s">
        <v>307</v>
      </c>
      <c r="C90" s="524">
        <f t="shared" si="3"/>
        <v>-40817531.487662278</v>
      </c>
      <c r="D90" s="524">
        <f t="shared" si="3"/>
        <v>0</v>
      </c>
      <c r="E90" s="524">
        <f t="shared" si="3"/>
        <v>0</v>
      </c>
      <c r="F90" s="524">
        <f t="shared" si="3"/>
        <v>0</v>
      </c>
      <c r="G90" s="524">
        <f t="shared" si="3"/>
        <v>-40817531.487662278</v>
      </c>
      <c r="H90" s="529"/>
      <c r="I90" s="516">
        <v>-75642680.577498913</v>
      </c>
      <c r="J90" s="524"/>
      <c r="K90" s="524"/>
      <c r="L90" s="524"/>
      <c r="M90" s="525">
        <f>SUM(I90:L90)</f>
        <v>-75642680.577498913</v>
      </c>
    </row>
    <row r="91" spans="1:23">
      <c r="A91" s="458">
        <f>IF(ISBLANK(B91),"",MAX(A$6:A90)+1)</f>
        <v>72</v>
      </c>
      <c r="B91" s="528" t="s">
        <v>228</v>
      </c>
      <c r="C91" s="526">
        <f>SUM(C86:C90)</f>
        <v>-600324403.42115474</v>
      </c>
      <c r="D91" s="527">
        <f>SUM(D86:D90)</f>
        <v>8025584.9516680902</v>
      </c>
      <c r="E91" s="527">
        <f>SUM(E86:E90)</f>
        <v>1289851.786132125</v>
      </c>
      <c r="F91" s="527">
        <f>SUM(F86:F90)</f>
        <v>927817.70801036642</v>
      </c>
      <c r="G91" s="526">
        <f>SUM(G86:G90)</f>
        <v>-590081148.97534418</v>
      </c>
      <c r="H91" s="530"/>
      <c r="I91" s="526">
        <f>SUM(I86:I90)</f>
        <v>-579970706.42974782</v>
      </c>
      <c r="J91" s="526">
        <f>SUM(J86:J90)</f>
        <v>-8937256.0344074257</v>
      </c>
      <c r="K91" s="526">
        <f>SUM(K86:K90)</f>
        <v>-2256392.3988461853</v>
      </c>
      <c r="L91" s="526">
        <f>SUM(L86:L90)</f>
        <v>-6741150.1060194559</v>
      </c>
      <c r="M91" s="527">
        <f>SUM(M86:M90)</f>
        <v>-597905504.96902096</v>
      </c>
    </row>
    <row r="92" spans="1:23">
      <c r="A92" s="458" t="str">
        <f>IF(ISBLANK(B92),"",MAX(A$6:A91)+1)</f>
        <v/>
      </c>
      <c r="B92"/>
      <c r="C92" s="482"/>
      <c r="D92" s="482"/>
      <c r="E92" s="482"/>
      <c r="F92" s="482"/>
      <c r="G92" s="482"/>
      <c r="H92" s="529"/>
      <c r="I92" s="482"/>
      <c r="J92" s="482"/>
      <c r="K92" s="482"/>
      <c r="L92" s="482"/>
      <c r="M92" s="482"/>
    </row>
    <row r="93" spans="1:23">
      <c r="A93" s="458">
        <f>IF(ISBLANK(B93),"",MAX(A$6:A92)+1)</f>
        <v>73</v>
      </c>
      <c r="B93" s="441" t="s">
        <v>532</v>
      </c>
      <c r="C93" s="482"/>
      <c r="D93" s="482"/>
      <c r="E93" s="482"/>
      <c r="F93" s="482"/>
      <c r="G93" s="482"/>
      <c r="H93" s="529"/>
      <c r="I93" s="482"/>
      <c r="J93" s="482"/>
      <c r="K93" s="482"/>
      <c r="L93" s="482"/>
      <c r="M93" s="482"/>
    </row>
    <row r="94" spans="1:23">
      <c r="A94" s="458">
        <f>IF(ISBLANK(B94),"",MAX(A$6:A93)+1)</f>
        <v>74</v>
      </c>
      <c r="B94" s="442" t="s">
        <v>303</v>
      </c>
      <c r="C94" s="483">
        <f t="shared" ref="C94:G98" si="4">C54+C62+C86</f>
        <v>43349371.510728195</v>
      </c>
      <c r="D94" s="483">
        <f t="shared" si="4"/>
        <v>0</v>
      </c>
      <c r="E94" s="483">
        <f t="shared" si="4"/>
        <v>0</v>
      </c>
      <c r="F94" s="483">
        <f t="shared" si="4"/>
        <v>0</v>
      </c>
      <c r="G94" s="483">
        <f t="shared" si="4"/>
        <v>43349371.510728195</v>
      </c>
      <c r="H94" s="529"/>
      <c r="I94" s="516">
        <f t="shared" ref="I94:M98" si="5">I54+I62+I86</f>
        <v>34035865.716815546</v>
      </c>
      <c r="J94" s="483">
        <f t="shared" si="5"/>
        <v>0</v>
      </c>
      <c r="K94" s="483">
        <f t="shared" si="5"/>
        <v>0</v>
      </c>
      <c r="L94" s="483">
        <f t="shared" si="5"/>
        <v>0</v>
      </c>
      <c r="M94" s="516">
        <f t="shared" si="5"/>
        <v>34035865.716815546</v>
      </c>
    </row>
    <row r="95" spans="1:23">
      <c r="A95" s="458">
        <f>IF(ISBLANK(B95),"",MAX(A$6:A94)+1)</f>
        <v>75</v>
      </c>
      <c r="B95" s="442" t="s">
        <v>304</v>
      </c>
      <c r="C95" s="524">
        <f t="shared" si="4"/>
        <v>0</v>
      </c>
      <c r="D95" s="524">
        <f t="shared" si="4"/>
        <v>0</v>
      </c>
      <c r="E95" s="524">
        <f t="shared" si="4"/>
        <v>0</v>
      </c>
      <c r="F95" s="524">
        <f t="shared" si="4"/>
        <v>0</v>
      </c>
      <c r="G95" s="524">
        <f t="shared" si="4"/>
        <v>0</v>
      </c>
      <c r="H95" s="529"/>
      <c r="I95" s="524">
        <f t="shared" si="5"/>
        <v>0</v>
      </c>
      <c r="J95" s="524">
        <f t="shared" si="5"/>
        <v>0</v>
      </c>
      <c r="K95" s="524">
        <f t="shared" si="5"/>
        <v>0</v>
      </c>
      <c r="L95" s="524">
        <f t="shared" si="5"/>
        <v>0</v>
      </c>
      <c r="M95" s="524">
        <f t="shared" si="5"/>
        <v>0</v>
      </c>
    </row>
    <row r="96" spans="1:23">
      <c r="A96" s="458">
        <f>IF(ISBLANK(B96),"",MAX(A$6:A95)+1)</f>
        <v>76</v>
      </c>
      <c r="B96" s="442" t="s">
        <v>305</v>
      </c>
      <c r="C96" s="524">
        <f t="shared" si="4"/>
        <v>1751147951.8403964</v>
      </c>
      <c r="D96" s="524">
        <f t="shared" si="4"/>
        <v>-73516466.176427826</v>
      </c>
      <c r="E96" s="524">
        <f t="shared" si="4"/>
        <v>-13642850.873609414</v>
      </c>
      <c r="F96" s="524">
        <f t="shared" si="4"/>
        <v>0</v>
      </c>
      <c r="G96" s="524">
        <f t="shared" si="4"/>
        <v>1663988634.7903585</v>
      </c>
      <c r="H96" s="529"/>
      <c r="I96" s="525">
        <f t="shared" si="5"/>
        <v>1909000800.2528996</v>
      </c>
      <c r="J96" s="525">
        <f t="shared" si="5"/>
        <v>86797981.275974497</v>
      </c>
      <c r="K96" s="525">
        <f t="shared" si="5"/>
        <v>53945708.503033154</v>
      </c>
      <c r="L96" s="524">
        <f t="shared" si="5"/>
        <v>0</v>
      </c>
      <c r="M96" s="525">
        <f t="shared" si="5"/>
        <v>2049744490.0319073</v>
      </c>
    </row>
    <row r="97" spans="1:13">
      <c r="A97" s="458">
        <f>IF(ISBLANK(B97),"",MAX(A$6:A96)+1)</f>
        <v>77</v>
      </c>
      <c r="B97" s="442" t="s">
        <v>306</v>
      </c>
      <c r="C97" s="525">
        <f t="shared" si="4"/>
        <v>59345279.060462877</v>
      </c>
      <c r="D97" s="524">
        <f t="shared" si="4"/>
        <v>0</v>
      </c>
      <c r="E97" s="524">
        <f t="shared" si="4"/>
        <v>0</v>
      </c>
      <c r="F97" s="524">
        <f t="shared" si="4"/>
        <v>-14239197.195381718</v>
      </c>
      <c r="G97" s="525">
        <f t="shared" si="4"/>
        <v>45106081.865081154</v>
      </c>
      <c r="H97" s="529"/>
      <c r="I97" s="525">
        <f t="shared" si="5"/>
        <v>58776383.34010046</v>
      </c>
      <c r="J97" s="524">
        <f t="shared" si="5"/>
        <v>0</v>
      </c>
      <c r="K97" s="524">
        <f t="shared" si="5"/>
        <v>0</v>
      </c>
      <c r="L97" s="525">
        <f t="shared" si="5"/>
        <v>57394555.273371562</v>
      </c>
      <c r="M97" s="525">
        <f t="shared" si="5"/>
        <v>116170938.61347203</v>
      </c>
    </row>
    <row r="98" spans="1:13">
      <c r="A98" s="458">
        <f>IF(ISBLANK(B98),"",MAX(A$6:A97)+1)</f>
        <v>78</v>
      </c>
      <c r="B98" s="442" t="s">
        <v>307</v>
      </c>
      <c r="C98" s="524">
        <f t="shared" si="4"/>
        <v>76524776.056572318</v>
      </c>
      <c r="D98" s="524">
        <f t="shared" si="4"/>
        <v>0</v>
      </c>
      <c r="E98" s="524">
        <f t="shared" si="4"/>
        <v>0</v>
      </c>
      <c r="F98" s="524">
        <f t="shared" si="4"/>
        <v>0</v>
      </c>
      <c r="G98" s="524">
        <f t="shared" si="4"/>
        <v>76524776.056572318</v>
      </c>
      <c r="H98" s="515"/>
      <c r="I98" s="525">
        <f t="shared" si="5"/>
        <v>63876198.411906898</v>
      </c>
      <c r="J98" s="524">
        <f t="shared" si="5"/>
        <v>0</v>
      </c>
      <c r="K98" s="524">
        <f t="shared" si="5"/>
        <v>0</v>
      </c>
      <c r="L98" s="524">
        <f t="shared" si="5"/>
        <v>0</v>
      </c>
      <c r="M98" s="525">
        <f t="shared" si="5"/>
        <v>63876198.411906898</v>
      </c>
    </row>
    <row r="99" spans="1:13">
      <c r="A99" s="458">
        <f>IF(ISBLANK(B99),"",MAX(A$6:A98)+1)</f>
        <v>79</v>
      </c>
      <c r="B99" s="528" t="s">
        <v>228</v>
      </c>
      <c r="C99" s="526">
        <f>SUM(C94:C98)</f>
        <v>1930367378.4681597</v>
      </c>
      <c r="D99" s="527">
        <f>SUM(D94:D98)</f>
        <v>-73516466.176427826</v>
      </c>
      <c r="E99" s="527">
        <f>SUM(E94:E98)</f>
        <v>-13642850.873609414</v>
      </c>
      <c r="F99" s="527">
        <f>SUM(F94:F98)</f>
        <v>-14239197.195381718</v>
      </c>
      <c r="G99" s="526">
        <f>SUM(G94:G98)</f>
        <v>1828968864.2227402</v>
      </c>
      <c r="H99" s="521"/>
      <c r="I99" s="526">
        <f>SUM(I94:I98)</f>
        <v>2065689247.7217226</v>
      </c>
      <c r="J99" s="526">
        <f>SUM(J94:J98)</f>
        <v>86797981.275974497</v>
      </c>
      <c r="K99" s="526">
        <f>SUM(K94:K98)</f>
        <v>53945708.503033154</v>
      </c>
      <c r="L99" s="526">
        <f>SUM(L94:L98)</f>
        <v>57394555.273371562</v>
      </c>
      <c r="M99" s="526">
        <f>SUM(M94:M98)</f>
        <v>2263827492.7741017</v>
      </c>
    </row>
    <row r="100" spans="1:13">
      <c r="A100" s="458" t="str">
        <f>IF(ISBLANK(B100),"",MAX(A$6:A99)+1)</f>
        <v/>
      </c>
      <c r="B100"/>
      <c r="C100" s="482"/>
      <c r="D100" s="482"/>
      <c r="E100" s="482"/>
      <c r="F100" s="482"/>
      <c r="G100" s="482"/>
      <c r="H100" s="515"/>
      <c r="I100" s="482"/>
      <c r="J100" s="482"/>
      <c r="K100" s="482"/>
      <c r="L100" s="482"/>
      <c r="M100" s="482"/>
    </row>
    <row r="101" spans="1:13">
      <c r="A101" s="458">
        <f>IF(ISBLANK(B101),"",MAX(A$6:A100)+1)</f>
        <v>80</v>
      </c>
      <c r="B101" s="442" t="s">
        <v>531</v>
      </c>
      <c r="C101" s="516">
        <v>-6387209.8959614569</v>
      </c>
      <c r="D101" s="483"/>
      <c r="E101" s="483"/>
      <c r="F101" s="483"/>
      <c r="G101" s="516">
        <f>SUM(C101:F101)</f>
        <v>-6387209.8959614569</v>
      </c>
      <c r="H101" s="515"/>
      <c r="I101" s="516">
        <f>G101*(1+H101)^(28/12)</f>
        <v>-6387209.8959614569</v>
      </c>
      <c r="J101" s="483"/>
      <c r="K101" s="483"/>
      <c r="L101" s="483"/>
      <c r="M101" s="516">
        <f>SUM(I101:L101)</f>
        <v>-6387209.8959614569</v>
      </c>
    </row>
    <row r="102" spans="1:13">
      <c r="A102" s="458">
        <f>IF(ISBLANK(B102),"",MAX(A$6:A101)+1)</f>
        <v>81</v>
      </c>
      <c r="B102" s="442" t="s">
        <v>530</v>
      </c>
      <c r="C102" s="525">
        <v>-17156060.508973658</v>
      </c>
      <c r="D102" s="524"/>
      <c r="E102" s="524"/>
      <c r="F102" s="524"/>
      <c r="G102" s="525">
        <f>SUM(C102:F102)</f>
        <v>-17156060.508973658</v>
      </c>
      <c r="H102" s="524"/>
      <c r="I102" s="525">
        <f>G102*(1+H102)^(28/12)</f>
        <v>-17156060.508973658</v>
      </c>
      <c r="J102" s="524"/>
      <c r="K102" s="524"/>
      <c r="L102" s="524"/>
      <c r="M102" s="525">
        <f>SUM(I102:L102)</f>
        <v>-17156060.508973658</v>
      </c>
    </row>
    <row r="103" spans="1:13">
      <c r="A103" s="458">
        <f>IF(ISBLANK(B103),"",MAX(A$6:A102)+1)</f>
        <v>82</v>
      </c>
      <c r="B103" s="442" t="s">
        <v>463</v>
      </c>
      <c r="C103" s="524">
        <v>54431800.053166389</v>
      </c>
      <c r="D103" s="524"/>
      <c r="E103" s="524"/>
      <c r="F103" s="524"/>
      <c r="G103" s="524">
        <f>SUM(C103:F103)</f>
        <v>54431800.053166389</v>
      </c>
      <c r="H103" s="524"/>
      <c r="I103" s="524">
        <f>G103*(1+H103)^(28/12)</f>
        <v>54431800.053166389</v>
      </c>
      <c r="J103" s="524"/>
      <c r="K103" s="524"/>
      <c r="L103" s="524"/>
      <c r="M103" s="524">
        <f>SUM(I103:L103)</f>
        <v>54431800.053166389</v>
      </c>
    </row>
    <row r="104" spans="1:13" ht="15.75" thickBot="1">
      <c r="A104" s="458">
        <f>IF(ISBLANK(B104),"",MAX(A$6:A103)+1)</f>
        <v>83</v>
      </c>
      <c r="B104" s="523" t="s">
        <v>529</v>
      </c>
      <c r="C104" s="520">
        <f>SUM(C99:C103)</f>
        <v>1961255908.1163909</v>
      </c>
      <c r="D104" s="522">
        <f>SUM(D99:D103)</f>
        <v>-73516466.176427826</v>
      </c>
      <c r="E104" s="522">
        <f>SUM(E99:E103)</f>
        <v>-13642850.873609414</v>
      </c>
      <c r="F104" s="522">
        <f>SUM(F99:F103)</f>
        <v>-14239197.195381718</v>
      </c>
      <c r="G104" s="520">
        <f>SUM(G99:G103)</f>
        <v>1859857393.8709714</v>
      </c>
      <c r="H104" s="521"/>
      <c r="I104" s="520">
        <f>SUM(I99:I103)</f>
        <v>2096577777.3699539</v>
      </c>
      <c r="J104" s="520">
        <f>SUM(J99:J103)</f>
        <v>86797981.275974497</v>
      </c>
      <c r="K104" s="520">
        <f>SUM(K99:K103)</f>
        <v>53945708.503033154</v>
      </c>
      <c r="L104" s="520">
        <f>SUM(L99:L103)</f>
        <v>57394555.273371562</v>
      </c>
      <c r="M104" s="520">
        <f>SUM(M99:M103)</f>
        <v>2294716022.4223332</v>
      </c>
    </row>
    <row r="105" spans="1:13" ht="15.75" thickTop="1">
      <c r="A105" s="458">
        <f>IF(ISBLANK(B105),"",MAX(A$6:A104)+1)</f>
        <v>84</v>
      </c>
      <c r="B105" s="519" t="s">
        <v>365</v>
      </c>
      <c r="C105" s="518">
        <f>C51-C104</f>
        <v>0</v>
      </c>
      <c r="D105" s="518">
        <f>D51-D104</f>
        <v>0</v>
      </c>
      <c r="E105" s="518">
        <f>E51-E104</f>
        <v>0</v>
      </c>
      <c r="F105" s="518">
        <f>F51-F104</f>
        <v>0</v>
      </c>
      <c r="G105" s="518">
        <f>G51-G104</f>
        <v>0</v>
      </c>
      <c r="H105" s="515"/>
      <c r="I105" s="518">
        <f>I51-I104</f>
        <v>0</v>
      </c>
      <c r="J105" s="518">
        <f>J51-J104</f>
        <v>0</v>
      </c>
      <c r="K105" s="518">
        <f>K51-K104</f>
        <v>0</v>
      </c>
      <c r="L105" s="518">
        <f>L51-L104</f>
        <v>0</v>
      </c>
      <c r="M105" s="518">
        <f>M51-M104</f>
        <v>0</v>
      </c>
    </row>
    <row r="106" spans="1:13">
      <c r="A106" s="458">
        <f>IF(ISBLANK(B106),"",MAX(A$6:A105)+1)</f>
        <v>85</v>
      </c>
      <c r="B106" s="514" t="s">
        <v>460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461">
        <v>7.5700000000000003E-2</v>
      </c>
    </row>
    <row r="107" spans="1:13">
      <c r="A107" s="458">
        <f>IF(ISBLANK(B107),"",MAX(A$6:A106)+1)</f>
        <v>86</v>
      </c>
      <c r="B107" s="514" t="s">
        <v>459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516">
        <f>M51*M106</f>
        <v>173710002.89737061</v>
      </c>
    </row>
    <row r="108" spans="1:13">
      <c r="A108" s="458">
        <f>IF(ISBLANK(B108),"",MAX(A$6:A107)+1)</f>
        <v>87</v>
      </c>
      <c r="B108" s="514" t="s">
        <v>458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516">
        <f>M107-M38</f>
        <v>85897374.424747437</v>
      </c>
    </row>
    <row r="109" spans="1:13">
      <c r="A109" s="458">
        <f>IF(ISBLANK(B109),"",MAX(A$6:A108)+1)</f>
        <v>88</v>
      </c>
      <c r="B109" s="514" t="s">
        <v>457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460">
        <v>0.75409700000000002</v>
      </c>
    </row>
    <row r="110" spans="1:13">
      <c r="A110" s="458">
        <f>IF(ISBLANK(B110),"",MAX(A$6:A109)+1)</f>
        <v>89</v>
      </c>
      <c r="B110" s="514" t="s">
        <v>456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16">
        <f>M108/M109</f>
        <v>113907593.35304004</v>
      </c>
    </row>
    <row r="111" spans="1:13">
      <c r="A111" s="458">
        <f>IF(ISBLANK(B111),"",MAX(A$6:A110)+1)</f>
        <v>90</v>
      </c>
      <c r="B111" s="514" t="s">
        <v>455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517">
        <f>1+H11</f>
        <v>1.0136864409724622</v>
      </c>
    </row>
    <row r="112" spans="1:13">
      <c r="A112" s="458">
        <f>IF(ISBLANK(B112),"",MAX(A$6:A111)+1)</f>
        <v>91</v>
      </c>
      <c r="B112" s="514" t="s">
        <v>454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516">
        <f>M110/M111</f>
        <v>112369652.73380278</v>
      </c>
    </row>
    <row r="113" spans="1:13">
      <c r="A113" s="458" t="str">
        <f>IF(ISBLANK(B113),"",MAX(A$6:A112)+1)</f>
        <v/>
      </c>
      <c r="C113" s="154"/>
      <c r="D113" s="154"/>
      <c r="E113" s="154"/>
      <c r="F113" s="154"/>
      <c r="G113" s="154"/>
      <c r="H113" s="515"/>
      <c r="I113" s="154"/>
      <c r="J113" s="154"/>
      <c r="K113" s="154"/>
      <c r="L113" s="154"/>
      <c r="M113" s="154"/>
    </row>
    <row r="114" spans="1:13">
      <c r="J114"/>
      <c r="K114"/>
      <c r="L114"/>
      <c r="M114"/>
    </row>
    <row r="115" spans="1:13">
      <c r="J115"/>
      <c r="K115"/>
      <c r="L115"/>
      <c r="M115"/>
    </row>
    <row r="116" spans="1:13">
      <c r="J116"/>
      <c r="K116"/>
      <c r="L116"/>
      <c r="M116"/>
    </row>
    <row r="117" spans="1:13">
      <c r="J117"/>
      <c r="K117"/>
      <c r="L117"/>
      <c r="M117"/>
    </row>
    <row r="118" spans="1:13">
      <c r="J118"/>
      <c r="K118"/>
      <c r="L118"/>
      <c r="M118"/>
    </row>
    <row r="119" spans="1:13">
      <c r="J119"/>
      <c r="K119"/>
      <c r="L119"/>
      <c r="M119"/>
    </row>
    <row r="120" spans="1:13">
      <c r="J120"/>
      <c r="K120"/>
      <c r="L120"/>
      <c r="M120"/>
    </row>
    <row r="121" spans="1:13">
      <c r="J121"/>
      <c r="K121"/>
      <c r="L121"/>
      <c r="M121"/>
    </row>
    <row r="122" spans="1:13">
      <c r="J122"/>
      <c r="K122"/>
      <c r="L122"/>
      <c r="M122"/>
    </row>
    <row r="123" spans="1:13">
      <c r="J123"/>
      <c r="K123"/>
      <c r="L123"/>
      <c r="M123"/>
    </row>
    <row r="124" spans="1:13">
      <c r="J124"/>
      <c r="K124"/>
      <c r="L124"/>
      <c r="M124"/>
    </row>
    <row r="125" spans="1:13">
      <c r="J125"/>
      <c r="K125"/>
      <c r="L125"/>
      <c r="M125"/>
    </row>
    <row r="126" spans="1:13">
      <c r="J126"/>
      <c r="K126"/>
      <c r="L126"/>
      <c r="M126"/>
    </row>
    <row r="127" spans="1:13">
      <c r="J127"/>
      <c r="K127"/>
      <c r="L127"/>
      <c r="M127"/>
    </row>
    <row r="128" spans="1:13">
      <c r="J128"/>
      <c r="K128"/>
      <c r="L128"/>
      <c r="M128"/>
    </row>
    <row r="129" spans="10:13">
      <c r="J129"/>
      <c r="K129"/>
      <c r="L129"/>
      <c r="M129"/>
    </row>
    <row r="130" spans="10:13">
      <c r="J130"/>
      <c r="K130"/>
      <c r="L130"/>
      <c r="M130"/>
    </row>
    <row r="131" spans="10:13">
      <c r="J131"/>
      <c r="K131"/>
      <c r="L131"/>
      <c r="M131"/>
    </row>
    <row r="132" spans="10:13">
      <c r="J132"/>
      <c r="K132"/>
      <c r="L132"/>
      <c r="M132"/>
    </row>
    <row r="133" spans="10:13">
      <c r="J133"/>
      <c r="K133"/>
      <c r="L133"/>
      <c r="M133"/>
    </row>
    <row r="134" spans="10:13">
      <c r="J134"/>
      <c r="K134"/>
      <c r="L134"/>
      <c r="M134"/>
    </row>
    <row r="135" spans="10:13">
      <c r="J135"/>
      <c r="K135"/>
      <c r="L135"/>
      <c r="M135"/>
    </row>
    <row r="136" spans="10:13">
      <c r="J136"/>
      <c r="K136"/>
      <c r="L136"/>
      <c r="M136"/>
    </row>
    <row r="137" spans="10:13">
      <c r="J137"/>
      <c r="K137"/>
      <c r="L137"/>
      <c r="M137"/>
    </row>
    <row r="138" spans="10:13">
      <c r="J138"/>
      <c r="K138"/>
      <c r="L138"/>
      <c r="M138"/>
    </row>
    <row r="139" spans="10:13">
      <c r="J139"/>
      <c r="K139"/>
      <c r="L139"/>
      <c r="M139"/>
    </row>
    <row r="140" spans="10:13">
      <c r="J140"/>
      <c r="K140"/>
      <c r="L140"/>
      <c r="M140"/>
    </row>
    <row r="141" spans="10:13">
      <c r="J141"/>
      <c r="K141"/>
      <c r="L141"/>
      <c r="M141"/>
    </row>
    <row r="142" spans="10:13">
      <c r="J142"/>
      <c r="K142"/>
      <c r="L142"/>
      <c r="M142"/>
    </row>
    <row r="143" spans="10:13">
      <c r="J143"/>
      <c r="K143"/>
      <c r="L143"/>
      <c r="M143"/>
    </row>
    <row r="144" spans="10:13">
      <c r="J144"/>
      <c r="K144"/>
      <c r="L144"/>
      <c r="M144"/>
    </row>
  </sheetData>
  <printOptions horizontalCentered="1"/>
  <pageMargins left="0.45" right="0.45" top="0.5" bottom="0.5" header="0.3" footer="0.3"/>
  <pageSetup scale="60" fitToWidth="2" fitToHeight="2" orientation="landscape" r:id="rId1"/>
  <headerFooter>
    <oddHeader>&amp;RExh. RJA-9
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>
      <pane xSplit="2" ySplit="11" topLeftCell="I37" activePane="bottomRight" state="frozen"/>
      <selection activeCell="B67" sqref="B67"/>
      <selection pane="topRight" activeCell="B67" sqref="B67"/>
      <selection pane="bottomLeft" activeCell="B67" sqref="B67"/>
      <selection pane="bottomRight" activeCell="K39" sqref="K39"/>
    </sheetView>
  </sheetViews>
  <sheetFormatPr defaultRowHeight="15" outlineLevelRow="1"/>
  <cols>
    <col min="1" max="1" width="7.42578125" customWidth="1"/>
    <col min="2" max="2" width="43" bestFit="1" customWidth="1"/>
    <col min="3" max="3" width="16.28515625" bestFit="1" customWidth="1"/>
    <col min="4" max="4" width="15.28515625" style="1" bestFit="1" customWidth="1"/>
    <col min="5" max="5" width="14.42578125" style="1" bestFit="1" customWidth="1"/>
    <col min="6" max="8" width="14.42578125" style="1" customWidth="1"/>
    <col min="9" max="16" width="14.42578125" style="596" customWidth="1"/>
    <col min="17" max="17" width="14.42578125" customWidth="1"/>
    <col min="18" max="18" width="17" bestFit="1" customWidth="1"/>
    <col min="19" max="19" width="18" bestFit="1" customWidth="1"/>
    <col min="20" max="20" width="11.28515625" bestFit="1" customWidth="1"/>
    <col min="21" max="21" width="9.85546875" customWidth="1"/>
    <col min="22" max="22" width="43" bestFit="1" customWidth="1"/>
    <col min="23" max="23" width="13.85546875" bestFit="1" customWidth="1"/>
    <col min="24" max="24" width="12.140625" bestFit="1" customWidth="1"/>
    <col min="25" max="25" width="14.42578125" bestFit="1" customWidth="1"/>
    <col min="26" max="26" width="11.7109375" bestFit="1" customWidth="1"/>
    <col min="27" max="27" width="14.42578125" bestFit="1" customWidth="1"/>
    <col min="28" max="28" width="18.5703125" bestFit="1" customWidth="1"/>
    <col min="29" max="30" width="15.28515625" bestFit="1" customWidth="1"/>
    <col min="31" max="31" width="16" bestFit="1" customWidth="1"/>
    <col min="32" max="32" width="15.28515625" bestFit="1" customWidth="1"/>
    <col min="33" max="33" width="15.7109375" bestFit="1" customWidth="1"/>
    <col min="34" max="34" width="12.140625" bestFit="1" customWidth="1"/>
    <col min="35" max="35" width="13.85546875" bestFit="1" customWidth="1"/>
    <col min="37" max="37" width="7.85546875" customWidth="1"/>
    <col min="38" max="38" width="43" bestFit="1" customWidth="1"/>
    <col min="39" max="39" width="12.7109375" bestFit="1" customWidth="1"/>
    <col min="40" max="40" width="12.140625" bestFit="1" customWidth="1"/>
    <col min="41" max="41" width="14.42578125" bestFit="1" customWidth="1"/>
    <col min="42" max="42" width="11.7109375" bestFit="1" customWidth="1"/>
    <col min="43" max="43" width="14.42578125" bestFit="1" customWidth="1"/>
    <col min="44" max="44" width="18.5703125" bestFit="1" customWidth="1"/>
    <col min="45" max="46" width="15.28515625" bestFit="1" customWidth="1"/>
    <col min="47" max="47" width="16" bestFit="1" customWidth="1"/>
    <col min="48" max="48" width="15.28515625" bestFit="1" customWidth="1"/>
    <col min="49" max="49" width="15.7109375" bestFit="1" customWidth="1"/>
    <col min="50" max="51" width="10.85546875" bestFit="1" customWidth="1"/>
  </cols>
  <sheetData>
    <row r="1" spans="1:18">
      <c r="A1" s="594" t="s">
        <v>574</v>
      </c>
      <c r="B1" s="595"/>
      <c r="Q1" s="597" t="s">
        <v>575</v>
      </c>
      <c r="R1" s="598"/>
    </row>
    <row r="2" spans="1:18">
      <c r="A2" s="594" t="s">
        <v>576</v>
      </c>
      <c r="B2" s="595"/>
      <c r="J2" s="573" t="s">
        <v>713</v>
      </c>
      <c r="K2" s="573"/>
      <c r="L2" s="573"/>
      <c r="M2" s="573"/>
      <c r="N2" s="573"/>
      <c r="O2" s="573"/>
      <c r="P2" s="573"/>
    </row>
    <row r="3" spans="1:18">
      <c r="A3" s="594" t="s">
        <v>577</v>
      </c>
      <c r="B3" s="595"/>
      <c r="H3" s="35"/>
      <c r="I3" s="599"/>
      <c r="J3" s="599"/>
      <c r="K3" s="599"/>
      <c r="L3" s="599"/>
      <c r="M3" s="599"/>
      <c r="N3" s="599"/>
      <c r="O3" s="599"/>
      <c r="P3" s="599"/>
    </row>
    <row r="4" spans="1:18">
      <c r="A4" s="600" t="s">
        <v>578</v>
      </c>
      <c r="B4" s="595"/>
      <c r="C4" s="212" t="s">
        <v>354</v>
      </c>
      <c r="D4" s="212" t="s">
        <v>355</v>
      </c>
      <c r="E4" s="212" t="s">
        <v>356</v>
      </c>
      <c r="F4" s="212" t="s">
        <v>517</v>
      </c>
      <c r="G4" s="212" t="s">
        <v>262</v>
      </c>
      <c r="H4" s="212" t="s">
        <v>515</v>
      </c>
      <c r="I4" s="601" t="s">
        <v>260</v>
      </c>
      <c r="J4" s="601" t="s">
        <v>514</v>
      </c>
      <c r="K4" s="601" t="s">
        <v>513</v>
      </c>
      <c r="L4" s="601" t="s">
        <v>547</v>
      </c>
      <c r="M4" s="601" t="s">
        <v>579</v>
      </c>
      <c r="N4" s="601" t="s">
        <v>580</v>
      </c>
      <c r="O4" s="601" t="s">
        <v>581</v>
      </c>
      <c r="P4" s="601" t="s">
        <v>512</v>
      </c>
      <c r="Q4" s="601" t="s">
        <v>582</v>
      </c>
      <c r="R4" s="601" t="s">
        <v>583</v>
      </c>
    </row>
    <row r="5" spans="1:18" hidden="1" outlineLevel="1">
      <c r="B5" s="595"/>
    </row>
    <row r="6" spans="1:18" collapsed="1">
      <c r="A6" s="595"/>
      <c r="B6" s="595"/>
      <c r="C6" s="602"/>
      <c r="D6" s="603" t="s">
        <v>584</v>
      </c>
      <c r="E6" s="604"/>
      <c r="F6" s="604"/>
      <c r="G6" s="605"/>
      <c r="H6" s="606" t="s">
        <v>585</v>
      </c>
      <c r="I6" s="607"/>
      <c r="J6" s="607"/>
      <c r="K6" s="607"/>
      <c r="L6" s="607"/>
      <c r="M6" s="607"/>
      <c r="N6" s="607"/>
      <c r="O6" s="607"/>
      <c r="P6" s="607"/>
      <c r="Q6" s="606" t="s">
        <v>586</v>
      </c>
      <c r="R6" s="602"/>
    </row>
    <row r="7" spans="1:18">
      <c r="A7" s="595"/>
      <c r="B7" s="595"/>
      <c r="C7" s="602"/>
      <c r="D7" s="608" t="s">
        <v>587</v>
      </c>
      <c r="E7" s="609"/>
      <c r="F7" s="609"/>
      <c r="G7" s="610"/>
      <c r="H7" s="611" t="s">
        <v>588</v>
      </c>
      <c r="I7" s="612"/>
      <c r="J7" s="612"/>
      <c r="K7" s="612"/>
      <c r="L7" s="612"/>
      <c r="M7" s="612"/>
      <c r="N7" s="612"/>
      <c r="O7" s="612"/>
      <c r="P7" s="612"/>
      <c r="Q7" s="611" t="s">
        <v>589</v>
      </c>
      <c r="R7" s="602"/>
    </row>
    <row r="8" spans="1:18">
      <c r="A8" s="595"/>
      <c r="B8" s="595"/>
      <c r="C8" s="602"/>
      <c r="D8" s="613" t="s">
        <v>590</v>
      </c>
      <c r="E8" s="614"/>
      <c r="F8" s="614"/>
      <c r="G8" s="615"/>
      <c r="H8" s="616" t="s">
        <v>590</v>
      </c>
      <c r="I8" s="617"/>
      <c r="J8" s="617"/>
      <c r="K8" s="617"/>
      <c r="L8" s="617"/>
      <c r="M8" s="617"/>
      <c r="N8" s="617"/>
      <c r="O8" s="617"/>
      <c r="P8" s="617"/>
      <c r="Q8" s="618" t="s">
        <v>591</v>
      </c>
      <c r="R8" s="602"/>
    </row>
    <row r="9" spans="1:18">
      <c r="A9" s="595"/>
      <c r="B9" s="595"/>
      <c r="C9" s="602" t="s">
        <v>592</v>
      </c>
      <c r="D9" s="602" t="s">
        <v>593</v>
      </c>
      <c r="E9" s="602" t="s">
        <v>594</v>
      </c>
      <c r="F9" s="602" t="s">
        <v>595</v>
      </c>
      <c r="G9" s="602" t="s">
        <v>596</v>
      </c>
      <c r="H9" s="619" t="s">
        <v>597</v>
      </c>
      <c r="I9" s="620" t="s">
        <v>598</v>
      </c>
      <c r="J9" s="620" t="s">
        <v>599</v>
      </c>
      <c r="K9" s="620" t="s">
        <v>600</v>
      </c>
      <c r="L9" s="620" t="s">
        <v>601</v>
      </c>
      <c r="M9" s="620" t="s">
        <v>602</v>
      </c>
      <c r="N9" s="620" t="s">
        <v>603</v>
      </c>
      <c r="O9" s="620" t="s">
        <v>604</v>
      </c>
      <c r="P9" s="620" t="s">
        <v>605</v>
      </c>
      <c r="Q9" s="602" t="s">
        <v>606</v>
      </c>
      <c r="R9" s="602"/>
    </row>
    <row r="10" spans="1:18">
      <c r="A10" s="602" t="s">
        <v>607</v>
      </c>
      <c r="C10" s="602" t="s">
        <v>608</v>
      </c>
      <c r="D10" s="602" t="s">
        <v>609</v>
      </c>
      <c r="E10" s="602" t="s">
        <v>609</v>
      </c>
      <c r="F10" s="602" t="s">
        <v>610</v>
      </c>
      <c r="G10" s="602" t="s">
        <v>611</v>
      </c>
      <c r="H10" s="602" t="s">
        <v>612</v>
      </c>
      <c r="I10" s="621" t="s">
        <v>613</v>
      </c>
      <c r="J10" s="621" t="s">
        <v>614</v>
      </c>
      <c r="K10" s="621" t="s">
        <v>615</v>
      </c>
      <c r="L10" s="621" t="s">
        <v>616</v>
      </c>
      <c r="M10" s="621" t="s">
        <v>617</v>
      </c>
      <c r="N10" s="621" t="s">
        <v>618</v>
      </c>
      <c r="O10" s="621" t="s">
        <v>619</v>
      </c>
      <c r="P10" s="621" t="s">
        <v>620</v>
      </c>
      <c r="Q10" s="602" t="s">
        <v>621</v>
      </c>
      <c r="R10" s="602" t="s">
        <v>622</v>
      </c>
    </row>
    <row r="11" spans="1:18">
      <c r="A11" s="622" t="s">
        <v>623</v>
      </c>
      <c r="B11" s="622" t="s">
        <v>624</v>
      </c>
      <c r="C11" s="622" t="s">
        <v>625</v>
      </c>
      <c r="D11" s="622" t="s">
        <v>626</v>
      </c>
      <c r="E11" s="622" t="s">
        <v>627</v>
      </c>
      <c r="F11" s="622" t="s">
        <v>628</v>
      </c>
      <c r="G11" s="622" t="s">
        <v>627</v>
      </c>
      <c r="H11" s="622" t="s">
        <v>285</v>
      </c>
      <c r="I11" s="621" t="s">
        <v>629</v>
      </c>
      <c r="J11" s="621" t="s">
        <v>629</v>
      </c>
      <c r="K11" s="621" t="s">
        <v>629</v>
      </c>
      <c r="L11" s="621" t="s">
        <v>629</v>
      </c>
      <c r="M11" s="621" t="s">
        <v>630</v>
      </c>
      <c r="N11" s="621" t="s">
        <v>629</v>
      </c>
      <c r="O11" s="621" t="s">
        <v>631</v>
      </c>
      <c r="P11" s="621" t="s">
        <v>631</v>
      </c>
      <c r="Q11" s="622" t="s">
        <v>632</v>
      </c>
      <c r="R11" s="622" t="s">
        <v>633</v>
      </c>
    </row>
    <row r="12" spans="1:18">
      <c r="A12" s="595"/>
      <c r="B12" s="595"/>
      <c r="C12" s="623" t="s">
        <v>634</v>
      </c>
      <c r="D12" s="623" t="s">
        <v>635</v>
      </c>
      <c r="E12" s="623" t="s">
        <v>635</v>
      </c>
      <c r="F12" s="623" t="s">
        <v>634</v>
      </c>
      <c r="G12" s="623" t="s">
        <v>634</v>
      </c>
      <c r="H12" s="623" t="s">
        <v>636</v>
      </c>
      <c r="I12" s="624" t="s">
        <v>637</v>
      </c>
      <c r="J12" s="624" t="s">
        <v>638</v>
      </c>
      <c r="K12" s="624" t="s">
        <v>639</v>
      </c>
      <c r="L12" s="624" t="s">
        <v>640</v>
      </c>
      <c r="M12" s="624" t="s">
        <v>641</v>
      </c>
      <c r="N12" s="624" t="s">
        <v>642</v>
      </c>
      <c r="O12" s="624" t="s">
        <v>643</v>
      </c>
      <c r="P12" s="624"/>
      <c r="Q12" s="623" t="s">
        <v>644</v>
      </c>
      <c r="R12" s="625"/>
    </row>
    <row r="13" spans="1:18">
      <c r="A13" s="212">
        <v>1</v>
      </c>
      <c r="B13" s="626" t="s">
        <v>645</v>
      </c>
      <c r="C13" s="627"/>
      <c r="D13" s="627"/>
      <c r="E13" s="627"/>
      <c r="F13" s="627"/>
      <c r="G13" s="627"/>
      <c r="H13" s="627"/>
      <c r="I13" s="628"/>
      <c r="J13" s="628"/>
      <c r="K13" s="628"/>
      <c r="L13" s="628"/>
      <c r="M13" s="628"/>
      <c r="N13" s="628"/>
      <c r="O13" s="628"/>
      <c r="P13" s="628"/>
      <c r="Q13" s="627"/>
      <c r="R13" s="627"/>
    </row>
    <row r="14" spans="1:18">
      <c r="A14" s="212">
        <f t="shared" ref="A14:A59" si="0">A13+1</f>
        <v>2</v>
      </c>
      <c r="B14" s="626" t="s">
        <v>646</v>
      </c>
      <c r="C14" s="627">
        <v>2005372296.2612319</v>
      </c>
      <c r="D14" s="627">
        <v>0</v>
      </c>
      <c r="E14" s="627">
        <v>0</v>
      </c>
      <c r="F14" s="627">
        <v>0</v>
      </c>
      <c r="G14" s="627">
        <v>0</v>
      </c>
      <c r="H14" s="627">
        <v>0</v>
      </c>
      <c r="I14" s="628"/>
      <c r="J14" s="628"/>
      <c r="K14" s="628"/>
      <c r="L14" s="628"/>
      <c r="M14" s="628"/>
      <c r="N14" s="628"/>
      <c r="O14" s="628"/>
      <c r="P14" s="628"/>
      <c r="Q14" s="627">
        <v>-719793390.96442294</v>
      </c>
      <c r="R14" s="627">
        <f>SUM(C14:Q14)</f>
        <v>1285578905.296809</v>
      </c>
    </row>
    <row r="15" spans="1:18">
      <c r="A15" s="212">
        <f t="shared" si="0"/>
        <v>3</v>
      </c>
      <c r="B15" s="626" t="s">
        <v>647</v>
      </c>
      <c r="C15" s="629">
        <v>327360.15999999898</v>
      </c>
      <c r="D15" s="629">
        <v>0</v>
      </c>
      <c r="E15" s="629">
        <v>0</v>
      </c>
      <c r="F15" s="629"/>
      <c r="G15" s="629">
        <v>0</v>
      </c>
      <c r="H15" s="629"/>
      <c r="I15" s="630"/>
      <c r="J15" s="630"/>
      <c r="K15" s="630"/>
      <c r="L15" s="630"/>
      <c r="M15" s="630"/>
      <c r="N15" s="630"/>
      <c r="O15" s="630"/>
      <c r="P15" s="630"/>
      <c r="Q15" s="629"/>
      <c r="R15" s="629">
        <f>SUM(C15:Q15)</f>
        <v>327360.15999999898</v>
      </c>
    </row>
    <row r="16" spans="1:18">
      <c r="A16" s="212">
        <f t="shared" si="0"/>
        <v>4</v>
      </c>
      <c r="B16" s="626" t="s">
        <v>648</v>
      </c>
      <c r="C16" s="629">
        <v>155333122.24000001</v>
      </c>
      <c r="D16" s="629">
        <v>0</v>
      </c>
      <c r="E16" s="629">
        <v>0</v>
      </c>
      <c r="F16" s="629"/>
      <c r="G16" s="629">
        <v>0</v>
      </c>
      <c r="H16" s="629"/>
      <c r="I16" s="630"/>
      <c r="J16" s="630"/>
      <c r="K16" s="630"/>
      <c r="L16" s="630"/>
      <c r="M16" s="630"/>
      <c r="N16" s="630"/>
      <c r="O16" s="630"/>
      <c r="P16" s="630"/>
      <c r="Q16" s="629">
        <f>-C16</f>
        <v>-155333122.24000001</v>
      </c>
      <c r="R16" s="629">
        <f>SUM(C16:Q16)</f>
        <v>0</v>
      </c>
    </row>
    <row r="17" spans="1:18">
      <c r="A17" s="212">
        <f t="shared" si="0"/>
        <v>5</v>
      </c>
      <c r="B17" s="626" t="s">
        <v>649</v>
      </c>
      <c r="C17" s="629">
        <v>139803179</v>
      </c>
      <c r="D17" s="629">
        <v>0</v>
      </c>
      <c r="E17" s="629">
        <v>0</v>
      </c>
      <c r="F17" s="629"/>
      <c r="G17" s="629">
        <v>0</v>
      </c>
      <c r="H17" s="629">
        <v>-18227053.410000004</v>
      </c>
      <c r="I17" s="630"/>
      <c r="J17" s="630"/>
      <c r="K17" s="630"/>
      <c r="L17" s="630"/>
      <c r="M17" s="630"/>
      <c r="N17" s="630"/>
      <c r="O17" s="630"/>
      <c r="P17" s="630"/>
      <c r="Q17" s="629">
        <v>-69470811.979999989</v>
      </c>
      <c r="R17" s="629">
        <f>SUM(C17:Q17)</f>
        <v>52105313.610000014</v>
      </c>
    </row>
    <row r="18" spans="1:18">
      <c r="A18" s="212">
        <f t="shared" si="0"/>
        <v>6</v>
      </c>
      <c r="B18" s="626" t="s">
        <v>650</v>
      </c>
      <c r="C18" s="631">
        <f>SUM(C14:C17)</f>
        <v>2300835957.661232</v>
      </c>
      <c r="D18" s="631">
        <f t="shared" ref="D18:Q18" si="1">SUM(D14:D17)</f>
        <v>0</v>
      </c>
      <c r="E18" s="631">
        <f t="shared" si="1"/>
        <v>0</v>
      </c>
      <c r="F18" s="631">
        <f t="shared" si="1"/>
        <v>0</v>
      </c>
      <c r="G18" s="631">
        <f t="shared" si="1"/>
        <v>0</v>
      </c>
      <c r="H18" s="631">
        <f t="shared" si="1"/>
        <v>-18227053.410000004</v>
      </c>
      <c r="I18" s="632">
        <f t="shared" si="1"/>
        <v>0</v>
      </c>
      <c r="J18" s="632">
        <f t="shared" si="1"/>
        <v>0</v>
      </c>
      <c r="K18" s="632">
        <f t="shared" si="1"/>
        <v>0</v>
      </c>
      <c r="L18" s="632">
        <f t="shared" si="1"/>
        <v>0</v>
      </c>
      <c r="M18" s="632">
        <f t="shared" si="1"/>
        <v>0</v>
      </c>
      <c r="N18" s="632">
        <f t="shared" si="1"/>
        <v>0</v>
      </c>
      <c r="O18" s="632">
        <f t="shared" si="1"/>
        <v>0</v>
      </c>
      <c r="P18" s="632"/>
      <c r="Q18" s="631">
        <f t="shared" si="1"/>
        <v>-944597325.18442297</v>
      </c>
      <c r="R18" s="631">
        <f>SUM(R14:R17)</f>
        <v>1338011579.0668092</v>
      </c>
    </row>
    <row r="19" spans="1:18">
      <c r="A19" s="212">
        <f t="shared" si="0"/>
        <v>7</v>
      </c>
      <c r="B19" s="633"/>
      <c r="C19" s="629"/>
      <c r="D19" s="629"/>
      <c r="E19" s="629"/>
      <c r="F19" s="629"/>
      <c r="G19" s="629"/>
      <c r="H19" s="629"/>
      <c r="I19" s="630"/>
      <c r="J19" s="630"/>
      <c r="K19" s="630"/>
      <c r="L19" s="630"/>
      <c r="M19" s="630"/>
      <c r="N19" s="630"/>
      <c r="O19" s="630"/>
      <c r="P19" s="630"/>
      <c r="Q19" s="629"/>
      <c r="R19" s="629"/>
    </row>
    <row r="20" spans="1:18">
      <c r="A20" s="212">
        <f t="shared" si="0"/>
        <v>8</v>
      </c>
      <c r="B20" s="626" t="s">
        <v>651</v>
      </c>
      <c r="C20" s="629"/>
      <c r="D20" s="629"/>
      <c r="E20" s="629"/>
      <c r="F20" s="629"/>
      <c r="G20" s="629"/>
      <c r="H20" s="629"/>
      <c r="I20" s="630"/>
      <c r="J20" s="630"/>
      <c r="K20" s="630"/>
      <c r="L20" s="630"/>
      <c r="M20" s="630"/>
      <c r="N20" s="630"/>
      <c r="O20" s="630"/>
      <c r="P20" s="630"/>
      <c r="Q20" s="629"/>
      <c r="R20" s="629"/>
    </row>
    <row r="21" spans="1:18">
      <c r="A21" s="212">
        <f t="shared" si="0"/>
        <v>9</v>
      </c>
      <c r="B21" s="634"/>
      <c r="C21" s="629"/>
      <c r="D21" s="629"/>
      <c r="E21" s="629"/>
      <c r="F21" s="629"/>
      <c r="G21" s="629"/>
      <c r="H21" s="629"/>
      <c r="I21" s="630"/>
      <c r="J21" s="630"/>
      <c r="K21" s="630"/>
      <c r="L21" s="630"/>
      <c r="M21" s="630"/>
      <c r="N21" s="630"/>
      <c r="O21" s="630"/>
      <c r="P21" s="630"/>
      <c r="Q21" s="629"/>
      <c r="R21" s="629"/>
    </row>
    <row r="22" spans="1:18">
      <c r="A22" s="212">
        <f t="shared" si="0"/>
        <v>10</v>
      </c>
      <c r="B22" s="626" t="s">
        <v>652</v>
      </c>
      <c r="C22" s="629"/>
      <c r="D22" s="629"/>
      <c r="E22" s="629"/>
      <c r="F22" s="629"/>
      <c r="G22" s="629"/>
      <c r="H22" s="629"/>
      <c r="I22" s="630"/>
      <c r="J22" s="630"/>
      <c r="K22" s="630"/>
      <c r="L22" s="630"/>
      <c r="M22" s="630"/>
      <c r="N22" s="630"/>
      <c r="O22" s="630"/>
      <c r="P22" s="630"/>
      <c r="Q22" s="629"/>
      <c r="R22" s="629"/>
    </row>
    <row r="23" spans="1:18">
      <c r="A23" s="212">
        <f t="shared" si="0"/>
        <v>11</v>
      </c>
      <c r="B23" s="626" t="s">
        <v>653</v>
      </c>
      <c r="C23" s="629">
        <v>205237492.64999998</v>
      </c>
      <c r="D23" s="629">
        <v>0</v>
      </c>
      <c r="E23" s="629">
        <v>0</v>
      </c>
      <c r="F23" s="629"/>
      <c r="G23" s="629">
        <v>0</v>
      </c>
      <c r="H23" s="629"/>
      <c r="I23" s="630"/>
      <c r="J23" s="630"/>
      <c r="K23" s="630"/>
      <c r="L23" s="630"/>
      <c r="M23" s="630"/>
      <c r="N23" s="630"/>
      <c r="O23" s="630"/>
      <c r="P23" s="630"/>
      <c r="Q23" s="629">
        <f>-C23</f>
        <v>-205237492.64999998</v>
      </c>
      <c r="R23" s="629">
        <f>SUM(C23:Q23)</f>
        <v>0</v>
      </c>
    </row>
    <row r="24" spans="1:18">
      <c r="A24" s="212">
        <f t="shared" si="0"/>
        <v>12</v>
      </c>
      <c r="B24" s="626" t="s">
        <v>654</v>
      </c>
      <c r="C24" s="629">
        <v>600379885.24010801</v>
      </c>
      <c r="D24" s="629">
        <v>0</v>
      </c>
      <c r="E24" s="629">
        <v>0</v>
      </c>
      <c r="F24" s="629"/>
      <c r="G24" s="629">
        <v>0</v>
      </c>
      <c r="H24" s="629"/>
      <c r="I24" s="630"/>
      <c r="J24" s="630"/>
      <c r="K24" s="630"/>
      <c r="L24" s="630"/>
      <c r="M24" s="630"/>
      <c r="N24" s="630"/>
      <c r="O24" s="630"/>
      <c r="P24" s="630"/>
      <c r="Q24" s="629">
        <f>-C24</f>
        <v>-600379885.24010801</v>
      </c>
      <c r="R24" s="629">
        <f>SUM(C24:Q24)</f>
        <v>0</v>
      </c>
    </row>
    <row r="25" spans="1:18">
      <c r="A25" s="212">
        <f t="shared" si="0"/>
        <v>13</v>
      </c>
      <c r="B25" s="626" t="s">
        <v>655</v>
      </c>
      <c r="C25" s="629">
        <v>115807777.5999999</v>
      </c>
      <c r="D25" s="629">
        <v>0</v>
      </c>
      <c r="E25" s="629">
        <v>0</v>
      </c>
      <c r="F25" s="629"/>
      <c r="G25" s="629">
        <v>0</v>
      </c>
      <c r="H25" s="629"/>
      <c r="I25" s="630"/>
      <c r="J25" s="630"/>
      <c r="K25" s="630"/>
      <c r="L25" s="630"/>
      <c r="M25" s="630"/>
      <c r="N25" s="630"/>
      <c r="O25" s="630"/>
      <c r="P25" s="630"/>
      <c r="Q25" s="629">
        <f>-C25</f>
        <v>-115807777.5999999</v>
      </c>
      <c r="R25" s="629">
        <f>SUM(C25:Q25)</f>
        <v>0</v>
      </c>
    </row>
    <row r="26" spans="1:18">
      <c r="A26" s="212">
        <f t="shared" si="0"/>
        <v>14</v>
      </c>
      <c r="B26" s="634" t="s">
        <v>656</v>
      </c>
      <c r="C26" s="629">
        <v>0</v>
      </c>
      <c r="D26" s="629">
        <v>0</v>
      </c>
      <c r="E26" s="629">
        <v>0</v>
      </c>
      <c r="F26" s="629"/>
      <c r="G26" s="629">
        <v>0</v>
      </c>
      <c r="H26" s="629"/>
      <c r="I26" s="630"/>
      <c r="J26" s="630"/>
      <c r="K26" s="630"/>
      <c r="L26" s="630"/>
      <c r="M26" s="630"/>
      <c r="N26" s="630"/>
      <c r="O26" s="630"/>
      <c r="P26" s="630"/>
      <c r="Q26" s="629"/>
      <c r="R26" s="629">
        <f>SUM(C26:Q26)</f>
        <v>0</v>
      </c>
    </row>
    <row r="27" spans="1:18">
      <c r="A27" s="212">
        <f t="shared" si="0"/>
        <v>15</v>
      </c>
      <c r="B27" s="626" t="s">
        <v>657</v>
      </c>
      <c r="C27" s="631">
        <f>SUM(C23:C26)</f>
        <v>921425155.49010789</v>
      </c>
      <c r="D27" s="631">
        <f t="shared" ref="D27:R27" si="2">SUM(D23:D26)</f>
        <v>0</v>
      </c>
      <c r="E27" s="631">
        <f t="shared" si="2"/>
        <v>0</v>
      </c>
      <c r="F27" s="631">
        <f t="shared" si="2"/>
        <v>0</v>
      </c>
      <c r="G27" s="631">
        <f t="shared" si="2"/>
        <v>0</v>
      </c>
      <c r="H27" s="631">
        <f t="shared" si="2"/>
        <v>0</v>
      </c>
      <c r="I27" s="635">
        <f t="shared" si="2"/>
        <v>0</v>
      </c>
      <c r="J27" s="635">
        <f t="shared" si="2"/>
        <v>0</v>
      </c>
      <c r="K27" s="635">
        <f t="shared" si="2"/>
        <v>0</v>
      </c>
      <c r="L27" s="635">
        <f t="shared" si="2"/>
        <v>0</v>
      </c>
      <c r="M27" s="635">
        <f t="shared" si="2"/>
        <v>0</v>
      </c>
      <c r="N27" s="635">
        <f t="shared" si="2"/>
        <v>0</v>
      </c>
      <c r="O27" s="635">
        <f t="shared" si="2"/>
        <v>0</v>
      </c>
      <c r="P27" s="635"/>
      <c r="Q27" s="631">
        <f t="shared" si="2"/>
        <v>-921425155.49010789</v>
      </c>
      <c r="R27" s="631">
        <f t="shared" si="2"/>
        <v>0</v>
      </c>
    </row>
    <row r="28" spans="1:18">
      <c r="A28" s="212">
        <f t="shared" si="0"/>
        <v>16</v>
      </c>
      <c r="B28" s="626"/>
      <c r="C28" s="629"/>
      <c r="D28" s="629"/>
      <c r="E28" s="629"/>
      <c r="F28" s="629"/>
      <c r="G28" s="629"/>
      <c r="H28" s="629"/>
      <c r="I28" s="636"/>
      <c r="J28" s="636"/>
      <c r="K28" s="636"/>
      <c r="L28" s="636"/>
      <c r="M28" s="636"/>
      <c r="N28" s="636"/>
      <c r="O28" s="636"/>
      <c r="P28" s="636"/>
      <c r="Q28" s="629"/>
      <c r="R28" s="629"/>
    </row>
    <row r="29" spans="1:18">
      <c r="A29" s="212">
        <f t="shared" si="0"/>
        <v>17</v>
      </c>
      <c r="B29" s="637" t="s">
        <v>658</v>
      </c>
      <c r="C29" s="629">
        <v>127132037.69018357</v>
      </c>
      <c r="D29" s="629">
        <v>0</v>
      </c>
      <c r="E29" s="629">
        <v>0</v>
      </c>
      <c r="F29" s="629"/>
      <c r="G29" s="629">
        <v>0</v>
      </c>
      <c r="H29" s="629"/>
      <c r="I29" s="636"/>
      <c r="J29" s="636"/>
      <c r="K29" s="636"/>
      <c r="L29" s="636"/>
      <c r="M29" s="636"/>
      <c r="N29" s="636"/>
      <c r="O29" s="636"/>
      <c r="P29" s="636"/>
      <c r="Q29" s="629"/>
      <c r="R29" s="629">
        <f t="shared" ref="R29:R43" si="3">SUM(C29:Q29)</f>
        <v>127132037.69018357</v>
      </c>
    </row>
    <row r="30" spans="1:18">
      <c r="A30" s="212">
        <f t="shared" si="0"/>
        <v>18</v>
      </c>
      <c r="B30" s="626" t="s">
        <v>659</v>
      </c>
      <c r="C30" s="629">
        <v>24319869.025746707</v>
      </c>
      <c r="D30" s="629">
        <v>0</v>
      </c>
      <c r="E30" s="629">
        <v>0</v>
      </c>
      <c r="F30" s="629"/>
      <c r="G30" s="629">
        <v>0</v>
      </c>
      <c r="H30" s="629"/>
      <c r="I30" s="636"/>
      <c r="J30" s="636"/>
      <c r="K30" s="636"/>
      <c r="L30" s="636"/>
      <c r="M30" s="636"/>
      <c r="N30" s="636"/>
      <c r="O30" s="636"/>
      <c r="P30" s="636"/>
      <c r="Q30" s="629"/>
      <c r="R30" s="629">
        <f t="shared" si="3"/>
        <v>24319869.025746707</v>
      </c>
    </row>
    <row r="31" spans="1:18">
      <c r="A31" s="212">
        <f t="shared" si="0"/>
        <v>19</v>
      </c>
      <c r="B31" s="626" t="s">
        <v>660</v>
      </c>
      <c r="C31" s="629">
        <v>83321444.144423828</v>
      </c>
      <c r="D31" s="629">
        <v>0</v>
      </c>
      <c r="E31" s="629">
        <v>0</v>
      </c>
      <c r="F31" s="629"/>
      <c r="G31" s="629">
        <v>0</v>
      </c>
      <c r="H31" s="629"/>
      <c r="I31" s="636"/>
      <c r="J31" s="636"/>
      <c r="K31" s="636"/>
      <c r="L31" s="636"/>
      <c r="M31" s="636"/>
      <c r="N31" s="636"/>
      <c r="O31" s="636"/>
      <c r="P31" s="636"/>
      <c r="Q31" s="629"/>
      <c r="R31" s="629">
        <f t="shared" si="3"/>
        <v>83321444.144423828</v>
      </c>
    </row>
    <row r="32" spans="1:18">
      <c r="A32" s="212">
        <f t="shared" si="0"/>
        <v>20</v>
      </c>
      <c r="B32" s="626" t="s">
        <v>661</v>
      </c>
      <c r="C32" s="629">
        <v>52414250.488585532</v>
      </c>
      <c r="D32" s="629">
        <v>0</v>
      </c>
      <c r="E32" s="629">
        <v>0</v>
      </c>
      <c r="F32" s="629"/>
      <c r="G32" s="629">
        <v>0</v>
      </c>
      <c r="H32" s="629">
        <v>-154547.18586339004</v>
      </c>
      <c r="I32" s="636"/>
      <c r="J32" s="636"/>
      <c r="K32" s="636"/>
      <c r="L32" s="636"/>
      <c r="M32" s="636"/>
      <c r="N32" s="636"/>
      <c r="O32" s="636"/>
      <c r="P32" s="636"/>
      <c r="Q32" s="629">
        <f>$Q$62*Q14</f>
        <v>-6103128.1619873429</v>
      </c>
      <c r="R32" s="629">
        <f t="shared" si="3"/>
        <v>46156575.140734799</v>
      </c>
    </row>
    <row r="33" spans="1:18">
      <c r="A33" s="212">
        <f t="shared" si="0"/>
        <v>21</v>
      </c>
      <c r="B33" s="626" t="s">
        <v>662</v>
      </c>
      <c r="C33" s="629">
        <v>4015681.2075902633</v>
      </c>
      <c r="D33" s="629">
        <v>0</v>
      </c>
      <c r="E33" s="629">
        <v>0</v>
      </c>
      <c r="F33" s="629"/>
      <c r="G33" s="629">
        <v>0</v>
      </c>
      <c r="H33" s="629"/>
      <c r="I33" s="636"/>
      <c r="J33" s="636"/>
      <c r="K33" s="636"/>
      <c r="L33" s="636"/>
      <c r="M33" s="636"/>
      <c r="N33" s="636"/>
      <c r="O33" s="636"/>
      <c r="P33" s="636"/>
      <c r="Q33" s="629"/>
      <c r="R33" s="629">
        <f t="shared" si="3"/>
        <v>4015681.2075902633</v>
      </c>
    </row>
    <row r="34" spans="1:18">
      <c r="A34" s="212">
        <f t="shared" si="0"/>
        <v>22</v>
      </c>
      <c r="B34" s="626" t="s">
        <v>663</v>
      </c>
      <c r="C34" s="629">
        <v>0</v>
      </c>
      <c r="D34" s="629">
        <v>0</v>
      </c>
      <c r="E34" s="629">
        <v>0</v>
      </c>
      <c r="F34" s="629"/>
      <c r="G34" s="629">
        <v>0</v>
      </c>
      <c r="H34" s="629"/>
      <c r="I34" s="636"/>
      <c r="J34" s="636"/>
      <c r="K34" s="636"/>
      <c r="L34" s="636"/>
      <c r="M34" s="636"/>
      <c r="N34" s="636"/>
      <c r="O34" s="636"/>
      <c r="P34" s="636"/>
      <c r="Q34" s="629"/>
      <c r="R34" s="629">
        <f t="shared" si="3"/>
        <v>0</v>
      </c>
    </row>
    <row r="35" spans="1:18">
      <c r="A35" s="212">
        <f t="shared" si="0"/>
        <v>23</v>
      </c>
      <c r="B35" s="626" t="s">
        <v>664</v>
      </c>
      <c r="C35" s="629">
        <v>125575260.06089959</v>
      </c>
      <c r="D35" s="629">
        <v>0</v>
      </c>
      <c r="E35" s="629">
        <v>0</v>
      </c>
      <c r="F35" s="629"/>
      <c r="G35" s="629">
        <v>0</v>
      </c>
      <c r="H35" s="629">
        <v>-36454.106820000008</v>
      </c>
      <c r="I35" s="636"/>
      <c r="J35" s="636"/>
      <c r="K35" s="636"/>
      <c r="L35" s="636"/>
      <c r="M35" s="636"/>
      <c r="N35" s="636"/>
      <c r="O35" s="636"/>
      <c r="P35" s="636"/>
      <c r="Q35" s="629">
        <f>Q14*Q63</f>
        <v>-1439586.7819288459</v>
      </c>
      <c r="R35" s="629">
        <f t="shared" si="3"/>
        <v>124099219.17215073</v>
      </c>
    </row>
    <row r="36" spans="1:18">
      <c r="A36" s="212">
        <f t="shared" si="0"/>
        <v>24</v>
      </c>
      <c r="B36" s="626" t="s">
        <v>627</v>
      </c>
      <c r="C36" s="629">
        <v>344763758.72410965</v>
      </c>
      <c r="D36" s="629">
        <v>0</v>
      </c>
      <c r="E36" s="629">
        <v>-5699417.5924432306</v>
      </c>
      <c r="F36" s="629"/>
      <c r="G36" s="629">
        <v>2348854.8283335716</v>
      </c>
      <c r="H36" s="629"/>
      <c r="I36" s="636"/>
      <c r="J36" s="636"/>
      <c r="K36" s="636"/>
      <c r="L36" s="636"/>
      <c r="M36" s="636"/>
      <c r="N36" s="636"/>
      <c r="O36" s="636"/>
      <c r="P36" s="636">
        <v>-57000</v>
      </c>
      <c r="Q36" s="629"/>
      <c r="R36" s="636">
        <f t="shared" si="3"/>
        <v>341356195.95999998</v>
      </c>
    </row>
    <row r="37" spans="1:18">
      <c r="A37" s="212">
        <f t="shared" si="0"/>
        <v>25</v>
      </c>
      <c r="B37" s="626" t="s">
        <v>629</v>
      </c>
      <c r="C37" s="629">
        <v>90992215.757837966</v>
      </c>
      <c r="D37" s="629">
        <v>0</v>
      </c>
      <c r="E37" s="629">
        <v>-15699257.697837964</v>
      </c>
      <c r="F37" s="629"/>
      <c r="G37" s="629">
        <v>0</v>
      </c>
      <c r="H37" s="629"/>
      <c r="I37" s="636"/>
      <c r="J37" s="636"/>
      <c r="K37" s="636"/>
      <c r="L37" s="636"/>
      <c r="M37" s="636"/>
      <c r="N37" s="636"/>
      <c r="O37" s="636"/>
      <c r="P37" s="636"/>
      <c r="Q37" s="629"/>
      <c r="R37" s="629">
        <f t="shared" si="3"/>
        <v>75292958.060000002</v>
      </c>
    </row>
    <row r="38" spans="1:18">
      <c r="A38" s="212">
        <f t="shared" si="0"/>
        <v>26</v>
      </c>
      <c r="B38" s="637" t="s">
        <v>665</v>
      </c>
      <c r="C38" s="629">
        <v>35645161.039999902</v>
      </c>
      <c r="D38" s="629">
        <v>0</v>
      </c>
      <c r="E38" s="629">
        <v>0</v>
      </c>
      <c r="F38" s="629"/>
      <c r="G38" s="629">
        <v>0</v>
      </c>
      <c r="H38" s="629"/>
      <c r="I38" s="636"/>
      <c r="J38" s="636"/>
      <c r="K38" s="636"/>
      <c r="L38" s="636"/>
      <c r="M38" s="636"/>
      <c r="N38" s="636">
        <v>13521271.800000004</v>
      </c>
      <c r="O38" s="636">
        <v>-6016033.5165937655</v>
      </c>
      <c r="P38" s="636"/>
      <c r="Q38" s="629"/>
      <c r="R38" s="636">
        <f t="shared" si="3"/>
        <v>43150399.323406145</v>
      </c>
    </row>
    <row r="39" spans="1:18">
      <c r="A39" s="212">
        <f t="shared" si="0"/>
        <v>27</v>
      </c>
      <c r="B39" s="626" t="s">
        <v>666</v>
      </c>
      <c r="C39" s="629">
        <v>9800224.150000006</v>
      </c>
      <c r="D39" s="629">
        <v>0</v>
      </c>
      <c r="E39" s="629">
        <v>0</v>
      </c>
      <c r="F39" s="629"/>
      <c r="G39" s="629">
        <v>0</v>
      </c>
      <c r="H39" s="629"/>
      <c r="I39" s="636">
        <v>-3533963.9933333327</v>
      </c>
      <c r="J39" s="636">
        <v>152047.66032121028</v>
      </c>
      <c r="K39" s="636">
        <v>4868445.0880221995</v>
      </c>
      <c r="L39" s="636">
        <v>7034671.9484617077</v>
      </c>
      <c r="M39" s="636"/>
      <c r="N39" s="636"/>
      <c r="O39" s="636">
        <v>-5503100.002442643</v>
      </c>
      <c r="P39" s="636"/>
      <c r="Q39" s="629"/>
      <c r="R39" s="636">
        <f t="shared" si="3"/>
        <v>12818324.85102915</v>
      </c>
    </row>
    <row r="40" spans="1:18">
      <c r="A40" s="212">
        <f t="shared" si="0"/>
        <v>28</v>
      </c>
      <c r="B40" s="634" t="s">
        <v>667</v>
      </c>
      <c r="C40" s="629">
        <v>0</v>
      </c>
      <c r="D40" s="629">
        <v>0</v>
      </c>
      <c r="E40" s="629">
        <v>0</v>
      </c>
      <c r="F40" s="629"/>
      <c r="G40" s="629">
        <v>0</v>
      </c>
      <c r="H40" s="629"/>
      <c r="I40" s="636"/>
      <c r="J40" s="636"/>
      <c r="K40" s="636"/>
      <c r="L40" s="636"/>
      <c r="M40" s="636"/>
      <c r="N40" s="636"/>
      <c r="O40" s="636"/>
      <c r="P40" s="636"/>
      <c r="Q40" s="629"/>
      <c r="R40" s="629">
        <f t="shared" si="3"/>
        <v>0</v>
      </c>
    </row>
    <row r="41" spans="1:18">
      <c r="A41" s="212">
        <f t="shared" si="0"/>
        <v>29</v>
      </c>
      <c r="B41" s="626" t="s">
        <v>668</v>
      </c>
      <c r="C41" s="629">
        <v>87770514.78637135</v>
      </c>
      <c r="D41" s="629">
        <v>0</v>
      </c>
      <c r="E41" s="629">
        <v>0</v>
      </c>
      <c r="F41" s="629"/>
      <c r="G41" s="629">
        <v>0</v>
      </c>
      <c r="H41" s="629">
        <v>-700028.21326446021</v>
      </c>
      <c r="I41" s="636"/>
      <c r="J41" s="636"/>
      <c r="K41" s="636"/>
      <c r="L41" s="636"/>
      <c r="M41" s="636"/>
      <c r="N41" s="636"/>
      <c r="O41" s="636"/>
      <c r="P41" s="636"/>
      <c r="Q41" s="629">
        <v>-29077730.348379631</v>
      </c>
      <c r="R41" s="629">
        <f t="shared" si="3"/>
        <v>57992756.224727258</v>
      </c>
    </row>
    <row r="42" spans="1:18">
      <c r="A42" s="212">
        <f t="shared" si="0"/>
        <v>30</v>
      </c>
      <c r="B42" s="626" t="s">
        <v>669</v>
      </c>
      <c r="C42" s="636">
        <v>83258508.951410413</v>
      </c>
      <c r="D42" s="629">
        <v>0</v>
      </c>
      <c r="E42" s="629">
        <v>4493721.8109590504</v>
      </c>
      <c r="F42" s="629"/>
      <c r="G42" s="629">
        <v>-680428.34983163839</v>
      </c>
      <c r="H42" s="629">
        <f>SUM(H18,-SUM(H32:H41))*0.21</f>
        <v>-3640565.0198509521</v>
      </c>
      <c r="I42" s="636">
        <v>742132.43859999988</v>
      </c>
      <c r="J42" s="636">
        <v>-31930.008667454156</v>
      </c>
      <c r="K42" s="636">
        <f>-K39*0.21</f>
        <v>-1022373.4684846619</v>
      </c>
      <c r="L42" s="636">
        <f>-L39*0.21</f>
        <v>-1477281.1091769584</v>
      </c>
      <c r="M42" s="636" t="s">
        <v>670</v>
      </c>
      <c r="N42" s="636">
        <v>-2839467.0780000007</v>
      </c>
      <c r="O42" s="636">
        <v>2419018.0389976455</v>
      </c>
      <c r="P42" s="636">
        <v>11970</v>
      </c>
      <c r="Q42" s="629">
        <f>SUM(Q18-SUM(Q27:Q41))*Q65</f>
        <v>2824137.875575955</v>
      </c>
      <c r="R42" s="636">
        <f t="shared" si="3"/>
        <v>84057444.08153142</v>
      </c>
    </row>
    <row r="43" spans="1:18">
      <c r="A43" s="212">
        <f t="shared" si="0"/>
        <v>31</v>
      </c>
      <c r="B43" s="634" t="s">
        <v>671</v>
      </c>
      <c r="C43" s="629">
        <v>-51808800.905295342</v>
      </c>
      <c r="D43" s="629">
        <v>0</v>
      </c>
      <c r="E43" s="629">
        <v>0</v>
      </c>
      <c r="F43" s="629"/>
      <c r="G43" s="629">
        <v>0</v>
      </c>
      <c r="H43" s="629"/>
      <c r="I43" s="636"/>
      <c r="J43" s="636"/>
      <c r="K43" s="636"/>
      <c r="L43" s="636"/>
      <c r="M43" s="636" t="s">
        <v>670</v>
      </c>
      <c r="N43" s="636"/>
      <c r="O43" s="636"/>
      <c r="P43" s="636"/>
      <c r="Q43" s="629"/>
      <c r="R43" s="629">
        <f t="shared" si="3"/>
        <v>-51808800.905295342</v>
      </c>
    </row>
    <row r="44" spans="1:18">
      <c r="A44" s="212">
        <f t="shared" si="0"/>
        <v>32</v>
      </c>
      <c r="B44" s="626" t="s">
        <v>672</v>
      </c>
      <c r="C44" s="631">
        <f t="shared" ref="C44:R44" si="4">SUM(C27:C43)</f>
        <v>1938625280.6119714</v>
      </c>
      <c r="D44" s="631">
        <f t="shared" si="4"/>
        <v>0</v>
      </c>
      <c r="E44" s="631">
        <f t="shared" si="4"/>
        <v>-16904953.479322143</v>
      </c>
      <c r="F44" s="631">
        <f t="shared" si="4"/>
        <v>0</v>
      </c>
      <c r="G44" s="631">
        <f t="shared" si="4"/>
        <v>1668426.4785019332</v>
      </c>
      <c r="H44" s="631">
        <f t="shared" si="4"/>
        <v>-4531594.5257988023</v>
      </c>
      <c r="I44" s="635">
        <f t="shared" ref="I44:P44" si="5">SUM(I27:I43)</f>
        <v>-2791831.5547333327</v>
      </c>
      <c r="J44" s="635">
        <f t="shared" si="5"/>
        <v>120117.65165375613</v>
      </c>
      <c r="K44" s="635">
        <f t="shared" si="5"/>
        <v>3846071.6195375375</v>
      </c>
      <c r="L44" s="635">
        <f t="shared" si="5"/>
        <v>5557390.8392847497</v>
      </c>
      <c r="M44" s="635">
        <f t="shared" si="5"/>
        <v>0</v>
      </c>
      <c r="N44" s="635">
        <f t="shared" si="5"/>
        <v>10681804.722000003</v>
      </c>
      <c r="O44" s="635">
        <f t="shared" si="5"/>
        <v>-9100115.4800387621</v>
      </c>
      <c r="P44" s="635">
        <f t="shared" si="5"/>
        <v>-45030</v>
      </c>
      <c r="Q44" s="631">
        <f t="shared" si="4"/>
        <v>-955221462.90682781</v>
      </c>
      <c r="R44" s="635">
        <f t="shared" si="4"/>
        <v>971904103.97622836</v>
      </c>
    </row>
    <row r="45" spans="1:18">
      <c r="A45" s="212">
        <f t="shared" si="0"/>
        <v>33</v>
      </c>
      <c r="B45" s="634"/>
      <c r="C45" s="631"/>
      <c r="D45" s="631"/>
      <c r="E45" s="631"/>
      <c r="F45" s="631"/>
      <c r="G45" s="631"/>
      <c r="H45" s="631"/>
      <c r="I45" s="635"/>
      <c r="J45" s="635"/>
      <c r="K45" s="635"/>
      <c r="L45" s="635"/>
      <c r="M45" s="635"/>
      <c r="N45" s="635"/>
      <c r="O45" s="635"/>
      <c r="P45" s="635"/>
      <c r="Q45" s="631"/>
      <c r="R45" s="631"/>
    </row>
    <row r="46" spans="1:18" ht="15.75" thickBot="1">
      <c r="A46" s="212">
        <f t="shared" si="0"/>
        <v>34</v>
      </c>
      <c r="B46" s="634" t="s">
        <v>673</v>
      </c>
      <c r="C46" s="638">
        <f t="shared" ref="C46:R46" si="6">C18-C44</f>
        <v>362210677.04926062</v>
      </c>
      <c r="D46" s="639">
        <f t="shared" si="6"/>
        <v>0</v>
      </c>
      <c r="E46" s="639">
        <f t="shared" si="6"/>
        <v>16904953.479322143</v>
      </c>
      <c r="F46" s="639">
        <f t="shared" si="6"/>
        <v>0</v>
      </c>
      <c r="G46" s="639">
        <f t="shared" si="6"/>
        <v>-1668426.4785019332</v>
      </c>
      <c r="H46" s="639">
        <f t="shared" si="6"/>
        <v>-13695458.884201203</v>
      </c>
      <c r="I46" s="638">
        <f t="shared" si="6"/>
        <v>2791831.5547333327</v>
      </c>
      <c r="J46" s="638">
        <f t="shared" si="6"/>
        <v>-120117.65165375613</v>
      </c>
      <c r="K46" s="638">
        <f t="shared" si="6"/>
        <v>-3846071.6195375375</v>
      </c>
      <c r="L46" s="638">
        <f t="shared" si="6"/>
        <v>-5557390.8392847497</v>
      </c>
      <c r="M46" s="638">
        <f t="shared" si="6"/>
        <v>0</v>
      </c>
      <c r="N46" s="638">
        <f t="shared" si="6"/>
        <v>-10681804.722000003</v>
      </c>
      <c r="O46" s="638">
        <f t="shared" si="6"/>
        <v>9100115.4800387621</v>
      </c>
      <c r="P46" s="638">
        <f t="shared" si="6"/>
        <v>45030</v>
      </c>
      <c r="Q46" s="639">
        <f t="shared" si="6"/>
        <v>10624137.722404838</v>
      </c>
      <c r="R46" s="638">
        <f t="shared" si="6"/>
        <v>366107475.09058082</v>
      </c>
    </row>
    <row r="47" spans="1:18" ht="15.75" thickTop="1">
      <c r="A47" s="212">
        <f t="shared" si="0"/>
        <v>35</v>
      </c>
      <c r="B47" s="634"/>
      <c r="C47" s="629"/>
      <c r="D47" s="629"/>
      <c r="E47" s="629"/>
      <c r="F47" s="629"/>
      <c r="G47" s="629"/>
      <c r="H47" s="629"/>
      <c r="I47" s="630"/>
      <c r="J47" s="630"/>
      <c r="K47" s="630"/>
      <c r="L47" s="630"/>
      <c r="M47" s="630"/>
      <c r="N47" s="630"/>
      <c r="O47" s="630"/>
      <c r="P47" s="630"/>
      <c r="Q47" s="629"/>
      <c r="R47" s="629"/>
    </row>
    <row r="48" spans="1:18">
      <c r="A48" s="212">
        <f t="shared" si="0"/>
        <v>36</v>
      </c>
      <c r="B48" s="626" t="s">
        <v>674</v>
      </c>
      <c r="C48" s="627">
        <f>C59</f>
        <v>5369774600.3851023</v>
      </c>
      <c r="D48" s="627">
        <f t="shared" ref="D48:Q48" si="7">D59</f>
        <v>-190746231.15314114</v>
      </c>
      <c r="E48" s="627">
        <f t="shared" si="7"/>
        <v>16904953.479322143</v>
      </c>
      <c r="F48" s="627">
        <f t="shared" si="7"/>
        <v>-71166.489999999991</v>
      </c>
      <c r="G48" s="627">
        <f t="shared" si="7"/>
        <v>11018406.688827798</v>
      </c>
      <c r="H48" s="627">
        <f t="shared" si="7"/>
        <v>0</v>
      </c>
      <c r="I48" s="627">
        <f t="shared" si="7"/>
        <v>0</v>
      </c>
      <c r="J48" s="627">
        <f t="shared" si="7"/>
        <v>0</v>
      </c>
      <c r="K48" s="640">
        <f t="shared" si="7"/>
        <v>7441899.5418886635</v>
      </c>
      <c r="L48" s="640">
        <f t="shared" si="7"/>
        <v>13313046.616167815</v>
      </c>
      <c r="M48" s="640">
        <f t="shared" si="7"/>
        <v>0</v>
      </c>
      <c r="N48" s="640">
        <f t="shared" si="7"/>
        <v>0</v>
      </c>
      <c r="O48" s="640">
        <f t="shared" si="7"/>
        <v>-23391891.903797138</v>
      </c>
      <c r="P48" s="627"/>
      <c r="Q48" s="627">
        <f t="shared" si="7"/>
        <v>0</v>
      </c>
      <c r="R48" s="640">
        <f>SUM(C48:Q48)</f>
        <v>5204243617.1643705</v>
      </c>
    </row>
    <row r="49" spans="1:18">
      <c r="A49" s="212">
        <f t="shared" si="0"/>
        <v>37</v>
      </c>
      <c r="B49" s="634"/>
      <c r="C49" s="629"/>
      <c r="D49" s="629"/>
      <c r="E49" s="629"/>
      <c r="F49" s="629"/>
      <c r="G49" s="629"/>
      <c r="H49" s="629"/>
      <c r="I49" s="630"/>
      <c r="J49" s="630"/>
      <c r="K49" s="630"/>
      <c r="L49" s="630"/>
      <c r="M49" s="630"/>
      <c r="N49" s="630"/>
      <c r="O49" s="630"/>
      <c r="P49" s="630"/>
      <c r="Q49" s="629"/>
      <c r="R49" s="629"/>
    </row>
    <row r="50" spans="1:18">
      <c r="A50" s="212">
        <f t="shared" si="0"/>
        <v>38</v>
      </c>
      <c r="B50" s="626" t="s">
        <v>675</v>
      </c>
      <c r="C50" s="641">
        <f>C46/C48</f>
        <v>6.7453609137203649E-2</v>
      </c>
      <c r="D50" s="641">
        <f>SUM($C46:D46)/SUM($C59:D59)-SUM($C50:C50)</f>
        <v>2.4843505003828981E-3</v>
      </c>
      <c r="E50" s="641">
        <f>SUM($C46:E46)/SUM($C59:E59)-SUM($C50:D50)</f>
        <v>3.0259540584338801E-3</v>
      </c>
      <c r="F50" s="641">
        <f>SUM($C46:F46)/SUM($C59:F59)-SUM($C50:E50)</f>
        <v>9.9936939784717183E-7</v>
      </c>
      <c r="G50" s="641">
        <f>SUM($C46:G46)/SUM($C59:G59)-SUM($C50:F50)</f>
        <v>-4.7483008968614293E-4</v>
      </c>
      <c r="H50" s="641">
        <f>SUM($C46:H46)/SUM($C59:H59)-SUM($C50:G50)</f>
        <v>-2.6302617697354785E-3</v>
      </c>
      <c r="I50" s="641">
        <f>SUM($C46:I46)/SUM($C59:I59)-SUM($C50:H50)</f>
        <v>5.3618121656567874E-4</v>
      </c>
      <c r="J50" s="641">
        <f>SUM($C46:J46)/SUM($C59:J59)-SUM($C50:I50)</f>
        <v>-2.3069023804653255E-5</v>
      </c>
      <c r="K50" s="641">
        <f>SUM($C46:K46)/SUM($C59:K59)-SUM($C50:J50)</f>
        <v>-8.3803407860284784E-4</v>
      </c>
      <c r="L50" s="641">
        <f>SUM($C46:L46)/SUM($C59:L59)-SUM($C50:K50)</f>
        <v>-1.2401614810631928E-3</v>
      </c>
      <c r="M50" s="641">
        <f>SUM($C46:M46)/SUM($C59:M59)-SUM($C50:J50)</f>
        <v>-2.0781955596660406E-3</v>
      </c>
      <c r="N50" s="641">
        <f>SUM($C46:N46)/SUM($C59:N59)-SUM($C50:M50)</f>
        <v>3.4861684633874512E-5</v>
      </c>
      <c r="O50" s="641">
        <f>SUM($C46:O46)/SUM($C59:O59)-SUM($C50:N50)</f>
        <v>2.0463802126626102E-3</v>
      </c>
      <c r="P50" s="641"/>
      <c r="Q50" s="641">
        <f>SUM($C46:Q46)/SUM($C59:Q59)-SUM($C50:O50)</f>
        <v>2.0575253447639441E-3</v>
      </c>
      <c r="R50" s="641">
        <f>R46/R48</f>
        <v>7.0347874162367E-2</v>
      </c>
    </row>
    <row r="51" spans="1:18">
      <c r="A51" s="212">
        <f t="shared" si="0"/>
        <v>39</v>
      </c>
      <c r="B51" s="634"/>
      <c r="C51" s="629"/>
      <c r="D51" s="629"/>
      <c r="E51" s="629"/>
      <c r="F51" s="629"/>
      <c r="G51" s="629"/>
      <c r="H51" s="629"/>
      <c r="I51" s="630"/>
      <c r="J51" s="630"/>
      <c r="K51" s="630"/>
      <c r="L51" s="630"/>
      <c r="M51" s="630"/>
      <c r="N51" s="630"/>
      <c r="O51" s="630"/>
      <c r="P51" s="630"/>
      <c r="Q51" s="629"/>
      <c r="R51" s="629"/>
    </row>
    <row r="52" spans="1:18">
      <c r="A52" s="212">
        <f t="shared" si="0"/>
        <v>40</v>
      </c>
      <c r="B52" s="634" t="s">
        <v>676</v>
      </c>
      <c r="D52"/>
      <c r="E52"/>
      <c r="F52"/>
      <c r="G52"/>
      <c r="H52"/>
      <c r="I52"/>
      <c r="J52"/>
      <c r="K52"/>
      <c r="L52"/>
      <c r="M52"/>
      <c r="N52"/>
      <c r="O52"/>
      <c r="P52"/>
      <c r="R52" s="629"/>
    </row>
    <row r="53" spans="1:18">
      <c r="A53" s="212">
        <f t="shared" si="0"/>
        <v>41</v>
      </c>
      <c r="B53" s="642" t="s">
        <v>677</v>
      </c>
      <c r="C53" s="640">
        <v>10893779511.39728</v>
      </c>
      <c r="D53" s="627">
        <v>-326078876.75844002</v>
      </c>
      <c r="E53" s="627">
        <v>0</v>
      </c>
      <c r="F53" s="643">
        <v>-303</v>
      </c>
      <c r="G53" s="627">
        <v>0</v>
      </c>
      <c r="H53" s="627">
        <v>0</v>
      </c>
      <c r="I53" s="628"/>
      <c r="J53" s="628"/>
      <c r="K53" s="640"/>
      <c r="L53" s="640"/>
      <c r="M53" s="640"/>
      <c r="N53" s="640"/>
      <c r="O53" s="640"/>
      <c r="P53" s="640">
        <v>-3209000</v>
      </c>
      <c r="Q53" s="627">
        <v>0</v>
      </c>
      <c r="R53" s="640">
        <f t="shared" ref="R53:R58" si="8">SUM(C53:Q53)</f>
        <v>10564491331.63884</v>
      </c>
    </row>
    <row r="54" spans="1:18">
      <c r="A54" s="212">
        <f t="shared" si="0"/>
        <v>42</v>
      </c>
      <c r="B54" s="642" t="s">
        <v>678</v>
      </c>
      <c r="C54" s="629">
        <v>-4424391593.9403849</v>
      </c>
      <c r="D54" s="629">
        <v>143742277.5314436</v>
      </c>
      <c r="E54" s="629">
        <v>21398675.290281195</v>
      </c>
      <c r="F54" s="644">
        <v>-105796</v>
      </c>
      <c r="G54" s="629">
        <v>16445383.11765343</v>
      </c>
      <c r="H54" s="629">
        <v>0</v>
      </c>
      <c r="I54" s="630"/>
      <c r="J54" s="630"/>
      <c r="K54" s="636"/>
      <c r="L54" s="636"/>
      <c r="M54" s="636"/>
      <c r="N54" s="636"/>
      <c r="O54" s="636"/>
      <c r="P54" s="636">
        <v>2659000</v>
      </c>
      <c r="Q54" s="629">
        <v>0</v>
      </c>
      <c r="R54" s="636">
        <f t="shared" si="8"/>
        <v>-4240252054.0010066</v>
      </c>
    </row>
    <row r="55" spans="1:18">
      <c r="A55" s="212">
        <f t="shared" si="0"/>
        <v>43</v>
      </c>
      <c r="B55" s="634" t="s">
        <v>679</v>
      </c>
      <c r="C55" s="629">
        <v>273144103.32999998</v>
      </c>
      <c r="D55" s="629">
        <v>12697238.698333323</v>
      </c>
      <c r="E55" s="629">
        <v>0</v>
      </c>
      <c r="F55" s="644"/>
      <c r="G55" s="629">
        <v>0</v>
      </c>
      <c r="H55" s="629">
        <v>0</v>
      </c>
      <c r="I55" s="630"/>
      <c r="J55" s="630"/>
      <c r="K55" s="636">
        <v>9420126.0023907125</v>
      </c>
      <c r="L55" s="636">
        <v>16851957.74198458</v>
      </c>
      <c r="M55" s="636"/>
      <c r="N55" s="636"/>
      <c r="O55" s="636">
        <v>-31039847.298310034</v>
      </c>
      <c r="P55" s="636"/>
      <c r="Q55" s="629">
        <v>0</v>
      </c>
      <c r="R55" s="636">
        <f t="shared" si="8"/>
        <v>281073578.47439861</v>
      </c>
    </row>
    <row r="56" spans="1:18">
      <c r="A56" s="212">
        <f t="shared" si="0"/>
        <v>44</v>
      </c>
      <c r="B56" s="634" t="s">
        <v>680</v>
      </c>
      <c r="C56" s="636">
        <v>-1409969845.9061673</v>
      </c>
      <c r="D56" s="629">
        <v>-22974386.588703156</v>
      </c>
      <c r="E56" s="629">
        <v>-4493721.8109590504</v>
      </c>
      <c r="F56" s="644">
        <v>34932.510000000009</v>
      </c>
      <c r="G56" s="629">
        <v>-5426976.4288256317</v>
      </c>
      <c r="H56" s="629">
        <v>0</v>
      </c>
      <c r="I56" s="630"/>
      <c r="J56" s="630"/>
      <c r="K56" s="636">
        <v>-1978226.4605020492</v>
      </c>
      <c r="L56" s="636">
        <v>-3538911.1258167643</v>
      </c>
      <c r="M56" s="636"/>
      <c r="N56" s="636"/>
      <c r="O56" s="636">
        <v>7647955.3945128955</v>
      </c>
      <c r="P56" s="636"/>
      <c r="Q56" s="629">
        <v>0</v>
      </c>
      <c r="R56" s="636">
        <f t="shared" si="8"/>
        <v>-1440699180.4164612</v>
      </c>
    </row>
    <row r="57" spans="1:18">
      <c r="A57" s="212">
        <f t="shared" si="0"/>
        <v>45</v>
      </c>
      <c r="B57" s="634" t="s">
        <v>681</v>
      </c>
      <c r="C57" s="636">
        <v>145303204.9988502</v>
      </c>
      <c r="D57" s="645">
        <v>0</v>
      </c>
      <c r="E57" s="629">
        <v>0</v>
      </c>
      <c r="F57" s="644"/>
      <c r="G57" s="629">
        <v>0</v>
      </c>
      <c r="H57" s="629">
        <v>0</v>
      </c>
      <c r="I57" s="630"/>
      <c r="J57" s="630"/>
      <c r="K57" s="636"/>
      <c r="L57" s="636"/>
      <c r="M57" s="636"/>
      <c r="N57" s="636"/>
      <c r="O57" s="636"/>
      <c r="P57" s="636"/>
      <c r="Q57" s="629">
        <v>0</v>
      </c>
      <c r="R57" s="629">
        <f t="shared" si="8"/>
        <v>145303204.9988502</v>
      </c>
    </row>
    <row r="58" spans="1:18">
      <c r="A58" s="212">
        <f t="shared" si="0"/>
        <v>46</v>
      </c>
      <c r="B58" s="634" t="s">
        <v>682</v>
      </c>
      <c r="C58" s="629">
        <v>-108090779.49447501</v>
      </c>
      <c r="D58" s="629">
        <v>1867515.9642250985</v>
      </c>
      <c r="E58" s="629">
        <v>0</v>
      </c>
      <c r="F58" s="644"/>
      <c r="G58" s="629">
        <v>0</v>
      </c>
      <c r="H58" s="629">
        <v>0</v>
      </c>
      <c r="I58" s="630"/>
      <c r="J58" s="630"/>
      <c r="K58" s="630"/>
      <c r="L58" s="630"/>
      <c r="M58" s="630"/>
      <c r="N58" s="630"/>
      <c r="O58" s="630"/>
      <c r="P58" s="630"/>
      <c r="Q58" s="629">
        <v>0</v>
      </c>
      <c r="R58" s="629">
        <f t="shared" si="8"/>
        <v>-106223263.53024991</v>
      </c>
    </row>
    <row r="59" spans="1:18" ht="15.75" thickBot="1">
      <c r="A59" s="212">
        <f t="shared" si="0"/>
        <v>47</v>
      </c>
      <c r="B59" s="634" t="s">
        <v>683</v>
      </c>
      <c r="C59" s="646">
        <f t="shared" ref="C59:R59" si="9">SUM(C53:C58)</f>
        <v>5369774600.3851023</v>
      </c>
      <c r="D59" s="646">
        <f t="shared" si="9"/>
        <v>-190746231.15314114</v>
      </c>
      <c r="E59" s="647">
        <f t="shared" si="9"/>
        <v>16904953.479322143</v>
      </c>
      <c r="F59" s="648">
        <f t="shared" si="9"/>
        <v>-71166.489999999991</v>
      </c>
      <c r="G59" s="647">
        <f t="shared" si="9"/>
        <v>11018406.688827798</v>
      </c>
      <c r="H59" s="647">
        <f t="shared" si="9"/>
        <v>0</v>
      </c>
      <c r="I59" s="647">
        <f t="shared" si="9"/>
        <v>0</v>
      </c>
      <c r="J59" s="647">
        <f t="shared" si="9"/>
        <v>0</v>
      </c>
      <c r="K59" s="646">
        <f t="shared" si="9"/>
        <v>7441899.5418886635</v>
      </c>
      <c r="L59" s="646">
        <f t="shared" si="9"/>
        <v>13313046.616167815</v>
      </c>
      <c r="M59" s="647">
        <f t="shared" si="9"/>
        <v>0</v>
      </c>
      <c r="N59" s="647">
        <f t="shared" si="9"/>
        <v>0</v>
      </c>
      <c r="O59" s="646">
        <f t="shared" si="9"/>
        <v>-23391891.903797138</v>
      </c>
      <c r="P59" s="646">
        <f t="shared" si="9"/>
        <v>-550000</v>
      </c>
      <c r="Q59" s="647">
        <f t="shared" si="9"/>
        <v>0</v>
      </c>
      <c r="R59" s="646">
        <f t="shared" si="9"/>
        <v>5203693617.1643705</v>
      </c>
    </row>
    <row r="60" spans="1:18" ht="15.75" thickTop="1">
      <c r="D60" s="456"/>
      <c r="Q60" s="649" t="s">
        <v>684</v>
      </c>
      <c r="R60" s="456">
        <v>5203693617.2019539</v>
      </c>
    </row>
    <row r="61" spans="1:18">
      <c r="C61" s="34"/>
      <c r="H61" s="634"/>
      <c r="I61" s="650"/>
      <c r="J61" s="573" t="s">
        <v>713</v>
      </c>
      <c r="K61" s="573"/>
      <c r="L61" s="573"/>
      <c r="M61" s="573"/>
      <c r="N61" s="573"/>
      <c r="O61" s="573"/>
      <c r="P61" s="573"/>
      <c r="Q61" s="649" t="s">
        <v>684</v>
      </c>
      <c r="R61" s="651">
        <f>+R60-R59</f>
        <v>3.7583351135253906E-2</v>
      </c>
    </row>
    <row r="62" spans="1:18">
      <c r="D62"/>
      <c r="E62"/>
      <c r="F62"/>
      <c r="H62" s="634"/>
      <c r="I62" s="650"/>
      <c r="J62" s="650"/>
      <c r="K62" s="650"/>
      <c r="L62" s="650"/>
      <c r="M62" s="650"/>
      <c r="N62" s="650"/>
      <c r="O62" s="652"/>
      <c r="P62" s="652"/>
      <c r="Q62" s="653">
        <v>8.4790000000000004E-3</v>
      </c>
      <c r="R62" s="1"/>
    </row>
    <row r="63" spans="1:18">
      <c r="D63"/>
      <c r="E63"/>
      <c r="F63"/>
      <c r="H63" s="634"/>
      <c r="I63" s="650"/>
      <c r="J63" s="650"/>
      <c r="K63" s="650"/>
      <c r="L63" s="650"/>
      <c r="M63" s="650"/>
      <c r="N63" s="650"/>
      <c r="O63" s="652"/>
      <c r="P63" s="652"/>
      <c r="Q63" s="653">
        <v>2E-3</v>
      </c>
      <c r="R63" s="1"/>
    </row>
    <row r="64" spans="1:18">
      <c r="D64"/>
      <c r="E64"/>
      <c r="F64"/>
      <c r="H64" s="634"/>
      <c r="I64" s="650"/>
      <c r="J64" s="650"/>
      <c r="K64" s="650"/>
      <c r="L64" s="650"/>
      <c r="M64" s="650"/>
      <c r="N64" s="650"/>
      <c r="O64" s="650"/>
      <c r="P64" s="650"/>
      <c r="Q64" s="653">
        <v>3.8406000000000003E-2</v>
      </c>
    </row>
    <row r="65" spans="4:18">
      <c r="D65"/>
      <c r="E65"/>
      <c r="F65"/>
      <c r="H65" s="634"/>
      <c r="I65" s="650"/>
      <c r="J65" s="650"/>
      <c r="K65" s="650"/>
      <c r="L65" s="650"/>
      <c r="M65" s="650"/>
      <c r="N65" s="650"/>
      <c r="O65" s="650"/>
      <c r="P65" s="650"/>
      <c r="Q65" s="654">
        <v>0.21</v>
      </c>
    </row>
    <row r="66" spans="4:18">
      <c r="D66"/>
      <c r="E66"/>
      <c r="F66"/>
    </row>
    <row r="67" spans="4:18">
      <c r="D67"/>
      <c r="E67"/>
      <c r="F67"/>
      <c r="G67" s="4"/>
      <c r="H67" s="4"/>
      <c r="I67" s="4"/>
      <c r="J67" s="4"/>
      <c r="K67" s="4"/>
      <c r="L67" s="4"/>
      <c r="M67" s="4"/>
      <c r="N67" s="4"/>
      <c r="O67" s="4"/>
      <c r="P67" s="4"/>
      <c r="Q67" s="4">
        <f>+'Electric SEF-22'!N56-Q56</f>
        <v>0</v>
      </c>
      <c r="R67" s="4"/>
    </row>
    <row r="68" spans="4:18">
      <c r="D68"/>
      <c r="E68"/>
      <c r="F68"/>
    </row>
    <row r="69" spans="4:18">
      <c r="D69"/>
      <c r="E69"/>
      <c r="F69"/>
    </row>
    <row r="70" spans="4:18">
      <c r="D70"/>
      <c r="E70"/>
      <c r="F70"/>
    </row>
    <row r="71" spans="4:18">
      <c r="D71"/>
      <c r="E71"/>
      <c r="F71"/>
    </row>
    <row r="72" spans="4:18">
      <c r="D72"/>
      <c r="E72"/>
      <c r="F72"/>
    </row>
    <row r="73" spans="4:18">
      <c r="D73"/>
      <c r="E73"/>
      <c r="F73"/>
    </row>
    <row r="74" spans="4:18">
      <c r="D74"/>
      <c r="E74"/>
      <c r="F74"/>
    </row>
    <row r="75" spans="4:18">
      <c r="D75"/>
      <c r="E75"/>
      <c r="F75"/>
    </row>
    <row r="76" spans="4:18">
      <c r="D76"/>
      <c r="E76"/>
      <c r="F76"/>
    </row>
    <row r="77" spans="4:18">
      <c r="D77"/>
      <c r="E77"/>
      <c r="F77"/>
    </row>
    <row r="78" spans="4:18"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4:18"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4:18"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4:16"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4:16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4:16"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4:16"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4:16"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4:16"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4:16"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4:16"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4:16"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4:16"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4:16"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4:16"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4:16"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4:16"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4:16"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4:16"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4:16"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4:16"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4:16"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4:16"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4:16"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4:16"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4:16"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4:16"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4:16"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4:16"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4:16"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4:16"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4:16"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4:16"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4:16"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4:16"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4:16"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4:16"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4:16"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4:16"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4:16"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4:16"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4:16"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4:16"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4:16"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4:16"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4:16"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4:16"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4:16"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4:16"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4:16"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4:16"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4:16"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4:16"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4:16"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4:16"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4:16"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4:16"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4:16"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4:16"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4:16"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4:16"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4:16"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4:16"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4:16"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4:16"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4:16"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4:16"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4:16"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4:16"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4:16"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4:16"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4:16"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4:16"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4:16"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4:16"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4:16"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4:16"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4:16"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4:16"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4:16"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4:16"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4:16"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4:16"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4:16"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4:16"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4:16"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4:16"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4:16"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4:16"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4:16"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4:16"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4:16"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4:16"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4:16"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4:16"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4:16"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4:16"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4:16"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4:16"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4:16"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4:16"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4:16"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4:16"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4:16"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4:16"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4:16"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4:16"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4:16"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4:16"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4:16"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4:16"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4:16"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4:16"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4:16"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4:16"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4:16"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4:16"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4:16"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4:16"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4:16"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4:16"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4:16"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4:16"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4:16"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4:16"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4:16"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4:16"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4:16"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4:16"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4:16"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4:16"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4:16"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4:16"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4:16"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4:16"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4:16"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4:16"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4:16"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4:16"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4:16"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4:16"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4:16"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4:16"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4:16"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4:16"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4:16"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4:16"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4:16"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4:16"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4:16"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4:16"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4:16"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4:16"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4:16">
      <c r="D248"/>
      <c r="E248"/>
      <c r="F248"/>
      <c r="G248"/>
      <c r="H248"/>
      <c r="I248"/>
      <c r="J248"/>
      <c r="K248"/>
      <c r="L248"/>
      <c r="M248"/>
      <c r="N248"/>
      <c r="O248"/>
      <c r="P248"/>
    </row>
  </sheetData>
  <pageMargins left="0.2" right="0.2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/>
  <cols>
    <col min="1" max="16384" width="8.7109375" style="4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pane xSplit="2" ySplit="12" topLeftCell="C43" activePane="bottomRight" state="frozen"/>
      <selection activeCell="B67" sqref="B67"/>
      <selection pane="topRight" activeCell="B67" sqref="B67"/>
      <selection pane="bottomLeft" activeCell="B67" sqref="B67"/>
      <selection pane="bottomRight" activeCell="E2" sqref="E2"/>
    </sheetView>
  </sheetViews>
  <sheetFormatPr defaultRowHeight="15" outlineLevelRow="1"/>
  <cols>
    <col min="1" max="1" width="5.42578125" customWidth="1"/>
    <col min="2" max="2" width="51" bestFit="1" customWidth="1"/>
    <col min="3" max="3" width="15.140625" bestFit="1" customWidth="1"/>
    <col min="4" max="4" width="14.28515625" bestFit="1" customWidth="1"/>
    <col min="5" max="5" width="14.42578125" bestFit="1" customWidth="1"/>
    <col min="6" max="10" width="14.42578125" customWidth="1"/>
    <col min="11" max="11" width="16" bestFit="1" customWidth="1"/>
    <col min="12" max="12" width="14.42578125" customWidth="1"/>
    <col min="13" max="13" width="15.140625" bestFit="1" customWidth="1"/>
    <col min="14" max="14" width="9.85546875" bestFit="1" customWidth="1"/>
    <col min="15" max="15" width="16" bestFit="1" customWidth="1"/>
    <col min="16" max="16" width="17.7109375" bestFit="1" customWidth="1"/>
    <col min="17" max="17" width="12.28515625" bestFit="1" customWidth="1"/>
    <col min="18" max="18" width="16.85546875" bestFit="1" customWidth="1"/>
  </cols>
  <sheetData>
    <row r="1" spans="1:14">
      <c r="A1" s="594" t="s">
        <v>574</v>
      </c>
      <c r="B1" s="655"/>
      <c r="L1" s="597" t="s">
        <v>685</v>
      </c>
      <c r="M1" s="598"/>
    </row>
    <row r="2" spans="1:14">
      <c r="A2" s="594" t="s">
        <v>686</v>
      </c>
      <c r="B2" s="655"/>
      <c r="E2" s="573" t="s">
        <v>711</v>
      </c>
      <c r="F2" s="573"/>
      <c r="G2" s="573"/>
      <c r="H2" s="573"/>
      <c r="I2" s="573"/>
      <c r="J2" s="573"/>
      <c r="K2" s="573"/>
    </row>
    <row r="3" spans="1:14">
      <c r="A3" s="594" t="s">
        <v>577</v>
      </c>
      <c r="B3" s="655"/>
    </row>
    <row r="4" spans="1:14">
      <c r="A4" s="600" t="s">
        <v>578</v>
      </c>
      <c r="B4" s="655"/>
      <c r="C4" s="212" t="s">
        <v>354</v>
      </c>
      <c r="D4" s="212" t="s">
        <v>355</v>
      </c>
      <c r="E4" s="212" t="s">
        <v>356</v>
      </c>
      <c r="F4" s="212" t="s">
        <v>517</v>
      </c>
      <c r="G4" s="601" t="s">
        <v>262</v>
      </c>
      <c r="H4" s="601" t="s">
        <v>515</v>
      </c>
      <c r="I4" s="601" t="s">
        <v>260</v>
      </c>
      <c r="J4" s="601" t="s">
        <v>514</v>
      </c>
      <c r="K4" s="601" t="s">
        <v>513</v>
      </c>
      <c r="L4" s="601" t="s">
        <v>547</v>
      </c>
      <c r="M4" s="601" t="s">
        <v>579</v>
      </c>
      <c r="N4" s="212"/>
    </row>
    <row r="5" spans="1:14" hidden="1" outlineLevel="1">
      <c r="A5" s="656"/>
      <c r="B5" s="655"/>
      <c r="G5" s="210"/>
      <c r="H5" s="210"/>
      <c r="I5" s="210"/>
      <c r="J5" s="210"/>
      <c r="K5" s="210"/>
    </row>
    <row r="6" spans="1:14" collapsed="1">
      <c r="A6" s="655"/>
      <c r="B6" s="655"/>
      <c r="D6" s="603" t="s">
        <v>584</v>
      </c>
      <c r="E6" s="605"/>
      <c r="F6" s="606" t="s">
        <v>585</v>
      </c>
      <c r="G6" s="607"/>
      <c r="H6" s="607"/>
      <c r="I6" s="607"/>
      <c r="J6" s="607"/>
      <c r="K6" s="607"/>
      <c r="L6" s="606" t="s">
        <v>586</v>
      </c>
    </row>
    <row r="7" spans="1:14">
      <c r="A7" s="655"/>
      <c r="B7" s="655"/>
      <c r="D7" s="608" t="s">
        <v>587</v>
      </c>
      <c r="E7" s="610"/>
      <c r="F7" s="611" t="s">
        <v>588</v>
      </c>
      <c r="G7" s="612"/>
      <c r="H7" s="612"/>
      <c r="I7" s="612"/>
      <c r="J7" s="612"/>
      <c r="K7" s="612"/>
      <c r="L7" s="611" t="s">
        <v>687</v>
      </c>
    </row>
    <row r="8" spans="1:14">
      <c r="A8" s="655"/>
      <c r="B8" s="655"/>
      <c r="C8" s="602"/>
      <c r="D8" s="613" t="s">
        <v>590</v>
      </c>
      <c r="E8" s="615"/>
      <c r="F8" s="657" t="s">
        <v>590</v>
      </c>
      <c r="G8" s="658"/>
      <c r="H8" s="658"/>
      <c r="I8" s="658"/>
      <c r="J8" s="658"/>
      <c r="K8" s="659"/>
      <c r="L8" s="618" t="s">
        <v>688</v>
      </c>
      <c r="M8" s="602"/>
    </row>
    <row r="9" spans="1:14">
      <c r="A9" s="655"/>
      <c r="B9" s="655"/>
      <c r="C9" s="602" t="s">
        <v>592</v>
      </c>
      <c r="D9" s="602" t="s">
        <v>689</v>
      </c>
      <c r="E9" s="602" t="s">
        <v>690</v>
      </c>
      <c r="F9" s="602" t="s">
        <v>691</v>
      </c>
      <c r="G9" s="621" t="s">
        <v>692</v>
      </c>
      <c r="H9" s="621" t="s">
        <v>693</v>
      </c>
      <c r="I9" s="621" t="s">
        <v>694</v>
      </c>
      <c r="J9" s="621" t="s">
        <v>695</v>
      </c>
      <c r="K9" s="621" t="s">
        <v>696</v>
      </c>
      <c r="L9" s="602"/>
      <c r="M9" s="602"/>
    </row>
    <row r="10" spans="1:14">
      <c r="A10" s="660" t="s">
        <v>607</v>
      </c>
      <c r="B10" s="660" t="s">
        <v>624</v>
      </c>
      <c r="C10" s="602" t="s">
        <v>608</v>
      </c>
      <c r="D10" s="602" t="s">
        <v>609</v>
      </c>
      <c r="E10" s="602" t="s">
        <v>609</v>
      </c>
      <c r="F10" s="602" t="s">
        <v>612</v>
      </c>
      <c r="G10" s="621" t="s">
        <v>613</v>
      </c>
      <c r="H10" s="621" t="s">
        <v>614</v>
      </c>
      <c r="I10" s="621" t="s">
        <v>310</v>
      </c>
      <c r="J10" s="621" t="s">
        <v>231</v>
      </c>
      <c r="K10" s="621" t="s">
        <v>617</v>
      </c>
      <c r="L10" s="602"/>
      <c r="M10" s="602" t="s">
        <v>622</v>
      </c>
    </row>
    <row r="11" spans="1:14">
      <c r="A11" s="661" t="s">
        <v>623</v>
      </c>
      <c r="B11" s="662"/>
      <c r="C11" s="622" t="s">
        <v>625</v>
      </c>
      <c r="D11" s="622" t="s">
        <v>626</v>
      </c>
      <c r="E11" s="622" t="s">
        <v>627</v>
      </c>
      <c r="F11" s="622" t="s">
        <v>285</v>
      </c>
      <c r="G11" s="624" t="s">
        <v>629</v>
      </c>
      <c r="H11" s="624" t="s">
        <v>629</v>
      </c>
      <c r="I11" s="624" t="s">
        <v>285</v>
      </c>
      <c r="J11" s="624" t="s">
        <v>285</v>
      </c>
      <c r="K11" s="624" t="s">
        <v>630</v>
      </c>
      <c r="L11" s="622"/>
      <c r="M11" s="622" t="s">
        <v>633</v>
      </c>
    </row>
    <row r="12" spans="1:14">
      <c r="A12" s="655"/>
      <c r="B12" s="655"/>
      <c r="C12" s="663" t="s">
        <v>697</v>
      </c>
      <c r="D12" s="663" t="s">
        <v>697</v>
      </c>
      <c r="E12" s="663" t="s">
        <v>697</v>
      </c>
      <c r="F12" s="663" t="s">
        <v>698</v>
      </c>
      <c r="G12" s="664" t="s">
        <v>699</v>
      </c>
      <c r="H12" s="664" t="s">
        <v>700</v>
      </c>
      <c r="I12" s="664" t="s">
        <v>701</v>
      </c>
      <c r="J12" s="664" t="s">
        <v>702</v>
      </c>
      <c r="K12" s="664" t="s">
        <v>703</v>
      </c>
      <c r="L12" s="663" t="s">
        <v>704</v>
      </c>
    </row>
    <row r="13" spans="1:14">
      <c r="A13" s="665">
        <v>1</v>
      </c>
      <c r="B13" s="666" t="s">
        <v>645</v>
      </c>
      <c r="D13" s="627"/>
      <c r="E13" s="627"/>
      <c r="F13" s="627"/>
      <c r="G13" s="628"/>
      <c r="H13" s="628"/>
      <c r="I13" s="628"/>
      <c r="J13" s="628"/>
      <c r="K13" s="628"/>
      <c r="L13" s="627"/>
      <c r="M13" s="627"/>
    </row>
    <row r="14" spans="1:14">
      <c r="A14" s="665">
        <f t="shared" ref="A14:A56" si="0">A13+1</f>
        <v>2</v>
      </c>
      <c r="B14" s="666" t="s">
        <v>646</v>
      </c>
      <c r="C14" s="640">
        <v>725185821.43354559</v>
      </c>
      <c r="D14" s="627">
        <v>0</v>
      </c>
      <c r="E14" s="627">
        <v>0</v>
      </c>
      <c r="F14" s="627"/>
      <c r="G14" s="628"/>
      <c r="H14" s="628"/>
      <c r="I14" s="628"/>
      <c r="J14" s="628"/>
      <c r="K14" s="628"/>
      <c r="L14" s="640">
        <v>-290542171.66702783</v>
      </c>
      <c r="M14" s="640">
        <f>SUM(C14:L14)</f>
        <v>434643649.76651776</v>
      </c>
    </row>
    <row r="15" spans="1:14">
      <c r="A15" s="665">
        <f t="shared" si="0"/>
        <v>3</v>
      </c>
      <c r="B15" s="666" t="s">
        <v>705</v>
      </c>
      <c r="C15" s="629">
        <v>0</v>
      </c>
      <c r="D15" s="629">
        <v>0</v>
      </c>
      <c r="E15" s="629">
        <v>0</v>
      </c>
      <c r="F15" s="629"/>
      <c r="G15" s="630"/>
      <c r="H15" s="630"/>
      <c r="I15" s="630"/>
      <c r="J15" s="630"/>
      <c r="K15" s="630"/>
      <c r="L15" s="629"/>
      <c r="M15" s="629">
        <f>SUM(C15:L15)</f>
        <v>0</v>
      </c>
    </row>
    <row r="16" spans="1:14">
      <c r="A16" s="665">
        <f t="shared" si="0"/>
        <v>4</v>
      </c>
      <c r="B16" s="666" t="s">
        <v>649</v>
      </c>
      <c r="C16" s="629">
        <v>20205262.979999997</v>
      </c>
      <c r="D16" s="629">
        <v>0</v>
      </c>
      <c r="E16" s="629">
        <v>0</v>
      </c>
      <c r="F16" s="629">
        <v>-6115339.9499999993</v>
      </c>
      <c r="G16" s="630"/>
      <c r="H16" s="630"/>
      <c r="I16" s="630"/>
      <c r="J16" s="630"/>
      <c r="K16" s="630"/>
      <c r="L16" s="629"/>
      <c r="M16" s="629">
        <f>SUM(C16:L16)</f>
        <v>14089923.029999997</v>
      </c>
    </row>
    <row r="17" spans="1:14">
      <c r="A17" s="665">
        <f t="shared" si="0"/>
        <v>5</v>
      </c>
      <c r="B17" s="666" t="s">
        <v>650</v>
      </c>
      <c r="C17" s="635">
        <f>SUM(C14:C16)</f>
        <v>745391084.41354561</v>
      </c>
      <c r="D17" s="631">
        <f t="shared" ref="D17:M17" si="1">SUM(D14:D16)</f>
        <v>0</v>
      </c>
      <c r="E17" s="631">
        <f t="shared" si="1"/>
        <v>0</v>
      </c>
      <c r="F17" s="631">
        <f t="shared" si="1"/>
        <v>-6115339.9499999993</v>
      </c>
      <c r="G17" s="632">
        <f t="shared" si="1"/>
        <v>0</v>
      </c>
      <c r="H17" s="632">
        <f t="shared" si="1"/>
        <v>0</v>
      </c>
      <c r="I17" s="632">
        <f t="shared" si="1"/>
        <v>0</v>
      </c>
      <c r="J17" s="632">
        <f t="shared" si="1"/>
        <v>0</v>
      </c>
      <c r="K17" s="632">
        <f t="shared" si="1"/>
        <v>0</v>
      </c>
      <c r="L17" s="635">
        <f t="shared" si="1"/>
        <v>-290542171.66702783</v>
      </c>
      <c r="M17" s="635">
        <f t="shared" si="1"/>
        <v>448733572.79651773</v>
      </c>
    </row>
    <row r="18" spans="1:14">
      <c r="A18" s="665">
        <f t="shared" si="0"/>
        <v>6</v>
      </c>
      <c r="B18" s="667"/>
      <c r="G18" s="210"/>
      <c r="H18" s="210"/>
      <c r="I18" s="210"/>
      <c r="J18" s="210"/>
      <c r="K18" s="210"/>
    </row>
    <row r="19" spans="1:14">
      <c r="A19" s="665">
        <f t="shared" si="0"/>
        <v>7</v>
      </c>
      <c r="B19" s="666" t="s">
        <v>651</v>
      </c>
      <c r="C19" s="629"/>
      <c r="D19" s="629"/>
      <c r="E19" s="629"/>
      <c r="F19" s="629"/>
      <c r="G19" s="630"/>
      <c r="H19" s="630"/>
      <c r="I19" s="630"/>
      <c r="J19" s="630"/>
      <c r="K19" s="630"/>
      <c r="L19" s="629"/>
      <c r="M19" s="629"/>
    </row>
    <row r="20" spans="1:14">
      <c r="A20" s="665">
        <f t="shared" si="0"/>
        <v>8</v>
      </c>
      <c r="B20" s="668"/>
      <c r="C20" s="629"/>
      <c r="D20" s="629"/>
      <c r="E20" s="629"/>
      <c r="F20" s="629"/>
      <c r="G20" s="630"/>
      <c r="H20" s="630"/>
      <c r="I20" s="630"/>
      <c r="J20" s="630"/>
      <c r="K20" s="630"/>
      <c r="L20" s="629"/>
      <c r="M20" s="629"/>
    </row>
    <row r="21" spans="1:14">
      <c r="A21" s="665">
        <f t="shared" si="0"/>
        <v>9</v>
      </c>
      <c r="B21" s="666" t="s">
        <v>706</v>
      </c>
      <c r="C21" s="636">
        <v>277329850.73944092</v>
      </c>
      <c r="D21" s="629">
        <v>0</v>
      </c>
      <c r="E21" s="629">
        <v>0</v>
      </c>
      <c r="F21" s="629"/>
      <c r="G21" s="630"/>
      <c r="H21" s="630"/>
      <c r="I21" s="630"/>
      <c r="J21" s="630"/>
      <c r="K21" s="630"/>
      <c r="L21" s="636">
        <v>-277329850.73944199</v>
      </c>
      <c r="M21" s="629">
        <f>SUM(C21:L21)</f>
        <v>-1.0728836059570313E-6</v>
      </c>
    </row>
    <row r="22" spans="1:14">
      <c r="A22" s="665">
        <f t="shared" si="0"/>
        <v>10</v>
      </c>
      <c r="B22" s="666"/>
      <c r="C22" s="631"/>
      <c r="D22" s="631"/>
      <c r="E22" s="631"/>
      <c r="F22" s="631"/>
      <c r="G22" s="632"/>
      <c r="H22" s="632"/>
      <c r="I22" s="632"/>
      <c r="J22" s="632"/>
      <c r="K22" s="632"/>
      <c r="L22" s="631"/>
      <c r="M22" s="631"/>
    </row>
    <row r="23" spans="1:14">
      <c r="A23" s="665">
        <f t="shared" si="0"/>
        <v>11</v>
      </c>
      <c r="B23" s="666" t="s">
        <v>707</v>
      </c>
      <c r="C23" s="669">
        <f>SUM(C21:C22)</f>
        <v>277329850.73944092</v>
      </c>
      <c r="D23" s="670">
        <f t="shared" ref="D23:M23" si="2">SUM(D21:D22)</f>
        <v>0</v>
      </c>
      <c r="E23" s="670">
        <f t="shared" si="2"/>
        <v>0</v>
      </c>
      <c r="F23" s="670">
        <f t="shared" si="2"/>
        <v>0</v>
      </c>
      <c r="G23" s="670">
        <f t="shared" si="2"/>
        <v>0</v>
      </c>
      <c r="H23" s="670">
        <f t="shared" si="2"/>
        <v>0</v>
      </c>
      <c r="I23" s="670">
        <f t="shared" si="2"/>
        <v>0</v>
      </c>
      <c r="J23" s="670">
        <f t="shared" si="2"/>
        <v>0</v>
      </c>
      <c r="K23" s="670">
        <f t="shared" si="2"/>
        <v>0</v>
      </c>
      <c r="L23" s="669">
        <f t="shared" si="2"/>
        <v>-277329850.73944199</v>
      </c>
      <c r="M23" s="670">
        <f t="shared" si="2"/>
        <v>-1.0728836059570313E-6</v>
      </c>
      <c r="N23" s="671"/>
    </row>
    <row r="24" spans="1:14">
      <c r="A24" s="665">
        <f t="shared" si="0"/>
        <v>12</v>
      </c>
      <c r="B24" s="668"/>
      <c r="C24" s="670"/>
      <c r="D24" s="670"/>
      <c r="E24" s="670"/>
      <c r="F24" s="670"/>
      <c r="G24" s="672"/>
      <c r="H24" s="672"/>
      <c r="I24" s="672"/>
      <c r="J24" s="672"/>
      <c r="K24" s="672"/>
      <c r="L24" s="670"/>
      <c r="M24" s="670"/>
    </row>
    <row r="25" spans="1:14">
      <c r="A25" s="665">
        <f t="shared" si="0"/>
        <v>13</v>
      </c>
      <c r="B25" s="666" t="s">
        <v>657</v>
      </c>
      <c r="C25" s="629"/>
      <c r="D25" s="629"/>
      <c r="E25" s="629"/>
      <c r="F25" s="629"/>
      <c r="G25" s="630"/>
      <c r="H25" s="630"/>
      <c r="I25" s="630"/>
      <c r="J25" s="630"/>
      <c r="K25" s="630"/>
      <c r="L25" s="629"/>
      <c r="M25" s="629"/>
    </row>
    <row r="26" spans="1:14">
      <c r="A26" s="665">
        <f t="shared" si="0"/>
        <v>14</v>
      </c>
      <c r="B26" s="666"/>
      <c r="C26" s="629"/>
      <c r="D26" s="629"/>
      <c r="E26" s="629"/>
      <c r="F26" s="629"/>
      <c r="G26" s="630"/>
      <c r="H26" s="630"/>
      <c r="I26" s="630"/>
      <c r="J26" s="630"/>
      <c r="K26" s="630"/>
      <c r="L26" s="629"/>
      <c r="M26" s="629"/>
    </row>
    <row r="27" spans="1:14">
      <c r="A27" s="665">
        <f t="shared" si="0"/>
        <v>15</v>
      </c>
      <c r="B27" s="673" t="s">
        <v>658</v>
      </c>
      <c r="C27" s="629">
        <v>6061388.8613986634</v>
      </c>
      <c r="D27" s="629">
        <v>0</v>
      </c>
      <c r="E27" s="629">
        <v>0</v>
      </c>
      <c r="F27" s="629"/>
      <c r="G27" s="630"/>
      <c r="H27" s="630"/>
      <c r="I27" s="630"/>
      <c r="J27" s="630"/>
      <c r="K27" s="630"/>
      <c r="L27" s="629"/>
      <c r="M27" s="629">
        <f t="shared" ref="M27:M40" si="3">SUM(C27:L27)</f>
        <v>6061388.8613986634</v>
      </c>
      <c r="N27" s="514"/>
    </row>
    <row r="28" spans="1:14">
      <c r="A28" s="665">
        <f t="shared" si="0"/>
        <v>16</v>
      </c>
      <c r="B28" s="666" t="s">
        <v>659</v>
      </c>
      <c r="C28" s="629">
        <v>2110.77</v>
      </c>
      <c r="D28" s="629">
        <v>0</v>
      </c>
      <c r="E28" s="629">
        <v>0</v>
      </c>
      <c r="F28" s="629"/>
      <c r="G28" s="630"/>
      <c r="H28" s="630"/>
      <c r="I28" s="630"/>
      <c r="J28" s="630"/>
      <c r="K28" s="630"/>
      <c r="L28" s="629"/>
      <c r="M28" s="629">
        <f t="shared" si="3"/>
        <v>2110.77</v>
      </c>
      <c r="N28" s="514"/>
    </row>
    <row r="29" spans="1:14">
      <c r="A29" s="665">
        <f t="shared" si="0"/>
        <v>17</v>
      </c>
      <c r="B29" s="666" t="s">
        <v>660</v>
      </c>
      <c r="C29" s="629">
        <v>60697625.368441522</v>
      </c>
      <c r="D29" s="629">
        <v>0</v>
      </c>
      <c r="E29" s="629">
        <v>0</v>
      </c>
      <c r="F29" s="629"/>
      <c r="G29" s="630"/>
      <c r="H29" s="630"/>
      <c r="I29" s="630"/>
      <c r="J29" s="630"/>
      <c r="K29" s="630"/>
      <c r="L29" s="629"/>
      <c r="M29" s="629">
        <f t="shared" si="3"/>
        <v>60697625.368441522</v>
      </c>
      <c r="N29" s="514"/>
    </row>
    <row r="30" spans="1:14">
      <c r="A30" s="665">
        <f t="shared" si="0"/>
        <v>18</v>
      </c>
      <c r="B30" s="666" t="s">
        <v>661</v>
      </c>
      <c r="C30" s="629">
        <v>29673310.450800575</v>
      </c>
      <c r="D30" s="629">
        <v>0</v>
      </c>
      <c r="E30" s="629">
        <v>0</v>
      </c>
      <c r="F30" s="629">
        <v>-31335.001903799995</v>
      </c>
      <c r="G30" s="630"/>
      <c r="H30" s="630"/>
      <c r="I30" s="630"/>
      <c r="J30" s="630"/>
      <c r="K30" s="630"/>
      <c r="L30" s="669">
        <f>L17*L59</f>
        <v>-1488738.0876218507</v>
      </c>
      <c r="M30" s="636">
        <f t="shared" si="3"/>
        <v>28153237.361274928</v>
      </c>
      <c r="N30" s="514"/>
    </row>
    <row r="31" spans="1:14">
      <c r="A31" s="665">
        <f t="shared" si="0"/>
        <v>19</v>
      </c>
      <c r="B31" s="666" t="s">
        <v>662</v>
      </c>
      <c r="C31" s="629">
        <v>1763236.0746447137</v>
      </c>
      <c r="D31" s="629">
        <v>0</v>
      </c>
      <c r="E31" s="629">
        <v>0</v>
      </c>
      <c r="F31" s="629"/>
      <c r="G31" s="630"/>
      <c r="H31" s="630"/>
      <c r="I31" s="630"/>
      <c r="J31" s="630"/>
      <c r="K31" s="630"/>
      <c r="L31" s="670"/>
      <c r="M31" s="629">
        <f t="shared" si="3"/>
        <v>1763236.0746447137</v>
      </c>
      <c r="N31" s="514"/>
    </row>
    <row r="32" spans="1:14">
      <c r="A32" s="665">
        <f t="shared" si="0"/>
        <v>20</v>
      </c>
      <c r="B32" s="666" t="s">
        <v>663</v>
      </c>
      <c r="C32" s="629">
        <v>0</v>
      </c>
      <c r="D32" s="629">
        <v>0</v>
      </c>
      <c r="E32" s="629">
        <v>0</v>
      </c>
      <c r="F32" s="629"/>
      <c r="G32" s="630"/>
      <c r="H32" s="630"/>
      <c r="I32" s="630"/>
      <c r="J32" s="630"/>
      <c r="K32" s="630"/>
      <c r="L32" s="670"/>
      <c r="M32" s="629">
        <f t="shared" si="3"/>
        <v>0</v>
      </c>
      <c r="N32" s="514"/>
    </row>
    <row r="33" spans="1:14">
      <c r="A33" s="665">
        <f t="shared" si="0"/>
        <v>21</v>
      </c>
      <c r="B33" s="666" t="s">
        <v>664</v>
      </c>
      <c r="C33" s="629">
        <v>59703224.890098535</v>
      </c>
      <c r="D33" s="629">
        <v>0</v>
      </c>
      <c r="E33" s="629">
        <v>0</v>
      </c>
      <c r="F33" s="629">
        <v>-12230.679899999999</v>
      </c>
      <c r="G33" s="630"/>
      <c r="H33" s="630"/>
      <c r="I33" s="630"/>
      <c r="J33" s="630"/>
      <c r="K33" s="630"/>
      <c r="L33" s="669">
        <f>L17*L60</f>
        <v>-581084.34333405562</v>
      </c>
      <c r="M33" s="636">
        <f t="shared" si="3"/>
        <v>59109909.86686448</v>
      </c>
      <c r="N33" s="514"/>
    </row>
    <row r="34" spans="1:14">
      <c r="A34" s="665">
        <f t="shared" si="0"/>
        <v>22</v>
      </c>
      <c r="B34" s="666" t="s">
        <v>627</v>
      </c>
      <c r="C34" s="629">
        <v>121094686.13197264</v>
      </c>
      <c r="D34" s="629">
        <v>0</v>
      </c>
      <c r="E34" s="629">
        <v>-4136955.6219727392</v>
      </c>
      <c r="F34" s="629"/>
      <c r="G34" s="630"/>
      <c r="H34" s="630"/>
      <c r="I34" s="630"/>
      <c r="J34" s="630"/>
      <c r="K34" s="630"/>
      <c r="L34" s="670"/>
      <c r="M34" s="629">
        <f t="shared" si="3"/>
        <v>116957730.5099999</v>
      </c>
      <c r="N34" s="514"/>
    </row>
    <row r="35" spans="1:14">
      <c r="A35" s="665">
        <f t="shared" si="0"/>
        <v>23</v>
      </c>
      <c r="B35" s="666" t="s">
        <v>629</v>
      </c>
      <c r="C35" s="629">
        <v>34307585.992161989</v>
      </c>
      <c r="D35" s="629">
        <v>0</v>
      </c>
      <c r="E35" s="629">
        <v>-8190016.0321619846</v>
      </c>
      <c r="F35" s="629"/>
      <c r="G35" s="630"/>
      <c r="H35" s="630"/>
      <c r="I35" s="630"/>
      <c r="J35" s="630"/>
      <c r="K35" s="630"/>
      <c r="L35" s="670"/>
      <c r="M35" s="629">
        <f t="shared" si="3"/>
        <v>26117569.960000005</v>
      </c>
      <c r="N35" s="514"/>
    </row>
    <row r="36" spans="1:14">
      <c r="A36" s="665">
        <f t="shared" si="0"/>
        <v>24</v>
      </c>
      <c r="B36" s="673" t="s">
        <v>665</v>
      </c>
      <c r="C36" s="629">
        <v>0</v>
      </c>
      <c r="D36" s="629">
        <v>0</v>
      </c>
      <c r="E36" s="629">
        <v>0</v>
      </c>
      <c r="F36" s="629"/>
      <c r="G36" s="630"/>
      <c r="H36" s="630"/>
      <c r="I36" s="630"/>
      <c r="J36" s="630"/>
      <c r="K36" s="630"/>
      <c r="L36" s="670"/>
      <c r="M36" s="629">
        <f t="shared" si="3"/>
        <v>0</v>
      </c>
      <c r="N36" s="514"/>
    </row>
    <row r="37" spans="1:14">
      <c r="A37" s="665">
        <f t="shared" si="0"/>
        <v>25</v>
      </c>
      <c r="B37" s="666" t="s">
        <v>666</v>
      </c>
      <c r="C37" s="629">
        <v>8769360.9199999981</v>
      </c>
      <c r="D37" s="629">
        <v>0</v>
      </c>
      <c r="E37" s="629">
        <v>0</v>
      </c>
      <c r="F37" s="629"/>
      <c r="G37" s="636">
        <v>-91958.276666666628</v>
      </c>
      <c r="H37" s="636">
        <v>856890.67156689428</v>
      </c>
      <c r="I37" s="636">
        <v>2065892.0664164524</v>
      </c>
      <c r="J37" s="636">
        <v>3593326.1607114412</v>
      </c>
      <c r="K37" s="636"/>
      <c r="L37" s="670"/>
      <c r="M37" s="636">
        <f t="shared" si="3"/>
        <v>15193511.542028118</v>
      </c>
      <c r="N37" s="514"/>
    </row>
    <row r="38" spans="1:14">
      <c r="A38" s="665">
        <f t="shared" si="0"/>
        <v>26</v>
      </c>
      <c r="B38" s="666" t="s">
        <v>668</v>
      </c>
      <c r="C38" s="629">
        <v>35494205.484661974</v>
      </c>
      <c r="D38" s="629">
        <v>0</v>
      </c>
      <c r="E38" s="629">
        <v>0</v>
      </c>
      <c r="F38" s="629">
        <v>-234358.17290384998</v>
      </c>
      <c r="G38" s="636"/>
      <c r="H38" s="636"/>
      <c r="I38" s="636"/>
      <c r="J38" s="636"/>
      <c r="K38" s="636"/>
      <c r="L38" s="669">
        <f>L17*L61</f>
        <v>-11134447.644795509</v>
      </c>
      <c r="M38" s="636">
        <f t="shared" si="3"/>
        <v>24125399.666962616</v>
      </c>
      <c r="N38" s="514"/>
    </row>
    <row r="39" spans="1:14">
      <c r="A39" s="665">
        <f t="shared" si="0"/>
        <v>27</v>
      </c>
      <c r="B39" s="666" t="s">
        <v>669</v>
      </c>
      <c r="C39" s="636">
        <v>4458636.940975368</v>
      </c>
      <c r="D39" s="629">
        <v>0</v>
      </c>
      <c r="E39" s="629">
        <v>2588664.0473682922</v>
      </c>
      <c r="F39" s="670">
        <f>SUM(F17,-SUM(F23:F38))*0.21</f>
        <v>-1225857.3800113932</v>
      </c>
      <c r="G39" s="669">
        <v>19311.238099999991</v>
      </c>
      <c r="H39" s="669">
        <v>-179947.0410290478</v>
      </c>
      <c r="I39" s="636">
        <f>-I37*0.21</f>
        <v>-433837.33394745499</v>
      </c>
      <c r="J39" s="636">
        <f>-J37*0.21</f>
        <v>-754598.49374940258</v>
      </c>
      <c r="K39" s="636" t="s">
        <v>670</v>
      </c>
      <c r="L39" s="670">
        <f>SUM(L17,-SUM(L23:L38))*0.21</f>
        <v>-1690.6788852149248</v>
      </c>
      <c r="M39" s="636">
        <f t="shared" si="3"/>
        <v>4470681.2988211466</v>
      </c>
      <c r="N39" s="514"/>
    </row>
    <row r="40" spans="1:14">
      <c r="A40" s="665">
        <f t="shared" si="0"/>
        <v>28</v>
      </c>
      <c r="B40" s="668" t="s">
        <v>671</v>
      </c>
      <c r="C40" s="629">
        <v>523319.51868812554</v>
      </c>
      <c r="D40" s="629">
        <v>0</v>
      </c>
      <c r="E40" s="629">
        <v>0</v>
      </c>
      <c r="F40" s="629"/>
      <c r="G40" s="636"/>
      <c r="H40" s="636"/>
      <c r="I40" s="636"/>
      <c r="J40" s="636"/>
      <c r="K40" s="636" t="s">
        <v>670</v>
      </c>
      <c r="L40" s="670"/>
      <c r="M40" s="629">
        <f t="shared" si="3"/>
        <v>523319.51868812554</v>
      </c>
      <c r="N40" s="514"/>
    </row>
    <row r="41" spans="1:14">
      <c r="A41" s="665">
        <f t="shared" si="0"/>
        <v>29</v>
      </c>
      <c r="B41" s="666" t="s">
        <v>672</v>
      </c>
      <c r="C41" s="635">
        <f t="shared" ref="C41:M41" si="4">SUM(C23:C40)</f>
        <v>639878542.14328492</v>
      </c>
      <c r="D41" s="631">
        <f t="shared" si="4"/>
        <v>0</v>
      </c>
      <c r="E41" s="631">
        <f t="shared" si="4"/>
        <v>-9738307.6067664325</v>
      </c>
      <c r="F41" s="631">
        <f t="shared" si="4"/>
        <v>-1503781.2347190431</v>
      </c>
      <c r="G41" s="635">
        <f t="shared" ref="G41:K41" si="5">SUM(G23:G40)</f>
        <v>-72647.038566666641</v>
      </c>
      <c r="H41" s="635">
        <f t="shared" si="5"/>
        <v>676943.63053784647</v>
      </c>
      <c r="I41" s="635">
        <f t="shared" si="5"/>
        <v>1632054.7324689974</v>
      </c>
      <c r="J41" s="635">
        <f t="shared" si="5"/>
        <v>2838727.6669620387</v>
      </c>
      <c r="K41" s="635">
        <f t="shared" si="5"/>
        <v>0</v>
      </c>
      <c r="L41" s="635">
        <f t="shared" si="4"/>
        <v>-290535811.4940787</v>
      </c>
      <c r="M41" s="635">
        <f t="shared" si="4"/>
        <v>343175720.79912317</v>
      </c>
    </row>
    <row r="42" spans="1:14">
      <c r="A42" s="665">
        <f t="shared" si="0"/>
        <v>30</v>
      </c>
      <c r="B42" s="668"/>
      <c r="C42" s="631"/>
      <c r="D42" s="631"/>
      <c r="E42" s="631"/>
      <c r="F42" s="631"/>
      <c r="G42" s="635"/>
      <c r="H42" s="635"/>
      <c r="I42" s="635"/>
      <c r="J42" s="635"/>
      <c r="K42" s="635"/>
      <c r="L42" s="631"/>
      <c r="M42" s="631"/>
    </row>
    <row r="43" spans="1:14" ht="15.75" thickBot="1">
      <c r="A43" s="665">
        <f t="shared" si="0"/>
        <v>31</v>
      </c>
      <c r="B43" s="668" t="s">
        <v>673</v>
      </c>
      <c r="C43" s="638">
        <f t="shared" ref="C43:M43" si="6">C17-C41</f>
        <v>105512542.27026069</v>
      </c>
      <c r="D43" s="639">
        <f t="shared" si="6"/>
        <v>0</v>
      </c>
      <c r="E43" s="639">
        <f t="shared" si="6"/>
        <v>9738307.6067664325</v>
      </c>
      <c r="F43" s="639">
        <f t="shared" si="6"/>
        <v>-4611558.7152809557</v>
      </c>
      <c r="G43" s="638">
        <f t="shared" si="6"/>
        <v>72647.038566666641</v>
      </c>
      <c r="H43" s="638">
        <f t="shared" si="6"/>
        <v>-676943.63053784647</v>
      </c>
      <c r="I43" s="638">
        <f t="shared" si="6"/>
        <v>-1632054.7324689974</v>
      </c>
      <c r="J43" s="638">
        <f t="shared" si="6"/>
        <v>-2838727.6669620387</v>
      </c>
      <c r="K43" s="638">
        <f t="shared" si="6"/>
        <v>0</v>
      </c>
      <c r="L43" s="639">
        <f t="shared" si="6"/>
        <v>-6360.1729491353035</v>
      </c>
      <c r="M43" s="638">
        <f t="shared" si="6"/>
        <v>105557851.99739456</v>
      </c>
      <c r="N43" s="674"/>
    </row>
    <row r="44" spans="1:14" ht="15.75" thickTop="1">
      <c r="A44" s="665">
        <f t="shared" si="0"/>
        <v>32</v>
      </c>
      <c r="B44" s="655"/>
      <c r="C44" s="670"/>
      <c r="D44" s="670"/>
      <c r="E44" s="670"/>
      <c r="F44" s="670"/>
      <c r="G44" s="669"/>
      <c r="H44" s="669"/>
      <c r="I44" s="669"/>
      <c r="J44" s="669"/>
      <c r="K44" s="669"/>
      <c r="L44" s="670"/>
      <c r="M44" s="670"/>
    </row>
    <row r="45" spans="1:14">
      <c r="A45" s="665">
        <f t="shared" si="0"/>
        <v>33</v>
      </c>
      <c r="B45" s="666" t="s">
        <v>674</v>
      </c>
      <c r="C45" s="675">
        <f>C56</f>
        <v>2092950106.7519956</v>
      </c>
      <c r="D45" s="675">
        <f t="shared" ref="D45:M45" si="7">D56</f>
        <v>-151541662.6247718</v>
      </c>
      <c r="E45" s="675">
        <f t="shared" si="7"/>
        <v>9738307.6067664325</v>
      </c>
      <c r="F45" s="675">
        <f t="shared" si="7"/>
        <v>0</v>
      </c>
      <c r="G45" s="676">
        <f t="shared" si="7"/>
        <v>0</v>
      </c>
      <c r="H45" s="676">
        <f t="shared" si="7"/>
        <v>0</v>
      </c>
      <c r="I45" s="676">
        <f t="shared" si="7"/>
        <v>3308823.3267465685</v>
      </c>
      <c r="J45" s="676">
        <f t="shared" si="7"/>
        <v>6800333.9793418013</v>
      </c>
      <c r="K45" s="676">
        <f t="shared" si="7"/>
        <v>0</v>
      </c>
      <c r="L45" s="675">
        <f t="shared" si="7"/>
        <v>0</v>
      </c>
      <c r="M45" s="676">
        <f t="shared" si="7"/>
        <v>1961255909.0400786</v>
      </c>
    </row>
    <row r="46" spans="1:14">
      <c r="A46" s="665">
        <f t="shared" si="0"/>
        <v>34</v>
      </c>
      <c r="B46" s="668"/>
      <c r="C46" s="629"/>
      <c r="D46" s="629"/>
      <c r="E46" s="629"/>
      <c r="F46" s="629"/>
      <c r="G46" s="636"/>
      <c r="H46" s="636"/>
      <c r="I46" s="636"/>
      <c r="J46" s="636"/>
      <c r="K46" s="636"/>
      <c r="L46" s="629"/>
      <c r="M46" s="629"/>
    </row>
    <row r="47" spans="1:14">
      <c r="A47" s="665">
        <f t="shared" si="0"/>
        <v>35</v>
      </c>
      <c r="B47" s="666" t="s">
        <v>675</v>
      </c>
      <c r="C47" s="641">
        <f>C43/C45</f>
        <v>5.0413309868147474E-2</v>
      </c>
      <c r="D47" s="641">
        <f>SUM($C43:D43)/SUM($C56:D56)-SUM($C47:C47)</f>
        <v>3.9351414273215354E-3</v>
      </c>
      <c r="E47" s="641">
        <f>SUM($C43:E43)/SUM($C56:E56)-SUM($C47:D47)</f>
        <v>4.7198119064676622E-3</v>
      </c>
      <c r="F47" s="641">
        <f>SUM($C43:F43)/SUM($C56:F56)-SUM($C47:E47)</f>
        <v>-2.3635119763198917E-3</v>
      </c>
      <c r="G47" s="677">
        <f>SUM($C43:G43)/SUM($C56:G56)-SUM($C47:F47)</f>
        <v>3.7232995674006675E-5</v>
      </c>
      <c r="H47" s="677">
        <f>SUM($C43:H43)/SUM($C56:H56)-SUM($C47:G47)</f>
        <v>-3.4694654819595466E-4</v>
      </c>
      <c r="I47" s="677">
        <f>SUM($C43:I43)/SUM($C56:I56)-SUM($C47:H47)</f>
        <v>-9.3051792624038177E-4</v>
      </c>
      <c r="J47" s="677">
        <f>SUM($C43:J43)/SUM($C56:J56)-SUM($C47:I47)</f>
        <v>-1.6397171375858097E-3</v>
      </c>
      <c r="K47" s="677">
        <f>SUM($C43:K43)/SUM($C56:K56)-SUM($C47:H47)</f>
        <v>-2.5702350638261914E-3</v>
      </c>
      <c r="L47" s="641">
        <f>SUM($C43:L43)/SUM($C56:L56)-SUM($C47:K47)</f>
        <v>2.5669921555857012E-3</v>
      </c>
      <c r="M47" s="641">
        <f>M43/M45</f>
        <v>5.3821559701028011E-2</v>
      </c>
    </row>
    <row r="48" spans="1:14">
      <c r="A48" s="665">
        <f t="shared" si="0"/>
        <v>36</v>
      </c>
      <c r="B48" s="668"/>
      <c r="C48" s="629"/>
      <c r="D48" s="629"/>
      <c r="E48" s="629"/>
      <c r="F48" s="629"/>
      <c r="G48" s="636"/>
      <c r="H48" s="636"/>
      <c r="I48" s="636"/>
      <c r="J48" s="636"/>
      <c r="K48" s="636"/>
      <c r="L48" s="629"/>
      <c r="M48" s="629"/>
    </row>
    <row r="49" spans="1:13">
      <c r="A49" s="665">
        <f t="shared" si="0"/>
        <v>37</v>
      </c>
      <c r="B49" s="668" t="s">
        <v>676</v>
      </c>
      <c r="C49" s="641"/>
      <c r="D49" s="641"/>
      <c r="E49" s="641"/>
      <c r="F49" s="641"/>
      <c r="G49" s="677"/>
      <c r="H49" s="677"/>
      <c r="I49" s="677"/>
      <c r="J49" s="677"/>
      <c r="K49" s="677"/>
      <c r="L49" s="641"/>
      <c r="M49" s="641"/>
    </row>
    <row r="50" spans="1:13">
      <c r="A50" s="665">
        <f t="shared" si="0"/>
        <v>38</v>
      </c>
      <c r="B50" s="678" t="s">
        <v>677</v>
      </c>
      <c r="C50" s="640">
        <v>4300827048.9427185</v>
      </c>
      <c r="D50" s="627">
        <v>-200340092.80947351</v>
      </c>
      <c r="E50" s="627">
        <v>0</v>
      </c>
      <c r="F50" s="627">
        <v>0</v>
      </c>
      <c r="G50" s="640"/>
      <c r="H50" s="640"/>
      <c r="I50" s="640"/>
      <c r="J50" s="640"/>
      <c r="K50" s="640"/>
      <c r="L50" s="627">
        <v>0</v>
      </c>
      <c r="M50" s="640">
        <f t="shared" ref="M50:M55" si="8">SUM(C50:L50)</f>
        <v>4100486956.133245</v>
      </c>
    </row>
    <row r="51" spans="1:13">
      <c r="A51" s="665">
        <f t="shared" si="0"/>
        <v>39</v>
      </c>
      <c r="B51" s="678" t="s">
        <v>708</v>
      </c>
      <c r="C51" s="629">
        <v>-1637637926.6516845</v>
      </c>
      <c r="D51" s="629">
        <v>55515781.67730689</v>
      </c>
      <c r="E51" s="629">
        <v>12326971.654134724</v>
      </c>
      <c r="F51" s="629">
        <v>0</v>
      </c>
      <c r="G51" s="636"/>
      <c r="H51" s="636"/>
      <c r="I51" s="636"/>
      <c r="J51" s="636"/>
      <c r="K51" s="636"/>
      <c r="L51" s="629">
        <v>0</v>
      </c>
      <c r="M51" s="629">
        <f t="shared" si="8"/>
        <v>-1569795173.3202429</v>
      </c>
    </row>
    <row r="52" spans="1:13">
      <c r="A52" s="665">
        <f t="shared" si="0"/>
        <v>40</v>
      </c>
      <c r="B52" s="668" t="s">
        <v>709</v>
      </c>
      <c r="C52" s="636">
        <v>-597677158.88667977</v>
      </c>
      <c r="D52" s="629">
        <v>-3758546.0358800888</v>
      </c>
      <c r="E52" s="629">
        <v>-2588664.0473682922</v>
      </c>
      <c r="F52" s="629">
        <v>0</v>
      </c>
      <c r="G52" s="636"/>
      <c r="H52" s="636"/>
      <c r="I52" s="636">
        <v>-879560.63116048009</v>
      </c>
      <c r="J52" s="636">
        <v>-1807683.7160275693</v>
      </c>
      <c r="K52" s="636"/>
      <c r="L52" s="629">
        <v>0</v>
      </c>
      <c r="M52" s="636">
        <f t="shared" si="8"/>
        <v>-606711613.31711626</v>
      </c>
    </row>
    <row r="53" spans="1:13">
      <c r="A53" s="665">
        <f t="shared" si="0"/>
        <v>41</v>
      </c>
      <c r="B53" s="668" t="s">
        <v>710</v>
      </c>
      <c r="C53" s="629">
        <v>-26993656.705525</v>
      </c>
      <c r="D53" s="629">
        <v>-2958805.4567250796</v>
      </c>
      <c r="E53" s="629">
        <v>0</v>
      </c>
      <c r="F53" s="629">
        <v>0</v>
      </c>
      <c r="G53" s="636"/>
      <c r="H53" s="636"/>
      <c r="I53" s="636"/>
      <c r="J53" s="636"/>
      <c r="K53" s="636"/>
      <c r="L53" s="629">
        <v>0</v>
      </c>
      <c r="M53" s="629">
        <f t="shared" si="8"/>
        <v>-29952462.162250079</v>
      </c>
    </row>
    <row r="54" spans="1:13">
      <c r="A54" s="665">
        <f t="shared" si="0"/>
        <v>42</v>
      </c>
      <c r="B54" s="668" t="s">
        <v>681</v>
      </c>
      <c r="C54" s="636">
        <v>54431800.053166389</v>
      </c>
      <c r="D54" s="645">
        <v>0</v>
      </c>
      <c r="E54" s="629">
        <v>0</v>
      </c>
      <c r="F54" s="629">
        <v>0</v>
      </c>
      <c r="G54" s="636"/>
      <c r="H54" s="636"/>
      <c r="I54" s="636"/>
      <c r="J54" s="636"/>
      <c r="K54" s="636"/>
      <c r="L54" s="629">
        <v>0</v>
      </c>
      <c r="M54" s="629">
        <f t="shared" si="8"/>
        <v>54431800.053166389</v>
      </c>
    </row>
    <row r="55" spans="1:13">
      <c r="A55" s="665">
        <f t="shared" si="0"/>
        <v>43</v>
      </c>
      <c r="B55" s="668" t="s">
        <v>682</v>
      </c>
      <c r="C55" s="629">
        <v>0</v>
      </c>
      <c r="D55" s="629">
        <v>0</v>
      </c>
      <c r="E55" s="629">
        <v>0</v>
      </c>
      <c r="F55" s="629">
        <v>0</v>
      </c>
      <c r="G55" s="636"/>
      <c r="H55" s="636"/>
      <c r="I55" s="636">
        <v>4188383.9579070485</v>
      </c>
      <c r="J55" s="636">
        <v>8608017.6953693703</v>
      </c>
      <c r="K55" s="636"/>
      <c r="L55" s="629">
        <v>0</v>
      </c>
      <c r="M55" s="636">
        <f t="shared" si="8"/>
        <v>12796401.653276419</v>
      </c>
    </row>
    <row r="56" spans="1:13" ht="15.75" thickBot="1">
      <c r="A56" s="665">
        <f t="shared" si="0"/>
        <v>44</v>
      </c>
      <c r="B56" s="668" t="s">
        <v>683</v>
      </c>
      <c r="C56" s="646">
        <f>SUM(C50:C55)</f>
        <v>2092950106.7519956</v>
      </c>
      <c r="D56" s="646">
        <f>SUM(D50:D55)</f>
        <v>-151541662.6247718</v>
      </c>
      <c r="E56" s="647">
        <f>SUM(E50:E55)</f>
        <v>9738307.6067664325</v>
      </c>
      <c r="F56" s="647">
        <f t="shared" ref="F56:L56" si="9">SUM(F50:F55)</f>
        <v>0</v>
      </c>
      <c r="G56" s="646">
        <f t="shared" si="9"/>
        <v>0</v>
      </c>
      <c r="H56" s="646">
        <f t="shared" si="9"/>
        <v>0</v>
      </c>
      <c r="I56" s="646">
        <f t="shared" si="9"/>
        <v>3308823.3267465685</v>
      </c>
      <c r="J56" s="646">
        <f t="shared" si="9"/>
        <v>6800333.9793418013</v>
      </c>
      <c r="K56" s="646">
        <f t="shared" si="9"/>
        <v>0</v>
      </c>
      <c r="L56" s="647">
        <f t="shared" si="9"/>
        <v>0</v>
      </c>
      <c r="M56" s="646">
        <f>SUM(M50:M55)</f>
        <v>1961255909.0400786</v>
      </c>
    </row>
    <row r="57" spans="1:13" ht="15.75" thickTop="1">
      <c r="C57" s="629"/>
      <c r="D57" s="629"/>
      <c r="E57" s="629"/>
      <c r="F57" s="629"/>
      <c r="G57" s="629"/>
      <c r="H57" s="629"/>
      <c r="I57" s="629"/>
      <c r="J57" s="629"/>
      <c r="K57" s="629"/>
      <c r="L57" s="649" t="s">
        <v>684</v>
      </c>
      <c r="M57" s="679">
        <v>1961255908.1163907</v>
      </c>
    </row>
    <row r="58" spans="1:13">
      <c r="F58" s="634"/>
      <c r="G58" s="634"/>
      <c r="H58" s="634"/>
      <c r="I58" s="634"/>
      <c r="J58" s="634"/>
      <c r="K58" s="634"/>
      <c r="L58" s="649" t="s">
        <v>684</v>
      </c>
      <c r="M58" s="680">
        <f>+M57-M56</f>
        <v>-0.92368793487548828</v>
      </c>
    </row>
    <row r="59" spans="1:13">
      <c r="E59" s="573" t="s">
        <v>711</v>
      </c>
      <c r="F59" s="573"/>
      <c r="G59" s="573"/>
      <c r="H59" s="573"/>
      <c r="I59" s="573"/>
      <c r="J59" s="573"/>
      <c r="K59" s="573"/>
      <c r="L59" s="653">
        <v>5.1240000000000001E-3</v>
      </c>
    </row>
    <row r="60" spans="1:13">
      <c r="F60" s="634"/>
      <c r="G60" s="634"/>
      <c r="H60" s="634"/>
      <c r="I60" s="634"/>
      <c r="J60" s="634"/>
      <c r="K60" s="634"/>
      <c r="L60" s="653">
        <v>2E-3</v>
      </c>
    </row>
    <row r="61" spans="1:13">
      <c r="F61" s="634"/>
      <c r="G61" s="634"/>
      <c r="H61" s="634"/>
      <c r="I61" s="634"/>
      <c r="J61" s="634"/>
      <c r="K61" s="634"/>
      <c r="L61" s="653">
        <v>3.8323000000000003E-2</v>
      </c>
    </row>
    <row r="62" spans="1:13">
      <c r="F62" s="634"/>
      <c r="G62" s="634"/>
      <c r="H62" s="634"/>
      <c r="I62" s="634"/>
      <c r="J62" s="634"/>
      <c r="K62" s="634"/>
      <c r="L62" s="654">
        <v>0.21</v>
      </c>
    </row>
    <row r="67" spans="2:2">
      <c r="B67" t="s">
        <v>712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5"/>
  <sheetViews>
    <sheetView zoomScale="85" zoomScaleNormal="8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O45" sqref="O45:Q48"/>
    </sheetView>
  </sheetViews>
  <sheetFormatPr defaultColWidth="8.85546875" defaultRowHeight="15"/>
  <cols>
    <col min="1" max="1" width="23.7109375" style="1" bestFit="1" customWidth="1"/>
    <col min="2" max="4" width="15" style="223" bestFit="1" customWidth="1"/>
    <col min="5" max="5" width="13.42578125" style="223" bestFit="1" customWidth="1"/>
    <col min="6" max="6" width="8.85546875" style="1"/>
    <col min="7" max="7" width="15" style="1" bestFit="1" customWidth="1"/>
    <col min="8" max="8" width="15.5703125" style="1" customWidth="1"/>
    <col min="9" max="9" width="15" style="1" bestFit="1" customWidth="1"/>
    <col min="10" max="10" width="16" style="1" bestFit="1" customWidth="1"/>
    <col min="11" max="12" width="15" style="1" bestFit="1" customWidth="1"/>
    <col min="13" max="13" width="20.42578125" style="1" customWidth="1"/>
    <col min="14" max="14" width="11.5703125" style="1" bestFit="1" customWidth="1"/>
    <col min="15" max="15" width="15.7109375" style="1" bestFit="1" customWidth="1"/>
    <col min="16" max="16" width="10.5703125" style="1" bestFit="1" customWidth="1"/>
    <col min="17" max="17" width="11.5703125" bestFit="1" customWidth="1"/>
    <col min="45" max="16384" width="8.85546875" style="1"/>
  </cols>
  <sheetData>
    <row r="1" spans="1:9" ht="18.75">
      <c r="A1" s="224" t="s">
        <v>297</v>
      </c>
    </row>
    <row r="2" spans="1:9" ht="18.75">
      <c r="A2" s="224" t="s">
        <v>200</v>
      </c>
    </row>
    <row r="3" spans="1:9">
      <c r="G3" s="225" t="s">
        <v>298</v>
      </c>
      <c r="H3" s="226"/>
      <c r="I3" s="227"/>
    </row>
    <row r="4" spans="1:9">
      <c r="A4" s="228" t="s">
        <v>299</v>
      </c>
      <c r="B4" s="229">
        <v>2019</v>
      </c>
      <c r="C4" s="229">
        <v>2020</v>
      </c>
      <c r="D4" s="229">
        <v>2021</v>
      </c>
      <c r="E4" s="230" t="s">
        <v>228</v>
      </c>
      <c r="G4" s="229" t="s">
        <v>300</v>
      </c>
      <c r="H4" s="229" t="s">
        <v>301</v>
      </c>
      <c r="I4" s="231" t="s">
        <v>302</v>
      </c>
    </row>
    <row r="5" spans="1:9">
      <c r="A5" s="1" t="s">
        <v>303</v>
      </c>
      <c r="B5" s="223">
        <v>-24327638.838601556</v>
      </c>
      <c r="C5" s="223">
        <v>-24541251.143454965</v>
      </c>
      <c r="D5" s="223">
        <v>-22707378.356099311</v>
      </c>
      <c r="E5" s="223">
        <f>SUM(B5:D5)</f>
        <v>-71576268.338155836</v>
      </c>
      <c r="G5" s="232">
        <f>C5/12*8</f>
        <v>-16360834.095636643</v>
      </c>
      <c r="H5" s="232">
        <f>D5/12*4</f>
        <v>-7569126.1186997704</v>
      </c>
      <c r="I5" s="69">
        <f>SUM(G5:H5)</f>
        <v>-23929960.214336414</v>
      </c>
    </row>
    <row r="6" spans="1:9">
      <c r="A6" s="1" t="s">
        <v>304</v>
      </c>
      <c r="B6" s="223">
        <v>-673268.0768081143</v>
      </c>
      <c r="C6" s="223">
        <v>-129657.06468660943</v>
      </c>
      <c r="D6" s="223">
        <v>372934.21744206292</v>
      </c>
      <c r="E6" s="223">
        <f>SUM(B6:D6)</f>
        <v>-429990.92405266082</v>
      </c>
      <c r="G6" s="232">
        <f t="shared" ref="G6:G13" si="0">C6/12*8</f>
        <v>-86438.043124406293</v>
      </c>
      <c r="H6" s="232">
        <f t="shared" ref="H6:H13" si="1">D6/12*4</f>
        <v>124311.40581402097</v>
      </c>
      <c r="I6" s="69">
        <f t="shared" ref="I6:I13" si="2">SUM(G6:H6)</f>
        <v>37873.362689614674</v>
      </c>
    </row>
    <row r="7" spans="1:9">
      <c r="A7" s="1" t="s">
        <v>305</v>
      </c>
      <c r="B7" s="223">
        <v>-4917495.8659296911</v>
      </c>
      <c r="C7" s="223">
        <v>-5938741.2522551548</v>
      </c>
      <c r="D7" s="223">
        <v>-7768692.7212076187</v>
      </c>
      <c r="E7" s="223">
        <f>SUM(B7:D7)</f>
        <v>-18624929.839392465</v>
      </c>
      <c r="G7" s="232">
        <f t="shared" si="0"/>
        <v>-3959160.8348367698</v>
      </c>
      <c r="H7" s="232">
        <f t="shared" si="1"/>
        <v>-2589564.2404025397</v>
      </c>
      <c r="I7" s="69">
        <f t="shared" si="2"/>
        <v>-6548725.07523931</v>
      </c>
    </row>
    <row r="8" spans="1:9">
      <c r="A8" s="1" t="s">
        <v>306</v>
      </c>
      <c r="B8" s="223">
        <v>-9906687.0569812786</v>
      </c>
      <c r="C8" s="223">
        <v>-8641040.0556117576</v>
      </c>
      <c r="D8" s="223">
        <v>811672.52013796382</v>
      </c>
      <c r="E8" s="223">
        <f t="shared" ref="E8:E12" si="3">SUM(B8:D8)</f>
        <v>-17736054.592455074</v>
      </c>
      <c r="G8" s="232">
        <f t="shared" si="0"/>
        <v>-5760693.3704078384</v>
      </c>
      <c r="H8" s="232">
        <f t="shared" si="1"/>
        <v>270557.50671265461</v>
      </c>
      <c r="I8" s="69">
        <f t="shared" si="2"/>
        <v>-5490135.8636951838</v>
      </c>
    </row>
    <row r="9" spans="1:9">
      <c r="A9" s="1" t="s">
        <v>307</v>
      </c>
      <c r="B9" s="223">
        <v>794328.47569500376</v>
      </c>
      <c r="C9" s="223">
        <v>-776431.22694215318</v>
      </c>
      <c r="D9" s="223">
        <v>-7622138.239211021</v>
      </c>
      <c r="E9" s="223">
        <f t="shared" si="3"/>
        <v>-7604240.99045817</v>
      </c>
      <c r="G9" s="232">
        <f t="shared" si="0"/>
        <v>-517620.81796143547</v>
      </c>
      <c r="H9" s="232">
        <f t="shared" si="1"/>
        <v>-2540712.7464036737</v>
      </c>
      <c r="I9" s="69">
        <f t="shared" si="2"/>
        <v>-3058333.564365109</v>
      </c>
    </row>
    <row r="10" spans="1:9">
      <c r="A10" s="1" t="s">
        <v>308</v>
      </c>
      <c r="B10" s="223">
        <v>0</v>
      </c>
      <c r="C10" s="223">
        <v>322253.68</v>
      </c>
      <c r="D10" s="223">
        <v>483380.51999999996</v>
      </c>
      <c r="E10" s="223">
        <f t="shared" si="3"/>
        <v>805634.2</v>
      </c>
      <c r="G10" s="232">
        <f t="shared" si="0"/>
        <v>214835.78666666665</v>
      </c>
      <c r="H10" s="232">
        <f t="shared" si="1"/>
        <v>161126.84</v>
      </c>
      <c r="I10" s="69">
        <f t="shared" si="2"/>
        <v>375962.62666666665</v>
      </c>
    </row>
    <row r="11" spans="1:9">
      <c r="A11" s="1" t="s">
        <v>309</v>
      </c>
      <c r="B11" s="223">
        <v>-3194956.7517000004</v>
      </c>
      <c r="C11" s="223">
        <v>-3194956.7517000004</v>
      </c>
      <c r="D11" s="223">
        <v>-3194956.7517000004</v>
      </c>
      <c r="E11" s="223">
        <f t="shared" si="3"/>
        <v>-9584870.2551000006</v>
      </c>
      <c r="G11" s="232">
        <f t="shared" si="0"/>
        <v>-2129971.1678000004</v>
      </c>
      <c r="H11" s="232">
        <f t="shared" si="1"/>
        <v>-1064985.5839000002</v>
      </c>
      <c r="I11" s="69">
        <f t="shared" si="2"/>
        <v>-3194956.7517000008</v>
      </c>
    </row>
    <row r="12" spans="1:9">
      <c r="A12" s="1" t="s">
        <v>310</v>
      </c>
      <c r="B12" s="223">
        <v>2384930.6878852984</v>
      </c>
      <c r="C12" s="223">
        <v>4390641.8508862304</v>
      </c>
      <c r="D12" s="223">
        <v>5078208.1056182319</v>
      </c>
      <c r="E12" s="223">
        <f t="shared" si="3"/>
        <v>11853780.64438976</v>
      </c>
      <c r="G12" s="232">
        <f>C12/12*8</f>
        <v>2927094.5672574867</v>
      </c>
      <c r="H12" s="232">
        <f t="shared" si="1"/>
        <v>1692736.0352060774</v>
      </c>
      <c r="I12" s="69">
        <f t="shared" si="2"/>
        <v>4619830.6024635639</v>
      </c>
    </row>
    <row r="13" spans="1:9">
      <c r="A13" s="1" t="s">
        <v>231</v>
      </c>
      <c r="B13" s="223">
        <v>4933356.4798738491</v>
      </c>
      <c r="C13" s="223">
        <v>7019470.8885832326</v>
      </c>
      <c r="D13" s="223">
        <v>4300412.115188946</v>
      </c>
      <c r="E13" s="223">
        <f>SUM(B13:D13)</f>
        <v>16253239.483646028</v>
      </c>
      <c r="G13" s="241">
        <f t="shared" si="0"/>
        <v>4679647.2590554887</v>
      </c>
      <c r="H13" s="241">
        <f t="shared" si="1"/>
        <v>1433470.7050629819</v>
      </c>
      <c r="I13" s="240">
        <f t="shared" si="2"/>
        <v>6113117.9641184704</v>
      </c>
    </row>
    <row r="14" spans="1:9">
      <c r="A14" s="233" t="s">
        <v>228</v>
      </c>
      <c r="B14" s="244">
        <f>SUM(B5:B13)</f>
        <v>-34907430.946566485</v>
      </c>
      <c r="C14" s="244">
        <f>SUM(C5:C13)</f>
        <v>-31489711.075181175</v>
      </c>
      <c r="D14" s="244">
        <f>SUM(D5:D13)</f>
        <v>-30246558.589830745</v>
      </c>
      <c r="E14" s="244">
        <f>SUM(E5:E13)</f>
        <v>-96643700.611578405</v>
      </c>
      <c r="G14" s="69">
        <f>SUM(G5:G13)</f>
        <v>-20993140.716787454</v>
      </c>
      <c r="H14" s="69">
        <f t="shared" ref="H14:I14" si="4">SUM(H5:H13)</f>
        <v>-10082186.19661025</v>
      </c>
      <c r="I14" s="69">
        <f t="shared" si="4"/>
        <v>-31075326.913397703</v>
      </c>
    </row>
    <row r="15" spans="1:9">
      <c r="B15" s="223">
        <v>0</v>
      </c>
      <c r="C15" s="223">
        <v>0</v>
      </c>
      <c r="D15" s="223">
        <v>0</v>
      </c>
      <c r="G15" s="234">
        <f>C14/12*8</f>
        <v>-20993140.71678745</v>
      </c>
      <c r="H15" s="234">
        <f>D14/12*4</f>
        <v>-10082186.196610248</v>
      </c>
      <c r="I15" s="234">
        <f>SUM(G15:H15)</f>
        <v>-31075326.9133977</v>
      </c>
    </row>
    <row r="16" spans="1:9">
      <c r="G16" s="183"/>
      <c r="H16" s="235" t="s">
        <v>311</v>
      </c>
      <c r="I16" s="183"/>
    </row>
    <row r="17" spans="1:13">
      <c r="A17" s="228" t="s">
        <v>312</v>
      </c>
      <c r="B17" s="229">
        <v>2019</v>
      </c>
      <c r="C17" s="229">
        <v>2020</v>
      </c>
      <c r="D17" s="229">
        <v>2021</v>
      </c>
      <c r="G17" s="236" t="s">
        <v>313</v>
      </c>
      <c r="H17" s="236" t="s">
        <v>314</v>
      </c>
      <c r="I17" s="236" t="s">
        <v>315</v>
      </c>
      <c r="J17" s="236" t="s">
        <v>316</v>
      </c>
      <c r="K17" s="236" t="s">
        <v>288</v>
      </c>
      <c r="L17" s="236" t="s">
        <v>317</v>
      </c>
    </row>
    <row r="18" spans="1:13">
      <c r="A18" s="1" t="s">
        <v>303</v>
      </c>
      <c r="B18" s="223">
        <v>-454528019.32139844</v>
      </c>
      <c r="C18" s="223">
        <v>-429986768.17794353</v>
      </c>
      <c r="D18" s="223">
        <v>-407279389.82184416</v>
      </c>
      <c r="G18" s="237">
        <f>B18</f>
        <v>-454528019.32139844</v>
      </c>
      <c r="H18" s="69">
        <f t="shared" ref="H18:H26" si="5">C5-G5</f>
        <v>-8180417.0478183217</v>
      </c>
      <c r="I18" s="237">
        <f>G18-H18</f>
        <v>-446347602.27358013</v>
      </c>
      <c r="J18" s="237">
        <f t="shared" ref="J18:J26" si="6">I18-I5</f>
        <v>-422417642.05924374</v>
      </c>
      <c r="K18" s="232">
        <f t="shared" ref="K18:K26" si="7">J18*$K$28</f>
        <v>-429428359.61839116</v>
      </c>
      <c r="L18" s="232">
        <f>SUM(I18:J18)/SUM($I$27:$J$27)*$K$27</f>
        <v>-436300090.37887758</v>
      </c>
    </row>
    <row r="19" spans="1:13">
      <c r="A19" s="1" t="s">
        <v>304</v>
      </c>
      <c r="B19" s="223">
        <v>-152455384.06319186</v>
      </c>
      <c r="C19" s="223">
        <v>-152325726.99850526</v>
      </c>
      <c r="D19" s="223">
        <v>-152698661.2159473</v>
      </c>
      <c r="G19" s="237">
        <f t="shared" ref="G19:G26" si="8">B19</f>
        <v>-152455384.06319186</v>
      </c>
      <c r="H19" s="69">
        <f t="shared" si="5"/>
        <v>-43219.021562203139</v>
      </c>
      <c r="I19" s="237">
        <f t="shared" ref="I19:I26" si="9">G19-H19</f>
        <v>-152412165.04162967</v>
      </c>
      <c r="J19" s="237">
        <f t="shared" si="6"/>
        <v>-152450038.40431929</v>
      </c>
      <c r="K19" s="232">
        <f t="shared" si="7"/>
        <v>-154980198.26204598</v>
      </c>
      <c r="L19" s="232">
        <f t="shared" ref="L19:L25" si="10">SUM(I19:J19)/SUM($I$27:$J$27)*$K$27</f>
        <v>-153103968.86182827</v>
      </c>
    </row>
    <row r="20" spans="1:13">
      <c r="A20" s="1" t="s">
        <v>305</v>
      </c>
      <c r="B20" s="223">
        <v>-630377968.87407029</v>
      </c>
      <c r="C20" s="223">
        <v>-624439227.62181509</v>
      </c>
      <c r="D20" s="223">
        <v>-616670534.90060747</v>
      </c>
      <c r="G20" s="237">
        <f t="shared" si="8"/>
        <v>-630377968.87407029</v>
      </c>
      <c r="H20" s="69">
        <f t="shared" si="5"/>
        <v>-1979580.4174183849</v>
      </c>
      <c r="I20" s="237">
        <f t="shared" si="9"/>
        <v>-628398388.45665193</v>
      </c>
      <c r="J20" s="237">
        <f t="shared" si="6"/>
        <v>-621849663.38141263</v>
      </c>
      <c r="K20" s="232">
        <f t="shared" si="7"/>
        <v>-632170284.30284309</v>
      </c>
      <c r="L20" s="232">
        <f t="shared" si="10"/>
        <v>-627883472.05564392</v>
      </c>
    </row>
    <row r="21" spans="1:13">
      <c r="A21" s="1" t="s">
        <v>306</v>
      </c>
      <c r="B21" s="223">
        <v>-3005665.9042340871</v>
      </c>
      <c r="C21" s="223">
        <v>5635374.1513776705</v>
      </c>
      <c r="D21" s="223">
        <v>4823701.6312397057</v>
      </c>
      <c r="G21" s="237">
        <f t="shared" si="8"/>
        <v>-3005665.9042340871</v>
      </c>
      <c r="H21" s="69">
        <f t="shared" si="5"/>
        <v>-2880346.6852039192</v>
      </c>
      <c r="I21" s="237">
        <f t="shared" si="9"/>
        <v>-125319.21903016791</v>
      </c>
      <c r="J21" s="237">
        <f t="shared" si="6"/>
        <v>5364816.6446650159</v>
      </c>
      <c r="K21" s="232">
        <f t="shared" si="7"/>
        <v>5453854.6262914659</v>
      </c>
      <c r="L21" s="232">
        <f t="shared" si="10"/>
        <v>2631312.9067449397</v>
      </c>
    </row>
    <row r="22" spans="1:13">
      <c r="A22" s="1" t="s">
        <v>307</v>
      </c>
      <c r="B22" s="223">
        <v>-72663533.412761003</v>
      </c>
      <c r="C22" s="223">
        <v>-71887102.185818851</v>
      </c>
      <c r="D22" s="223">
        <v>-64264963.946607828</v>
      </c>
      <c r="G22" s="237">
        <f t="shared" si="8"/>
        <v>-72663533.412761003</v>
      </c>
      <c r="H22" s="69">
        <f t="shared" si="5"/>
        <v>-258810.40898071771</v>
      </c>
      <c r="I22" s="237">
        <f t="shared" si="9"/>
        <v>-72404723.00378029</v>
      </c>
      <c r="J22" s="237">
        <f t="shared" si="6"/>
        <v>-69346389.439415187</v>
      </c>
      <c r="K22" s="232">
        <f t="shared" si="7"/>
        <v>-70497307.160882413</v>
      </c>
      <c r="L22" s="232">
        <f t="shared" si="10"/>
        <v>-71188417.784562543</v>
      </c>
    </row>
    <row r="23" spans="1:13">
      <c r="A23" s="1" t="s">
        <v>308</v>
      </c>
      <c r="C23" s="223">
        <f>-C10</f>
        <v>-322253.68</v>
      </c>
      <c r="D23" s="223">
        <f>C23-D10</f>
        <v>-805634.2</v>
      </c>
      <c r="G23" s="237">
        <v>0</v>
      </c>
      <c r="H23" s="69">
        <f t="shared" si="5"/>
        <v>107417.89333333334</v>
      </c>
      <c r="I23" s="237">
        <f t="shared" si="9"/>
        <v>-107417.89333333334</v>
      </c>
      <c r="J23" s="237">
        <f t="shared" si="6"/>
        <v>-483380.52</v>
      </c>
      <c r="K23" s="232">
        <f t="shared" si="7"/>
        <v>-491403.01707846846</v>
      </c>
      <c r="L23" s="232">
        <f t="shared" si="10"/>
        <v>-296703.1690258098</v>
      </c>
    </row>
    <row r="24" spans="1:13">
      <c r="A24" s="1" t="s">
        <v>309</v>
      </c>
      <c r="B24" s="223">
        <v>3194956.7517000004</v>
      </c>
      <c r="C24" s="223">
        <v>6389913.5034000007</v>
      </c>
      <c r="D24" s="223">
        <v>9584870.2551000006</v>
      </c>
      <c r="G24" s="237">
        <f t="shared" si="8"/>
        <v>3194956.7517000004</v>
      </c>
      <c r="H24" s="69">
        <f t="shared" si="5"/>
        <v>-1064985.5839</v>
      </c>
      <c r="I24" s="237">
        <f t="shared" si="9"/>
        <v>4259942.3355999999</v>
      </c>
      <c r="J24" s="237">
        <f t="shared" si="6"/>
        <v>7454899.0873000007</v>
      </c>
      <c r="K24" s="232">
        <f t="shared" si="7"/>
        <v>7578625.4347087489</v>
      </c>
      <c r="L24" s="232">
        <f t="shared" si="10"/>
        <v>5883276.7596621234</v>
      </c>
    </row>
    <row r="25" spans="1:13">
      <c r="A25" s="1" t="s">
        <v>310</v>
      </c>
      <c r="B25" s="223">
        <v>-5008498.7278852994</v>
      </c>
      <c r="C25" s="223">
        <v>-9399140.5787715279</v>
      </c>
      <c r="D25" s="223">
        <v>-14477348.684389761</v>
      </c>
      <c r="G25" s="237">
        <f t="shared" si="8"/>
        <v>-5008498.7278852994</v>
      </c>
      <c r="H25" s="69">
        <f t="shared" si="5"/>
        <v>1463547.2836287436</v>
      </c>
      <c r="I25" s="237">
        <f t="shared" si="9"/>
        <v>-6472046.0115140434</v>
      </c>
      <c r="J25" s="237">
        <f t="shared" si="6"/>
        <v>-11091876.613977607</v>
      </c>
      <c r="K25" s="232">
        <f t="shared" si="7"/>
        <v>-11275964.602733066</v>
      </c>
      <c r="L25" s="232">
        <f t="shared" si="10"/>
        <v>-8820726.9787761793</v>
      </c>
    </row>
    <row r="26" spans="1:13">
      <c r="A26" s="1" t="s">
        <v>231</v>
      </c>
      <c r="B26" s="223">
        <v>-7775478.8686584812</v>
      </c>
      <c r="C26" s="223">
        <v>-14794949.757241715</v>
      </c>
      <c r="D26" s="223">
        <v>-19095361.87243066</v>
      </c>
      <c r="G26" s="239">
        <f t="shared" si="8"/>
        <v>-7775478.8686584812</v>
      </c>
      <c r="H26" s="240">
        <f t="shared" si="5"/>
        <v>2339823.6295277439</v>
      </c>
      <c r="I26" s="239">
        <f t="shared" si="9"/>
        <v>-10115302.498186225</v>
      </c>
      <c r="J26" s="239">
        <f t="shared" si="6"/>
        <v>-16228420.462304696</v>
      </c>
      <c r="K26" s="241">
        <f t="shared" si="7"/>
        <v>-16497757.869089307</v>
      </c>
      <c r="L26" s="681">
        <f>SUM(I26:J26)/SUM($I$27:$J$27)*$K$27</f>
        <v>-13230005.209756112</v>
      </c>
    </row>
    <row r="27" spans="1:13">
      <c r="A27" s="233" t="s">
        <v>228</v>
      </c>
      <c r="B27" s="244">
        <f>SUM(B18:B26)</f>
        <v>-1322619592.4204996</v>
      </c>
      <c r="C27" s="244">
        <f t="shared" ref="C27:D27" si="11">SUM(C18:C26)</f>
        <v>-1291129881.3453186</v>
      </c>
      <c r="D27" s="244">
        <f t="shared" si="11"/>
        <v>-1260883322.7554874</v>
      </c>
      <c r="G27" s="237">
        <f>SUM(G18:G26)</f>
        <v>-1322619592.4204996</v>
      </c>
      <c r="H27" s="237">
        <f t="shared" ref="H27:I27" si="12">SUM(H18:H26)</f>
        <v>-10496570.358393725</v>
      </c>
      <c r="I27" s="237">
        <f t="shared" si="12"/>
        <v>-1312123022.0621059</v>
      </c>
      <c r="J27" s="232">
        <f>SUM(J18:J26)</f>
        <v>-1281047695.1487079</v>
      </c>
      <c r="K27" s="232">
        <v>-1302308794.772063</v>
      </c>
      <c r="L27" s="232">
        <f>SUM(L18:L26)</f>
        <v>-1302308794.7720635</v>
      </c>
    </row>
    <row r="28" spans="1:13">
      <c r="B28" s="223">
        <v>0</v>
      </c>
      <c r="C28" s="223">
        <v>0</v>
      </c>
      <c r="D28" s="223">
        <v>0</v>
      </c>
      <c r="H28" s="238">
        <f>C14/12*4</f>
        <v>-10496570.358393725</v>
      </c>
      <c r="I28" s="234">
        <f>G27-H28</f>
        <v>-1312123022.0621059</v>
      </c>
      <c r="J28" s="234">
        <f>I27-I14</f>
        <v>-1281047695.1487081</v>
      </c>
      <c r="K28" s="1">
        <f>K27/J27</f>
        <v>1.0165966495266885</v>
      </c>
    </row>
    <row r="30" spans="1:13">
      <c r="B30" s="235"/>
      <c r="C30" s="235"/>
      <c r="D30" s="235"/>
      <c r="G30" s="225" t="s">
        <v>318</v>
      </c>
      <c r="H30" s="226"/>
      <c r="I30" s="226"/>
      <c r="J30" s="226"/>
      <c r="K30" s="226"/>
      <c r="L30" s="226"/>
      <c r="M30" s="227"/>
    </row>
    <row r="31" spans="1:13">
      <c r="A31" s="228" t="s">
        <v>319</v>
      </c>
      <c r="B31" s="229">
        <v>2019</v>
      </c>
      <c r="C31" s="229">
        <v>2020</v>
      </c>
      <c r="D31" s="229">
        <v>2021</v>
      </c>
      <c r="G31" s="236" t="s">
        <v>313</v>
      </c>
      <c r="H31" s="236" t="s">
        <v>314</v>
      </c>
      <c r="I31" s="231" t="s">
        <v>320</v>
      </c>
      <c r="J31" s="236" t="s">
        <v>300</v>
      </c>
      <c r="K31" s="236" t="s">
        <v>301</v>
      </c>
      <c r="L31" s="231" t="s">
        <v>316</v>
      </c>
      <c r="M31" s="236" t="s">
        <v>288</v>
      </c>
    </row>
    <row r="32" spans="1:13">
      <c r="A32" s="1" t="s">
        <v>303</v>
      </c>
      <c r="B32" s="223">
        <v>105551777.17352578</v>
      </c>
      <c r="C32" s="223">
        <v>107135709.50446159</v>
      </c>
      <c r="D32" s="223">
        <v>108766828.0769444</v>
      </c>
      <c r="G32" s="237">
        <v>-2096565617.9162521</v>
      </c>
      <c r="H32" s="69">
        <f>C32/12*4</f>
        <v>35711903.16815386</v>
      </c>
      <c r="I32" s="237">
        <f>G32-H32</f>
        <v>-2132277521.0844059</v>
      </c>
      <c r="J32" s="232">
        <f>C32/12*8</f>
        <v>71423806.336307719</v>
      </c>
      <c r="K32" s="232">
        <f>D32/12*4</f>
        <v>36255609.358981468</v>
      </c>
      <c r="L32" s="237">
        <f>I32-J32-K32</f>
        <v>-2239956936.779695</v>
      </c>
      <c r="M32" s="232">
        <f t="shared" ref="M32:M40" si="13">AVERAGE(I32,L32)</f>
        <v>-2186117228.9320507</v>
      </c>
    </row>
    <row r="33" spans="1:21">
      <c r="A33" s="1" t="s">
        <v>304</v>
      </c>
      <c r="B33" s="223">
        <v>36195091.436092548</v>
      </c>
      <c r="C33" s="223">
        <v>38283687.499361388</v>
      </c>
      <c r="D33" s="223">
        <v>40606748.560076483</v>
      </c>
      <c r="G33" s="237">
        <v>-554348390.93252754</v>
      </c>
      <c r="H33" s="69">
        <f t="shared" ref="H33:H40" si="14">C33/12*4</f>
        <v>12761229.166453796</v>
      </c>
      <c r="I33" s="237">
        <f t="shared" ref="I33:I40" si="15">G33-H33</f>
        <v>-567109620.09898138</v>
      </c>
      <c r="J33" s="232">
        <f t="shared" ref="J33:J40" si="16">C33/12*8</f>
        <v>25522458.332907591</v>
      </c>
      <c r="K33" s="232">
        <f t="shared" ref="K33:K40" si="17">D33/12*4</f>
        <v>13535582.853358828</v>
      </c>
      <c r="L33" s="237">
        <f t="shared" ref="L33:L40" si="18">I33-J33-K33</f>
        <v>-606167661.2852478</v>
      </c>
      <c r="M33" s="232">
        <f t="shared" si="13"/>
        <v>-586638640.69211459</v>
      </c>
    </row>
    <row r="34" spans="1:21">
      <c r="A34" s="1" t="s">
        <v>305</v>
      </c>
      <c r="B34" s="223">
        <v>128792766.39672762</v>
      </c>
      <c r="C34" s="223">
        <v>132775966.9401581</v>
      </c>
      <c r="D34" s="223">
        <v>137001850.41363031</v>
      </c>
      <c r="G34" s="237">
        <v>-1621415716.8905885</v>
      </c>
      <c r="H34" s="69">
        <f t="shared" si="14"/>
        <v>44258655.646719366</v>
      </c>
      <c r="I34" s="237">
        <f t="shared" si="15"/>
        <v>-1665674372.537308</v>
      </c>
      <c r="J34" s="232">
        <f t="shared" si="16"/>
        <v>88517311.293438733</v>
      </c>
      <c r="K34" s="232">
        <f t="shared" si="17"/>
        <v>45667283.4712101</v>
      </c>
      <c r="L34" s="237">
        <f t="shared" si="18"/>
        <v>-1799858967.3019567</v>
      </c>
      <c r="M34" s="232">
        <f t="shared" si="13"/>
        <v>-1732766669.9196324</v>
      </c>
    </row>
    <row r="35" spans="1:21">
      <c r="A35" s="1" t="s">
        <v>306</v>
      </c>
      <c r="B35" s="223">
        <v>59953818.099687271</v>
      </c>
      <c r="C35" s="223">
        <v>69640816.916280463</v>
      </c>
      <c r="D35" s="223">
        <v>82240442.345907271</v>
      </c>
      <c r="G35" s="237">
        <v>-197881741.28710985</v>
      </c>
      <c r="H35" s="69">
        <f t="shared" si="14"/>
        <v>23213605.638760153</v>
      </c>
      <c r="I35" s="237">
        <f t="shared" si="15"/>
        <v>-221095346.92587</v>
      </c>
      <c r="J35" s="232">
        <f t="shared" si="16"/>
        <v>46427211.277520306</v>
      </c>
      <c r="K35" s="232">
        <f t="shared" si="17"/>
        <v>27413480.781969089</v>
      </c>
      <c r="L35" s="237">
        <f t="shared" si="18"/>
        <v>-294936038.98535937</v>
      </c>
      <c r="M35" s="232">
        <f t="shared" si="13"/>
        <v>-258015692.95561469</v>
      </c>
    </row>
    <row r="36" spans="1:21">
      <c r="A36" s="1" t="s">
        <v>307</v>
      </c>
      <c r="B36" s="223">
        <v>34516810.134669505</v>
      </c>
      <c r="C36" s="223">
        <v>36601589.714391731</v>
      </c>
      <c r="D36" s="223">
        <v>38931034.190807268</v>
      </c>
      <c r="G36" s="237">
        <v>-227283324.08936301</v>
      </c>
      <c r="H36" s="69">
        <f t="shared" si="14"/>
        <v>12200529.904797243</v>
      </c>
      <c r="I36" s="237">
        <f t="shared" si="15"/>
        <v>-239483853.99416026</v>
      </c>
      <c r="J36" s="232">
        <f t="shared" si="16"/>
        <v>24401059.809594486</v>
      </c>
      <c r="K36" s="232">
        <f t="shared" si="17"/>
        <v>12977011.396935755</v>
      </c>
      <c r="L36" s="237">
        <f t="shared" si="18"/>
        <v>-276861925.20069051</v>
      </c>
      <c r="M36" s="232">
        <f t="shared" si="13"/>
        <v>-258172889.5974254</v>
      </c>
    </row>
    <row r="37" spans="1:21">
      <c r="A37" s="1" t="s">
        <v>308</v>
      </c>
      <c r="B37" s="223">
        <v>42298712.619999997</v>
      </c>
      <c r="C37" s="223">
        <v>40764171.286666662</v>
      </c>
      <c r="D37" s="223">
        <v>39996900.619999997</v>
      </c>
      <c r="G37" s="237">
        <v>-84597425.239999995</v>
      </c>
      <c r="H37" s="69">
        <f t="shared" si="14"/>
        <v>13588057.095555553</v>
      </c>
      <c r="I37" s="237">
        <f t="shared" si="15"/>
        <v>-98185482.335555553</v>
      </c>
      <c r="J37" s="232">
        <f t="shared" si="16"/>
        <v>27176114.191111106</v>
      </c>
      <c r="K37" s="232">
        <f t="shared" si="17"/>
        <v>13332300.206666665</v>
      </c>
      <c r="L37" s="237">
        <f t="shared" si="18"/>
        <v>-138693896.73333332</v>
      </c>
      <c r="M37" s="232">
        <f t="shared" si="13"/>
        <v>-118439689.53444444</v>
      </c>
    </row>
    <row r="38" spans="1:21">
      <c r="A38" s="1" t="s">
        <v>309</v>
      </c>
      <c r="B38" s="223">
        <v>15214079.770000001</v>
      </c>
      <c r="C38" s="223">
        <v>15214079.770000001</v>
      </c>
      <c r="D38" s="223">
        <v>15214079.770000001</v>
      </c>
      <c r="G38" s="237">
        <v>-15214079.770000001</v>
      </c>
      <c r="H38" s="69">
        <f t="shared" si="14"/>
        <v>5071359.9233333338</v>
      </c>
      <c r="I38" s="237">
        <f t="shared" si="15"/>
        <v>-20285439.693333335</v>
      </c>
      <c r="J38" s="232">
        <f t="shared" si="16"/>
        <v>10142719.846666668</v>
      </c>
      <c r="K38" s="232">
        <v>15373213.159999907</v>
      </c>
      <c r="L38" s="237">
        <f t="shared" si="18"/>
        <v>-45801372.699999914</v>
      </c>
      <c r="M38" s="232">
        <f t="shared" si="13"/>
        <v>-33043406.196666624</v>
      </c>
      <c r="O38" t="s">
        <v>400</v>
      </c>
      <c r="P38" t="s">
        <v>400</v>
      </c>
    </row>
    <row r="39" spans="1:21">
      <c r="A39" s="1" t="s">
        <v>310</v>
      </c>
      <c r="B39" s="223">
        <v>8094524.9795974875</v>
      </c>
      <c r="C39" s="223">
        <v>13418082.612993523</v>
      </c>
      <c r="D39" s="223">
        <v>17996808.197642792</v>
      </c>
      <c r="G39" s="237">
        <v>-15004883.49907013</v>
      </c>
      <c r="H39" s="69">
        <f t="shared" si="14"/>
        <v>4472694.2043311745</v>
      </c>
      <c r="I39" s="237">
        <f t="shared" si="15"/>
        <v>-19477577.703401305</v>
      </c>
      <c r="J39" s="232">
        <f t="shared" si="16"/>
        <v>8945388.408662349</v>
      </c>
      <c r="K39" s="232">
        <f t="shared" si="17"/>
        <v>5998936.065880931</v>
      </c>
      <c r="L39" s="237">
        <f t="shared" si="18"/>
        <v>-34421902.177944586</v>
      </c>
      <c r="M39" s="232">
        <f t="shared" si="13"/>
        <v>-26949739.940672945</v>
      </c>
      <c r="O39" s="236" t="s">
        <v>300</v>
      </c>
      <c r="P39" s="236" t="s">
        <v>301</v>
      </c>
      <c r="Q39" t="s">
        <v>228</v>
      </c>
    </row>
    <row r="40" spans="1:21">
      <c r="A40" s="1" t="s">
        <v>231</v>
      </c>
      <c r="B40" s="223">
        <v>14935754.903618157</v>
      </c>
      <c r="C40" s="223">
        <v>16731754.018023636</v>
      </c>
      <c r="D40" s="223">
        <v>21621168.12225952</v>
      </c>
      <c r="G40" s="239">
        <v>-21909691.106447268</v>
      </c>
      <c r="H40" s="240">
        <f t="shared" si="14"/>
        <v>5577251.3393412121</v>
      </c>
      <c r="I40" s="239">
        <f t="shared" si="15"/>
        <v>-27486942.44578848</v>
      </c>
      <c r="J40" s="241">
        <f t="shared" si="16"/>
        <v>11154502.678682424</v>
      </c>
      <c r="K40" s="241">
        <f t="shared" si="17"/>
        <v>7207056.0407531736</v>
      </c>
      <c r="L40" s="239">
        <f t="shared" si="18"/>
        <v>-45848501.165224075</v>
      </c>
      <c r="M40" s="241">
        <f t="shared" si="13"/>
        <v>-36667721.805506274</v>
      </c>
      <c r="O40" s="69">
        <f>+'Gas Consol'!J40</f>
        <v>5697744.9095974118</v>
      </c>
      <c r="P40" s="69">
        <f>+'Gas Consol'!K40</f>
        <v>3681380.3405025643</v>
      </c>
      <c r="Q40" s="4">
        <f>SUM(J40:K40,O40:P40)</f>
        <v>27740683.969535574</v>
      </c>
    </row>
    <row r="41" spans="1:21">
      <c r="A41" s="233" t="s">
        <v>228</v>
      </c>
      <c r="B41" s="244">
        <f>SUM(B32:B40)</f>
        <v>445553335.5139184</v>
      </c>
      <c r="C41" s="244">
        <f t="shared" ref="C41:D41" si="19">SUM(C32:C40)</f>
        <v>470565858.26233703</v>
      </c>
      <c r="D41" s="244">
        <f t="shared" si="19"/>
        <v>502375860.29726803</v>
      </c>
      <c r="G41" s="237">
        <f>SUM(G32:G40)</f>
        <v>-4834220870.7313585</v>
      </c>
      <c r="H41" s="237">
        <f t="shared" ref="H41:L41" si="20">SUM(H32:H40)</f>
        <v>156855286.08744574</v>
      </c>
      <c r="I41" s="237">
        <f t="shared" si="20"/>
        <v>-4991076156.8188057</v>
      </c>
      <c r="J41" s="237">
        <f t="shared" si="20"/>
        <v>313710572.17489147</v>
      </c>
      <c r="K41" s="237">
        <f t="shared" si="20"/>
        <v>177760473.33575591</v>
      </c>
      <c r="L41" s="237">
        <f t="shared" si="20"/>
        <v>-5482547202.3294506</v>
      </c>
      <c r="M41" s="456">
        <f>SUM(M32:M40)</f>
        <v>-5236811679.5741301</v>
      </c>
      <c r="N41" s="242"/>
    </row>
    <row r="42" spans="1:21">
      <c r="B42" s="223">
        <v>0</v>
      </c>
      <c r="C42" s="223">
        <v>0</v>
      </c>
      <c r="D42" s="223">
        <v>0</v>
      </c>
      <c r="H42" s="234">
        <f>C41/12*4</f>
        <v>156855286.08744568</v>
      </c>
      <c r="K42" s="237">
        <f>SUM(J41:K41)</f>
        <v>491471045.51064742</v>
      </c>
      <c r="L42" s="573" t="s">
        <v>718</v>
      </c>
      <c r="M42" s="573" t="s">
        <v>717</v>
      </c>
      <c r="N42" s="573"/>
      <c r="O42" s="573"/>
      <c r="P42" s="573"/>
      <c r="Q42" s="573"/>
      <c r="R42" s="573"/>
      <c r="S42" s="573"/>
      <c r="T42" s="573"/>
      <c r="U42" s="573"/>
    </row>
    <row r="43" spans="1:21">
      <c r="B43" s="235" t="s">
        <v>311</v>
      </c>
      <c r="C43" s="235" t="s">
        <v>311</v>
      </c>
      <c r="D43" s="235" t="s">
        <v>311</v>
      </c>
      <c r="G43" s="225" t="s">
        <v>321</v>
      </c>
      <c r="H43" s="226"/>
      <c r="I43" s="226"/>
      <c r="J43" s="226"/>
      <c r="K43" s="226"/>
      <c r="L43" s="226"/>
      <c r="M43" s="227"/>
    </row>
    <row r="44" spans="1:21">
      <c r="A44" s="228" t="s">
        <v>322</v>
      </c>
      <c r="B44" s="229">
        <v>2019</v>
      </c>
      <c r="C44" s="229">
        <v>2020</v>
      </c>
      <c r="D44" s="229">
        <v>2021</v>
      </c>
      <c r="G44" s="236" t="s">
        <v>313</v>
      </c>
      <c r="H44" s="236" t="s">
        <v>314</v>
      </c>
      <c r="I44" s="231" t="s">
        <v>320</v>
      </c>
      <c r="J44" s="236" t="s">
        <v>300</v>
      </c>
      <c r="K44" s="236" t="s">
        <v>301</v>
      </c>
      <c r="L44" s="231" t="s">
        <v>316</v>
      </c>
      <c r="M44" s="236" t="s">
        <v>288</v>
      </c>
    </row>
    <row r="45" spans="1:21">
      <c r="A45" s="1" t="s">
        <v>303</v>
      </c>
      <c r="B45" s="223">
        <v>63856042.316046029</v>
      </c>
      <c r="C45" s="223">
        <v>64814279.615866303</v>
      </c>
      <c r="D45" s="223">
        <v>65786896.427624106</v>
      </c>
      <c r="G45" s="237">
        <v>4319163303.9238539</v>
      </c>
      <c r="H45" s="69">
        <f>C45/12*4</f>
        <v>21604759.871955436</v>
      </c>
      <c r="I45" s="237">
        <f>SUM(G45:H45)</f>
        <v>4340768063.7958097</v>
      </c>
      <c r="J45" s="232">
        <f>C45/12*8</f>
        <v>43209519.743910871</v>
      </c>
      <c r="K45" s="232">
        <f>D45/12*4</f>
        <v>21928965.475874703</v>
      </c>
      <c r="L45" s="237">
        <f>SUM(I45:K45)</f>
        <v>4405906549.0155954</v>
      </c>
      <c r="M45" s="232">
        <f t="shared" ref="M45:M52" si="21">AVERAGE(I45,L45)</f>
        <v>4373337306.4057026</v>
      </c>
      <c r="O45" s="586">
        <f>SUM(J39:K39)</f>
        <v>14944324.474543281</v>
      </c>
      <c r="P45" s="573" t="s">
        <v>310</v>
      </c>
      <c r="Q45" s="573"/>
    </row>
    <row r="46" spans="1:21">
      <c r="A46" s="1" t="s">
        <v>304</v>
      </c>
      <c r="B46" s="223">
        <v>90273239.79318358</v>
      </c>
      <c r="C46" s="223">
        <v>95482353.122361615</v>
      </c>
      <c r="D46" s="223">
        <v>100992052.33655259</v>
      </c>
      <c r="G46" s="237">
        <v>1654696454.9900668</v>
      </c>
      <c r="H46" s="69">
        <f t="shared" ref="H46:H52" si="22">C46/12*4</f>
        <v>31827451.040787205</v>
      </c>
      <c r="I46" s="237">
        <f t="shared" ref="I46:I52" si="23">SUM(G46:H46)</f>
        <v>1686523906.030854</v>
      </c>
      <c r="J46" s="232">
        <f t="shared" ref="J46:J52" si="24">C46/12*8</f>
        <v>63654902.08157441</v>
      </c>
      <c r="K46" s="232">
        <f t="shared" ref="K46:K52" si="25">D46/12*4</f>
        <v>33664017.445517533</v>
      </c>
      <c r="L46" s="237">
        <f t="shared" ref="L46:L52" si="26">SUM(I46:K46)</f>
        <v>1783842825.557946</v>
      </c>
      <c r="M46" s="232">
        <f t="shared" si="21"/>
        <v>1735183365.7944</v>
      </c>
      <c r="O46" s="586">
        <f>SUM(J40:K40)</f>
        <v>18361558.719435599</v>
      </c>
      <c r="P46" s="573" t="s">
        <v>231</v>
      </c>
      <c r="Q46" s="573"/>
    </row>
    <row r="47" spans="1:21">
      <c r="A47" s="1" t="s">
        <v>305</v>
      </c>
      <c r="B47" s="223">
        <v>123219583.37592866</v>
      </c>
      <c r="C47" s="223">
        <v>127030420.93455684</v>
      </c>
      <c r="D47" s="223">
        <v>130959117.05511464</v>
      </c>
      <c r="G47" s="237">
        <v>4107400355.6476727</v>
      </c>
      <c r="H47" s="69">
        <f t="shared" si="22"/>
        <v>42343473.644852281</v>
      </c>
      <c r="I47" s="237">
        <f t="shared" si="23"/>
        <v>4149743829.2925248</v>
      </c>
      <c r="J47" s="232">
        <f t="shared" si="24"/>
        <v>84686947.289704561</v>
      </c>
      <c r="K47" s="232">
        <f t="shared" si="25"/>
        <v>43653039.018371545</v>
      </c>
      <c r="L47" s="237">
        <f t="shared" si="26"/>
        <v>4278083815.6006012</v>
      </c>
      <c r="M47" s="232">
        <f t="shared" si="21"/>
        <v>4213913822.4465628</v>
      </c>
      <c r="O47" s="586">
        <f>SUM(J32:K38)</f>
        <v>458165162.31666845</v>
      </c>
      <c r="P47" s="573" t="s">
        <v>720</v>
      </c>
      <c r="Q47" s="573"/>
    </row>
    <row r="48" spans="1:21">
      <c r="A48" s="1" t="s">
        <v>306</v>
      </c>
      <c r="B48" s="223">
        <v>54550914.901827984</v>
      </c>
      <c r="C48" s="223">
        <v>63364943.179717429</v>
      </c>
      <c r="D48" s="223">
        <v>73603092.292669728</v>
      </c>
      <c r="G48" s="237">
        <v>392172059.60492247</v>
      </c>
      <c r="H48" s="69">
        <f t="shared" si="22"/>
        <v>21121647.726572476</v>
      </c>
      <c r="I48" s="237">
        <f t="shared" si="23"/>
        <v>413293707.33149493</v>
      </c>
      <c r="J48" s="232">
        <f t="shared" si="24"/>
        <v>42243295.453144953</v>
      </c>
      <c r="K48" s="232">
        <f t="shared" si="25"/>
        <v>24534364.097556576</v>
      </c>
      <c r="L48" s="237">
        <f t="shared" si="26"/>
        <v>480071366.88219649</v>
      </c>
      <c r="M48" s="232">
        <f t="shared" si="21"/>
        <v>446682537.10684574</v>
      </c>
      <c r="O48" s="682">
        <f>SUM(O45:O47)</f>
        <v>491471045.51064736</v>
      </c>
      <c r="P48" s="573" t="s">
        <v>721</v>
      </c>
      <c r="Q48" s="573"/>
    </row>
    <row r="49" spans="1:16">
      <c r="A49" s="1" t="s">
        <v>307</v>
      </c>
      <c r="B49" s="223">
        <v>35696720.410958663</v>
      </c>
      <c r="C49" s="223">
        <v>37852765.34922111</v>
      </c>
      <c r="D49" s="223">
        <v>40139033.168529518</v>
      </c>
      <c r="G49" s="237">
        <v>626712160.52746713</v>
      </c>
      <c r="H49" s="69">
        <f t="shared" si="22"/>
        <v>12617588.449740371</v>
      </c>
      <c r="I49" s="237">
        <f t="shared" si="23"/>
        <v>639329748.97720754</v>
      </c>
      <c r="J49" s="232">
        <f t="shared" si="24"/>
        <v>25235176.899480741</v>
      </c>
      <c r="K49" s="232">
        <f t="shared" si="25"/>
        <v>13379677.722843172</v>
      </c>
      <c r="L49" s="237">
        <f t="shared" si="26"/>
        <v>677944603.59953141</v>
      </c>
      <c r="M49" s="232">
        <f t="shared" si="21"/>
        <v>658637176.28836942</v>
      </c>
    </row>
    <row r="50" spans="1:16">
      <c r="A50" s="1" t="s">
        <v>323</v>
      </c>
      <c r="B50" s="223">
        <v>0</v>
      </c>
      <c r="C50" s="223">
        <v>0</v>
      </c>
      <c r="D50" s="223">
        <v>0</v>
      </c>
      <c r="G50" s="237">
        <v>0</v>
      </c>
      <c r="H50" s="69">
        <f t="shared" si="22"/>
        <v>0</v>
      </c>
      <c r="I50" s="237">
        <f t="shared" si="23"/>
        <v>0</v>
      </c>
      <c r="J50" s="232">
        <f t="shared" si="24"/>
        <v>0</v>
      </c>
      <c r="K50" s="232">
        <f t="shared" si="25"/>
        <v>0</v>
      </c>
      <c r="L50" s="237">
        <f t="shared" si="26"/>
        <v>0</v>
      </c>
      <c r="M50" s="232">
        <f t="shared" si="21"/>
        <v>0</v>
      </c>
    </row>
    <row r="51" spans="1:16">
      <c r="A51" s="1" t="s">
        <v>310</v>
      </c>
      <c r="B51" s="223">
        <v>56628240.085732639</v>
      </c>
      <c r="C51" s="223">
        <v>58375774.901277043</v>
      </c>
      <c r="D51" s="223">
        <v>51414155.559539527</v>
      </c>
      <c r="G51" s="237">
        <v>122588817.1023279</v>
      </c>
      <c r="H51" s="69">
        <f t="shared" si="22"/>
        <v>19458591.633759014</v>
      </c>
      <c r="I51" s="237">
        <f t="shared" si="23"/>
        <v>142047408.73608691</v>
      </c>
      <c r="J51" s="232">
        <f t="shared" si="24"/>
        <v>38917183.267518029</v>
      </c>
      <c r="K51" s="232">
        <f t="shared" si="25"/>
        <v>17138051.853179842</v>
      </c>
      <c r="L51" s="237">
        <f t="shared" si="26"/>
        <v>198102643.85678479</v>
      </c>
      <c r="M51" s="232">
        <f t="shared" si="21"/>
        <v>170075026.29643583</v>
      </c>
    </row>
    <row r="52" spans="1:16">
      <c r="A52" s="1" t="s">
        <v>231</v>
      </c>
      <c r="B52" s="223">
        <v>30492738.400130928</v>
      </c>
      <c r="C52" s="223">
        <v>39886525.106570065</v>
      </c>
      <c r="D52" s="223">
        <v>30631977.834374245</v>
      </c>
      <c r="G52" s="239">
        <v>130530155.05197492</v>
      </c>
      <c r="H52" s="240">
        <f t="shared" si="22"/>
        <v>13295508.368856689</v>
      </c>
      <c r="I52" s="239">
        <f t="shared" si="23"/>
        <v>143825663.42083162</v>
      </c>
      <c r="J52" s="241">
        <f t="shared" si="24"/>
        <v>26591016.737713378</v>
      </c>
      <c r="K52" s="241">
        <f t="shared" si="25"/>
        <v>10210659.278124748</v>
      </c>
      <c r="L52" s="239">
        <f t="shared" si="26"/>
        <v>180627339.43666974</v>
      </c>
      <c r="M52" s="232">
        <f t="shared" si="21"/>
        <v>162226501.42875069</v>
      </c>
      <c r="N52" s="69">
        <f>+'Gas Consol'!M52</f>
        <v>82865659.666204244</v>
      </c>
    </row>
    <row r="53" spans="1:16">
      <c r="A53" s="233" t="s">
        <v>228</v>
      </c>
      <c r="B53" s="244">
        <f>SUM(B45:B52)</f>
        <v>454717479.28380847</v>
      </c>
      <c r="C53" s="244">
        <f t="shared" ref="C53:D53" si="27">SUM(C45:C52)</f>
        <v>486807062.20957041</v>
      </c>
      <c r="D53" s="244">
        <f t="shared" si="27"/>
        <v>493526324.67440432</v>
      </c>
      <c r="G53" s="237">
        <f>SUM(G45:G52)</f>
        <v>11353263306.848286</v>
      </c>
      <c r="H53" s="237">
        <f t="shared" ref="H53:L53" si="28">SUM(H45:H52)</f>
        <v>162269020.73652348</v>
      </c>
      <c r="I53" s="237">
        <f t="shared" si="28"/>
        <v>11515532327.58481</v>
      </c>
      <c r="J53" s="237">
        <f t="shared" si="28"/>
        <v>324538041.47304696</v>
      </c>
      <c r="K53" s="237">
        <f t="shared" si="28"/>
        <v>164508774.89146814</v>
      </c>
      <c r="L53" s="237">
        <f t="shared" si="28"/>
        <v>12004579143.949326</v>
      </c>
      <c r="M53" s="456">
        <f>SUM(M45:M52)</f>
        <v>11760055735.767069</v>
      </c>
      <c r="N53" s="242"/>
    </row>
    <row r="54" spans="1:16">
      <c r="B54" s="223">
        <v>0</v>
      </c>
      <c r="C54" s="223">
        <v>0</v>
      </c>
      <c r="D54" s="223">
        <v>0</v>
      </c>
      <c r="F54" s="1" t="s">
        <v>401</v>
      </c>
      <c r="G54" s="69">
        <v>100037416.65184399</v>
      </c>
      <c r="K54" s="237">
        <f>SUM(J53:K53)</f>
        <v>489046816.36451507</v>
      </c>
    </row>
    <row r="55" spans="1:16">
      <c r="F55" s="1">
        <v>2019</v>
      </c>
      <c r="G55" s="69">
        <v>30492738.400130928</v>
      </c>
    </row>
    <row r="57" spans="1:16">
      <c r="B57" s="1"/>
      <c r="C57" s="1"/>
      <c r="D57" s="1"/>
      <c r="E57" s="1"/>
      <c r="F57" s="1" t="s">
        <v>402</v>
      </c>
      <c r="G57" s="239">
        <v>66675095.064318947</v>
      </c>
      <c r="H57" s="240">
        <v>6791375.4033999778</v>
      </c>
      <c r="I57" s="239">
        <v>73466470.467718929</v>
      </c>
      <c r="J57" s="241">
        <v>13582750.806799956</v>
      </c>
      <c r="K57" s="241">
        <v>5215627.5901706852</v>
      </c>
      <c r="L57" s="239">
        <v>92264848.864689559</v>
      </c>
      <c r="M57" s="241">
        <v>82865659.666204244</v>
      </c>
      <c r="N57"/>
      <c r="O57"/>
      <c r="P57"/>
    </row>
    <row r="58" spans="1:16">
      <c r="B58" s="1"/>
      <c r="C58" s="1"/>
      <c r="D58" s="1"/>
      <c r="E58" s="1"/>
      <c r="G58" s="237">
        <f>+G52+G57</f>
        <v>197205250.11629388</v>
      </c>
      <c r="H58" s="237">
        <f t="shared" ref="H58:K58" si="29">+H52+H57</f>
        <v>20086883.772256665</v>
      </c>
      <c r="I58" s="237">
        <f t="shared" si="29"/>
        <v>217292133.88855055</v>
      </c>
      <c r="J58" s="237">
        <f t="shared" si="29"/>
        <v>40173767.54451333</v>
      </c>
      <c r="K58" s="237">
        <f t="shared" si="29"/>
        <v>15426286.868295433</v>
      </c>
      <c r="L58" s="239">
        <f t="shared" ref="L58" si="30">SUM(I58:K58)</f>
        <v>272892188.3013593</v>
      </c>
      <c r="M58" s="232">
        <f t="shared" ref="M58" si="31">AVERAGE(I58,L58)</f>
        <v>245092161.09495491</v>
      </c>
      <c r="N58"/>
      <c r="O58"/>
      <c r="P58"/>
    </row>
    <row r="59" spans="1:16">
      <c r="B59" s="1"/>
      <c r="C59" s="1"/>
      <c r="D59" s="1"/>
      <c r="E59" s="1"/>
      <c r="H59" s="1" t="s">
        <v>403</v>
      </c>
      <c r="N59"/>
      <c r="O59"/>
      <c r="P59"/>
    </row>
    <row r="60" spans="1:16">
      <c r="B60" s="1"/>
      <c r="C60" s="1"/>
      <c r="D60" s="1"/>
      <c r="E60" s="1"/>
      <c r="N60"/>
      <c r="O60"/>
      <c r="P60"/>
    </row>
    <row r="61" spans="1:16">
      <c r="B61" s="1"/>
      <c r="C61" s="1"/>
      <c r="D61" s="1"/>
      <c r="E61" s="1"/>
      <c r="G61" s="239">
        <v>-3971731.9919828251</v>
      </c>
      <c r="H61" s="240">
        <v>1195187.1417787131</v>
      </c>
      <c r="I61" s="239">
        <v>-5166919.1337615382</v>
      </c>
      <c r="J61" s="239">
        <v>-8289513.4586874414</v>
      </c>
      <c r="K61" s="241">
        <v>-8337277.2557854187</v>
      </c>
      <c r="L61" s="241">
        <v>-6741150.1060194559</v>
      </c>
      <c r="N61"/>
      <c r="O61"/>
      <c r="P61"/>
    </row>
    <row r="62" spans="1:16">
      <c r="B62" s="1"/>
      <c r="C62" s="1"/>
      <c r="D62" s="1"/>
      <c r="E62" s="1"/>
      <c r="G62" s="237">
        <f>+G26+G61</f>
        <v>-11747210.860641306</v>
      </c>
      <c r="H62" s="237">
        <f t="shared" ref="H62:L62" si="32">+H26+H61</f>
        <v>3535010.771306457</v>
      </c>
      <c r="I62" s="237">
        <f t="shared" si="32"/>
        <v>-15282221.631947763</v>
      </c>
      <c r="J62" s="237">
        <f t="shared" si="32"/>
        <v>-24517933.920992136</v>
      </c>
      <c r="K62" s="237">
        <f t="shared" si="32"/>
        <v>-24835035.124874726</v>
      </c>
      <c r="L62" s="237">
        <f t="shared" si="32"/>
        <v>-19971155.315775566</v>
      </c>
      <c r="N62"/>
      <c r="O62"/>
      <c r="P62"/>
    </row>
    <row r="63" spans="1:16">
      <c r="B63" s="1"/>
      <c r="C63" s="1"/>
      <c r="D63" s="1"/>
      <c r="E63" s="1"/>
      <c r="N63"/>
      <c r="O63"/>
      <c r="P63"/>
    </row>
    <row r="64" spans="1:16">
      <c r="B64" s="1"/>
      <c r="C64" s="1"/>
      <c r="D64" s="1"/>
      <c r="E64" s="1"/>
      <c r="N64"/>
      <c r="O64"/>
      <c r="P64"/>
    </row>
    <row r="65" spans="2:16">
      <c r="B65" s="1"/>
      <c r="C65" s="1"/>
      <c r="D65" s="1"/>
      <c r="E65" s="1"/>
      <c r="N65"/>
      <c r="O65"/>
      <c r="P65"/>
    </row>
    <row r="66" spans="2:16">
      <c r="B66" s="1"/>
      <c r="C66" s="1"/>
      <c r="D66" s="1"/>
      <c r="E66" s="1"/>
      <c r="N66"/>
      <c r="O66"/>
      <c r="P66"/>
    </row>
    <row r="67" spans="2:16">
      <c r="B67" s="1"/>
      <c r="C67" s="1"/>
      <c r="D67" s="1"/>
      <c r="E67" s="1"/>
      <c r="N67"/>
      <c r="O67"/>
      <c r="P67"/>
    </row>
    <row r="68" spans="2:16">
      <c r="B68" s="1"/>
      <c r="C68" s="1"/>
      <c r="D68" s="1"/>
      <c r="E68" s="1"/>
      <c r="N68"/>
      <c r="O68"/>
      <c r="P68"/>
    </row>
    <row r="69" spans="2:16">
      <c r="B69" s="1"/>
      <c r="C69" s="1"/>
      <c r="D69" s="1"/>
      <c r="E69" s="1"/>
      <c r="N69"/>
      <c r="O69"/>
      <c r="P69"/>
    </row>
    <row r="70" spans="2:16">
      <c r="B70" s="1"/>
      <c r="C70" s="1"/>
      <c r="D70" s="1"/>
      <c r="E70" s="1"/>
      <c r="N70"/>
      <c r="O70"/>
      <c r="P70"/>
    </row>
    <row r="71" spans="2:16">
      <c r="B71" s="1"/>
      <c r="C71" s="1"/>
      <c r="D71" s="1"/>
      <c r="E71" s="1"/>
      <c r="N71"/>
      <c r="O71"/>
      <c r="P71"/>
    </row>
    <row r="72" spans="2:16">
      <c r="B72" s="1"/>
      <c r="C72" s="1"/>
      <c r="D72" s="1"/>
      <c r="E72" s="1"/>
      <c r="N72"/>
      <c r="O72"/>
      <c r="P72"/>
    </row>
    <row r="73" spans="2:16">
      <c r="B73" s="1"/>
      <c r="C73" s="1"/>
      <c r="D73" s="1"/>
      <c r="E73" s="1"/>
      <c r="N73"/>
      <c r="O73"/>
      <c r="P73"/>
    </row>
    <row r="74" spans="2:16">
      <c r="B74" s="1"/>
      <c r="C74" s="1"/>
      <c r="D74" s="1"/>
      <c r="E74" s="1"/>
      <c r="N74"/>
      <c r="O74"/>
      <c r="P74"/>
    </row>
    <row r="75" spans="2:16">
      <c r="B75" s="1"/>
      <c r="C75" s="1"/>
      <c r="D75" s="1"/>
      <c r="E75" s="1"/>
      <c r="N75"/>
      <c r="O75"/>
      <c r="P75"/>
    </row>
    <row r="76" spans="2:16">
      <c r="B76" s="1"/>
      <c r="C76" s="1"/>
      <c r="D76" s="1"/>
      <c r="E76" s="1"/>
      <c r="N76"/>
      <c r="O76"/>
      <c r="P76"/>
    </row>
    <row r="77" spans="2:16">
      <c r="B77" s="1"/>
      <c r="C77" s="1"/>
      <c r="D77" s="1"/>
      <c r="E77" s="1"/>
      <c r="N77"/>
      <c r="O77"/>
      <c r="P77"/>
    </row>
    <row r="78" spans="2:16">
      <c r="B78" s="1"/>
      <c r="C78" s="1"/>
      <c r="D78" s="1"/>
      <c r="E78" s="1"/>
      <c r="N78"/>
      <c r="O78"/>
      <c r="P78"/>
    </row>
    <row r="79" spans="2:16">
      <c r="B79" s="1"/>
      <c r="C79" s="1"/>
      <c r="D79" s="1"/>
      <c r="E79" s="1"/>
      <c r="N79"/>
      <c r="O79"/>
      <c r="P79"/>
    </row>
    <row r="80" spans="2:16">
      <c r="B80" s="1"/>
      <c r="C80" s="1"/>
      <c r="D80" s="1"/>
      <c r="E80" s="1"/>
      <c r="N80"/>
      <c r="O80"/>
      <c r="P80"/>
    </row>
    <row r="81" spans="2:16">
      <c r="B81" s="1"/>
      <c r="C81" s="1"/>
      <c r="D81" s="1"/>
      <c r="E81" s="1"/>
      <c r="N81"/>
      <c r="O81"/>
      <c r="P81"/>
    </row>
    <row r="82" spans="2:16">
      <c r="B82" s="1"/>
      <c r="C82" s="1"/>
      <c r="D82" s="1"/>
      <c r="E82" s="1"/>
      <c r="N82"/>
      <c r="O82"/>
      <c r="P82"/>
    </row>
    <row r="83" spans="2:16">
      <c r="B83" s="1"/>
      <c r="C83" s="1"/>
      <c r="D83" s="1"/>
      <c r="E83" s="1"/>
      <c r="N83"/>
      <c r="O83"/>
      <c r="P83"/>
    </row>
    <row r="84" spans="2:16">
      <c r="B84" s="1"/>
      <c r="C84" s="1"/>
      <c r="D84" s="1"/>
      <c r="E84" s="1"/>
      <c r="N84"/>
      <c r="O84"/>
      <c r="P84"/>
    </row>
    <row r="85" spans="2:16">
      <c r="B85" s="1"/>
      <c r="C85" s="1"/>
      <c r="D85" s="1"/>
      <c r="E85" s="1"/>
      <c r="N85"/>
      <c r="O85"/>
      <c r="P85"/>
    </row>
    <row r="86" spans="2:16">
      <c r="B86" s="1"/>
      <c r="C86" s="1"/>
      <c r="D86" s="1"/>
      <c r="E86" s="1"/>
      <c r="N86"/>
      <c r="O86"/>
      <c r="P86"/>
    </row>
    <row r="87" spans="2:16">
      <c r="B87" s="1"/>
      <c r="C87" s="1"/>
      <c r="D87" s="1"/>
      <c r="E87" s="1"/>
      <c r="N87"/>
      <c r="O87"/>
      <c r="P87"/>
    </row>
    <row r="88" spans="2:16">
      <c r="B88" s="1"/>
      <c r="C88" s="1"/>
      <c r="D88" s="1"/>
      <c r="E88" s="1"/>
      <c r="N88"/>
      <c r="O88"/>
      <c r="P88"/>
    </row>
    <row r="89" spans="2:16">
      <c r="B89" s="1"/>
      <c r="C89" s="1"/>
      <c r="D89" s="1"/>
      <c r="E89" s="1"/>
      <c r="N89"/>
      <c r="O89"/>
      <c r="P89"/>
    </row>
    <row r="90" spans="2:16">
      <c r="B90" s="1"/>
      <c r="C90" s="1"/>
      <c r="D90" s="1"/>
      <c r="E90" s="1"/>
      <c r="N90"/>
      <c r="O90"/>
      <c r="P90"/>
    </row>
    <row r="91" spans="2:16">
      <c r="B91" s="1"/>
      <c r="C91" s="1"/>
      <c r="D91" s="1"/>
      <c r="E91" s="1"/>
      <c r="N91"/>
      <c r="O91"/>
      <c r="P91"/>
    </row>
    <row r="92" spans="2:16">
      <c r="B92" s="1"/>
      <c r="C92" s="1"/>
      <c r="D92" s="1"/>
      <c r="E92" s="1"/>
      <c r="N92"/>
      <c r="O92"/>
      <c r="P92"/>
    </row>
    <row r="93" spans="2:16">
      <c r="B93" s="1"/>
      <c r="C93" s="1"/>
      <c r="D93" s="1"/>
      <c r="E93" s="1"/>
      <c r="N93"/>
      <c r="O93"/>
      <c r="P93"/>
    </row>
    <row r="94" spans="2:16">
      <c r="B94" s="1"/>
      <c r="C94" s="1"/>
      <c r="D94" s="1"/>
      <c r="E94" s="1"/>
      <c r="N94"/>
      <c r="O94"/>
      <c r="P94"/>
    </row>
    <row r="95" spans="2:16">
      <c r="B95" s="1"/>
      <c r="C95" s="1"/>
      <c r="D95" s="1"/>
      <c r="E95" s="1"/>
      <c r="N95"/>
      <c r="O95"/>
      <c r="P95"/>
    </row>
    <row r="96" spans="2:16">
      <c r="B96" s="1"/>
      <c r="C96" s="1"/>
      <c r="D96" s="1"/>
      <c r="E96" s="1"/>
      <c r="N96"/>
      <c r="O96"/>
      <c r="P96"/>
    </row>
    <row r="97" spans="2:16">
      <c r="B97" s="1"/>
      <c r="C97" s="1"/>
      <c r="D97" s="1"/>
      <c r="E97" s="1"/>
      <c r="N97"/>
      <c r="O97"/>
      <c r="P97"/>
    </row>
    <row r="98" spans="2:16">
      <c r="B98" s="1"/>
      <c r="C98" s="1"/>
      <c r="D98" s="1"/>
      <c r="E98" s="1"/>
      <c r="N98"/>
      <c r="O98"/>
      <c r="P98"/>
    </row>
    <row r="99" spans="2:16">
      <c r="B99" s="1"/>
      <c r="C99" s="1"/>
      <c r="D99" s="1"/>
      <c r="E99" s="1"/>
      <c r="N99"/>
      <c r="O99"/>
      <c r="P99"/>
    </row>
    <row r="100" spans="2:16">
      <c r="B100" s="1"/>
      <c r="C100" s="1"/>
      <c r="D100" s="1"/>
      <c r="E100" s="1"/>
      <c r="N100"/>
      <c r="O100"/>
      <c r="P100"/>
    </row>
    <row r="101" spans="2:16">
      <c r="B101" s="1"/>
      <c r="C101" s="1"/>
      <c r="D101" s="1"/>
      <c r="E101" s="1"/>
      <c r="N101"/>
      <c r="O101"/>
      <c r="P101"/>
    </row>
    <row r="102" spans="2:16">
      <c r="B102" s="1"/>
      <c r="C102" s="1"/>
      <c r="D102" s="1"/>
      <c r="E102" s="1"/>
      <c r="N102"/>
      <c r="O102"/>
      <c r="P102"/>
    </row>
    <row r="103" spans="2:16">
      <c r="B103" s="1"/>
      <c r="C103" s="1"/>
      <c r="D103" s="1"/>
      <c r="E103" s="1"/>
      <c r="N103"/>
      <c r="O103"/>
      <c r="P103"/>
    </row>
    <row r="104" spans="2:16">
      <c r="B104" s="1"/>
      <c r="C104" s="1"/>
      <c r="D104" s="1"/>
      <c r="E104" s="1"/>
      <c r="N104"/>
      <c r="O104"/>
      <c r="P104"/>
    </row>
    <row r="105" spans="2:16">
      <c r="B105" s="1"/>
      <c r="C105" s="1"/>
      <c r="D105" s="1"/>
      <c r="E105" s="1"/>
      <c r="N105"/>
      <c r="O105"/>
      <c r="P105"/>
    </row>
    <row r="106" spans="2:16">
      <c r="B106" s="1"/>
      <c r="C106" s="1"/>
      <c r="D106" s="1"/>
      <c r="E106" s="1"/>
      <c r="N106"/>
      <c r="O106"/>
      <c r="P106"/>
    </row>
    <row r="107" spans="2:16">
      <c r="B107" s="1"/>
      <c r="C107" s="1"/>
      <c r="D107" s="1"/>
      <c r="E107" s="1"/>
      <c r="N107"/>
      <c r="O107"/>
      <c r="P107"/>
    </row>
    <row r="108" spans="2:16">
      <c r="B108" s="1"/>
      <c r="C108" s="1"/>
      <c r="D108" s="1"/>
      <c r="E108" s="1"/>
      <c r="N108"/>
      <c r="O108"/>
      <c r="P108"/>
    </row>
    <row r="109" spans="2:16">
      <c r="B109" s="1"/>
      <c r="C109" s="1"/>
      <c r="D109" s="1"/>
      <c r="E109" s="1"/>
      <c r="N109"/>
      <c r="O109"/>
      <c r="P109"/>
    </row>
    <row r="110" spans="2:16">
      <c r="B110" s="1"/>
      <c r="C110" s="1"/>
      <c r="D110" s="1"/>
      <c r="E110" s="1"/>
      <c r="N110"/>
      <c r="O110"/>
      <c r="P110"/>
    </row>
    <row r="111" spans="2:16">
      <c r="B111" s="1"/>
      <c r="C111" s="1"/>
      <c r="D111" s="1"/>
      <c r="E111" s="1"/>
      <c r="N111"/>
      <c r="O111"/>
      <c r="P111"/>
    </row>
    <row r="112" spans="2:16">
      <c r="B112" s="1"/>
      <c r="C112" s="1"/>
      <c r="D112" s="1"/>
      <c r="E112" s="1"/>
      <c r="N112"/>
      <c r="O112"/>
      <c r="P112"/>
    </row>
    <row r="113" spans="2:16">
      <c r="B113" s="1"/>
      <c r="C113" s="1"/>
      <c r="D113" s="1"/>
      <c r="E113" s="1"/>
      <c r="N113"/>
      <c r="O113"/>
      <c r="P113"/>
    </row>
    <row r="114" spans="2:16">
      <c r="B114" s="1"/>
      <c r="C114" s="1"/>
      <c r="D114" s="1"/>
      <c r="E114" s="1"/>
      <c r="N114"/>
      <c r="O114"/>
      <c r="P114"/>
    </row>
    <row r="115" spans="2:16">
      <c r="B115" s="1"/>
      <c r="C115" s="1"/>
      <c r="D115" s="1"/>
      <c r="E115" s="1"/>
      <c r="N115"/>
      <c r="O115"/>
      <c r="P115"/>
    </row>
    <row r="116" spans="2:16">
      <c r="B116" s="1"/>
      <c r="C116" s="1"/>
      <c r="D116" s="1"/>
      <c r="E116" s="1"/>
      <c r="N116"/>
      <c r="O116"/>
      <c r="P116"/>
    </row>
    <row r="117" spans="2:16">
      <c r="B117" s="1"/>
      <c r="C117" s="1"/>
      <c r="D117" s="1"/>
      <c r="E117" s="1"/>
      <c r="N117"/>
      <c r="O117"/>
      <c r="P117"/>
    </row>
    <row r="118" spans="2:16">
      <c r="B118" s="1"/>
      <c r="C118" s="1"/>
      <c r="D118" s="1"/>
      <c r="E118" s="1"/>
      <c r="N118"/>
      <c r="O118"/>
      <c r="P118"/>
    </row>
    <row r="119" spans="2:16">
      <c r="B119" s="1"/>
      <c r="C119" s="1"/>
      <c r="D119" s="1"/>
      <c r="E119" s="1"/>
      <c r="N119"/>
      <c r="O119"/>
      <c r="P119"/>
    </row>
    <row r="120" spans="2:16">
      <c r="B120" s="1"/>
      <c r="C120" s="1"/>
      <c r="D120" s="1"/>
      <c r="E120" s="1"/>
      <c r="N120"/>
      <c r="O120"/>
      <c r="P120"/>
    </row>
    <row r="121" spans="2:16">
      <c r="B121" s="1"/>
      <c r="C121" s="1"/>
      <c r="D121" s="1"/>
      <c r="E121" s="1"/>
      <c r="N121"/>
      <c r="O121"/>
      <c r="P121"/>
    </row>
    <row r="122" spans="2:16">
      <c r="B122" s="1"/>
      <c r="C122" s="1"/>
      <c r="D122" s="1"/>
      <c r="E122" s="1"/>
      <c r="N122"/>
      <c r="O122"/>
      <c r="P122"/>
    </row>
    <row r="123" spans="2:16">
      <c r="B123" s="1"/>
      <c r="C123" s="1"/>
      <c r="D123" s="1"/>
      <c r="E123" s="1"/>
      <c r="N123"/>
      <c r="O123"/>
      <c r="P123"/>
    </row>
    <row r="124" spans="2:16">
      <c r="B124" s="1"/>
      <c r="C124" s="1"/>
      <c r="D124" s="1"/>
      <c r="E124" s="1"/>
      <c r="N124"/>
      <c r="O124"/>
      <c r="P124"/>
    </row>
    <row r="125" spans="2:16">
      <c r="B125" s="1"/>
      <c r="C125" s="1"/>
      <c r="D125" s="1"/>
      <c r="E125" s="1"/>
      <c r="N125"/>
      <c r="O125"/>
      <c r="P125"/>
    </row>
    <row r="126" spans="2:16">
      <c r="B126" s="1"/>
      <c r="C126" s="1"/>
      <c r="D126" s="1"/>
      <c r="E126" s="1"/>
      <c r="N126"/>
      <c r="O126"/>
      <c r="P126"/>
    </row>
    <row r="127" spans="2:16">
      <c r="B127" s="1"/>
      <c r="C127" s="1"/>
      <c r="D127" s="1"/>
      <c r="E127" s="1"/>
      <c r="N127"/>
      <c r="O127"/>
      <c r="P127"/>
    </row>
    <row r="128" spans="2:16">
      <c r="B128" s="1"/>
      <c r="C128" s="1"/>
      <c r="D128" s="1"/>
      <c r="E128" s="1"/>
      <c r="N128"/>
      <c r="O128"/>
      <c r="P128"/>
    </row>
    <row r="129" spans="2:16">
      <c r="B129" s="1"/>
      <c r="C129" s="1"/>
      <c r="D129" s="1"/>
      <c r="E129" s="1"/>
      <c r="N129"/>
      <c r="O129"/>
      <c r="P129"/>
    </row>
    <row r="130" spans="2:16">
      <c r="B130" s="1"/>
      <c r="C130" s="1"/>
      <c r="D130" s="1"/>
      <c r="E130" s="1"/>
      <c r="N130"/>
      <c r="O130"/>
      <c r="P130"/>
    </row>
    <row r="131" spans="2:16">
      <c r="B131" s="1"/>
      <c r="C131" s="1"/>
      <c r="D131" s="1"/>
      <c r="E131" s="1"/>
      <c r="N131"/>
      <c r="O131"/>
      <c r="P131"/>
    </row>
    <row r="132" spans="2:16">
      <c r="B132" s="1"/>
      <c r="C132" s="1"/>
      <c r="D132" s="1"/>
      <c r="E132" s="1"/>
      <c r="N132"/>
      <c r="O132"/>
      <c r="P132"/>
    </row>
    <row r="133" spans="2:16">
      <c r="B133" s="1"/>
      <c r="C133" s="1"/>
      <c r="D133" s="1"/>
      <c r="E133" s="1"/>
      <c r="N133"/>
      <c r="O133"/>
      <c r="P133"/>
    </row>
    <row r="134" spans="2:16">
      <c r="B134" s="1"/>
      <c r="C134" s="1"/>
      <c r="D134" s="1"/>
      <c r="E134" s="1"/>
      <c r="N134"/>
      <c r="O134"/>
      <c r="P134"/>
    </row>
    <row r="135" spans="2:16">
      <c r="B135" s="1"/>
      <c r="C135" s="1"/>
      <c r="D135" s="1"/>
      <c r="E135" s="1"/>
      <c r="N135"/>
      <c r="O135"/>
      <c r="P135"/>
    </row>
    <row r="136" spans="2:16">
      <c r="B136" s="1"/>
      <c r="C136" s="1"/>
      <c r="D136" s="1"/>
      <c r="E136" s="1"/>
      <c r="N136"/>
      <c r="O136"/>
      <c r="P136"/>
    </row>
    <row r="137" spans="2:16">
      <c r="B137" s="1"/>
      <c r="C137" s="1"/>
      <c r="D137" s="1"/>
      <c r="E137" s="1"/>
      <c r="N137"/>
      <c r="O137"/>
      <c r="P137"/>
    </row>
    <row r="138" spans="2:16">
      <c r="B138" s="1"/>
      <c r="C138" s="1"/>
      <c r="D138" s="1"/>
      <c r="E138" s="1"/>
      <c r="N138"/>
      <c r="O138"/>
      <c r="P138"/>
    </row>
    <row r="139" spans="2:16">
      <c r="B139" s="1"/>
      <c r="C139" s="1"/>
      <c r="D139" s="1"/>
      <c r="E139" s="1"/>
      <c r="N139"/>
      <c r="O139"/>
      <c r="P139"/>
    </row>
    <row r="140" spans="2:16">
      <c r="B140" s="1"/>
      <c r="C140" s="1"/>
      <c r="D140" s="1"/>
      <c r="E140" s="1"/>
      <c r="N140"/>
      <c r="O140"/>
      <c r="P140"/>
    </row>
    <row r="141" spans="2:16">
      <c r="B141" s="1"/>
      <c r="C141" s="1"/>
      <c r="D141" s="1"/>
      <c r="E141" s="1"/>
      <c r="N141"/>
      <c r="O141"/>
      <c r="P141"/>
    </row>
    <row r="142" spans="2:16">
      <c r="B142" s="1"/>
      <c r="C142" s="1"/>
      <c r="D142" s="1"/>
      <c r="E142" s="1"/>
      <c r="N142"/>
      <c r="O142"/>
      <c r="P142"/>
    </row>
    <row r="143" spans="2:16">
      <c r="B143" s="1"/>
      <c r="C143" s="1"/>
      <c r="D143" s="1"/>
      <c r="E143" s="1"/>
      <c r="N143"/>
      <c r="O143"/>
      <c r="P143"/>
    </row>
    <row r="144" spans="2:16">
      <c r="B144" s="1"/>
      <c r="C144" s="1"/>
      <c r="D144" s="1"/>
      <c r="E144" s="1"/>
      <c r="N144"/>
      <c r="O144"/>
      <c r="P144"/>
    </row>
    <row r="145" spans="2:16">
      <c r="B145" s="1"/>
      <c r="C145" s="1"/>
      <c r="D145" s="1"/>
      <c r="E145" s="1"/>
      <c r="N145"/>
      <c r="O145"/>
      <c r="P145"/>
    </row>
    <row r="146" spans="2:16">
      <c r="B146" s="1"/>
      <c r="C146" s="1"/>
      <c r="D146" s="1"/>
      <c r="E146" s="1"/>
      <c r="N146"/>
      <c r="O146"/>
      <c r="P146"/>
    </row>
    <row r="147" spans="2:16">
      <c r="B147" s="1"/>
      <c r="C147" s="1"/>
      <c r="D147" s="1"/>
      <c r="E147" s="1"/>
      <c r="N147"/>
      <c r="O147"/>
      <c r="P147"/>
    </row>
    <row r="148" spans="2:16">
      <c r="B148" s="1"/>
      <c r="C148" s="1"/>
      <c r="D148" s="1"/>
      <c r="E148" s="1"/>
      <c r="N148"/>
      <c r="O148"/>
      <c r="P148"/>
    </row>
    <row r="149" spans="2:16">
      <c r="B149" s="1"/>
      <c r="C149" s="1"/>
      <c r="D149" s="1"/>
      <c r="E149" s="1"/>
      <c r="N149"/>
      <c r="O149"/>
      <c r="P149"/>
    </row>
    <row r="150" spans="2:16">
      <c r="B150" s="1"/>
      <c r="C150" s="1"/>
      <c r="D150" s="1"/>
      <c r="E150" s="1"/>
      <c r="N150"/>
      <c r="O150"/>
      <c r="P150"/>
    </row>
    <row r="151" spans="2:16">
      <c r="B151" s="1"/>
      <c r="C151" s="1"/>
      <c r="D151" s="1"/>
      <c r="E151" s="1"/>
      <c r="N151"/>
      <c r="O151"/>
      <c r="P151"/>
    </row>
    <row r="152" spans="2:16">
      <c r="B152" s="1"/>
      <c r="C152" s="1"/>
      <c r="D152" s="1"/>
      <c r="E152" s="1"/>
      <c r="N152"/>
      <c r="O152"/>
      <c r="P152"/>
    </row>
    <row r="153" spans="2:16">
      <c r="B153" s="1"/>
      <c r="C153" s="1"/>
      <c r="D153" s="1"/>
      <c r="E153" s="1"/>
      <c r="N153"/>
      <c r="O153"/>
      <c r="P153"/>
    </row>
    <row r="154" spans="2:16">
      <c r="B154" s="1"/>
      <c r="C154" s="1"/>
      <c r="D154" s="1"/>
      <c r="E154" s="1"/>
      <c r="N154"/>
      <c r="O154"/>
      <c r="P154"/>
    </row>
    <row r="155" spans="2:16">
      <c r="B155" s="1"/>
      <c r="C155" s="1"/>
      <c r="D155" s="1"/>
      <c r="E155" s="1"/>
      <c r="N155"/>
      <c r="O155"/>
      <c r="P155"/>
    </row>
    <row r="156" spans="2:16">
      <c r="B156" s="1"/>
      <c r="C156" s="1"/>
      <c r="D156" s="1"/>
      <c r="E156" s="1"/>
      <c r="N156"/>
      <c r="O156"/>
      <c r="P156"/>
    </row>
    <row r="157" spans="2:16">
      <c r="B157" s="1"/>
      <c r="C157" s="1"/>
      <c r="D157" s="1"/>
      <c r="E157" s="1"/>
      <c r="N157"/>
      <c r="O157"/>
      <c r="P157"/>
    </row>
    <row r="158" spans="2:16">
      <c r="B158" s="1"/>
      <c r="C158" s="1"/>
      <c r="D158" s="1"/>
      <c r="E158" s="1"/>
      <c r="N158"/>
      <c r="O158"/>
      <c r="P158"/>
    </row>
    <row r="159" spans="2:16">
      <c r="B159" s="1"/>
      <c r="C159" s="1"/>
      <c r="D159" s="1"/>
      <c r="E159" s="1"/>
      <c r="N159"/>
      <c r="O159"/>
      <c r="P159"/>
    </row>
    <row r="160" spans="2:16">
      <c r="B160" s="1"/>
      <c r="C160" s="1"/>
      <c r="D160" s="1"/>
      <c r="E160" s="1"/>
      <c r="N160"/>
      <c r="O160"/>
      <c r="P160"/>
    </row>
    <row r="161" spans="2:16">
      <c r="B161" s="1"/>
      <c r="C161" s="1"/>
      <c r="D161" s="1"/>
      <c r="E161" s="1"/>
      <c r="N161"/>
      <c r="O161"/>
      <c r="P161"/>
    </row>
    <row r="162" spans="2:16">
      <c r="B162" s="1"/>
      <c r="C162" s="1"/>
      <c r="D162" s="1"/>
      <c r="E162" s="1"/>
      <c r="N162"/>
      <c r="O162"/>
      <c r="P162"/>
    </row>
    <row r="163" spans="2:16">
      <c r="B163" s="1"/>
      <c r="C163" s="1"/>
      <c r="D163" s="1"/>
      <c r="E163" s="1"/>
      <c r="N163"/>
      <c r="O163"/>
      <c r="P163"/>
    </row>
    <row r="164" spans="2:16">
      <c r="B164" s="1"/>
      <c r="C164" s="1"/>
      <c r="D164" s="1"/>
      <c r="E164" s="1"/>
      <c r="N164"/>
      <c r="O164"/>
      <c r="P164"/>
    </row>
    <row r="165" spans="2:16">
      <c r="B165" s="1"/>
      <c r="C165" s="1"/>
      <c r="D165" s="1"/>
      <c r="E165" s="1"/>
      <c r="N165"/>
      <c r="O165"/>
      <c r="P165"/>
    </row>
    <row r="166" spans="2:16">
      <c r="B166" s="1"/>
      <c r="C166" s="1"/>
      <c r="D166" s="1"/>
      <c r="E166" s="1"/>
      <c r="N166"/>
      <c r="O166"/>
      <c r="P166"/>
    </row>
    <row r="167" spans="2:16">
      <c r="B167" s="1"/>
      <c r="C167" s="1"/>
      <c r="D167" s="1"/>
      <c r="E167" s="1"/>
      <c r="N167"/>
      <c r="O167"/>
      <c r="P167"/>
    </row>
    <row r="168" spans="2:16">
      <c r="B168" s="1"/>
      <c r="C168" s="1"/>
      <c r="D168" s="1"/>
      <c r="E168" s="1"/>
      <c r="N168"/>
      <c r="O168"/>
      <c r="P168"/>
    </row>
    <row r="169" spans="2:16">
      <c r="B169" s="1"/>
      <c r="C169" s="1"/>
      <c r="D169" s="1"/>
      <c r="E169" s="1"/>
      <c r="N169"/>
      <c r="O169"/>
      <c r="P169"/>
    </row>
    <row r="170" spans="2:16">
      <c r="B170" s="1"/>
      <c r="C170" s="1"/>
      <c r="D170" s="1"/>
      <c r="E170" s="1"/>
      <c r="N170"/>
      <c r="O170"/>
      <c r="P170"/>
    </row>
    <row r="171" spans="2:16">
      <c r="B171" s="1"/>
      <c r="C171" s="1"/>
      <c r="D171" s="1"/>
      <c r="E171" s="1"/>
      <c r="N171"/>
      <c r="O171"/>
      <c r="P171"/>
    </row>
    <row r="172" spans="2:16">
      <c r="B172" s="1"/>
      <c r="C172" s="1"/>
      <c r="D172" s="1"/>
      <c r="E172" s="1"/>
      <c r="N172"/>
      <c r="O172"/>
      <c r="P172"/>
    </row>
    <row r="173" spans="2:16">
      <c r="B173" s="1"/>
      <c r="C173" s="1"/>
      <c r="D173" s="1"/>
      <c r="E173" s="1"/>
      <c r="N173"/>
      <c r="O173"/>
      <c r="P173"/>
    </row>
    <row r="174" spans="2:16">
      <c r="B174" s="1"/>
      <c r="C174" s="1"/>
      <c r="D174" s="1"/>
      <c r="E174" s="1"/>
      <c r="N174"/>
      <c r="O174"/>
      <c r="P174"/>
    </row>
    <row r="175" spans="2:16">
      <c r="B175" s="1"/>
      <c r="C175" s="1"/>
      <c r="D175" s="1"/>
      <c r="E175" s="1"/>
      <c r="N175"/>
      <c r="O175"/>
      <c r="P175"/>
    </row>
  </sheetData>
  <pageMargins left="0.7" right="0.7" top="0.75" bottom="0.75" header="0.3" footer="0.3"/>
  <pageSetup scale="69" orientation="landscape" r:id="rId1"/>
  <headerFooter>
    <oddFooter>&amp;L&amp;P&amp;R&amp;A
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7"/>
  <sheetViews>
    <sheetView zoomScaleNormal="100" workbookViewId="0">
      <pane xSplit="1" ySplit="3" topLeftCell="C19" activePane="bottomRight" state="frozen"/>
      <selection pane="topRight" activeCell="B1" sqref="B1"/>
      <selection pane="bottomLeft" activeCell="A4" sqref="A4"/>
      <selection pane="bottomRight" activeCell="L39" sqref="L39"/>
    </sheetView>
  </sheetViews>
  <sheetFormatPr defaultColWidth="8.85546875" defaultRowHeight="15"/>
  <cols>
    <col min="1" max="1" width="17" style="1" customWidth="1"/>
    <col min="2" max="3" width="14.7109375" style="1" bestFit="1" customWidth="1"/>
    <col min="4" max="4" width="15.28515625" style="1" bestFit="1" customWidth="1"/>
    <col min="5" max="5" width="14.5703125" style="1" bestFit="1" customWidth="1"/>
    <col min="6" max="6" width="8.85546875" style="1"/>
    <col min="7" max="7" width="15" style="1" bestFit="1" customWidth="1"/>
    <col min="8" max="8" width="14" style="1" bestFit="1" customWidth="1"/>
    <col min="9" max="9" width="15" style="1" bestFit="1" customWidth="1"/>
    <col min="10" max="10" width="13.5703125" style="1" bestFit="1" customWidth="1"/>
    <col min="11" max="11" width="17.7109375" style="1" bestFit="1" customWidth="1"/>
    <col min="12" max="12" width="15" style="1" bestFit="1" customWidth="1"/>
    <col min="13" max="13" width="16" style="1" bestFit="1" customWidth="1"/>
    <col min="14" max="14" width="15" bestFit="1" customWidth="1"/>
    <col min="15" max="18" width="13.42578125" bestFit="1" customWidth="1"/>
    <col min="19" max="19" width="12.28515625" bestFit="1" customWidth="1"/>
    <col min="21" max="21" width="15" bestFit="1" customWidth="1"/>
    <col min="22" max="22" width="13.42578125" bestFit="1" customWidth="1"/>
    <col min="23" max="23" width="15" bestFit="1" customWidth="1"/>
    <col min="24" max="24" width="13.42578125" bestFit="1" customWidth="1"/>
    <col min="25" max="25" width="14.42578125" bestFit="1" customWidth="1"/>
    <col min="26" max="26" width="15" bestFit="1" customWidth="1"/>
    <col min="27" max="27" width="16" bestFit="1" customWidth="1"/>
    <col min="37" max="40" width="11.28515625" bestFit="1" customWidth="1"/>
    <col min="41" max="41" width="12.28515625" bestFit="1" customWidth="1"/>
    <col min="42" max="16384" width="8.85546875" style="1"/>
  </cols>
  <sheetData>
    <row r="1" spans="1:10" ht="18.75">
      <c r="A1" s="222" t="s">
        <v>297</v>
      </c>
    </row>
    <row r="2" spans="1:10" ht="18.75">
      <c r="A2" s="224" t="s">
        <v>198</v>
      </c>
      <c r="G2" s="225" t="s">
        <v>298</v>
      </c>
      <c r="H2" s="226"/>
      <c r="I2" s="227"/>
    </row>
    <row r="3" spans="1:10">
      <c r="B3" s="229">
        <v>2019</v>
      </c>
      <c r="C3" s="229">
        <v>2020</v>
      </c>
      <c r="D3" s="229">
        <v>2021</v>
      </c>
      <c r="E3" s="231" t="s">
        <v>228</v>
      </c>
      <c r="G3" s="229" t="s">
        <v>300</v>
      </c>
      <c r="H3" s="229" t="s">
        <v>301</v>
      </c>
      <c r="I3" s="231" t="s">
        <v>302</v>
      </c>
    </row>
    <row r="4" spans="1:10">
      <c r="A4" s="228" t="s">
        <v>299</v>
      </c>
    </row>
    <row r="5" spans="1:10">
      <c r="A5" s="1" t="s">
        <v>303</v>
      </c>
      <c r="B5" s="243">
        <v>2995.7563282163765</v>
      </c>
      <c r="C5" s="243">
        <v>12714.514415498177</v>
      </c>
      <c r="D5" s="243">
        <v>21461.998748351714</v>
      </c>
      <c r="E5" s="243">
        <f t="shared" ref="E5:E13" si="0">SUM(B5:D5)</f>
        <v>37172.269492066269</v>
      </c>
      <c r="G5" s="232">
        <f>C5/12*8</f>
        <v>8476.3429436654515</v>
      </c>
      <c r="H5" s="232">
        <f>D5/12*4</f>
        <v>7153.9995827839048</v>
      </c>
      <c r="I5" s="69">
        <f>SUM(G5:H5)</f>
        <v>15630.342526449356</v>
      </c>
    </row>
    <row r="6" spans="1:10">
      <c r="A6" s="1" t="s">
        <v>304</v>
      </c>
      <c r="B6" s="243">
        <v>0</v>
      </c>
      <c r="C6" s="243">
        <v>0</v>
      </c>
      <c r="D6" s="243">
        <v>0</v>
      </c>
      <c r="E6" s="243">
        <f t="shared" si="0"/>
        <v>0</v>
      </c>
      <c r="G6" s="232">
        <f t="shared" ref="G6:G13" si="1">C6/12*8</f>
        <v>0</v>
      </c>
      <c r="H6" s="232">
        <f t="shared" ref="H6:H13" si="2">D6/12*4</f>
        <v>0</v>
      </c>
      <c r="I6" s="69">
        <f t="shared" ref="I6:I13" si="3">SUM(G6:H6)</f>
        <v>0</v>
      </c>
    </row>
    <row r="7" spans="1:10">
      <c r="A7" s="1" t="s">
        <v>305</v>
      </c>
      <c r="B7" s="243">
        <v>-3391548.9361653775</v>
      </c>
      <c r="C7" s="243">
        <v>-3192075.3126623817</v>
      </c>
      <c r="D7" s="243">
        <v>-4267499.5973224277</v>
      </c>
      <c r="E7" s="243">
        <f t="shared" si="0"/>
        <v>-10851123.846150186</v>
      </c>
      <c r="G7" s="232">
        <f t="shared" si="1"/>
        <v>-2128050.2084415876</v>
      </c>
      <c r="H7" s="232">
        <f t="shared" si="2"/>
        <v>-1422499.8657741426</v>
      </c>
      <c r="I7" s="69">
        <f t="shared" si="3"/>
        <v>-3550550.0742157302</v>
      </c>
    </row>
    <row r="8" spans="1:10">
      <c r="A8" s="1" t="s">
        <v>306</v>
      </c>
      <c r="B8" s="243">
        <v>-3617579.3485321654</v>
      </c>
      <c r="C8" s="243">
        <v>-3702788.6735093337</v>
      </c>
      <c r="D8" s="243">
        <v>-1108936.8385548161</v>
      </c>
      <c r="E8" s="243">
        <f t="shared" si="0"/>
        <v>-8429304.8605963159</v>
      </c>
      <c r="G8" s="232">
        <f t="shared" si="1"/>
        <v>-2468525.7823395557</v>
      </c>
      <c r="H8" s="232">
        <f t="shared" si="2"/>
        <v>-369645.61285160534</v>
      </c>
      <c r="I8" s="69">
        <f t="shared" si="3"/>
        <v>-2838171.395191161</v>
      </c>
    </row>
    <row r="9" spans="1:10">
      <c r="A9" s="1" t="s">
        <v>307</v>
      </c>
      <c r="B9" s="243">
        <v>-210109.39525431168</v>
      </c>
      <c r="C9" s="243">
        <v>-1718417.3611609465</v>
      </c>
      <c r="D9" s="243">
        <v>-5316805.2427109163</v>
      </c>
      <c r="E9" s="243">
        <f t="shared" si="0"/>
        <v>-7245331.9991261745</v>
      </c>
      <c r="G9" s="232">
        <f t="shared" si="1"/>
        <v>-1145611.5741072977</v>
      </c>
      <c r="H9" s="232">
        <f t="shared" si="2"/>
        <v>-1772268.4142369721</v>
      </c>
      <c r="I9" s="69">
        <f t="shared" si="3"/>
        <v>-2917879.9883442698</v>
      </c>
    </row>
    <row r="10" spans="1:10">
      <c r="A10" s="1" t="s">
        <v>309</v>
      </c>
      <c r="B10" s="243">
        <v>-33417.959399999978</v>
      </c>
      <c r="C10" s="243">
        <v>-33417.959399999978</v>
      </c>
      <c r="D10" s="243">
        <v>-33417.959399999978</v>
      </c>
      <c r="E10" s="243">
        <v>-100253.87819999993</v>
      </c>
      <c r="G10" s="232">
        <f t="shared" si="1"/>
        <v>-22278.639599999984</v>
      </c>
      <c r="H10" s="232">
        <f t="shared" si="2"/>
        <v>-11139.319799999992</v>
      </c>
      <c r="I10" s="69">
        <f t="shared" si="3"/>
        <v>-33417.959399999978</v>
      </c>
    </row>
    <row r="11" spans="1:10">
      <c r="A11" s="1" t="s">
        <v>323</v>
      </c>
      <c r="B11" s="243">
        <v>0</v>
      </c>
      <c r="C11" s="243">
        <v>0</v>
      </c>
      <c r="D11" s="243">
        <v>0</v>
      </c>
      <c r="E11" s="243">
        <f t="shared" si="0"/>
        <v>0</v>
      </c>
      <c r="G11" s="232">
        <f t="shared" si="1"/>
        <v>0</v>
      </c>
      <c r="H11" s="232">
        <f t="shared" si="2"/>
        <v>0</v>
      </c>
      <c r="I11" s="69">
        <f t="shared" si="3"/>
        <v>0</v>
      </c>
    </row>
    <row r="12" spans="1:10">
      <c r="A12" s="1" t="s">
        <v>310</v>
      </c>
      <c r="B12" s="243">
        <v>566894.58731398452</v>
      </c>
      <c r="C12" s="243">
        <v>1521230.8955002888</v>
      </c>
      <c r="D12" s="243">
        <v>1893694.7200613634</v>
      </c>
      <c r="E12" s="243">
        <f t="shared" si="0"/>
        <v>3981820.2028756365</v>
      </c>
      <c r="G12" s="232">
        <f t="shared" si="1"/>
        <v>1014153.9303335259</v>
      </c>
      <c r="H12" s="232">
        <f t="shared" si="2"/>
        <v>631231.57335378777</v>
      </c>
      <c r="I12" s="69">
        <f t="shared" si="3"/>
        <v>1645385.5036873138</v>
      </c>
    </row>
    <row r="13" spans="1:10">
      <c r="A13" s="1" t="s">
        <v>231</v>
      </c>
      <c r="B13" s="243">
        <v>2519969.5208420423</v>
      </c>
      <c r="C13" s="243">
        <v>3585561.4253361397</v>
      </c>
      <c r="D13" s="243">
        <v>2196660.1241054283</v>
      </c>
      <c r="E13" s="243">
        <f t="shared" si="0"/>
        <v>8302191.0702836104</v>
      </c>
      <c r="G13" s="241">
        <f t="shared" si="1"/>
        <v>2390374.2835574267</v>
      </c>
      <c r="H13" s="241">
        <f t="shared" si="2"/>
        <v>732220.04136847612</v>
      </c>
      <c r="I13" s="240">
        <f t="shared" si="3"/>
        <v>3122594.3249259028</v>
      </c>
    </row>
    <row r="14" spans="1:10">
      <c r="A14" s="233" t="s">
        <v>228</v>
      </c>
      <c r="B14" s="244">
        <f>SUM(B5:B13)</f>
        <v>-4162795.7748676115</v>
      </c>
      <c r="C14" s="244">
        <f t="shared" ref="C14:D14" si="4">SUM(C5:C13)</f>
        <v>-3527192.4714807342</v>
      </c>
      <c r="D14" s="244">
        <f t="shared" si="4"/>
        <v>-6614842.7950730165</v>
      </c>
      <c r="E14" s="244">
        <f>SUM(E5:E13)</f>
        <v>-14304831.041421361</v>
      </c>
      <c r="G14" s="69">
        <f>SUM(G5:G13)</f>
        <v>-2351461.6476538233</v>
      </c>
      <c r="H14" s="69">
        <f t="shared" ref="H14:I14" si="5">SUM(H5:H13)</f>
        <v>-2204947.5983576723</v>
      </c>
      <c r="I14" s="69">
        <f t="shared" si="5"/>
        <v>-4556409.2460114956</v>
      </c>
    </row>
    <row r="15" spans="1:10">
      <c r="A15" s="183"/>
      <c r="B15" s="245">
        <v>0</v>
      </c>
      <c r="C15" s="245">
        <v>0</v>
      </c>
      <c r="D15" s="245">
        <v>0</v>
      </c>
      <c r="E15" s="245"/>
      <c r="G15" s="234">
        <f>C14/12*8</f>
        <v>-2351461.6476538228</v>
      </c>
      <c r="H15" s="234">
        <f>D14/12*4</f>
        <v>-2204947.5983576723</v>
      </c>
      <c r="I15" s="234">
        <f>SUM(G15:H15)</f>
        <v>-4556409.2460114956</v>
      </c>
      <c r="J15" s="69"/>
    </row>
    <row r="16" spans="1:10">
      <c r="B16" s="246"/>
      <c r="C16" s="246"/>
      <c r="D16" s="246"/>
      <c r="E16" s="246"/>
    </row>
    <row r="17" spans="1:13">
      <c r="A17" s="228" t="s">
        <v>312</v>
      </c>
      <c r="B17" s="229">
        <v>2019</v>
      </c>
      <c r="C17" s="229">
        <v>2020</v>
      </c>
      <c r="D17" s="229">
        <v>2021</v>
      </c>
      <c r="E17" s="246"/>
      <c r="G17" s="236" t="s">
        <v>313</v>
      </c>
      <c r="H17" s="236" t="s">
        <v>314</v>
      </c>
      <c r="I17" s="236" t="s">
        <v>320</v>
      </c>
      <c r="J17" s="236" t="s">
        <v>316</v>
      </c>
      <c r="K17" s="236" t="s">
        <v>288</v>
      </c>
      <c r="L17" s="236" t="s">
        <v>317</v>
      </c>
    </row>
    <row r="18" spans="1:13">
      <c r="A18" s="1" t="s">
        <v>303</v>
      </c>
      <c r="B18" s="223">
        <v>-2995.7563282163765</v>
      </c>
      <c r="C18" s="223">
        <v>-15710.270743714555</v>
      </c>
      <c r="D18" s="223">
        <v>-37172.269492066269</v>
      </c>
      <c r="E18" s="246"/>
      <c r="G18" s="237">
        <f>B18</f>
        <v>-2995.7563282163765</v>
      </c>
      <c r="H18" s="69">
        <f t="shared" ref="H18:H26" si="6">C5-G5</f>
        <v>4238.1714718327257</v>
      </c>
      <c r="I18" s="237">
        <f>G18-H18</f>
        <v>-7233.9278000491022</v>
      </c>
      <c r="J18" s="237">
        <f t="shared" ref="J18:J26" si="7">I18-I5</f>
        <v>-22864.270326498459</v>
      </c>
      <c r="K18" s="232">
        <f t="shared" ref="K18:K26" si="8">J18*$K$28</f>
        <v>-22996.013205511903</v>
      </c>
      <c r="L18" s="232">
        <f>SUM(I18:J18)/SUM($I$27:$J$27)*$K$27</f>
        <v>-15078.028303402285</v>
      </c>
    </row>
    <row r="19" spans="1:13">
      <c r="A19" s="1" t="s">
        <v>304</v>
      </c>
      <c r="B19" s="223">
        <v>0</v>
      </c>
      <c r="C19" s="223">
        <v>0</v>
      </c>
      <c r="D19" s="223">
        <v>0</v>
      </c>
      <c r="E19" s="246"/>
      <c r="G19" s="237">
        <f t="shared" ref="G19:G26" si="9">B19</f>
        <v>0</v>
      </c>
      <c r="H19" s="69">
        <f t="shared" si="6"/>
        <v>0</v>
      </c>
      <c r="I19" s="237">
        <f t="shared" ref="I19:I26" si="10">G19-H19</f>
        <v>0</v>
      </c>
      <c r="J19" s="237">
        <f t="shared" si="7"/>
        <v>0</v>
      </c>
      <c r="K19" s="232">
        <f t="shared" si="8"/>
        <v>0</v>
      </c>
      <c r="L19" s="232">
        <f t="shared" ref="L19:L26" si="11">SUM(I19:J19)/SUM($I$27:$J$27)*$K$27</f>
        <v>0</v>
      </c>
    </row>
    <row r="20" spans="1:13">
      <c r="A20" s="1" t="s">
        <v>305</v>
      </c>
      <c r="B20" s="223">
        <v>-520709412.02383465</v>
      </c>
      <c r="C20" s="223">
        <v>-517517336.71117222</v>
      </c>
      <c r="D20" s="223">
        <v>-513249837.11384982</v>
      </c>
      <c r="E20" s="246"/>
      <c r="G20" s="237">
        <f t="shared" si="9"/>
        <v>-520709412.02383465</v>
      </c>
      <c r="H20" s="69">
        <f t="shared" si="6"/>
        <v>-1064025.104220794</v>
      </c>
      <c r="I20" s="237">
        <f t="shared" si="10"/>
        <v>-519645386.91961384</v>
      </c>
      <c r="J20" s="237">
        <f t="shared" si="7"/>
        <v>-516094836.84539813</v>
      </c>
      <c r="K20" s="232">
        <f t="shared" si="8"/>
        <v>-519068551.67115343</v>
      </c>
      <c r="L20" s="232">
        <f t="shared" si="11"/>
        <v>-518865625.88364547</v>
      </c>
    </row>
    <row r="21" spans="1:13">
      <c r="A21" s="1" t="s">
        <v>306</v>
      </c>
      <c r="B21" s="223">
        <v>2890033.2296729488</v>
      </c>
      <c r="C21" s="223">
        <v>6592821.903182283</v>
      </c>
      <c r="D21" s="223">
        <v>7701758.7417370994</v>
      </c>
      <c r="E21" s="246"/>
      <c r="G21" s="237">
        <f t="shared" si="9"/>
        <v>2890033.2296729488</v>
      </c>
      <c r="H21" s="69">
        <f t="shared" si="6"/>
        <v>-1234262.8911697781</v>
      </c>
      <c r="I21" s="237">
        <f t="shared" si="10"/>
        <v>4124296.1208427269</v>
      </c>
      <c r="J21" s="237">
        <f t="shared" si="7"/>
        <v>6962467.5160338879</v>
      </c>
      <c r="K21" s="232">
        <f t="shared" si="8"/>
        <v>7002584.9351555835</v>
      </c>
      <c r="L21" s="232">
        <f t="shared" si="11"/>
        <v>5554037.9928096319</v>
      </c>
    </row>
    <row r="22" spans="1:13">
      <c r="A22" s="1" t="s">
        <v>307</v>
      </c>
      <c r="B22" s="223">
        <v>-77529295.627679691</v>
      </c>
      <c r="C22" s="223">
        <v>-75810878.266518742</v>
      </c>
      <c r="D22" s="223">
        <v>-70494073.023807824</v>
      </c>
      <c r="E22" s="246"/>
      <c r="G22" s="237">
        <f t="shared" si="9"/>
        <v>-77529295.627679691</v>
      </c>
      <c r="H22" s="69">
        <f t="shared" si="6"/>
        <v>-572805.78705364885</v>
      </c>
      <c r="I22" s="237">
        <f t="shared" si="10"/>
        <v>-76956489.840626046</v>
      </c>
      <c r="J22" s="237">
        <f t="shared" si="7"/>
        <v>-74038609.852281779</v>
      </c>
      <c r="K22" s="232">
        <f t="shared" si="8"/>
        <v>-74465216.933146641</v>
      </c>
      <c r="L22" s="232">
        <f t="shared" si="11"/>
        <v>-75642680.577498913</v>
      </c>
    </row>
    <row r="23" spans="1:13">
      <c r="A23" s="1" t="s">
        <v>309</v>
      </c>
      <c r="B23" s="223">
        <v>33417.959399999978</v>
      </c>
      <c r="C23" s="223">
        <v>66835.918799999956</v>
      </c>
      <c r="D23" s="223">
        <v>100253.87819999993</v>
      </c>
      <c r="E23" s="246"/>
      <c r="G23" s="237">
        <f t="shared" si="9"/>
        <v>33417.959399999978</v>
      </c>
      <c r="H23" s="69">
        <f t="shared" si="6"/>
        <v>-11139.319799999994</v>
      </c>
      <c r="I23" s="237">
        <f t="shared" si="10"/>
        <v>44557.279199999975</v>
      </c>
      <c r="J23" s="237">
        <f t="shared" si="7"/>
        <v>77975.238599999953</v>
      </c>
      <c r="K23" s="232">
        <f t="shared" si="8"/>
        <v>78424.528355510702</v>
      </c>
      <c r="L23" s="232">
        <f t="shared" si="11"/>
        <v>61384.032482859722</v>
      </c>
    </row>
    <row r="24" spans="1:13">
      <c r="A24" s="1" t="s">
        <v>323</v>
      </c>
      <c r="B24" s="223">
        <v>0</v>
      </c>
      <c r="C24" s="223">
        <v>0</v>
      </c>
      <c r="D24" s="223">
        <v>0</v>
      </c>
      <c r="E24" s="246"/>
      <c r="G24" s="237">
        <f t="shared" si="9"/>
        <v>0</v>
      </c>
      <c r="H24" s="69">
        <f t="shared" si="6"/>
        <v>0</v>
      </c>
      <c r="I24" s="237">
        <f t="shared" si="10"/>
        <v>0</v>
      </c>
      <c r="J24" s="237">
        <f t="shared" si="7"/>
        <v>0</v>
      </c>
      <c r="K24" s="232">
        <f t="shared" si="8"/>
        <v>0</v>
      </c>
      <c r="L24" s="232">
        <f t="shared" si="11"/>
        <v>0</v>
      </c>
    </row>
    <row r="25" spans="1:13">
      <c r="A25" s="1" t="s">
        <v>310</v>
      </c>
      <c r="B25" s="223">
        <v>-922293.48731398454</v>
      </c>
      <c r="C25" s="223">
        <v>-2443524.3828142732</v>
      </c>
      <c r="D25" s="223">
        <v>-4337219.1028756369</v>
      </c>
      <c r="E25" s="246"/>
      <c r="G25" s="237">
        <f t="shared" si="9"/>
        <v>-922293.48731398454</v>
      </c>
      <c r="H25" s="69">
        <f t="shared" si="6"/>
        <v>507076.96516676294</v>
      </c>
      <c r="I25" s="237">
        <f t="shared" si="10"/>
        <v>-1429370.4524807474</v>
      </c>
      <c r="J25" s="237">
        <f t="shared" si="7"/>
        <v>-3074755.9561680611</v>
      </c>
      <c r="K25" s="232">
        <f t="shared" si="8"/>
        <v>-3092472.5592411035</v>
      </c>
      <c r="L25" s="232">
        <f t="shared" si="11"/>
        <v>-2256392.3988461853</v>
      </c>
    </row>
    <row r="26" spans="1:13">
      <c r="A26" s="1" t="s">
        <v>231</v>
      </c>
      <c r="B26" s="223">
        <v>-3971731.9919828251</v>
      </c>
      <c r="C26" s="223">
        <v>-7557293.4173189644</v>
      </c>
      <c r="D26" s="223">
        <v>-9753953.5414243937</v>
      </c>
      <c r="E26" s="246"/>
      <c r="G26" s="239">
        <f t="shared" si="9"/>
        <v>-3971731.9919828251</v>
      </c>
      <c r="H26" s="240">
        <f t="shared" si="6"/>
        <v>1195187.1417787131</v>
      </c>
      <c r="I26" s="239">
        <f t="shared" si="10"/>
        <v>-5166919.1337615382</v>
      </c>
      <c r="J26" s="239">
        <f t="shared" si="7"/>
        <v>-8289513.4586874414</v>
      </c>
      <c r="K26" s="241">
        <f t="shared" si="8"/>
        <v>-8337277.2557854187</v>
      </c>
      <c r="L26" s="241">
        <f t="shared" si="11"/>
        <v>-6741150.1060194559</v>
      </c>
    </row>
    <row r="27" spans="1:13">
      <c r="A27" s="233" t="s">
        <v>228</v>
      </c>
      <c r="B27" s="244">
        <f>SUM(B18:B26)</f>
        <v>-600212277.69806635</v>
      </c>
      <c r="C27" s="244">
        <f>SUM(C18:C26)</f>
        <v>-596685085.22658563</v>
      </c>
      <c r="D27" s="244">
        <f>SUM(D18:D26)</f>
        <v>-590070242.43151259</v>
      </c>
      <c r="E27" s="246"/>
      <c r="G27" s="237">
        <f>SUM(G18:G26)</f>
        <v>-600212277.69806635</v>
      </c>
      <c r="H27" s="237">
        <f t="shared" ref="H27:I27" si="12">SUM(H18:H26)</f>
        <v>-1175730.8238269123</v>
      </c>
      <c r="I27" s="237">
        <f t="shared" si="12"/>
        <v>-599036546.87423956</v>
      </c>
      <c r="J27" s="232">
        <f>SUM(J18:J26)</f>
        <v>-594480137.62822795</v>
      </c>
      <c r="K27" s="456">
        <v>-597905504.96902096</v>
      </c>
      <c r="L27" s="456">
        <f>SUM(L18:L26)</f>
        <v>-597905504.96902084</v>
      </c>
    </row>
    <row r="28" spans="1:13">
      <c r="B28" s="237">
        <v>0</v>
      </c>
      <c r="C28" s="237">
        <v>0</v>
      </c>
      <c r="D28" s="237">
        <v>0</v>
      </c>
      <c r="H28" s="234">
        <f>C14/12*4</f>
        <v>-1175730.8238269114</v>
      </c>
      <c r="I28" s="234">
        <f>G27-H28</f>
        <v>-599036546.87423944</v>
      </c>
      <c r="J28" s="234">
        <f>I27-I14</f>
        <v>-594480137.62822807</v>
      </c>
      <c r="K28" s="1">
        <f>K27/J27</f>
        <v>1.0057619542251808</v>
      </c>
    </row>
    <row r="30" spans="1:13">
      <c r="G30" s="225" t="s">
        <v>318</v>
      </c>
      <c r="H30" s="226"/>
      <c r="I30" s="226"/>
      <c r="J30" s="226"/>
      <c r="K30" s="226"/>
      <c r="L30" s="226"/>
      <c r="M30" s="227"/>
    </row>
    <row r="31" spans="1:13">
      <c r="A31" s="228" t="s">
        <v>319</v>
      </c>
      <c r="B31" s="229">
        <v>2019</v>
      </c>
      <c r="C31" s="229">
        <v>2020</v>
      </c>
      <c r="D31" s="229">
        <v>2021</v>
      </c>
      <c r="E31" s="223"/>
      <c r="G31" s="236" t="s">
        <v>313</v>
      </c>
      <c r="H31" s="236" t="s">
        <v>314</v>
      </c>
      <c r="I31" s="236" t="s">
        <v>320</v>
      </c>
      <c r="J31" s="236" t="str">
        <f>G3</f>
        <v>May-Dec 2020</v>
      </c>
      <c r="K31" s="236" t="str">
        <f>H3</f>
        <v>Jan-Apr 2021</v>
      </c>
      <c r="L31" s="236" t="s">
        <v>316</v>
      </c>
      <c r="M31" s="236" t="s">
        <v>288</v>
      </c>
    </row>
    <row r="32" spans="1:13">
      <c r="A32" s="1" t="s">
        <v>303</v>
      </c>
      <c r="B32" s="223">
        <v>1536255.7932289185</v>
      </c>
      <c r="C32" s="223">
        <v>1556660.4808682038</v>
      </c>
      <c r="D32" s="223">
        <v>1577603.649814581</v>
      </c>
      <c r="E32" s="223"/>
      <c r="G32" s="237">
        <v>-35413388.066458687</v>
      </c>
      <c r="H32" s="69">
        <f>C32/12*4</f>
        <v>518886.82695606793</v>
      </c>
      <c r="I32" s="237">
        <f>G32-H32</f>
        <v>-35932274.893414758</v>
      </c>
      <c r="J32" s="232">
        <f>C32/12*8</f>
        <v>1037773.6539121359</v>
      </c>
      <c r="K32" s="232">
        <f>D32/12*4</f>
        <v>525867.88327152701</v>
      </c>
      <c r="L32" s="237">
        <f>I32-J32-K32</f>
        <v>-37495916.430598423</v>
      </c>
      <c r="M32" s="232">
        <f>AVERAGE(I32,L32)</f>
        <v>-36714095.662006587</v>
      </c>
    </row>
    <row r="33" spans="1:19">
      <c r="A33" s="1" t="s">
        <v>304</v>
      </c>
      <c r="B33" s="223">
        <v>0</v>
      </c>
      <c r="C33" s="223">
        <v>0</v>
      </c>
      <c r="D33" s="223">
        <v>0</v>
      </c>
      <c r="E33" s="223"/>
      <c r="G33" s="237">
        <v>0</v>
      </c>
      <c r="H33" s="69">
        <f t="shared" ref="H33:H40" si="13">C33/12*4</f>
        <v>0</v>
      </c>
      <c r="I33" s="237">
        <f t="shared" ref="I33:I40" si="14">G33-H33</f>
        <v>0</v>
      </c>
      <c r="J33" s="232">
        <f t="shared" ref="J33:J40" si="15">C33/12*8</f>
        <v>0</v>
      </c>
      <c r="K33" s="232">
        <f t="shared" ref="K33:K40" si="16">D33/12*4</f>
        <v>0</v>
      </c>
      <c r="L33" s="237">
        <f t="shared" ref="L33:L40" si="17">I33-J33-K33</f>
        <v>0</v>
      </c>
      <c r="M33" s="232">
        <f t="shared" ref="M33:M40" si="18">AVERAGE(I33,L33)</f>
        <v>0</v>
      </c>
    </row>
    <row r="34" spans="1:19">
      <c r="A34" s="1" t="s">
        <v>305</v>
      </c>
      <c r="B34" s="223">
        <v>105152662.67084308</v>
      </c>
      <c r="C34" s="223">
        <v>110638063.4973177</v>
      </c>
      <c r="D34" s="223">
        <v>116681580.57913655</v>
      </c>
      <c r="E34" s="223"/>
      <c r="G34" s="237">
        <v>-1572049415.9216294</v>
      </c>
      <c r="H34" s="69">
        <f t="shared" si="13"/>
        <v>36879354.499105901</v>
      </c>
      <c r="I34" s="237">
        <f t="shared" si="14"/>
        <v>-1608928770.4207354</v>
      </c>
      <c r="J34" s="232">
        <f t="shared" si="15"/>
        <v>73758708.998211801</v>
      </c>
      <c r="K34" s="232">
        <f t="shared" si="16"/>
        <v>38893860.193045519</v>
      </c>
      <c r="L34" s="237">
        <f t="shared" si="17"/>
        <v>-1721581339.6119928</v>
      </c>
      <c r="M34" s="232">
        <f t="shared" si="18"/>
        <v>-1665255055.0163641</v>
      </c>
    </row>
    <row r="35" spans="1:19">
      <c r="A35" s="1" t="s">
        <v>306</v>
      </c>
      <c r="B35" s="223">
        <v>24906187.501862202</v>
      </c>
      <c r="C35" s="223">
        <v>28668466.762839511</v>
      </c>
      <c r="D35" s="223">
        <v>33492807.642053932</v>
      </c>
      <c r="E35" s="223"/>
      <c r="G35" s="237">
        <v>-74977232.22016196</v>
      </c>
      <c r="H35" s="69">
        <f t="shared" si="13"/>
        <v>9556155.587613171</v>
      </c>
      <c r="I35" s="237">
        <f t="shared" si="14"/>
        <v>-84533387.807775125</v>
      </c>
      <c r="J35" s="232">
        <f t="shared" si="15"/>
        <v>19112311.175226342</v>
      </c>
      <c r="K35" s="232">
        <f t="shared" si="16"/>
        <v>11164269.214017978</v>
      </c>
      <c r="L35" s="237">
        <f t="shared" si="17"/>
        <v>-114809968.19701944</v>
      </c>
      <c r="M35" s="232">
        <f t="shared" si="18"/>
        <v>-99671678.002397284</v>
      </c>
    </row>
    <row r="36" spans="1:19">
      <c r="A36" s="1" t="s">
        <v>307</v>
      </c>
      <c r="B36" s="223">
        <v>11789835.47424452</v>
      </c>
      <c r="C36" s="223">
        <v>12132106.165545441</v>
      </c>
      <c r="D36" s="223">
        <v>12493969.449259028</v>
      </c>
      <c r="E36" s="223"/>
      <c r="G36" s="237">
        <v>-75412076.46867086</v>
      </c>
      <c r="H36" s="69">
        <f t="shared" si="13"/>
        <v>4044035.3885151469</v>
      </c>
      <c r="I36" s="237">
        <f t="shared" si="14"/>
        <v>-79456111.857186005</v>
      </c>
      <c r="J36" s="232">
        <f t="shared" si="15"/>
        <v>8088070.7770302938</v>
      </c>
      <c r="K36" s="232">
        <f t="shared" si="16"/>
        <v>4164656.4830863425</v>
      </c>
      <c r="L36" s="237">
        <f t="shared" si="17"/>
        <v>-91708839.117302641</v>
      </c>
      <c r="M36" s="232">
        <f t="shared" si="18"/>
        <v>-85582475.487244323</v>
      </c>
    </row>
    <row r="37" spans="1:19">
      <c r="A37" s="1" t="s">
        <v>309</v>
      </c>
      <c r="B37" s="223">
        <v>159133.1399999999</v>
      </c>
      <c r="C37" s="223">
        <v>159133.1399999999</v>
      </c>
      <c r="D37" s="223">
        <v>159133.1399999999</v>
      </c>
      <c r="E37" s="223"/>
      <c r="G37" s="237">
        <v>-318266.2799999998</v>
      </c>
      <c r="H37" s="69">
        <f t="shared" si="13"/>
        <v>53044.379999999968</v>
      </c>
      <c r="I37" s="237">
        <f t="shared" si="14"/>
        <v>-371310.65999999974</v>
      </c>
      <c r="J37" s="232">
        <f t="shared" si="15"/>
        <v>106088.75999999994</v>
      </c>
      <c r="K37" s="232">
        <f t="shared" si="16"/>
        <v>53044.379999999968</v>
      </c>
      <c r="L37" s="237">
        <f t="shared" si="17"/>
        <v>-530443.7999999997</v>
      </c>
      <c r="M37" s="232">
        <f t="shared" si="18"/>
        <v>-450877.22999999975</v>
      </c>
    </row>
    <row r="38" spans="1:19">
      <c r="A38" s="1" t="s">
        <v>323</v>
      </c>
      <c r="B38" s="223">
        <v>2616179.6237217812</v>
      </c>
      <c r="C38" s="223">
        <v>2616179.6237217812</v>
      </c>
      <c r="D38" s="223">
        <v>2616179.6237217812</v>
      </c>
      <c r="E38" s="223"/>
      <c r="G38" s="237">
        <v>-7024985.1310816919</v>
      </c>
      <c r="H38" s="69">
        <f t="shared" si="13"/>
        <v>872059.87457392702</v>
      </c>
      <c r="I38" s="237">
        <f t="shared" si="14"/>
        <v>-7897045.0056556193</v>
      </c>
      <c r="J38" s="232">
        <f t="shared" si="15"/>
        <v>1744119.749147854</v>
      </c>
      <c r="K38" s="232">
        <f t="shared" si="16"/>
        <v>872059.87457392702</v>
      </c>
      <c r="L38" s="237">
        <f t="shared" si="17"/>
        <v>-10513224.629377401</v>
      </c>
      <c r="M38" s="232">
        <f t="shared" si="18"/>
        <v>-9205134.8175165094</v>
      </c>
    </row>
    <row r="39" spans="1:19">
      <c r="A39" s="1" t="s">
        <v>310</v>
      </c>
      <c r="B39" s="223">
        <v>3178539.0355503955</v>
      </c>
      <c r="C39" s="223">
        <v>5268981.1292374069</v>
      </c>
      <c r="D39" s="223">
        <v>7066944.3254180318</v>
      </c>
      <c r="E39" s="223"/>
      <c r="G39" s="237">
        <v>-5892082.3699838724</v>
      </c>
      <c r="H39" s="69">
        <f t="shared" si="13"/>
        <v>1756327.0430791357</v>
      </c>
      <c r="I39" s="237">
        <f t="shared" si="14"/>
        <v>-7648409.4130630083</v>
      </c>
      <c r="J39" s="232">
        <f t="shared" si="15"/>
        <v>3512654.0861582714</v>
      </c>
      <c r="K39" s="232">
        <f t="shared" si="16"/>
        <v>2355648.1084726774</v>
      </c>
      <c r="L39" s="237">
        <f t="shared" si="17"/>
        <v>-13516711.607693957</v>
      </c>
      <c r="M39" s="232">
        <f t="shared" si="18"/>
        <v>-10582560.510378484</v>
      </c>
    </row>
    <row r="40" spans="1:19">
      <c r="A40" s="1" t="s">
        <v>231</v>
      </c>
      <c r="B40" s="223">
        <v>7629217.0009265719</v>
      </c>
      <c r="C40" s="223">
        <v>8546617.3643961176</v>
      </c>
      <c r="D40" s="223">
        <v>11044141.021507693</v>
      </c>
      <c r="E40" s="223"/>
      <c r="G40" s="239">
        <v>-11191519.206964526</v>
      </c>
      <c r="H40" s="240">
        <f t="shared" si="13"/>
        <v>2848872.4547987059</v>
      </c>
      <c r="I40" s="239">
        <f t="shared" si="14"/>
        <v>-14040391.661763232</v>
      </c>
      <c r="J40" s="241">
        <f t="shared" si="15"/>
        <v>5697744.9095974118</v>
      </c>
      <c r="K40" s="241">
        <f t="shared" si="16"/>
        <v>3681380.3405025643</v>
      </c>
      <c r="L40" s="239">
        <f t="shared" si="17"/>
        <v>-23419516.911863208</v>
      </c>
      <c r="M40" s="241">
        <f t="shared" si="18"/>
        <v>-18729954.286813222</v>
      </c>
    </row>
    <row r="41" spans="1:19">
      <c r="A41" s="233" t="s">
        <v>228</v>
      </c>
      <c r="B41" s="244">
        <f>SUM(B32:B40)</f>
        <v>156968010.24037746</v>
      </c>
      <c r="C41" s="244">
        <f t="shared" ref="C41:D41" si="19">SUM(C32:C40)</f>
        <v>169586208.16392615</v>
      </c>
      <c r="D41" s="244">
        <f t="shared" si="19"/>
        <v>185132359.43091157</v>
      </c>
      <c r="E41" s="223"/>
      <c r="G41" s="237">
        <f>SUM(G32:G40)</f>
        <v>-1782278965.6649508</v>
      </c>
      <c r="H41" s="237">
        <f t="shared" ref="H41:L41" si="20">SUM(H32:H40)</f>
        <v>56528736.054642059</v>
      </c>
      <c r="I41" s="237">
        <f t="shared" si="20"/>
        <v>-1838807701.719593</v>
      </c>
      <c r="J41" s="237">
        <f t="shared" si="20"/>
        <v>113057472.10928412</v>
      </c>
      <c r="K41" s="237">
        <f t="shared" si="20"/>
        <v>61710786.476970538</v>
      </c>
      <c r="L41" s="237">
        <f t="shared" si="20"/>
        <v>-2013575960.3058476</v>
      </c>
      <c r="M41" s="456">
        <f>SUM(M32:M40)</f>
        <v>-1926191831.0127208</v>
      </c>
    </row>
    <row r="42" spans="1:19">
      <c r="B42" s="69">
        <v>0</v>
      </c>
      <c r="C42" s="69">
        <v>0</v>
      </c>
      <c r="D42" s="69">
        <v>0</v>
      </c>
      <c r="K42" s="586">
        <f>SUM(J41:K41)</f>
        <v>174768258.58625466</v>
      </c>
      <c r="L42" s="573" t="s">
        <v>718</v>
      </c>
      <c r="M42" s="573" t="s">
        <v>719</v>
      </c>
      <c r="N42" s="573"/>
      <c r="O42" s="573"/>
      <c r="P42" s="573"/>
      <c r="Q42" s="573"/>
      <c r="R42" s="573"/>
      <c r="S42" s="573"/>
    </row>
    <row r="43" spans="1:19">
      <c r="B43" s="235" t="s">
        <v>311</v>
      </c>
      <c r="C43" s="235" t="s">
        <v>311</v>
      </c>
      <c r="D43" s="235" t="s">
        <v>311</v>
      </c>
      <c r="G43" s="225" t="s">
        <v>321</v>
      </c>
      <c r="H43" s="226"/>
      <c r="I43" s="226"/>
      <c r="J43" s="226"/>
      <c r="K43" s="226"/>
      <c r="L43" s="226"/>
      <c r="M43" s="227"/>
    </row>
    <row r="44" spans="1:19">
      <c r="A44" s="228" t="s">
        <v>289</v>
      </c>
      <c r="B44" s="229">
        <v>2019</v>
      </c>
      <c r="C44" s="229">
        <v>2020</v>
      </c>
      <c r="D44" s="229">
        <v>2021</v>
      </c>
      <c r="E44" s="223"/>
      <c r="G44" s="236" t="s">
        <v>313</v>
      </c>
      <c r="H44" s="236" t="s">
        <v>314</v>
      </c>
      <c r="I44" s="231" t="s">
        <v>320</v>
      </c>
      <c r="J44" s="236" t="s">
        <v>300</v>
      </c>
      <c r="K44" s="236" t="s">
        <v>301</v>
      </c>
      <c r="L44" s="231" t="s">
        <v>316</v>
      </c>
      <c r="M44" s="236" t="s">
        <v>288</v>
      </c>
    </row>
    <row r="45" spans="1:19">
      <c r="A45" s="1" t="s">
        <v>303</v>
      </c>
      <c r="B45" s="223">
        <v>917406.12143355771</v>
      </c>
      <c r="C45" s="223">
        <v>929591.19206354406</v>
      </c>
      <c r="D45" s="223">
        <v>941938.1058977436</v>
      </c>
      <c r="E45" s="223"/>
      <c r="G45" s="237">
        <v>69988322.261433557</v>
      </c>
      <c r="H45" s="69">
        <f>C45/12*4</f>
        <v>309863.730687848</v>
      </c>
      <c r="I45" s="237">
        <f>SUM(G45:H45)</f>
        <v>70298185.992121398</v>
      </c>
      <c r="J45" s="232">
        <f>C45/12*8</f>
        <v>619727.461375696</v>
      </c>
      <c r="K45" s="232">
        <f>D45/12*4</f>
        <v>313979.3686325812</v>
      </c>
      <c r="L45" s="237">
        <f>SUM(I45:K45)</f>
        <v>71231892.822129682</v>
      </c>
      <c r="M45" s="232">
        <f t="shared" ref="M45:M52" si="21">AVERAGE(I45,L45)</f>
        <v>70765039.407125533</v>
      </c>
    </row>
    <row r="46" spans="1:19">
      <c r="A46" s="1" t="s">
        <v>304</v>
      </c>
      <c r="B46" s="223">
        <v>0</v>
      </c>
      <c r="C46" s="223">
        <v>0</v>
      </c>
      <c r="D46" s="223">
        <v>0</v>
      </c>
      <c r="E46" s="223"/>
      <c r="G46" s="237">
        <v>0</v>
      </c>
      <c r="H46" s="69">
        <f t="shared" ref="H46:H52" si="22">C46/12*4</f>
        <v>0</v>
      </c>
      <c r="I46" s="237">
        <f t="shared" ref="I46:I52" si="23">SUM(G46:H46)</f>
        <v>0</v>
      </c>
      <c r="J46" s="232">
        <f t="shared" ref="J46:J52" si="24">C46/12*8</f>
        <v>0</v>
      </c>
      <c r="K46" s="232">
        <f t="shared" ref="K46:K52" si="25">D46/12*4</f>
        <v>0</v>
      </c>
      <c r="L46" s="237">
        <f t="shared" ref="L46:L52" si="26">SUM(I46:K46)</f>
        <v>0</v>
      </c>
      <c r="M46" s="232">
        <f t="shared" si="21"/>
        <v>0</v>
      </c>
      <c r="N46" s="586">
        <f>SUM(J39:K39)</f>
        <v>5868302.1946309488</v>
      </c>
      <c r="O46" s="573" t="s">
        <v>310</v>
      </c>
      <c r="P46" s="573"/>
    </row>
    <row r="47" spans="1:19">
      <c r="A47" s="1" t="s">
        <v>305</v>
      </c>
      <c r="B47" s="223">
        <v>193949853.82023433</v>
      </c>
      <c r="C47" s="223">
        <v>204067454.85303387</v>
      </c>
      <c r="D47" s="223">
        <v>214712851.33729991</v>
      </c>
      <c r="E47" s="223"/>
      <c r="G47" s="237">
        <v>3911881177.1590118</v>
      </c>
      <c r="H47" s="69">
        <f t="shared" si="22"/>
        <v>68022484.951011285</v>
      </c>
      <c r="I47" s="237">
        <f t="shared" si="23"/>
        <v>3979903662.110023</v>
      </c>
      <c r="J47" s="232">
        <f t="shared" si="24"/>
        <v>136044969.90202257</v>
      </c>
      <c r="K47" s="232">
        <f t="shared" si="25"/>
        <v>71570950.445766643</v>
      </c>
      <c r="L47" s="237">
        <f t="shared" si="26"/>
        <v>4187519582.4578118</v>
      </c>
      <c r="M47" s="232">
        <f t="shared" si="21"/>
        <v>4083711622.2839174</v>
      </c>
      <c r="N47" s="586">
        <f>SUM(J40:K40)</f>
        <v>9379125.2500999756</v>
      </c>
      <c r="O47" s="573" t="s">
        <v>231</v>
      </c>
      <c r="P47" s="573"/>
    </row>
    <row r="48" spans="1:19">
      <c r="A48" s="1" t="s">
        <v>306</v>
      </c>
      <c r="B48" s="223">
        <v>17761506.46546562</v>
      </c>
      <c r="C48" s="223">
        <v>20444524.386764865</v>
      </c>
      <c r="D48" s="223">
        <v>23532833.671159327</v>
      </c>
      <c r="E48" s="223"/>
      <c r="G48" s="237">
        <v>135342201.479985</v>
      </c>
      <c r="H48" s="69">
        <f t="shared" si="22"/>
        <v>6814841.4622549554</v>
      </c>
      <c r="I48" s="237">
        <f t="shared" si="23"/>
        <v>142157042.94223994</v>
      </c>
      <c r="J48" s="232">
        <f t="shared" si="24"/>
        <v>13629682.924509911</v>
      </c>
      <c r="K48" s="232">
        <f t="shared" si="25"/>
        <v>7844277.8903864427</v>
      </c>
      <c r="L48" s="237">
        <f t="shared" si="26"/>
        <v>163631003.75713629</v>
      </c>
      <c r="M48" s="232">
        <f t="shared" si="21"/>
        <v>152894023.34968811</v>
      </c>
      <c r="N48" s="586">
        <f>SUM(J32:K38)</f>
        <v>159520831.14152369</v>
      </c>
      <c r="O48" s="573" t="s">
        <v>720</v>
      </c>
      <c r="P48" s="573"/>
    </row>
    <row r="49" spans="1:16">
      <c r="A49" s="1" t="s">
        <v>307</v>
      </c>
      <c r="B49" s="223">
        <v>6199697.0608876264</v>
      </c>
      <c r="C49" s="223">
        <v>6379680.4545085011</v>
      </c>
      <c r="D49" s="223">
        <v>6564888.9456883604</v>
      </c>
      <c r="E49" s="223"/>
      <c r="G49" s="237">
        <v>219754086.01602975</v>
      </c>
      <c r="H49" s="69">
        <f t="shared" si="22"/>
        <v>2126560.1515028337</v>
      </c>
      <c r="I49" s="237">
        <f t="shared" si="23"/>
        <v>221880646.16753259</v>
      </c>
      <c r="J49" s="232">
        <f t="shared" si="24"/>
        <v>4253120.3030056674</v>
      </c>
      <c r="K49" s="232">
        <f t="shared" si="25"/>
        <v>2188296.3152294536</v>
      </c>
      <c r="L49" s="237">
        <f t="shared" si="26"/>
        <v>228322062.7857677</v>
      </c>
      <c r="M49" s="232">
        <f t="shared" si="21"/>
        <v>225101354.47665015</v>
      </c>
      <c r="N49" s="682">
        <f>SUM(N46:N48)</f>
        <v>174768258.58625463</v>
      </c>
      <c r="O49" s="573" t="s">
        <v>721</v>
      </c>
      <c r="P49" s="573"/>
    </row>
    <row r="50" spans="1:16">
      <c r="A50" s="1" t="s">
        <v>323</v>
      </c>
      <c r="B50" s="223">
        <v>0</v>
      </c>
      <c r="C50" s="223">
        <v>0</v>
      </c>
      <c r="D50" s="223">
        <v>0</v>
      </c>
      <c r="E50" s="223"/>
      <c r="G50" s="237">
        <v>105802468.1600001</v>
      </c>
      <c r="H50" s="69">
        <f t="shared" si="22"/>
        <v>0</v>
      </c>
      <c r="I50" s="237">
        <f t="shared" si="23"/>
        <v>105802468.1600001</v>
      </c>
      <c r="J50" s="232">
        <f t="shared" si="24"/>
        <v>0</v>
      </c>
      <c r="K50" s="232">
        <f t="shared" si="25"/>
        <v>0</v>
      </c>
      <c r="L50" s="237">
        <f t="shared" si="26"/>
        <v>105802468.1600001</v>
      </c>
      <c r="M50" s="232">
        <f t="shared" si="21"/>
        <v>105802468.1600001</v>
      </c>
    </row>
    <row r="51" spans="1:16">
      <c r="A51" s="1" t="s">
        <v>310</v>
      </c>
      <c r="B51" s="223">
        <v>22236644.161418274</v>
      </c>
      <c r="C51" s="223">
        <v>22922862.023638956</v>
      </c>
      <c r="D51" s="223">
        <v>20189189.710053027</v>
      </c>
      <c r="E51" s="223"/>
      <c r="G51" s="237">
        <v>48137888.444823012</v>
      </c>
      <c r="H51" s="69">
        <f t="shared" si="22"/>
        <v>7640954.0078796521</v>
      </c>
      <c r="I51" s="237">
        <f t="shared" si="23"/>
        <v>55778842.452702664</v>
      </c>
      <c r="J51" s="232">
        <f t="shared" si="24"/>
        <v>15281908.015759304</v>
      </c>
      <c r="K51" s="232">
        <f t="shared" si="25"/>
        <v>6729729.9033510089</v>
      </c>
      <c r="L51" s="237">
        <f t="shared" si="26"/>
        <v>77790480.371812969</v>
      </c>
      <c r="M51" s="232">
        <f t="shared" si="21"/>
        <v>66784661.41225782</v>
      </c>
    </row>
    <row r="52" spans="1:16">
      <c r="A52" s="1" t="s">
        <v>231</v>
      </c>
      <c r="B52" s="223">
        <v>15575758.956162961</v>
      </c>
      <c r="C52" s="223">
        <v>20374126.210199933</v>
      </c>
      <c r="D52" s="223">
        <v>15646882.770512056</v>
      </c>
      <c r="E52" s="223"/>
      <c r="G52" s="239">
        <v>66675095.064318947</v>
      </c>
      <c r="H52" s="240">
        <f t="shared" si="22"/>
        <v>6791375.4033999778</v>
      </c>
      <c r="I52" s="239">
        <f t="shared" si="23"/>
        <v>73466470.467718929</v>
      </c>
      <c r="J52" s="241">
        <f t="shared" si="24"/>
        <v>13582750.806799956</v>
      </c>
      <c r="K52" s="241">
        <f t="shared" si="25"/>
        <v>5215627.5901706852</v>
      </c>
      <c r="L52" s="239">
        <f t="shared" si="26"/>
        <v>92264848.864689559</v>
      </c>
      <c r="M52" s="241">
        <f t="shared" si="21"/>
        <v>82865659.666204244</v>
      </c>
    </row>
    <row r="53" spans="1:16">
      <c r="A53" s="233" t="s">
        <v>228</v>
      </c>
      <c r="B53" s="244">
        <f>SUM(B45:B52)</f>
        <v>256640866.58560237</v>
      </c>
      <c r="C53" s="244">
        <f t="shared" ref="C53:D53" si="27">SUM(C45:C52)</f>
        <v>275118239.12020969</v>
      </c>
      <c r="D53" s="244">
        <f t="shared" si="27"/>
        <v>281588584.54061043</v>
      </c>
      <c r="E53" s="223"/>
      <c r="G53" s="237">
        <f>SUM(G45:G52)</f>
        <v>4557581238.5856018</v>
      </c>
      <c r="H53" s="237">
        <f t="shared" ref="H53:L53" si="28">SUM(H45:H52)</f>
        <v>91706079.706736535</v>
      </c>
      <c r="I53" s="237">
        <f t="shared" si="28"/>
        <v>4649287318.2923384</v>
      </c>
      <c r="J53" s="237">
        <f t="shared" si="28"/>
        <v>183412159.41347307</v>
      </c>
      <c r="K53" s="237">
        <f t="shared" si="28"/>
        <v>93862861.513536826</v>
      </c>
      <c r="L53" s="237">
        <f t="shared" si="28"/>
        <v>4926562339.219348</v>
      </c>
      <c r="M53" s="456">
        <f>SUM(M45:M52)</f>
        <v>4787924828.7558441</v>
      </c>
    </row>
    <row r="54" spans="1:16">
      <c r="B54" s="69">
        <v>0</v>
      </c>
      <c r="C54" s="69">
        <v>0</v>
      </c>
      <c r="D54" s="69">
        <v>0</v>
      </c>
      <c r="K54" s="237">
        <f>SUM(J53:K53)</f>
        <v>277275020.92700988</v>
      </c>
    </row>
    <row r="55" spans="1:16">
      <c r="B55" s="232"/>
      <c r="C55" s="232"/>
      <c r="D55" s="232"/>
    </row>
    <row r="57" spans="1:16">
      <c r="A57"/>
    </row>
    <row r="58" spans="1:16">
      <c r="A58"/>
    </row>
    <row r="59" spans="1:16">
      <c r="A59"/>
    </row>
    <row r="60" spans="1:16">
      <c r="A60"/>
    </row>
    <row r="61" spans="1:16">
      <c r="A61"/>
    </row>
    <row r="62" spans="1:16">
      <c r="A62"/>
    </row>
    <row r="63" spans="1:16">
      <c r="A63"/>
    </row>
    <row r="64" spans="1:16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</sheetData>
  <pageMargins left="0.7" right="0.7" top="0.75" bottom="0.75" header="0.3" footer="0.3"/>
  <pageSetup scale="69" orientation="landscape" r:id="rId1"/>
  <headerFooter>
    <oddFooter>&amp;L&amp;P&amp;R&amp;A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workbookViewId="0">
      <pane xSplit="1" ySplit="12" topLeftCell="B26" activePane="bottomRight" state="frozen"/>
      <selection activeCell="C15" sqref="C15"/>
      <selection pane="topRight" activeCell="C15" sqref="C15"/>
      <selection pane="bottomLeft" activeCell="C15" sqref="C15"/>
      <selection pane="bottomRight" activeCell="K54" sqref="K54"/>
    </sheetView>
  </sheetViews>
  <sheetFormatPr defaultColWidth="8.85546875" defaultRowHeight="12.75" outlineLevelRow="1"/>
  <cols>
    <col min="1" max="1" width="24.42578125" style="71" customWidth="1"/>
    <col min="2" max="2" width="12.28515625" style="71" customWidth="1"/>
    <col min="3" max="3" width="15.140625" style="71" bestFit="1" customWidth="1"/>
    <col min="4" max="4" width="11.7109375" style="71" bestFit="1" customWidth="1"/>
    <col min="5" max="5" width="14.140625" style="71" bestFit="1" customWidth="1"/>
    <col min="6" max="6" width="15.85546875" style="71" customWidth="1"/>
    <col min="7" max="7" width="14.5703125" style="71" bestFit="1" customWidth="1"/>
    <col min="8" max="8" width="12.5703125" style="71" bestFit="1" customWidth="1"/>
    <col min="9" max="9" width="12.28515625" style="71" bestFit="1" customWidth="1"/>
    <col min="10" max="10" width="14" style="71" customWidth="1"/>
    <col min="11" max="12" width="13.5703125" style="71" customWidth="1"/>
    <col min="13" max="13" width="7.28515625" style="71" bestFit="1" customWidth="1"/>
    <col min="14" max="14" width="12.85546875" style="71" bestFit="1" customWidth="1"/>
    <col min="15" max="15" width="8.85546875" style="71"/>
    <col min="16" max="16" width="9.28515625" style="71" bestFit="1" customWidth="1"/>
    <col min="17" max="16384" width="8.85546875" style="71"/>
  </cols>
  <sheetData>
    <row r="1" spans="1:16" s="80" customFormat="1" ht="15">
      <c r="A1" s="150" t="s">
        <v>231</v>
      </c>
      <c r="B1" s="573" t="s">
        <v>430</v>
      </c>
      <c r="C1" s="573"/>
      <c r="D1" s="573"/>
      <c r="E1" s="573"/>
      <c r="F1" s="573"/>
      <c r="G1" s="573"/>
      <c r="H1" s="573"/>
      <c r="I1" s="573"/>
      <c r="J1" s="142"/>
      <c r="K1" s="142"/>
      <c r="L1" s="146"/>
      <c r="M1" s="139"/>
      <c r="N1" s="146"/>
      <c r="O1" s="137"/>
      <c r="P1" s="137"/>
    </row>
    <row r="2" spans="1:16" s="80" customFormat="1" ht="15">
      <c r="A2" s="150" t="s">
        <v>230</v>
      </c>
      <c r="B2" s="137"/>
      <c r="C2" s="149"/>
      <c r="D2" s="148"/>
      <c r="E2" s="137"/>
      <c r="F2" s="142"/>
      <c r="G2" s="138"/>
      <c r="H2" s="147"/>
      <c r="I2" s="142"/>
      <c r="J2" s="142"/>
      <c r="K2" s="142"/>
      <c r="L2" s="140"/>
      <c r="M2" s="139"/>
      <c r="N2" s="146"/>
      <c r="O2" s="130"/>
      <c r="P2" s="137"/>
    </row>
    <row r="3" spans="1:16" s="80" customFormat="1" ht="15">
      <c r="A3" s="145"/>
      <c r="B3" s="137"/>
      <c r="C3" s="144"/>
      <c r="D3" s="143"/>
      <c r="E3" s="143"/>
      <c r="F3" s="142"/>
      <c r="G3" s="131"/>
      <c r="H3" s="137"/>
      <c r="I3" s="137"/>
      <c r="J3" s="141"/>
      <c r="K3" s="141"/>
      <c r="L3" s="140"/>
      <c r="M3" s="139"/>
      <c r="N3" s="138"/>
      <c r="O3" s="130"/>
      <c r="P3" s="137"/>
    </row>
    <row r="4" spans="1:16" s="80" customFormat="1" ht="6.6" customHeight="1">
      <c r="A4" s="8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30"/>
    </row>
    <row r="5" spans="1:16" s="80" customFormat="1" ht="15">
      <c r="A5" s="136" t="s">
        <v>229</v>
      </c>
      <c r="B5" s="135">
        <v>2017</v>
      </c>
      <c r="C5" s="135">
        <f>+B5+1</f>
        <v>2018</v>
      </c>
      <c r="D5" s="135">
        <f>+C5+1</f>
        <v>2019</v>
      </c>
      <c r="E5" s="135">
        <f>+D5+1</f>
        <v>2020</v>
      </c>
      <c r="F5" s="135" t="s">
        <v>228</v>
      </c>
      <c r="G5" s="131"/>
      <c r="H5" s="131"/>
      <c r="I5" s="131"/>
      <c r="J5" s="131"/>
      <c r="K5" s="131"/>
      <c r="L5" s="131"/>
      <c r="O5" s="130"/>
    </row>
    <row r="6" spans="1:16" s="80" customFormat="1" ht="15">
      <c r="A6" s="134" t="s">
        <v>227</v>
      </c>
      <c r="B6" s="133">
        <f>MACRS!AJ7</f>
        <v>0.16666666666666666</v>
      </c>
      <c r="C6" s="133">
        <f>MACRS!$AJ$8</f>
        <v>0.33333333333333331</v>
      </c>
      <c r="D6" s="133">
        <f>MACRS!$AJ$9</f>
        <v>0.33333333333333331</v>
      </c>
      <c r="E6" s="133">
        <f>MACRS!$AJ$10</f>
        <v>0.16666666666666666</v>
      </c>
      <c r="F6" s="132">
        <f>B6+C6+D6+E6</f>
        <v>0.99999999999999989</v>
      </c>
      <c r="G6" s="131"/>
      <c r="H6" s="131"/>
      <c r="I6" s="131"/>
      <c r="J6" s="131"/>
      <c r="K6" s="131"/>
      <c r="L6" s="131"/>
      <c r="O6" s="130"/>
    </row>
    <row r="7" spans="1:16" s="80" customFormat="1" ht="7.15" customHeight="1" thickBot="1">
      <c r="A7" s="129"/>
      <c r="B7" s="128"/>
      <c r="C7" s="128"/>
      <c r="D7" s="128"/>
      <c r="E7" s="128"/>
      <c r="F7" s="128"/>
      <c r="G7" s="128"/>
      <c r="H7" s="127"/>
      <c r="I7" s="127"/>
      <c r="J7" s="127"/>
    </row>
    <row r="8" spans="1:16">
      <c r="A8" s="126"/>
      <c r="B8" s="125" t="s">
        <v>226</v>
      </c>
      <c r="C8" s="124"/>
      <c r="D8" s="125" t="s">
        <v>2</v>
      </c>
      <c r="E8" s="124"/>
      <c r="F8" s="125" t="s">
        <v>3</v>
      </c>
      <c r="G8" s="124"/>
      <c r="H8" s="125" t="s">
        <v>225</v>
      </c>
      <c r="I8" s="124"/>
      <c r="J8" s="123"/>
      <c r="K8" s="123"/>
      <c r="L8" s="123" t="s">
        <v>224</v>
      </c>
    </row>
    <row r="9" spans="1:16">
      <c r="A9" s="122"/>
      <c r="B9" s="121"/>
      <c r="C9" s="119"/>
      <c r="D9" s="121"/>
      <c r="E9" s="119"/>
      <c r="F9" s="120"/>
      <c r="G9" s="119"/>
      <c r="H9" s="114"/>
      <c r="I9" s="113"/>
      <c r="J9" s="110" t="s">
        <v>223</v>
      </c>
      <c r="K9" s="118" t="s">
        <v>222</v>
      </c>
      <c r="L9" s="110" t="s">
        <v>221</v>
      </c>
    </row>
    <row r="10" spans="1:16">
      <c r="A10" s="117"/>
      <c r="B10" s="115" t="s">
        <v>217</v>
      </c>
      <c r="C10" s="116" t="s">
        <v>218</v>
      </c>
      <c r="D10" s="115" t="s">
        <v>220</v>
      </c>
      <c r="E10" s="116" t="s">
        <v>219</v>
      </c>
      <c r="F10" s="114" t="s">
        <v>217</v>
      </c>
      <c r="G10" s="113" t="s">
        <v>218</v>
      </c>
      <c r="H10" s="114" t="s">
        <v>217</v>
      </c>
      <c r="I10" s="113" t="s">
        <v>216</v>
      </c>
      <c r="J10" s="112" t="s">
        <v>215</v>
      </c>
      <c r="K10" s="111">
        <v>0.21</v>
      </c>
      <c r="L10" s="110" t="s">
        <v>214</v>
      </c>
    </row>
    <row r="11" spans="1:16">
      <c r="A11" s="117"/>
      <c r="B11" s="115"/>
      <c r="C11" s="116"/>
      <c r="D11" s="115" t="s">
        <v>213</v>
      </c>
      <c r="E11" s="113" t="s">
        <v>212</v>
      </c>
      <c r="F11" s="114" t="s">
        <v>211</v>
      </c>
      <c r="G11" s="113" t="s">
        <v>210</v>
      </c>
      <c r="H11" s="114"/>
      <c r="I11" s="113"/>
      <c r="J11" s="112"/>
      <c r="K11" s="111" t="s">
        <v>209</v>
      </c>
      <c r="L11" s="110" t="s">
        <v>208</v>
      </c>
    </row>
    <row r="12" spans="1:16">
      <c r="A12" s="109" t="s">
        <v>1</v>
      </c>
      <c r="B12" s="108" t="s">
        <v>4</v>
      </c>
      <c r="C12" s="107" t="s">
        <v>5</v>
      </c>
      <c r="D12" s="108"/>
      <c r="E12" s="107" t="s">
        <v>207</v>
      </c>
      <c r="F12" s="106" t="s">
        <v>206</v>
      </c>
      <c r="G12" s="105" t="s">
        <v>205</v>
      </c>
      <c r="H12" s="106" t="s">
        <v>204</v>
      </c>
      <c r="I12" s="105" t="s">
        <v>203</v>
      </c>
      <c r="J12" s="104" t="s">
        <v>202</v>
      </c>
      <c r="K12" s="103">
        <v>0.21</v>
      </c>
      <c r="L12" s="102" t="s">
        <v>201</v>
      </c>
    </row>
    <row r="13" spans="1:16">
      <c r="A13" s="101"/>
      <c r="B13" s="101"/>
      <c r="C13" s="101"/>
      <c r="D13" s="101"/>
      <c r="E13" s="101"/>
      <c r="F13" s="100"/>
      <c r="G13" s="100"/>
      <c r="H13" s="100"/>
      <c r="I13" s="100"/>
      <c r="J13" s="99"/>
      <c r="K13" s="98"/>
      <c r="L13" s="97"/>
    </row>
    <row r="14" spans="1:16">
      <c r="A14" s="88"/>
      <c r="B14" s="101"/>
      <c r="C14" s="101"/>
      <c r="D14" s="101"/>
      <c r="E14" s="101"/>
      <c r="F14" s="100"/>
      <c r="G14" s="100"/>
      <c r="H14" s="100"/>
      <c r="I14" s="100"/>
      <c r="J14" s="99"/>
      <c r="K14" s="98"/>
      <c r="L14" s="97"/>
    </row>
    <row r="15" spans="1:16">
      <c r="A15" s="88">
        <v>42766</v>
      </c>
      <c r="B15" s="95">
        <f t="shared" ref="B15:B44" si="0">C15</f>
        <v>1000612.26</v>
      </c>
      <c r="C15" s="87">
        <f>Lead!B6</f>
        <v>1000612.26</v>
      </c>
      <c r="D15" s="87">
        <f t="shared" ref="D15:D26" si="1">$B$26*$B$6/12</f>
        <v>197579.3086111111</v>
      </c>
      <c r="E15" s="86">
        <f>Lead!C6</f>
        <v>27794.785000000003</v>
      </c>
      <c r="F15" s="85">
        <f t="shared" ref="F15:F50" si="2">-D15+F14</f>
        <v>-197579.3086111111</v>
      </c>
      <c r="G15" s="86">
        <f t="shared" ref="G15:G50" si="3">+G14-E15</f>
        <v>-27794.785000000003</v>
      </c>
      <c r="H15" s="85">
        <f t="shared" ref="H15:H50" si="4">B15+F15</f>
        <v>803032.95138888888</v>
      </c>
      <c r="I15" s="85">
        <f t="shared" ref="I15:I50" si="5">C15+G15</f>
        <v>972817.47499999998</v>
      </c>
      <c r="J15" s="85">
        <f t="shared" ref="J15:J50" si="6">I15-H15</f>
        <v>169784.5236111111</v>
      </c>
      <c r="K15" s="85">
        <f t="shared" ref="K15:K50" si="7">-J15*$K$10</f>
        <v>-35654.749958333327</v>
      </c>
      <c r="L15" s="84">
        <f t="shared" ref="L15:L50" si="8">-K15+K14</f>
        <v>35654.749958333327</v>
      </c>
    </row>
    <row r="16" spans="1:16">
      <c r="A16" s="88">
        <v>42794</v>
      </c>
      <c r="B16" s="95">
        <f t="shared" si="0"/>
        <v>1000612.26</v>
      </c>
      <c r="C16" s="87">
        <f>Lead!B7</f>
        <v>1000612.26</v>
      </c>
      <c r="D16" s="87">
        <f t="shared" si="1"/>
        <v>197579.3086111111</v>
      </c>
      <c r="E16" s="86">
        <f>Lead!C7</f>
        <v>27794.785000000003</v>
      </c>
      <c r="F16" s="85">
        <f t="shared" si="2"/>
        <v>-395158.61722222221</v>
      </c>
      <c r="G16" s="86">
        <f t="shared" si="3"/>
        <v>-55589.570000000007</v>
      </c>
      <c r="H16" s="85">
        <f t="shared" si="4"/>
        <v>605453.64277777774</v>
      </c>
      <c r="I16" s="85">
        <f t="shared" si="5"/>
        <v>945022.69</v>
      </c>
      <c r="J16" s="85">
        <f t="shared" si="6"/>
        <v>339569.0472222222</v>
      </c>
      <c r="K16" s="85">
        <f t="shared" si="7"/>
        <v>-71309.499916666653</v>
      </c>
      <c r="L16" s="84">
        <f t="shared" si="8"/>
        <v>35654.749958333327</v>
      </c>
    </row>
    <row r="17" spans="1:12">
      <c r="A17" s="88">
        <v>42825</v>
      </c>
      <c r="B17" s="95">
        <f t="shared" si="0"/>
        <v>2821592.99</v>
      </c>
      <c r="C17" s="87">
        <f>Lead!B8</f>
        <v>2821592.99</v>
      </c>
      <c r="D17" s="87">
        <f t="shared" si="1"/>
        <v>197579.3086111111</v>
      </c>
      <c r="E17" s="86">
        <f>Lead!C8</f>
        <v>27794.785000000003</v>
      </c>
      <c r="F17" s="85">
        <f t="shared" si="2"/>
        <v>-592737.92583333328</v>
      </c>
      <c r="G17" s="86">
        <f t="shared" si="3"/>
        <v>-83384.35500000001</v>
      </c>
      <c r="H17" s="85">
        <f t="shared" si="4"/>
        <v>2228855.0641666669</v>
      </c>
      <c r="I17" s="85">
        <f t="shared" si="5"/>
        <v>2738208.6350000002</v>
      </c>
      <c r="J17" s="85">
        <f t="shared" si="6"/>
        <v>509353.5708333333</v>
      </c>
      <c r="K17" s="85">
        <f t="shared" si="7"/>
        <v>-106964.24987499999</v>
      </c>
      <c r="L17" s="84">
        <f t="shared" si="8"/>
        <v>35654.749958333341</v>
      </c>
    </row>
    <row r="18" spans="1:12">
      <c r="A18" s="88">
        <v>42855</v>
      </c>
      <c r="B18" s="95">
        <f t="shared" si="0"/>
        <v>2821592.99</v>
      </c>
      <c r="C18" s="87">
        <f>Lead!B9</f>
        <v>2821592.99</v>
      </c>
      <c r="D18" s="87">
        <f t="shared" si="1"/>
        <v>197579.3086111111</v>
      </c>
      <c r="E18" s="86">
        <f>Lead!C9</f>
        <v>78377.583055555544</v>
      </c>
      <c r="F18" s="85">
        <f t="shared" si="2"/>
        <v>-790317.23444444442</v>
      </c>
      <c r="G18" s="86">
        <f t="shared" si="3"/>
        <v>-161761.93805555557</v>
      </c>
      <c r="H18" s="85">
        <f t="shared" si="4"/>
        <v>2031275.7555555557</v>
      </c>
      <c r="I18" s="85">
        <f t="shared" si="5"/>
        <v>2659831.0519444449</v>
      </c>
      <c r="J18" s="85">
        <f t="shared" si="6"/>
        <v>628555.2963888892</v>
      </c>
      <c r="K18" s="85">
        <f t="shared" si="7"/>
        <v>-131996.61224166673</v>
      </c>
      <c r="L18" s="84">
        <f t="shared" si="8"/>
        <v>25032.362366666741</v>
      </c>
    </row>
    <row r="19" spans="1:12">
      <c r="A19" s="88">
        <v>42886</v>
      </c>
      <c r="B19" s="95">
        <f t="shared" si="0"/>
        <v>2821592.99</v>
      </c>
      <c r="C19" s="87">
        <f>Lead!B10</f>
        <v>2821592.99</v>
      </c>
      <c r="D19" s="87">
        <f t="shared" si="1"/>
        <v>197579.3086111111</v>
      </c>
      <c r="E19" s="86">
        <f>Lead!C10</f>
        <v>78377.583055555544</v>
      </c>
      <c r="F19" s="85">
        <f t="shared" si="2"/>
        <v>-987896.54305555555</v>
      </c>
      <c r="G19" s="86">
        <f t="shared" si="3"/>
        <v>-240139.5211111111</v>
      </c>
      <c r="H19" s="85">
        <f t="shared" si="4"/>
        <v>1833696.4469444447</v>
      </c>
      <c r="I19" s="85">
        <f t="shared" si="5"/>
        <v>2581453.4688888891</v>
      </c>
      <c r="J19" s="85">
        <f t="shared" si="6"/>
        <v>747757.02194444439</v>
      </c>
      <c r="K19" s="85">
        <f t="shared" si="7"/>
        <v>-157028.97460833332</v>
      </c>
      <c r="L19" s="84">
        <f t="shared" si="8"/>
        <v>25032.362366666581</v>
      </c>
    </row>
    <row r="20" spans="1:12">
      <c r="A20" s="88">
        <v>42916</v>
      </c>
      <c r="B20" s="95">
        <f t="shared" si="0"/>
        <v>2843278.64</v>
      </c>
      <c r="C20" s="87">
        <f>Lead!B11</f>
        <v>2843278.64</v>
      </c>
      <c r="D20" s="87">
        <f t="shared" si="1"/>
        <v>197579.3086111111</v>
      </c>
      <c r="E20" s="86">
        <f>Lead!C11</f>
        <v>78979.96222222221</v>
      </c>
      <c r="F20" s="85">
        <f t="shared" si="2"/>
        <v>-1185475.8516666666</v>
      </c>
      <c r="G20" s="86">
        <f t="shared" si="3"/>
        <v>-319119.48333333328</v>
      </c>
      <c r="H20" s="85">
        <f t="shared" si="4"/>
        <v>1657802.7883333336</v>
      </c>
      <c r="I20" s="85">
        <f t="shared" si="5"/>
        <v>2524159.1566666667</v>
      </c>
      <c r="J20" s="85">
        <f t="shared" si="6"/>
        <v>866356.36833333317</v>
      </c>
      <c r="K20" s="85">
        <f t="shared" si="7"/>
        <v>-181934.83734999996</v>
      </c>
      <c r="L20" s="84">
        <f t="shared" si="8"/>
        <v>24905.862741666642</v>
      </c>
    </row>
    <row r="21" spans="1:12">
      <c r="A21" s="88">
        <v>42947</v>
      </c>
      <c r="B21" s="95">
        <f t="shared" si="0"/>
        <v>2843278.64</v>
      </c>
      <c r="C21" s="87">
        <f>Lead!B12</f>
        <v>2843278.64</v>
      </c>
      <c r="D21" s="87">
        <f t="shared" si="1"/>
        <v>197579.3086111111</v>
      </c>
      <c r="E21" s="86">
        <f>Lead!C12</f>
        <v>78979.96222222221</v>
      </c>
      <c r="F21" s="85">
        <f t="shared" si="2"/>
        <v>-1383055.1602777776</v>
      </c>
      <c r="G21" s="86">
        <f t="shared" si="3"/>
        <v>-398099.44555555552</v>
      </c>
      <c r="H21" s="85">
        <f t="shared" si="4"/>
        <v>1460223.4797222225</v>
      </c>
      <c r="I21" s="85">
        <f t="shared" si="5"/>
        <v>2445179.1944444445</v>
      </c>
      <c r="J21" s="85">
        <f t="shared" si="6"/>
        <v>984955.71472222195</v>
      </c>
      <c r="K21" s="85">
        <f t="shared" si="7"/>
        <v>-206840.7000916666</v>
      </c>
      <c r="L21" s="84">
        <f t="shared" si="8"/>
        <v>24905.862741666642</v>
      </c>
    </row>
    <row r="22" spans="1:12">
      <c r="A22" s="88">
        <v>42978</v>
      </c>
      <c r="B22" s="95">
        <f t="shared" si="0"/>
        <v>2843278.64</v>
      </c>
      <c r="C22" s="87">
        <f>Lead!B13</f>
        <v>2843278.64</v>
      </c>
      <c r="D22" s="87">
        <f t="shared" si="1"/>
        <v>197579.3086111111</v>
      </c>
      <c r="E22" s="86">
        <f>Lead!C13</f>
        <v>78979.96222222221</v>
      </c>
      <c r="F22" s="85">
        <f t="shared" si="2"/>
        <v>-1580634.4688888886</v>
      </c>
      <c r="G22" s="86">
        <f t="shared" si="3"/>
        <v>-477079.40777777776</v>
      </c>
      <c r="H22" s="85">
        <f t="shared" si="4"/>
        <v>1262644.1711111115</v>
      </c>
      <c r="I22" s="85">
        <f t="shared" si="5"/>
        <v>2366199.2322222223</v>
      </c>
      <c r="J22" s="85">
        <f t="shared" si="6"/>
        <v>1103555.0611111107</v>
      </c>
      <c r="K22" s="85">
        <f t="shared" si="7"/>
        <v>-231746.56283333324</v>
      </c>
      <c r="L22" s="84">
        <f t="shared" si="8"/>
        <v>24905.862741666642</v>
      </c>
    </row>
    <row r="23" spans="1:12">
      <c r="A23" s="88">
        <v>43008</v>
      </c>
      <c r="B23" s="95">
        <f t="shared" si="0"/>
        <v>2843278.64</v>
      </c>
      <c r="C23" s="87">
        <f>Lead!B14</f>
        <v>2843278.64</v>
      </c>
      <c r="D23" s="87">
        <f t="shared" si="1"/>
        <v>197579.3086111111</v>
      </c>
      <c r="E23" s="86">
        <f>Lead!C14</f>
        <v>78979.96222222221</v>
      </c>
      <c r="F23" s="85">
        <f t="shared" si="2"/>
        <v>-1778213.7774999996</v>
      </c>
      <c r="G23" s="86">
        <f t="shared" si="3"/>
        <v>-556059.37</v>
      </c>
      <c r="H23" s="85">
        <f t="shared" si="4"/>
        <v>1065064.8625000005</v>
      </c>
      <c r="I23" s="85">
        <f t="shared" si="5"/>
        <v>2287219.27</v>
      </c>
      <c r="J23" s="85">
        <f t="shared" si="6"/>
        <v>1222154.4074999995</v>
      </c>
      <c r="K23" s="85">
        <f t="shared" si="7"/>
        <v>-256652.42557499988</v>
      </c>
      <c r="L23" s="84">
        <f t="shared" si="8"/>
        <v>24905.862741666642</v>
      </c>
    </row>
    <row r="24" spans="1:12">
      <c r="A24" s="88">
        <v>43039</v>
      </c>
      <c r="B24" s="95">
        <f t="shared" si="0"/>
        <v>2843278.64</v>
      </c>
      <c r="C24" s="87">
        <f>Lead!B15</f>
        <v>2843278.64</v>
      </c>
      <c r="D24" s="87">
        <f t="shared" si="1"/>
        <v>197579.3086111111</v>
      </c>
      <c r="E24" s="86">
        <f>Lead!C15</f>
        <v>78979.96222222221</v>
      </c>
      <c r="F24" s="85">
        <f t="shared" si="2"/>
        <v>-1975793.0861111106</v>
      </c>
      <c r="G24" s="86">
        <f t="shared" si="3"/>
        <v>-635039.33222222223</v>
      </c>
      <c r="H24" s="85">
        <f t="shared" si="4"/>
        <v>867485.5538888895</v>
      </c>
      <c r="I24" s="85">
        <f t="shared" si="5"/>
        <v>2208239.3077777778</v>
      </c>
      <c r="J24" s="85">
        <f t="shared" si="6"/>
        <v>1340753.7538888883</v>
      </c>
      <c r="K24" s="85">
        <f t="shared" si="7"/>
        <v>-281558.28831666656</v>
      </c>
      <c r="L24" s="84">
        <f t="shared" si="8"/>
        <v>24905.862741666671</v>
      </c>
    </row>
    <row r="25" spans="1:12">
      <c r="A25" s="88">
        <v>43069</v>
      </c>
      <c r="B25" s="95">
        <f t="shared" si="0"/>
        <v>2850956.49</v>
      </c>
      <c r="C25" s="87">
        <f>Lead!B16</f>
        <v>2850956.49</v>
      </c>
      <c r="D25" s="87">
        <f t="shared" si="1"/>
        <v>197579.3086111111</v>
      </c>
      <c r="E25" s="86">
        <f>Lead!C16</f>
        <v>78979.96222222221</v>
      </c>
      <c r="F25" s="85">
        <f t="shared" si="2"/>
        <v>-2173372.3947222219</v>
      </c>
      <c r="G25" s="86">
        <f t="shared" si="3"/>
        <v>-714019.29444444447</v>
      </c>
      <c r="H25" s="85">
        <f t="shared" si="4"/>
        <v>677584.09527777834</v>
      </c>
      <c r="I25" s="85">
        <f t="shared" si="5"/>
        <v>2136937.1955555556</v>
      </c>
      <c r="J25" s="85">
        <f t="shared" si="6"/>
        <v>1459353.1002777773</v>
      </c>
      <c r="K25" s="85">
        <f t="shared" si="7"/>
        <v>-306464.15105833323</v>
      </c>
      <c r="L25" s="84">
        <f t="shared" si="8"/>
        <v>24905.862741666671</v>
      </c>
    </row>
    <row r="26" spans="1:12">
      <c r="A26" s="88">
        <v>43100</v>
      </c>
      <c r="B26" s="95">
        <f t="shared" si="0"/>
        <v>14225710.219999999</v>
      </c>
      <c r="C26" s="87">
        <f>Lead!B17</f>
        <v>14225710.219999999</v>
      </c>
      <c r="D26" s="87">
        <f t="shared" si="1"/>
        <v>197579.3086111111</v>
      </c>
      <c r="E26" s="86">
        <f>Lead!C17</f>
        <v>79011.953263888878</v>
      </c>
      <c r="F26" s="85">
        <f t="shared" si="2"/>
        <v>-2370951.7033333331</v>
      </c>
      <c r="G26" s="86">
        <f t="shared" si="3"/>
        <v>-793031.24770833331</v>
      </c>
      <c r="H26" s="85">
        <f t="shared" si="4"/>
        <v>11854758.516666666</v>
      </c>
      <c r="I26" s="85">
        <f t="shared" si="5"/>
        <v>13432678.972291665</v>
      </c>
      <c r="J26" s="85">
        <f t="shared" si="6"/>
        <v>1577920.4556249995</v>
      </c>
      <c r="K26" s="85">
        <f t="shared" si="7"/>
        <v>-331363.29568124987</v>
      </c>
      <c r="L26" s="84">
        <f t="shared" si="8"/>
        <v>24899.144622916647</v>
      </c>
    </row>
    <row r="27" spans="1:12">
      <c r="A27" s="88">
        <v>43131</v>
      </c>
      <c r="B27" s="95">
        <f t="shared" si="0"/>
        <v>14225710.219999999</v>
      </c>
      <c r="C27" s="87">
        <f>Lead!B18</f>
        <v>14225710.219999999</v>
      </c>
      <c r="D27" s="87">
        <f t="shared" ref="D27:D38" si="9">$B$26*$C$6/12+(($B$38-$B$26)*$B$6)/12</f>
        <v>2296700.8747222219</v>
      </c>
      <c r="E27" s="217">
        <f>Lead!C18</f>
        <v>356156.80920833326</v>
      </c>
      <c r="F27" s="85">
        <f t="shared" si="2"/>
        <v>-4667652.578055555</v>
      </c>
      <c r="G27" s="86">
        <f t="shared" si="3"/>
        <v>-1149188.0569166667</v>
      </c>
      <c r="H27" s="85">
        <f t="shared" si="4"/>
        <v>9558057.6419444438</v>
      </c>
      <c r="I27" s="85">
        <f t="shared" si="5"/>
        <v>13076522.163083332</v>
      </c>
      <c r="J27" s="85">
        <f t="shared" si="6"/>
        <v>3518464.5211388879</v>
      </c>
      <c r="K27" s="85">
        <f t="shared" si="7"/>
        <v>-738877.54943916644</v>
      </c>
      <c r="L27" s="84">
        <f t="shared" si="8"/>
        <v>407514.25375791657</v>
      </c>
    </row>
    <row r="28" spans="1:12">
      <c r="A28" s="88">
        <v>43159</v>
      </c>
      <c r="B28" s="95">
        <f t="shared" si="0"/>
        <v>14225710.219999999</v>
      </c>
      <c r="C28" s="87">
        <f>Lead!B19</f>
        <v>14225710.219999999</v>
      </c>
      <c r="D28" s="87">
        <f t="shared" si="9"/>
        <v>2296700.8747222219</v>
      </c>
      <c r="E28" s="217">
        <f>Lead!C19</f>
        <v>356156.80920833326</v>
      </c>
      <c r="F28" s="85">
        <f t="shared" si="2"/>
        <v>-6964353.4527777769</v>
      </c>
      <c r="G28" s="86">
        <f t="shared" si="3"/>
        <v>-1505344.8661249999</v>
      </c>
      <c r="H28" s="85">
        <f t="shared" si="4"/>
        <v>7261356.7672222219</v>
      </c>
      <c r="I28" s="85">
        <f t="shared" si="5"/>
        <v>12720365.353874998</v>
      </c>
      <c r="J28" s="85">
        <f t="shared" si="6"/>
        <v>5459008.5866527762</v>
      </c>
      <c r="K28" s="85">
        <f t="shared" si="7"/>
        <v>-1146391.8031970831</v>
      </c>
      <c r="L28" s="84">
        <f t="shared" si="8"/>
        <v>407514.25375791662</v>
      </c>
    </row>
    <row r="29" spans="1:12">
      <c r="A29" s="88">
        <v>43190</v>
      </c>
      <c r="B29" s="95">
        <f t="shared" si="0"/>
        <v>14385367.18</v>
      </c>
      <c r="C29" s="87">
        <f>Lead!B20</f>
        <v>14385367.18</v>
      </c>
      <c r="D29" s="87">
        <f t="shared" si="9"/>
        <v>2296700.8747222219</v>
      </c>
      <c r="E29" s="217">
        <f>Lead!C20</f>
        <v>356156.80920833326</v>
      </c>
      <c r="F29" s="85">
        <f t="shared" si="2"/>
        <v>-9261054.3274999987</v>
      </c>
      <c r="G29" s="86">
        <f t="shared" si="3"/>
        <v>-1861501.6753333332</v>
      </c>
      <c r="H29" s="85">
        <f t="shared" si="4"/>
        <v>5124312.852500001</v>
      </c>
      <c r="I29" s="85">
        <f t="shared" si="5"/>
        <v>12523865.504666667</v>
      </c>
      <c r="J29" s="85">
        <f t="shared" si="6"/>
        <v>7399552.6521666665</v>
      </c>
      <c r="K29" s="85">
        <f t="shared" si="7"/>
        <v>-1553906.0569549999</v>
      </c>
      <c r="L29" s="84">
        <f t="shared" si="8"/>
        <v>407514.25375791686</v>
      </c>
    </row>
    <row r="30" spans="1:12">
      <c r="A30" s="88">
        <v>43220</v>
      </c>
      <c r="B30" s="95">
        <f t="shared" si="0"/>
        <v>18180267.780000001</v>
      </c>
      <c r="C30" s="87">
        <f>Lead!B21</f>
        <v>18180267.780000001</v>
      </c>
      <c r="D30" s="87">
        <f t="shared" si="9"/>
        <v>2296700.8747222219</v>
      </c>
      <c r="E30" s="217">
        <f>Lead!C21</f>
        <v>466005.63031944435</v>
      </c>
      <c r="F30" s="85">
        <f t="shared" si="2"/>
        <v>-11557755.202222221</v>
      </c>
      <c r="G30" s="86">
        <f t="shared" si="3"/>
        <v>-2327507.3056527777</v>
      </c>
      <c r="H30" s="85">
        <f t="shared" si="4"/>
        <v>6622512.5777777806</v>
      </c>
      <c r="I30" s="85">
        <f t="shared" si="5"/>
        <v>15852760.474347223</v>
      </c>
      <c r="J30" s="85">
        <f t="shared" si="6"/>
        <v>9230247.896569442</v>
      </c>
      <c r="K30" s="85">
        <f t="shared" si="7"/>
        <v>-1938352.0582795828</v>
      </c>
      <c r="L30" s="84">
        <f t="shared" si="8"/>
        <v>384446.00132458284</v>
      </c>
    </row>
    <row r="31" spans="1:12">
      <c r="A31" s="88">
        <v>43251</v>
      </c>
      <c r="B31" s="95">
        <f t="shared" si="0"/>
        <v>18180267.780000001</v>
      </c>
      <c r="C31" s="87">
        <f>Lead!B22</f>
        <v>18180267.780000001</v>
      </c>
      <c r="D31" s="87">
        <f t="shared" si="9"/>
        <v>2296700.8747222219</v>
      </c>
      <c r="E31" s="217">
        <f>Lead!C22</f>
        <v>466005.63031944435</v>
      </c>
      <c r="F31" s="85">
        <f t="shared" si="2"/>
        <v>-13854456.076944442</v>
      </c>
      <c r="G31" s="86">
        <f t="shared" si="3"/>
        <v>-2793512.9359722221</v>
      </c>
      <c r="H31" s="85">
        <f t="shared" si="4"/>
        <v>4325811.7030555587</v>
      </c>
      <c r="I31" s="85">
        <f t="shared" si="5"/>
        <v>15386754.84402778</v>
      </c>
      <c r="J31" s="85">
        <f t="shared" si="6"/>
        <v>11060943.140972221</v>
      </c>
      <c r="K31" s="85">
        <f t="shared" si="7"/>
        <v>-2322798.0596041665</v>
      </c>
      <c r="L31" s="84">
        <f t="shared" si="8"/>
        <v>384446.00132458378</v>
      </c>
    </row>
    <row r="32" spans="1:12">
      <c r="A32" s="88">
        <v>43281</v>
      </c>
      <c r="B32" s="95">
        <f t="shared" si="0"/>
        <v>19129030.460000001</v>
      </c>
      <c r="C32" s="87">
        <f>Lead!B23</f>
        <v>19129030.460000001</v>
      </c>
      <c r="D32" s="87">
        <f t="shared" si="9"/>
        <v>2296700.8747222219</v>
      </c>
      <c r="E32" s="217">
        <f>Lead!C23</f>
        <v>487339.37309722212</v>
      </c>
      <c r="F32" s="85">
        <f t="shared" si="2"/>
        <v>-16151156.951666664</v>
      </c>
      <c r="G32" s="86">
        <f t="shared" si="3"/>
        <v>-3280852.3090694444</v>
      </c>
      <c r="H32" s="85">
        <f t="shared" si="4"/>
        <v>2977873.5083333366</v>
      </c>
      <c r="I32" s="85">
        <f t="shared" si="5"/>
        <v>15848178.150930557</v>
      </c>
      <c r="J32" s="85">
        <f t="shared" si="6"/>
        <v>12870304.642597221</v>
      </c>
      <c r="K32" s="85">
        <f t="shared" si="7"/>
        <v>-2702763.9749454162</v>
      </c>
      <c r="L32" s="84">
        <f t="shared" si="8"/>
        <v>379965.91534124967</v>
      </c>
    </row>
    <row r="33" spans="1:17">
      <c r="A33" s="88">
        <v>43312</v>
      </c>
      <c r="B33" s="95">
        <f t="shared" si="0"/>
        <v>19129030.460000001</v>
      </c>
      <c r="C33" s="87">
        <f>Lead!B24</f>
        <v>19129030.460000001</v>
      </c>
      <c r="D33" s="87">
        <f t="shared" si="9"/>
        <v>2296700.8747222219</v>
      </c>
      <c r="E33" s="217">
        <f>Lead!C24</f>
        <v>492360.14920833323</v>
      </c>
      <c r="F33" s="85">
        <f t="shared" si="2"/>
        <v>-18447857.826388888</v>
      </c>
      <c r="G33" s="86">
        <f t="shared" si="3"/>
        <v>-3773212.4582777778</v>
      </c>
      <c r="H33" s="85">
        <f t="shared" si="4"/>
        <v>681172.63361111283</v>
      </c>
      <c r="I33" s="85">
        <f t="shared" si="5"/>
        <v>15355818.001722224</v>
      </c>
      <c r="J33" s="85">
        <f t="shared" si="6"/>
        <v>14674645.368111111</v>
      </c>
      <c r="K33" s="85">
        <f t="shared" si="7"/>
        <v>-3081675.5273033334</v>
      </c>
      <c r="L33" s="84">
        <f t="shared" si="8"/>
        <v>378911.55235791719</v>
      </c>
    </row>
    <row r="34" spans="1:17">
      <c r="A34" s="88">
        <v>43343</v>
      </c>
      <c r="B34" s="95">
        <f t="shared" si="0"/>
        <v>19129030.460000001</v>
      </c>
      <c r="C34" s="87">
        <f>Lead!B25</f>
        <v>19129030.460000001</v>
      </c>
      <c r="D34" s="87">
        <f t="shared" si="9"/>
        <v>2296700.8747222219</v>
      </c>
      <c r="E34" s="217">
        <f>Lead!C25</f>
        <v>492360.14920833323</v>
      </c>
      <c r="F34" s="85">
        <f t="shared" si="2"/>
        <v>-20744558.701111108</v>
      </c>
      <c r="G34" s="86">
        <f t="shared" si="3"/>
        <v>-4265572.6074861111</v>
      </c>
      <c r="H34" s="85">
        <f t="shared" si="4"/>
        <v>-1615528.2411111072</v>
      </c>
      <c r="I34" s="85">
        <f t="shared" si="5"/>
        <v>14863457.852513891</v>
      </c>
      <c r="J34" s="85">
        <f t="shared" si="6"/>
        <v>16478986.093624998</v>
      </c>
      <c r="K34" s="85">
        <f t="shared" si="7"/>
        <v>-3460587.0796612496</v>
      </c>
      <c r="L34" s="84">
        <f t="shared" si="8"/>
        <v>378911.55235791625</v>
      </c>
      <c r="O34" s="73"/>
    </row>
    <row r="35" spans="1:17">
      <c r="A35" s="88">
        <v>43373</v>
      </c>
      <c r="B35" s="95">
        <f t="shared" si="0"/>
        <v>21840583.530000001</v>
      </c>
      <c r="C35" s="87">
        <f>Lead!B26</f>
        <v>21840583.530000001</v>
      </c>
      <c r="D35" s="87">
        <f t="shared" si="9"/>
        <v>2296700.8747222219</v>
      </c>
      <c r="E35" s="217">
        <f>Lead!C26</f>
        <v>492360.14920833323</v>
      </c>
      <c r="F35" s="85">
        <f t="shared" si="2"/>
        <v>-23041259.575833328</v>
      </c>
      <c r="G35" s="86">
        <f t="shared" si="3"/>
        <v>-4757932.7566944445</v>
      </c>
      <c r="H35" s="85">
        <f t="shared" si="4"/>
        <v>-1200676.0458333269</v>
      </c>
      <c r="I35" s="85">
        <f t="shared" si="5"/>
        <v>17082650.773305558</v>
      </c>
      <c r="J35" s="85">
        <f t="shared" si="6"/>
        <v>18283326.819138885</v>
      </c>
      <c r="K35" s="85">
        <f t="shared" si="7"/>
        <v>-3839498.6320191654</v>
      </c>
      <c r="L35" s="84">
        <f t="shared" si="8"/>
        <v>378911.55235791579</v>
      </c>
    </row>
    <row r="36" spans="1:17">
      <c r="A36" s="88">
        <v>43404</v>
      </c>
      <c r="B36" s="95">
        <f t="shared" si="0"/>
        <v>139767461.56999999</v>
      </c>
      <c r="C36" s="87">
        <f>Lead!B27</f>
        <v>139767461.56999999</v>
      </c>
      <c r="D36" s="87">
        <f t="shared" si="9"/>
        <v>2296700.8747222219</v>
      </c>
      <c r="E36" s="217">
        <f>Lead!C27</f>
        <v>1491731.8160972225</v>
      </c>
      <c r="F36" s="85">
        <f t="shared" si="2"/>
        <v>-25337960.450555548</v>
      </c>
      <c r="G36" s="86">
        <f t="shared" si="3"/>
        <v>-6249664.5727916667</v>
      </c>
      <c r="H36" s="85">
        <f t="shared" si="4"/>
        <v>114429501.11944444</v>
      </c>
      <c r="I36" s="85">
        <f t="shared" si="5"/>
        <v>133517796.99720833</v>
      </c>
      <c r="J36" s="85">
        <f t="shared" si="6"/>
        <v>19088295.877763882</v>
      </c>
      <c r="K36" s="85">
        <f t="shared" si="7"/>
        <v>-4008542.1343304152</v>
      </c>
      <c r="L36" s="84">
        <f t="shared" si="8"/>
        <v>169043.50231124973</v>
      </c>
    </row>
    <row r="37" spans="1:17">
      <c r="A37" s="88">
        <v>43434</v>
      </c>
      <c r="B37" s="95">
        <f t="shared" si="0"/>
        <v>139767461.56999999</v>
      </c>
      <c r="C37" s="87">
        <f>Lead!B28</f>
        <v>139767461.56999999</v>
      </c>
      <c r="D37" s="87">
        <f t="shared" si="9"/>
        <v>2296700.8747222219</v>
      </c>
      <c r="E37" s="217">
        <f>Lead!C28</f>
        <v>2031844.2540099213</v>
      </c>
      <c r="F37" s="85">
        <f t="shared" si="2"/>
        <v>-27634661.325277768</v>
      </c>
      <c r="G37" s="86">
        <f t="shared" si="3"/>
        <v>-8281508.8268015878</v>
      </c>
      <c r="H37" s="85">
        <f t="shared" si="4"/>
        <v>112132800.24472222</v>
      </c>
      <c r="I37" s="85">
        <f t="shared" si="5"/>
        <v>131485952.74319841</v>
      </c>
      <c r="J37" s="85">
        <f t="shared" si="6"/>
        <v>19353152.498476192</v>
      </c>
      <c r="K37" s="85">
        <f t="shared" si="7"/>
        <v>-4064162.0246800003</v>
      </c>
      <c r="L37" s="84">
        <f t="shared" si="8"/>
        <v>55619.890349585097</v>
      </c>
    </row>
    <row r="38" spans="1:17">
      <c r="A38" s="256">
        <v>43465</v>
      </c>
      <c r="B38" s="257">
        <f t="shared" si="0"/>
        <v>151136752.75999999</v>
      </c>
      <c r="C38" s="258">
        <f>Lead!B29</f>
        <v>151136752.75999999</v>
      </c>
      <c r="D38" s="258">
        <f t="shared" si="9"/>
        <v>2296700.8747222219</v>
      </c>
      <c r="E38" s="257">
        <f>Lead!C29</f>
        <v>2254729.582065478</v>
      </c>
      <c r="F38" s="257">
        <f t="shared" si="2"/>
        <v>-29931362.199999988</v>
      </c>
      <c r="G38" s="258">
        <f t="shared" si="3"/>
        <v>-10536238.408867065</v>
      </c>
      <c r="H38" s="257">
        <f t="shared" si="4"/>
        <v>121205390.56</v>
      </c>
      <c r="I38" s="257">
        <f t="shared" si="5"/>
        <v>140600514.35113293</v>
      </c>
      <c r="J38" s="257">
        <f t="shared" si="6"/>
        <v>19395123.791132927</v>
      </c>
      <c r="K38" s="257">
        <f t="shared" si="7"/>
        <v>-4072975.9961379147</v>
      </c>
      <c r="L38" s="259">
        <f t="shared" si="8"/>
        <v>8813.9714579144493</v>
      </c>
      <c r="M38" s="410"/>
      <c r="N38" s="411">
        <f>+K38+I38</f>
        <v>136527538.35499501</v>
      </c>
      <c r="O38" s="410" t="s">
        <v>398</v>
      </c>
      <c r="P38" s="410"/>
      <c r="Q38" s="410"/>
    </row>
    <row r="39" spans="1:17" ht="15">
      <c r="A39" s="88">
        <v>43496</v>
      </c>
      <c r="B39" s="95">
        <f t="shared" si="0"/>
        <v>151136752.75999999</v>
      </c>
      <c r="C39" s="87">
        <f>Lead!B30</f>
        <v>151136752.75999999</v>
      </c>
      <c r="D39" s="87">
        <f t="shared" ref="D39:D50" si="10">$B$26*$D$6/12+(($B$38-$B$26)*$C$6)/12+(($B$50-$B$38)*$B$6)/12</f>
        <v>4649064.1431944435</v>
      </c>
      <c r="E39" s="86">
        <f>Lead!C30</f>
        <v>2347657.898176589</v>
      </c>
      <c r="F39" s="85">
        <f t="shared" si="2"/>
        <v>-34580426.343194433</v>
      </c>
      <c r="G39" s="86">
        <f t="shared" si="3"/>
        <v>-12883896.307043653</v>
      </c>
      <c r="H39" s="85">
        <f t="shared" si="4"/>
        <v>116556326.41680557</v>
      </c>
      <c r="I39" s="85">
        <f t="shared" si="5"/>
        <v>138252856.45295635</v>
      </c>
      <c r="J39" s="85">
        <f t="shared" si="6"/>
        <v>21696530.036150783</v>
      </c>
      <c r="K39" s="85">
        <f t="shared" si="7"/>
        <v>-4556271.3075916646</v>
      </c>
      <c r="L39" s="84">
        <f t="shared" si="8"/>
        <v>483295.31145374989</v>
      </c>
      <c r="N39" s="96"/>
      <c r="O39"/>
    </row>
    <row r="40" spans="1:17">
      <c r="A40" s="88">
        <v>43524</v>
      </c>
      <c r="B40" s="95">
        <f t="shared" si="0"/>
        <v>168867510.00999999</v>
      </c>
      <c r="C40" s="87">
        <f>Lead!B31</f>
        <v>168867510.00999999</v>
      </c>
      <c r="D40" s="87">
        <f t="shared" si="10"/>
        <v>4649064.1431944435</v>
      </c>
      <c r="E40" s="86">
        <f>Lead!C31</f>
        <v>2444505.1820472558</v>
      </c>
      <c r="F40" s="85">
        <f t="shared" si="2"/>
        <v>-39229490.486388877</v>
      </c>
      <c r="G40" s="86">
        <f t="shared" si="3"/>
        <v>-15328401.489090908</v>
      </c>
      <c r="H40" s="85">
        <f t="shared" si="4"/>
        <v>129638019.52361111</v>
      </c>
      <c r="I40" s="85">
        <f t="shared" si="5"/>
        <v>153539108.52090907</v>
      </c>
      <c r="J40" s="85">
        <f t="shared" si="6"/>
        <v>23901088.997297958</v>
      </c>
      <c r="K40" s="85">
        <f t="shared" si="7"/>
        <v>-5019228.6894325707</v>
      </c>
      <c r="L40" s="84">
        <f t="shared" si="8"/>
        <v>462957.38184090611</v>
      </c>
    </row>
    <row r="41" spans="1:17">
      <c r="A41" s="88">
        <v>43555</v>
      </c>
      <c r="B41" s="95">
        <f t="shared" si="0"/>
        <v>181906865.54999998</v>
      </c>
      <c r="C41" s="87">
        <f>Lead!B32</f>
        <v>181906865.54999998</v>
      </c>
      <c r="D41" s="87">
        <f t="shared" si="10"/>
        <v>4649064.1431944435</v>
      </c>
      <c r="E41" s="86">
        <f>Lead!C32</f>
        <v>2615378.9388239849</v>
      </c>
      <c r="F41" s="85">
        <f t="shared" si="2"/>
        <v>-43878554.629583322</v>
      </c>
      <c r="G41" s="86">
        <f t="shared" si="3"/>
        <v>-17943780.427914895</v>
      </c>
      <c r="H41" s="85">
        <f t="shared" si="4"/>
        <v>138028310.92041665</v>
      </c>
      <c r="I41" s="85">
        <f t="shared" si="5"/>
        <v>163963085.12208509</v>
      </c>
      <c r="J41" s="85">
        <f t="shared" si="6"/>
        <v>25934774.201668441</v>
      </c>
      <c r="K41" s="85">
        <f t="shared" si="7"/>
        <v>-5446302.5823503723</v>
      </c>
      <c r="L41" s="84">
        <f t="shared" si="8"/>
        <v>427073.89291780163</v>
      </c>
    </row>
    <row r="42" spans="1:17" s="82" customFormat="1">
      <c r="A42" s="88">
        <v>43585</v>
      </c>
      <c r="B42" s="95">
        <f t="shared" si="0"/>
        <v>182772865.54999998</v>
      </c>
      <c r="C42" s="87">
        <f>Lead!B33</f>
        <v>182772865.54999998</v>
      </c>
      <c r="D42" s="87">
        <f t="shared" si="10"/>
        <v>4649064.1431944435</v>
      </c>
      <c r="E42" s="86">
        <f>Lead!C33</f>
        <v>2977583.2593795406</v>
      </c>
      <c r="F42" s="85">
        <f t="shared" si="2"/>
        <v>-48527618.772777766</v>
      </c>
      <c r="G42" s="86">
        <f t="shared" si="3"/>
        <v>-20921363.687294435</v>
      </c>
      <c r="H42" s="85">
        <f t="shared" si="4"/>
        <v>134245246.77722222</v>
      </c>
      <c r="I42" s="85">
        <f t="shared" si="5"/>
        <v>161851501.86270556</v>
      </c>
      <c r="J42" s="85">
        <f t="shared" si="6"/>
        <v>27606255.085483342</v>
      </c>
      <c r="K42" s="85">
        <f t="shared" si="7"/>
        <v>-5797313.5679515013</v>
      </c>
      <c r="L42" s="84">
        <f t="shared" si="8"/>
        <v>351010.98560112901</v>
      </c>
      <c r="N42" s="71"/>
      <c r="O42" s="71"/>
    </row>
    <row r="43" spans="1:17" s="82" customFormat="1">
      <c r="A43" s="88">
        <v>43616</v>
      </c>
      <c r="B43" s="95">
        <f t="shared" si="0"/>
        <v>182772865.54999998</v>
      </c>
      <c r="C43" s="87">
        <f>Lead!B34</f>
        <v>182772865.54999998</v>
      </c>
      <c r="D43" s="87">
        <f t="shared" si="10"/>
        <v>4649064.1431944435</v>
      </c>
      <c r="E43" s="86">
        <f>Lead!C34</f>
        <v>3001638.8149350961</v>
      </c>
      <c r="F43" s="85">
        <f t="shared" si="2"/>
        <v>-53176682.91597221</v>
      </c>
      <c r="G43" s="86">
        <f t="shared" si="3"/>
        <v>-23923002.50222953</v>
      </c>
      <c r="H43" s="85">
        <f t="shared" si="4"/>
        <v>129596182.63402778</v>
      </c>
      <c r="I43" s="85">
        <f t="shared" si="5"/>
        <v>158849863.04777044</v>
      </c>
      <c r="J43" s="85">
        <f t="shared" si="6"/>
        <v>29253680.413742661</v>
      </c>
      <c r="K43" s="85">
        <f t="shared" si="7"/>
        <v>-6143272.8868859587</v>
      </c>
      <c r="L43" s="84">
        <f t="shared" si="8"/>
        <v>345959.31893445738</v>
      </c>
      <c r="M43" s="94"/>
      <c r="N43" s="71"/>
      <c r="O43" s="71"/>
    </row>
    <row r="44" spans="1:17" s="82" customFormat="1">
      <c r="A44" s="93">
        <v>43646</v>
      </c>
      <c r="B44" s="91">
        <f t="shared" si="0"/>
        <v>183595865.54999998</v>
      </c>
      <c r="C44" s="91">
        <f>Lead!B35</f>
        <v>183595865.54999998</v>
      </c>
      <c r="D44" s="92">
        <f t="shared" si="10"/>
        <v>4649064.1431944435</v>
      </c>
      <c r="E44" s="92">
        <f>Lead!C35</f>
        <v>3008497.1482684296</v>
      </c>
      <c r="F44" s="91">
        <f t="shared" si="2"/>
        <v>-57825747.059166655</v>
      </c>
      <c r="G44" s="92">
        <f t="shared" si="3"/>
        <v>-26931499.650497958</v>
      </c>
      <c r="H44" s="91">
        <f t="shared" si="4"/>
        <v>125770118.49083333</v>
      </c>
      <c r="I44" s="91">
        <f t="shared" si="5"/>
        <v>156664365.89950204</v>
      </c>
      <c r="J44" s="91">
        <f t="shared" si="6"/>
        <v>30894247.408668712</v>
      </c>
      <c r="K44" s="91">
        <f t="shared" si="7"/>
        <v>-6487791.9558204291</v>
      </c>
      <c r="L44" s="90">
        <f t="shared" si="8"/>
        <v>344519.06893447042</v>
      </c>
      <c r="M44" s="83"/>
      <c r="N44" s="71"/>
      <c r="O44" s="71"/>
    </row>
    <row r="45" spans="1:17" s="82" customFormat="1" outlineLevel="1">
      <c r="A45" s="88">
        <v>43677</v>
      </c>
      <c r="B45" s="85">
        <f t="shared" ref="B45:B50" si="11">B44</f>
        <v>183595865.54999998</v>
      </c>
      <c r="C45" s="85">
        <f>Lead!B36</f>
        <v>183595865.54999998</v>
      </c>
      <c r="D45" s="87">
        <f t="shared" si="10"/>
        <v>4649064.1431944435</v>
      </c>
      <c r="E45" s="86">
        <f>Lead!C36</f>
        <v>3008497.1482684296</v>
      </c>
      <c r="F45" s="85">
        <f t="shared" si="2"/>
        <v>-62474811.202361099</v>
      </c>
      <c r="G45" s="86">
        <f t="shared" si="3"/>
        <v>-29939996.798766389</v>
      </c>
      <c r="H45" s="85">
        <f t="shared" si="4"/>
        <v>121121054.34763888</v>
      </c>
      <c r="I45" s="85">
        <f t="shared" si="5"/>
        <v>153655868.75123358</v>
      </c>
      <c r="J45" s="85">
        <f t="shared" si="6"/>
        <v>32534814.403594702</v>
      </c>
      <c r="K45" s="85">
        <f t="shared" si="7"/>
        <v>-6832311.0247548874</v>
      </c>
      <c r="L45" s="84">
        <f t="shared" si="8"/>
        <v>344519.06893445831</v>
      </c>
      <c r="M45" s="83"/>
      <c r="N45" s="71"/>
      <c r="O45" s="71"/>
    </row>
    <row r="46" spans="1:17" s="82" customFormat="1" outlineLevel="1">
      <c r="A46" s="88">
        <v>43708</v>
      </c>
      <c r="B46" s="85">
        <f t="shared" si="11"/>
        <v>183595865.54999998</v>
      </c>
      <c r="C46" s="85">
        <f>Lead!B37</f>
        <v>183595865.54999998</v>
      </c>
      <c r="D46" s="87">
        <f t="shared" si="10"/>
        <v>4649064.1431944435</v>
      </c>
      <c r="E46" s="86">
        <f>Lead!C37</f>
        <v>3008497.1482684296</v>
      </c>
      <c r="F46" s="85">
        <f t="shared" si="2"/>
        <v>-67123875.345555544</v>
      </c>
      <c r="G46" s="86">
        <f t="shared" si="3"/>
        <v>-32948493.947034821</v>
      </c>
      <c r="H46" s="85">
        <f t="shared" si="4"/>
        <v>116471990.20444444</v>
      </c>
      <c r="I46" s="85">
        <f t="shared" si="5"/>
        <v>150647371.60296518</v>
      </c>
      <c r="J46" s="85">
        <f t="shared" si="6"/>
        <v>34175381.398520738</v>
      </c>
      <c r="K46" s="85">
        <f t="shared" si="7"/>
        <v>-7176830.0936893551</v>
      </c>
      <c r="L46" s="84">
        <f t="shared" si="8"/>
        <v>344519.06893446762</v>
      </c>
      <c r="M46" s="83"/>
      <c r="N46" s="89"/>
      <c r="O46" s="71"/>
    </row>
    <row r="47" spans="1:17" s="82" customFormat="1" outlineLevel="1">
      <c r="A47" s="88">
        <v>43738</v>
      </c>
      <c r="B47" s="85">
        <f t="shared" si="11"/>
        <v>183595865.54999998</v>
      </c>
      <c r="C47" s="85">
        <f>Lead!B38</f>
        <v>183595865.54999998</v>
      </c>
      <c r="D47" s="87">
        <f t="shared" si="10"/>
        <v>4649064.1431944435</v>
      </c>
      <c r="E47" s="86">
        <f>Lead!C38</f>
        <v>3008497.1482684296</v>
      </c>
      <c r="F47" s="85">
        <f t="shared" si="2"/>
        <v>-71772939.488749981</v>
      </c>
      <c r="G47" s="86">
        <f t="shared" si="3"/>
        <v>-35956991.095303252</v>
      </c>
      <c r="H47" s="85">
        <f t="shared" si="4"/>
        <v>111822926.06125</v>
      </c>
      <c r="I47" s="85">
        <f t="shared" si="5"/>
        <v>147638874.45469671</v>
      </c>
      <c r="J47" s="85">
        <f t="shared" si="6"/>
        <v>35815948.393446714</v>
      </c>
      <c r="K47" s="85">
        <f t="shared" si="7"/>
        <v>-7521349.1626238097</v>
      </c>
      <c r="L47" s="84">
        <f t="shared" si="8"/>
        <v>344519.06893445458</v>
      </c>
      <c r="M47" s="83"/>
      <c r="N47" s="71"/>
      <c r="O47" s="71"/>
    </row>
    <row r="48" spans="1:17" s="82" customFormat="1" outlineLevel="1">
      <c r="A48" s="88">
        <v>43769</v>
      </c>
      <c r="B48" s="85">
        <f t="shared" si="11"/>
        <v>183595865.54999998</v>
      </c>
      <c r="C48" s="85">
        <f>Lead!B39</f>
        <v>183595865.54999998</v>
      </c>
      <c r="D48" s="87">
        <f t="shared" si="10"/>
        <v>4649064.1431944435</v>
      </c>
      <c r="E48" s="86">
        <f>Lead!C39</f>
        <v>3008497.1482684296</v>
      </c>
      <c r="F48" s="85">
        <f t="shared" si="2"/>
        <v>-76422003.631944418</v>
      </c>
      <c r="G48" s="86">
        <f t="shared" si="3"/>
        <v>-38965488.243571684</v>
      </c>
      <c r="H48" s="85">
        <f t="shared" si="4"/>
        <v>107173861.91805556</v>
      </c>
      <c r="I48" s="85">
        <f t="shared" si="5"/>
        <v>144630377.30642831</v>
      </c>
      <c r="J48" s="85">
        <f t="shared" si="6"/>
        <v>37456515.388372749</v>
      </c>
      <c r="K48" s="85">
        <f t="shared" si="7"/>
        <v>-7865868.2315582773</v>
      </c>
      <c r="L48" s="84">
        <f t="shared" si="8"/>
        <v>344519.06893446762</v>
      </c>
      <c r="M48" s="83"/>
      <c r="N48" s="71"/>
      <c r="O48" s="71"/>
    </row>
    <row r="49" spans="1:17" s="82" customFormat="1" outlineLevel="1">
      <c r="A49" s="88">
        <v>43799</v>
      </c>
      <c r="B49" s="85">
        <f t="shared" si="11"/>
        <v>183595865.54999998</v>
      </c>
      <c r="C49" s="85">
        <f>Lead!B40</f>
        <v>183595865.54999998</v>
      </c>
      <c r="D49" s="87">
        <f t="shared" si="10"/>
        <v>4649064.1431944435</v>
      </c>
      <c r="E49" s="86">
        <f>Lead!C40</f>
        <v>3008497.1482684296</v>
      </c>
      <c r="F49" s="85">
        <f t="shared" si="2"/>
        <v>-81071067.775138855</v>
      </c>
      <c r="G49" s="86">
        <f t="shared" si="3"/>
        <v>-41973985.391840115</v>
      </c>
      <c r="H49" s="85">
        <f t="shared" si="4"/>
        <v>102524797.77486113</v>
      </c>
      <c r="I49" s="85">
        <f t="shared" si="5"/>
        <v>141621880.15815985</v>
      </c>
      <c r="J49" s="85">
        <f t="shared" si="6"/>
        <v>39097082.383298725</v>
      </c>
      <c r="K49" s="85">
        <f t="shared" si="7"/>
        <v>-8210387.3004927319</v>
      </c>
      <c r="L49" s="84">
        <f t="shared" si="8"/>
        <v>344519.06893445458</v>
      </c>
      <c r="M49" s="83"/>
      <c r="N49" s="71"/>
      <c r="O49" s="71"/>
    </row>
    <row r="50" spans="1:17" s="82" customFormat="1" outlineLevel="1">
      <c r="A50" s="88">
        <v>43830</v>
      </c>
      <c r="B50" s="85">
        <f t="shared" si="11"/>
        <v>183595865.54999998</v>
      </c>
      <c r="C50" s="85">
        <f>Lead!B41</f>
        <v>183595865.54999998</v>
      </c>
      <c r="D50" s="87">
        <f t="shared" si="10"/>
        <v>4649064.1431944435</v>
      </c>
      <c r="E50" s="86">
        <f>Lead!C41</f>
        <v>3008497.1482684296</v>
      </c>
      <c r="F50" s="85">
        <f t="shared" si="2"/>
        <v>-85720131.918333292</v>
      </c>
      <c r="G50" s="86">
        <f t="shared" si="3"/>
        <v>-44982482.540108547</v>
      </c>
      <c r="H50" s="85">
        <f t="shared" si="4"/>
        <v>97875733.63166669</v>
      </c>
      <c r="I50" s="85">
        <f t="shared" si="5"/>
        <v>138613383.00989145</v>
      </c>
      <c r="J50" s="85">
        <f t="shared" si="6"/>
        <v>40737649.37822476</v>
      </c>
      <c r="K50" s="85">
        <f t="shared" si="7"/>
        <v>-8554906.3694271985</v>
      </c>
      <c r="L50" s="84">
        <f t="shared" si="8"/>
        <v>344519.06893446669</v>
      </c>
      <c r="M50" s="83"/>
      <c r="N50" s="71"/>
      <c r="O50" s="71"/>
    </row>
    <row r="51" spans="1:17" ht="15">
      <c r="A51"/>
      <c r="B51"/>
      <c r="C51"/>
      <c r="D51"/>
      <c r="E51"/>
      <c r="F51"/>
      <c r="G51"/>
      <c r="H51"/>
      <c r="I51"/>
      <c r="J51"/>
      <c r="K51"/>
      <c r="L51"/>
      <c r="M51" s="80"/>
    </row>
    <row r="52" spans="1:17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7">
      <c r="A53" s="80">
        <v>2017</v>
      </c>
      <c r="B53" s="80"/>
      <c r="C53" s="81">
        <f>AVERAGE(C15:C26)</f>
        <v>3479921.9499999997</v>
      </c>
      <c r="D53" s="81"/>
      <c r="E53" s="81">
        <f>SUM(E15:E26)</f>
        <v>793031.24770833331</v>
      </c>
      <c r="F53" s="80"/>
      <c r="G53" s="81">
        <f>AVERAGE(G15:G26)</f>
        <v>-371759.81251736119</v>
      </c>
      <c r="H53" s="80"/>
      <c r="I53" s="80"/>
      <c r="J53" s="80"/>
      <c r="K53" s="81">
        <f>AVERAGE(K15:K26)</f>
        <v>-191626.19562552078</v>
      </c>
      <c r="L53" s="81">
        <f>SUM(L15:L26)</f>
        <v>331363.29568124987</v>
      </c>
      <c r="M53" s="80"/>
    </row>
    <row r="54" spans="1:17">
      <c r="A54" s="408">
        <v>2018</v>
      </c>
      <c r="B54" s="408"/>
      <c r="C54" s="409">
        <f>AVERAGE(C27:C38)</f>
        <v>49091389.499166667</v>
      </c>
      <c r="D54" s="409"/>
      <c r="E54" s="409">
        <f>SUM(E27:E38)</f>
        <v>9743207.1611587331</v>
      </c>
      <c r="F54" s="408"/>
      <c r="G54" s="409">
        <f>AVERAGE(G27:G38)</f>
        <v>-4231836.3983323416</v>
      </c>
      <c r="H54" s="408"/>
      <c r="I54" s="408"/>
      <c r="J54" s="408"/>
      <c r="K54" s="409">
        <f>AVERAGE(K27:K38)</f>
        <v>-2744210.9080460411</v>
      </c>
      <c r="L54" s="409">
        <f>SUM(L27:L38)</f>
        <v>3741612.7004566649</v>
      </c>
      <c r="M54" s="408"/>
      <c r="N54" s="409">
        <f>+C54+G54+K54</f>
        <v>42115342.192788281</v>
      </c>
      <c r="O54" s="410" t="s">
        <v>399</v>
      </c>
      <c r="P54" s="410"/>
      <c r="Q54" s="410"/>
    </row>
    <row r="55" spans="1:17">
      <c r="A55" s="71">
        <v>2019</v>
      </c>
      <c r="C55" s="73">
        <f>AVERAGE(C39:C50)</f>
        <v>179385659.85583329</v>
      </c>
      <c r="D55" s="73"/>
      <c r="E55" s="73">
        <f>SUM(E39:E50)</f>
        <v>34446244.131241478</v>
      </c>
      <c r="G55" s="73">
        <f>AVERAGE(G39:G50)</f>
        <v>-28558281.840058014</v>
      </c>
      <c r="K55" s="73">
        <f>AVERAGE(K39:K50)</f>
        <v>-6634319.4310482293</v>
      </c>
      <c r="L55" s="73">
        <f>SUM(L39:L50)</f>
        <v>4481930.3732892834</v>
      </c>
    </row>
    <row r="57" spans="1:17">
      <c r="A57" s="71" t="s">
        <v>200</v>
      </c>
      <c r="B57" s="71" t="s">
        <v>199</v>
      </c>
    </row>
    <row r="58" spans="1:17">
      <c r="A58" s="71">
        <f>A53</f>
        <v>2017</v>
      </c>
      <c r="B58" s="79">
        <v>0.66190000000000004</v>
      </c>
      <c r="C58" s="75">
        <f>C53*$B58</f>
        <v>2303360.338705</v>
      </c>
      <c r="D58" s="75"/>
      <c r="E58" s="75">
        <f>E53*$B58</f>
        <v>524907.38285814587</v>
      </c>
      <c r="F58" s="75"/>
      <c r="G58" s="75">
        <f>G53*$B58</f>
        <v>-246067.8199052414</v>
      </c>
      <c r="H58" s="75"/>
      <c r="I58" s="75"/>
      <c r="J58" s="75"/>
      <c r="K58" s="75">
        <f t="shared" ref="K58:L60" si="12">K53*$B58</f>
        <v>-126837.37888453221</v>
      </c>
      <c r="L58" s="75">
        <f t="shared" si="12"/>
        <v>219329.36541141931</v>
      </c>
    </row>
    <row r="59" spans="1:17">
      <c r="A59" s="71">
        <f>A54</f>
        <v>2018</v>
      </c>
      <c r="B59" s="79">
        <v>0.66190000000000004</v>
      </c>
      <c r="C59" s="75">
        <f>C54*$B59</f>
        <v>32493590.70949842</v>
      </c>
      <c r="D59" s="75"/>
      <c r="E59" s="75">
        <f>E54*$B59</f>
        <v>6449028.8199709654</v>
      </c>
      <c r="F59" s="75"/>
      <c r="G59" s="75">
        <f>G54*$B59</f>
        <v>-2801052.512056177</v>
      </c>
      <c r="H59" s="75"/>
      <c r="I59" s="75"/>
      <c r="J59" s="75"/>
      <c r="K59" s="75">
        <f t="shared" si="12"/>
        <v>-1816393.2000356747</v>
      </c>
      <c r="L59" s="75">
        <f t="shared" si="12"/>
        <v>2476573.4464322669</v>
      </c>
    </row>
    <row r="60" spans="1:17">
      <c r="A60" s="71">
        <f>A55</f>
        <v>2019</v>
      </c>
      <c r="B60" s="79">
        <v>0.66190000000000004</v>
      </c>
      <c r="C60" s="75">
        <f>C55*$B60</f>
        <v>118735368.25857607</v>
      </c>
      <c r="D60" s="75"/>
      <c r="E60" s="75">
        <f>E55*$B60</f>
        <v>22799968.990468737</v>
      </c>
      <c r="F60" s="75"/>
      <c r="G60" s="75">
        <f>G55*$B60</f>
        <v>-18902726.749934401</v>
      </c>
      <c r="H60" s="75"/>
      <c r="I60" s="75"/>
      <c r="J60" s="75"/>
      <c r="K60" s="75">
        <f t="shared" si="12"/>
        <v>-4391256.0314108236</v>
      </c>
      <c r="L60" s="75">
        <f t="shared" si="12"/>
        <v>2966589.7140801768</v>
      </c>
    </row>
    <row r="61" spans="1:17"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7">
      <c r="A62" s="71" t="s">
        <v>198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7">
      <c r="A63" s="71">
        <f>A58</f>
        <v>2017</v>
      </c>
      <c r="B63" s="79">
        <f>1-B58</f>
        <v>0.33809999999999996</v>
      </c>
      <c r="C63" s="75">
        <f>C53*$B63</f>
        <v>1176561.6112949997</v>
      </c>
      <c r="D63" s="75"/>
      <c r="E63" s="75">
        <f>E53*$B63</f>
        <v>268123.86485018744</v>
      </c>
      <c r="F63" s="75"/>
      <c r="G63" s="75">
        <f>G53*$B63</f>
        <v>-125691.99261211981</v>
      </c>
      <c r="H63" s="75"/>
      <c r="I63" s="75"/>
      <c r="J63" s="75"/>
      <c r="K63" s="75">
        <f t="shared" ref="K63:L65" si="13">K53*$B63</f>
        <v>-64788.816740988565</v>
      </c>
      <c r="L63" s="75">
        <f t="shared" si="13"/>
        <v>112033.93026983057</v>
      </c>
    </row>
    <row r="64" spans="1:17">
      <c r="A64" s="71">
        <f>A59</f>
        <v>2018</v>
      </c>
      <c r="B64" s="79">
        <f>1-B59</f>
        <v>0.33809999999999996</v>
      </c>
      <c r="C64" s="75">
        <f>C54*$B64</f>
        <v>16597798.789668249</v>
      </c>
      <c r="D64" s="75"/>
      <c r="E64" s="75">
        <f>E54*$B64</f>
        <v>3294178.3411877672</v>
      </c>
      <c r="F64" s="75"/>
      <c r="G64" s="75">
        <f>G54*$B64</f>
        <v>-1430783.8862761646</v>
      </c>
      <c r="H64" s="75"/>
      <c r="I64" s="75"/>
      <c r="J64" s="75"/>
      <c r="K64" s="75">
        <f t="shared" si="13"/>
        <v>-927817.70801036642</v>
      </c>
      <c r="L64" s="75">
        <f t="shared" si="13"/>
        <v>1265039.2540243983</v>
      </c>
    </row>
    <row r="65" spans="1:12">
      <c r="A65" s="71">
        <f>A60</f>
        <v>2019</v>
      </c>
      <c r="B65" s="79">
        <f>1-B60</f>
        <v>0.33809999999999996</v>
      </c>
      <c r="C65" s="75">
        <f>C55*$B65</f>
        <v>60650291.597257227</v>
      </c>
      <c r="D65" s="75"/>
      <c r="E65" s="75">
        <f>E55*$B65</f>
        <v>11646275.140772741</v>
      </c>
      <c r="F65" s="75"/>
      <c r="G65" s="75">
        <f>G55*$B65</f>
        <v>-9655555.0901236124</v>
      </c>
      <c r="H65" s="75"/>
      <c r="I65" s="75"/>
      <c r="J65" s="75"/>
      <c r="K65" s="75">
        <f t="shared" si="13"/>
        <v>-2243063.3996374062</v>
      </c>
      <c r="L65" s="75">
        <f t="shared" si="13"/>
        <v>1515340.6592091066</v>
      </c>
    </row>
    <row r="66" spans="1:12">
      <c r="D66" s="75"/>
      <c r="E66" s="75"/>
      <c r="F66" s="75"/>
      <c r="G66" s="75"/>
      <c r="H66" s="75"/>
      <c r="I66" s="75"/>
      <c r="J66" s="75"/>
      <c r="K66" s="75"/>
      <c r="L66" s="75"/>
    </row>
    <row r="67" spans="1:12">
      <c r="D67" s="75"/>
      <c r="E67" s="75"/>
      <c r="F67" s="75"/>
      <c r="G67" s="75"/>
      <c r="H67" s="75"/>
      <c r="I67" s="75"/>
      <c r="J67" s="75"/>
      <c r="K67" s="75"/>
      <c r="L67" s="75"/>
    </row>
    <row r="68" spans="1:12">
      <c r="B68" s="78" t="s">
        <v>197</v>
      </c>
      <c r="C68" s="77"/>
    </row>
    <row r="69" spans="1:12">
      <c r="A69" s="76"/>
      <c r="B69" s="75"/>
    </row>
    <row r="70" spans="1:12">
      <c r="B70" s="74">
        <f>B59</f>
        <v>0.66190000000000004</v>
      </c>
      <c r="C70" s="73">
        <f>$C$72*B70</f>
        <v>100037416.65184399</v>
      </c>
      <c r="D70" s="71" t="s">
        <v>196</v>
      </c>
      <c r="G70" s="75"/>
    </row>
    <row r="71" spans="1:12">
      <c r="B71" s="74">
        <f>B64</f>
        <v>0.33809999999999996</v>
      </c>
      <c r="C71" s="73">
        <f>C72-C70</f>
        <v>51099336.108155996</v>
      </c>
      <c r="D71" s="71" t="s">
        <v>195</v>
      </c>
    </row>
    <row r="72" spans="1:12" ht="13.5" thickBot="1">
      <c r="C72" s="72">
        <f>C38</f>
        <v>151136752.75999999</v>
      </c>
      <c r="D72" s="71" t="s">
        <v>194</v>
      </c>
    </row>
    <row r="73" spans="1:12" ht="13.5" thickTop="1"/>
    <row r="75" spans="1:12" ht="15">
      <c r="A75"/>
      <c r="B75"/>
      <c r="C75"/>
      <c r="D75"/>
      <c r="E75"/>
      <c r="F75"/>
    </row>
    <row r="76" spans="1:12" ht="15">
      <c r="A76"/>
      <c r="B76" s="4"/>
      <c r="C76" s="4"/>
      <c r="D76"/>
      <c r="E76" s="4"/>
      <c r="F76" s="4"/>
    </row>
    <row r="77" spans="1:12" ht="15">
      <c r="A77"/>
      <c r="B77" s="4"/>
      <c r="C77" s="4"/>
      <c r="D77"/>
      <c r="E77" s="4"/>
      <c r="F77" s="4"/>
    </row>
    <row r="78" spans="1:12" ht="15">
      <c r="A78"/>
      <c r="B78" s="4"/>
      <c r="C78" s="4"/>
      <c r="D78"/>
      <c r="E78" s="4"/>
      <c r="F78" s="4"/>
    </row>
  </sheetData>
  <pageMargins left="0.25" right="0.25" top="0.25" bottom="0.25" header="0.3" footer="0.3"/>
  <pageSetup scale="2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12" topLeftCell="B41" activePane="bottomRight" state="frozen"/>
      <selection sqref="A1:A3"/>
      <selection pane="topRight" sqref="A1:A3"/>
      <selection pane="bottomLeft" sqref="A1:A3"/>
      <selection pane="bottomRight" activeCell="G69" sqref="G69"/>
    </sheetView>
  </sheetViews>
  <sheetFormatPr defaultColWidth="8.85546875" defaultRowHeight="12.75" outlineLevelRow="1"/>
  <cols>
    <col min="1" max="1" width="31" style="71" customWidth="1"/>
    <col min="2" max="2" width="14.7109375" style="71" customWidth="1"/>
    <col min="3" max="3" width="17.5703125" style="71" customWidth="1"/>
    <col min="4" max="4" width="13.28515625" style="71" customWidth="1"/>
    <col min="5" max="5" width="14.42578125" style="71" customWidth="1"/>
    <col min="6" max="6" width="14.5703125" style="71" customWidth="1"/>
    <col min="7" max="7" width="15.85546875" style="71" customWidth="1"/>
    <col min="8" max="8" width="14.7109375" style="71" customWidth="1"/>
    <col min="9" max="9" width="15.85546875" style="71" customWidth="1"/>
    <col min="10" max="10" width="13.42578125" style="71" customWidth="1"/>
    <col min="11" max="11" width="13.28515625" style="71" customWidth="1"/>
    <col min="12" max="12" width="15" style="71" customWidth="1"/>
    <col min="13" max="13" width="7.28515625" style="71" bestFit="1" customWidth="1"/>
    <col min="14" max="14" width="12.85546875" style="71" bestFit="1" customWidth="1"/>
    <col min="15" max="15" width="8.85546875" style="71"/>
    <col min="16" max="16" width="9.28515625" style="71" bestFit="1" customWidth="1"/>
    <col min="17" max="16384" width="8.85546875" style="71"/>
  </cols>
  <sheetData>
    <row r="1" spans="1:16" s="80" customFormat="1" ht="15">
      <c r="A1" s="150" t="s">
        <v>421</v>
      </c>
      <c r="B1" s="573" t="s">
        <v>431</v>
      </c>
      <c r="C1" s="573"/>
      <c r="D1" s="573"/>
      <c r="E1" s="573"/>
      <c r="F1" s="573"/>
      <c r="G1" s="573"/>
      <c r="J1" s="142"/>
      <c r="K1" s="142"/>
      <c r="L1" s="146"/>
      <c r="M1" s="139"/>
      <c r="N1" s="146"/>
      <c r="O1" s="137"/>
      <c r="P1" s="137"/>
    </row>
    <row r="2" spans="1:16" s="80" customFormat="1">
      <c r="A2" s="150" t="s">
        <v>230</v>
      </c>
      <c r="B2" s="137"/>
      <c r="C2" s="149"/>
      <c r="D2" s="148"/>
      <c r="E2" s="137"/>
      <c r="F2" s="142"/>
      <c r="G2" s="138"/>
      <c r="H2" s="147"/>
      <c r="I2" s="142"/>
      <c r="J2" s="142"/>
      <c r="K2" s="142"/>
      <c r="L2" s="140"/>
      <c r="M2" s="139"/>
      <c r="N2" s="146"/>
      <c r="O2" s="137"/>
      <c r="P2" s="137"/>
    </row>
    <row r="3" spans="1:16" s="80" customFormat="1">
      <c r="A3" s="145"/>
      <c r="B3" s="137"/>
      <c r="C3" s="144"/>
      <c r="D3" s="143"/>
      <c r="E3" s="143"/>
      <c r="F3" s="142"/>
      <c r="G3" s="131"/>
      <c r="H3" s="137"/>
      <c r="I3" s="137"/>
      <c r="J3" s="141"/>
      <c r="K3" s="141"/>
      <c r="L3" s="140"/>
      <c r="M3" s="139"/>
      <c r="N3" s="138"/>
      <c r="O3" s="137"/>
      <c r="P3" s="137"/>
    </row>
    <row r="4" spans="1:16" s="80" customFormat="1" ht="6.6" customHeight="1">
      <c r="A4" s="8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6" s="80" customFormat="1">
      <c r="A5" s="136" t="s">
        <v>229</v>
      </c>
      <c r="B5" s="135">
        <v>2019</v>
      </c>
      <c r="C5" s="135">
        <f>+B5+1</f>
        <v>2020</v>
      </c>
      <c r="D5" s="135">
        <f t="shared" ref="D5:E5" si="0">+C5+1</f>
        <v>2021</v>
      </c>
      <c r="E5" s="135">
        <f t="shared" si="0"/>
        <v>2022</v>
      </c>
      <c r="F5" s="135" t="s">
        <v>228</v>
      </c>
      <c r="G5" s="131"/>
      <c r="H5" s="131"/>
      <c r="I5" s="131"/>
      <c r="J5" s="131"/>
      <c r="K5" s="131"/>
      <c r="L5" s="131"/>
    </row>
    <row r="6" spans="1:16" s="80" customFormat="1">
      <c r="A6" s="134" t="s">
        <v>227</v>
      </c>
      <c r="B6" s="133">
        <v>0.16666666666666666</v>
      </c>
      <c r="C6" s="133">
        <v>0.33333333333333331</v>
      </c>
      <c r="D6" s="133">
        <v>0.33333333333333331</v>
      </c>
      <c r="E6" s="133">
        <v>0.16666666666666666</v>
      </c>
      <c r="F6" s="132">
        <f>B6+C6+D6+E6</f>
        <v>0.99999999999999989</v>
      </c>
      <c r="G6" s="131"/>
      <c r="H6" s="131"/>
      <c r="I6" s="131"/>
      <c r="J6" s="131"/>
      <c r="K6" s="131"/>
      <c r="L6" s="131"/>
    </row>
    <row r="7" spans="1:16" s="80" customFormat="1" ht="7.15" customHeight="1" thickBot="1">
      <c r="A7" s="129"/>
      <c r="B7" s="128"/>
      <c r="C7" s="128"/>
      <c r="D7" s="128"/>
      <c r="E7" s="128"/>
      <c r="F7" s="128"/>
      <c r="G7" s="128"/>
      <c r="H7" s="127"/>
      <c r="I7" s="127"/>
      <c r="J7" s="127"/>
    </row>
    <row r="8" spans="1:16">
      <c r="A8" s="126"/>
      <c r="B8" s="125" t="s">
        <v>226</v>
      </c>
      <c r="C8" s="124"/>
      <c r="D8" s="125" t="s">
        <v>2</v>
      </c>
      <c r="E8" s="124"/>
      <c r="F8" s="125" t="s">
        <v>3</v>
      </c>
      <c r="G8" s="124"/>
      <c r="H8" s="125" t="s">
        <v>225</v>
      </c>
      <c r="I8" s="124"/>
      <c r="J8" s="123"/>
      <c r="K8" s="123"/>
      <c r="L8" s="123" t="s">
        <v>224</v>
      </c>
    </row>
    <row r="9" spans="1:16">
      <c r="A9" s="122"/>
      <c r="B9" s="121"/>
      <c r="C9" s="119"/>
      <c r="D9" s="121"/>
      <c r="E9" s="119"/>
      <c r="F9" s="120"/>
      <c r="G9" s="119"/>
      <c r="H9" s="114"/>
      <c r="I9" s="113"/>
      <c r="J9" s="110" t="s">
        <v>223</v>
      </c>
      <c r="K9" s="118" t="s">
        <v>222</v>
      </c>
      <c r="L9" s="110" t="s">
        <v>221</v>
      </c>
    </row>
    <row r="10" spans="1:16">
      <c r="A10" s="117"/>
      <c r="B10" s="115" t="s">
        <v>217</v>
      </c>
      <c r="C10" s="116" t="s">
        <v>218</v>
      </c>
      <c r="D10" s="115" t="s">
        <v>220</v>
      </c>
      <c r="E10" s="116" t="s">
        <v>219</v>
      </c>
      <c r="F10" s="114" t="s">
        <v>217</v>
      </c>
      <c r="G10" s="113" t="s">
        <v>218</v>
      </c>
      <c r="H10" s="114" t="s">
        <v>217</v>
      </c>
      <c r="I10" s="113" t="s">
        <v>216</v>
      </c>
      <c r="J10" s="112" t="s">
        <v>215</v>
      </c>
      <c r="K10" s="111">
        <v>0.21</v>
      </c>
      <c r="L10" s="110" t="s">
        <v>214</v>
      </c>
    </row>
    <row r="11" spans="1:16">
      <c r="A11" s="117"/>
      <c r="B11" s="115"/>
      <c r="C11" s="116"/>
      <c r="D11" s="115" t="s">
        <v>213</v>
      </c>
      <c r="E11" s="113" t="s">
        <v>212</v>
      </c>
      <c r="F11" s="114" t="s">
        <v>211</v>
      </c>
      <c r="G11" s="113" t="s">
        <v>210</v>
      </c>
      <c r="H11" s="114"/>
      <c r="I11" s="113"/>
      <c r="J11" s="112"/>
      <c r="K11" s="111" t="s">
        <v>209</v>
      </c>
      <c r="L11" s="110" t="s">
        <v>208</v>
      </c>
    </row>
    <row r="12" spans="1:16">
      <c r="A12" s="109" t="s">
        <v>1</v>
      </c>
      <c r="B12" s="108" t="s">
        <v>4</v>
      </c>
      <c r="C12" s="107" t="s">
        <v>5</v>
      </c>
      <c r="D12" s="108"/>
      <c r="E12" s="107" t="s">
        <v>207</v>
      </c>
      <c r="F12" s="106" t="s">
        <v>206</v>
      </c>
      <c r="G12" s="105" t="s">
        <v>205</v>
      </c>
      <c r="H12" s="106" t="s">
        <v>204</v>
      </c>
      <c r="I12" s="105" t="s">
        <v>203</v>
      </c>
      <c r="J12" s="104" t="s">
        <v>202</v>
      </c>
      <c r="K12" s="103">
        <v>0.21</v>
      </c>
      <c r="L12" s="102" t="s">
        <v>201</v>
      </c>
    </row>
    <row r="13" spans="1:16" outlineLevel="1">
      <c r="A13" s="253">
        <v>43465</v>
      </c>
      <c r="B13" s="254">
        <v>0</v>
      </c>
      <c r="C13" s="254">
        <v>0</v>
      </c>
      <c r="D13" s="254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5">
        <v>0</v>
      </c>
    </row>
    <row r="14" spans="1:16" ht="15">
      <c r="A14" s="88">
        <v>43496</v>
      </c>
      <c r="B14" s="95">
        <f>C14</f>
        <v>0</v>
      </c>
      <c r="C14" s="95">
        <v>0</v>
      </c>
      <c r="D14" s="85">
        <f>+C14*$B$6/12</f>
        <v>0</v>
      </c>
      <c r="E14" s="86">
        <v>0</v>
      </c>
      <c r="F14" s="85">
        <f>-D14+F13</f>
        <v>0</v>
      </c>
      <c r="G14" s="86">
        <f>+G13-E14</f>
        <v>0</v>
      </c>
      <c r="H14" s="85">
        <f>B14+F14</f>
        <v>0</v>
      </c>
      <c r="I14" s="85">
        <f t="shared" ref="I14:I18" si="1">C14+G14</f>
        <v>0</v>
      </c>
      <c r="J14" s="85">
        <f t="shared" ref="J14:J55" si="2">I14-H14</f>
        <v>0</v>
      </c>
      <c r="K14" s="85">
        <f t="shared" ref="K14:K66" si="3">-J14*$K$10</f>
        <v>0</v>
      </c>
      <c r="L14" s="84">
        <f t="shared" ref="L14:L66" si="4">-K14+K13</f>
        <v>0</v>
      </c>
      <c r="N14" s="96"/>
      <c r="O14"/>
    </row>
    <row r="15" spans="1:16">
      <c r="A15" s="88">
        <v>43524</v>
      </c>
      <c r="B15" s="95">
        <f t="shared" ref="B15:B16" si="5">C15</f>
        <v>15912578.23</v>
      </c>
      <c r="C15" s="87">
        <v>15912578.23</v>
      </c>
      <c r="D15" s="87">
        <f>+C19*$B$6/11</f>
        <v>491804.7392424242</v>
      </c>
      <c r="E15" s="86">
        <v>244415.48521875055</v>
      </c>
      <c r="F15" s="85">
        <f>-D15+F14</f>
        <v>-491804.7392424242</v>
      </c>
      <c r="G15" s="86">
        <f t="shared" ref="G15:G66" si="6">+G14-E15</f>
        <v>-244415.48521875055</v>
      </c>
      <c r="H15" s="85">
        <f t="shared" ref="H15:H17" si="7">B15+F15</f>
        <v>15420773.490757577</v>
      </c>
      <c r="I15" s="85">
        <f t="shared" si="1"/>
        <v>15668162.74478125</v>
      </c>
      <c r="J15" s="85">
        <f t="shared" si="2"/>
        <v>247389.25402367301</v>
      </c>
      <c r="K15" s="85">
        <f t="shared" si="3"/>
        <v>-51951.743344971328</v>
      </c>
      <c r="L15" s="84">
        <f t="shared" si="4"/>
        <v>51951.743344971328</v>
      </c>
    </row>
    <row r="16" spans="1:16">
      <c r="A16" s="88">
        <v>43555</v>
      </c>
      <c r="B16" s="95">
        <f t="shared" si="5"/>
        <v>30770112.789999999</v>
      </c>
      <c r="C16" s="95">
        <v>30770112.789999999</v>
      </c>
      <c r="D16" s="95">
        <f>+C19*$B$6/11</f>
        <v>491804.7392424242</v>
      </c>
      <c r="E16" s="86">
        <v>629925.36120295175</v>
      </c>
      <c r="F16" s="85">
        <f t="shared" ref="F16:F66" si="8">-D16+F15</f>
        <v>-983609.4784848484</v>
      </c>
      <c r="G16" s="86">
        <f t="shared" si="6"/>
        <v>-874340.8464217023</v>
      </c>
      <c r="H16" s="85">
        <f t="shared" si="7"/>
        <v>29786503.311515152</v>
      </c>
      <c r="I16" s="85">
        <f t="shared" si="1"/>
        <v>29895771.943578295</v>
      </c>
      <c r="J16" s="85">
        <f t="shared" si="2"/>
        <v>109268.63206314296</v>
      </c>
      <c r="K16" s="85">
        <f t="shared" si="3"/>
        <v>-22946.412733260018</v>
      </c>
      <c r="L16" s="84">
        <f t="shared" si="4"/>
        <v>-29005.33061171131</v>
      </c>
    </row>
    <row r="17" spans="1:15" s="82" customFormat="1">
      <c r="A17" s="88">
        <v>43585</v>
      </c>
      <c r="B17" s="95">
        <f>C17</f>
        <v>30770112.789999999</v>
      </c>
      <c r="C17" s="85">
        <v>30770112.789999999</v>
      </c>
      <c r="D17" s="85">
        <f>+C19*$B$6/11</f>
        <v>491804.7392424242</v>
      </c>
      <c r="E17" s="86">
        <v>629925.36120295175</v>
      </c>
      <c r="F17" s="85">
        <f t="shared" si="8"/>
        <v>-1475414.2177272725</v>
      </c>
      <c r="G17" s="86">
        <f t="shared" si="6"/>
        <v>-1504266.2076246541</v>
      </c>
      <c r="H17" s="85">
        <f t="shared" si="7"/>
        <v>29294698.572272725</v>
      </c>
      <c r="I17" s="85">
        <f t="shared" si="1"/>
        <v>29265846.582375344</v>
      </c>
      <c r="J17" s="85">
        <f t="shared" si="2"/>
        <v>-28851.989897381514</v>
      </c>
      <c r="K17" s="85">
        <f t="shared" si="3"/>
        <v>6058.9178784501182</v>
      </c>
      <c r="L17" s="84">
        <f t="shared" si="4"/>
        <v>-29005.330611710138</v>
      </c>
      <c r="N17" s="71"/>
      <c r="O17" s="71"/>
    </row>
    <row r="18" spans="1:15" s="82" customFormat="1">
      <c r="A18" s="88">
        <v>43616</v>
      </c>
      <c r="B18" s="95">
        <f>C18</f>
        <v>30770112.789999999</v>
      </c>
      <c r="C18" s="85">
        <v>30770112.789999999</v>
      </c>
      <c r="D18" s="85">
        <f>+C19*$B$6/11</f>
        <v>491804.7392424242</v>
      </c>
      <c r="E18" s="86">
        <v>629925.36120295175</v>
      </c>
      <c r="F18" s="85">
        <f t="shared" si="8"/>
        <v>-1967218.9569696968</v>
      </c>
      <c r="G18" s="86">
        <f t="shared" si="6"/>
        <v>-2134191.5688276058</v>
      </c>
      <c r="H18" s="85">
        <f>B18+F18</f>
        <v>28802893.833030302</v>
      </c>
      <c r="I18" s="85">
        <f t="shared" si="1"/>
        <v>28635921.221172392</v>
      </c>
      <c r="J18" s="85">
        <f t="shared" si="2"/>
        <v>-166972.61185790971</v>
      </c>
      <c r="K18" s="85">
        <f t="shared" si="3"/>
        <v>35064.248490161037</v>
      </c>
      <c r="L18" s="84">
        <f t="shared" si="4"/>
        <v>-29005.330611710917</v>
      </c>
      <c r="M18" s="94"/>
      <c r="N18" s="71"/>
      <c r="O18" s="71"/>
    </row>
    <row r="19" spans="1:15" s="82" customFormat="1">
      <c r="A19" s="88">
        <v>43646</v>
      </c>
      <c r="B19" s="95">
        <f>C19</f>
        <v>32459112.789999999</v>
      </c>
      <c r="C19" s="85">
        <v>32459112.789999999</v>
      </c>
      <c r="D19" s="85">
        <f t="shared" ref="D19:D25" si="9">+C19*$B$6/11</f>
        <v>491804.7392424242</v>
      </c>
      <c r="E19" s="86">
        <v>660839.25009184063</v>
      </c>
      <c r="F19" s="85">
        <f t="shared" si="8"/>
        <v>-2459023.6962121208</v>
      </c>
      <c r="G19" s="86">
        <f t="shared" si="6"/>
        <v>-2795030.8189194463</v>
      </c>
      <c r="H19" s="85">
        <f t="shared" ref="H19:I58" si="10">B19+F19</f>
        <v>30000089.093787879</v>
      </c>
      <c r="I19" s="85">
        <f t="shared" si="10"/>
        <v>29664081.971080553</v>
      </c>
      <c r="J19" s="85">
        <f t="shared" si="2"/>
        <v>-336007.12270732597</v>
      </c>
      <c r="K19" s="85">
        <f t="shared" si="3"/>
        <v>70561.495768538443</v>
      </c>
      <c r="L19" s="84">
        <f t="shared" si="4"/>
        <v>-35497.247278377406</v>
      </c>
      <c r="M19" s="83"/>
      <c r="N19" s="71"/>
      <c r="O19" s="71"/>
    </row>
    <row r="20" spans="1:15" s="82" customFormat="1">
      <c r="A20" s="88">
        <v>43677</v>
      </c>
      <c r="B20" s="95">
        <f t="shared" ref="B20:B66" si="11">B19</f>
        <v>32459112.789999999</v>
      </c>
      <c r="C20" s="95">
        <f t="shared" ref="C20:C66" si="12">+C19</f>
        <v>32459112.789999999</v>
      </c>
      <c r="D20" s="85">
        <f t="shared" si="9"/>
        <v>491804.7392424242</v>
      </c>
      <c r="E20" s="86">
        <f t="shared" ref="E20:E49" si="13">E19</f>
        <v>660839.25009184063</v>
      </c>
      <c r="F20" s="85">
        <f t="shared" si="8"/>
        <v>-2950828.4354545451</v>
      </c>
      <c r="G20" s="86">
        <f t="shared" si="6"/>
        <v>-3455870.0690112868</v>
      </c>
      <c r="H20" s="85">
        <f t="shared" si="10"/>
        <v>29508284.354545455</v>
      </c>
      <c r="I20" s="85">
        <f t="shared" si="10"/>
        <v>29003242.720988713</v>
      </c>
      <c r="J20" s="85">
        <f t="shared" si="2"/>
        <v>-505041.63355674222</v>
      </c>
      <c r="K20" s="85">
        <f t="shared" si="3"/>
        <v>106058.74304691586</v>
      </c>
      <c r="L20" s="84">
        <f t="shared" si="4"/>
        <v>-35497.247278377414</v>
      </c>
      <c r="M20" s="83"/>
      <c r="N20" s="71"/>
      <c r="O20" s="71"/>
    </row>
    <row r="21" spans="1:15" s="82" customFormat="1">
      <c r="A21" s="88">
        <v>43708</v>
      </c>
      <c r="B21" s="95">
        <f t="shared" si="11"/>
        <v>32459112.789999999</v>
      </c>
      <c r="C21" s="95">
        <f t="shared" si="12"/>
        <v>32459112.789999999</v>
      </c>
      <c r="D21" s="85">
        <f t="shared" si="9"/>
        <v>491804.7392424242</v>
      </c>
      <c r="E21" s="86">
        <f t="shared" si="13"/>
        <v>660839.25009184063</v>
      </c>
      <c r="F21" s="85">
        <f t="shared" si="8"/>
        <v>-3442633.1746969693</v>
      </c>
      <c r="G21" s="86">
        <f t="shared" si="6"/>
        <v>-4116709.3191031273</v>
      </c>
      <c r="H21" s="85">
        <f t="shared" si="10"/>
        <v>29016479.615303028</v>
      </c>
      <c r="I21" s="85">
        <f t="shared" si="10"/>
        <v>28342403.47089687</v>
      </c>
      <c r="J21" s="85">
        <f t="shared" si="2"/>
        <v>-674076.14440615848</v>
      </c>
      <c r="K21" s="85">
        <f t="shared" si="3"/>
        <v>141555.99032529327</v>
      </c>
      <c r="L21" s="84">
        <f t="shared" si="4"/>
        <v>-35497.247278377414</v>
      </c>
      <c r="M21" s="83"/>
      <c r="N21" s="89"/>
      <c r="O21" s="71"/>
    </row>
    <row r="22" spans="1:15" s="82" customFormat="1">
      <c r="A22" s="88">
        <v>43738</v>
      </c>
      <c r="B22" s="85">
        <f t="shared" si="11"/>
        <v>32459112.789999999</v>
      </c>
      <c r="C22" s="95">
        <f t="shared" si="12"/>
        <v>32459112.789999999</v>
      </c>
      <c r="D22" s="85">
        <f t="shared" si="9"/>
        <v>491804.7392424242</v>
      </c>
      <c r="E22" s="86">
        <f t="shared" si="13"/>
        <v>660839.25009184063</v>
      </c>
      <c r="F22" s="85">
        <f t="shared" si="8"/>
        <v>-3934437.9139393936</v>
      </c>
      <c r="G22" s="86">
        <f t="shared" si="6"/>
        <v>-4777548.5691949679</v>
      </c>
      <c r="H22" s="85">
        <f t="shared" si="10"/>
        <v>28524674.876060605</v>
      </c>
      <c r="I22" s="85">
        <f>C22+G22</f>
        <v>27681564.22080503</v>
      </c>
      <c r="J22" s="85">
        <f t="shared" si="2"/>
        <v>-843110.65525557473</v>
      </c>
      <c r="K22" s="85">
        <f t="shared" si="3"/>
        <v>177053.23760367068</v>
      </c>
      <c r="L22" s="84">
        <f t="shared" si="4"/>
        <v>-35497.247278377414</v>
      </c>
      <c r="M22" s="83"/>
      <c r="N22" s="71"/>
      <c r="O22" s="71"/>
    </row>
    <row r="23" spans="1:15" s="82" customFormat="1">
      <c r="A23" s="88">
        <v>43769</v>
      </c>
      <c r="B23" s="85">
        <f t="shared" si="11"/>
        <v>32459112.789999999</v>
      </c>
      <c r="C23" s="95">
        <f t="shared" si="12"/>
        <v>32459112.789999999</v>
      </c>
      <c r="D23" s="85">
        <f t="shared" si="9"/>
        <v>491804.7392424242</v>
      </c>
      <c r="E23" s="86">
        <f t="shared" si="13"/>
        <v>660839.25009184063</v>
      </c>
      <c r="F23" s="85">
        <f t="shared" si="8"/>
        <v>-4426242.6531818174</v>
      </c>
      <c r="G23" s="86">
        <f t="shared" si="6"/>
        <v>-5438387.8192868084</v>
      </c>
      <c r="H23" s="85">
        <f t="shared" si="10"/>
        <v>28032870.136818182</v>
      </c>
      <c r="I23" s="85">
        <f t="shared" si="10"/>
        <v>27020724.970713191</v>
      </c>
      <c r="J23" s="85">
        <f t="shared" si="2"/>
        <v>-1012145.166104991</v>
      </c>
      <c r="K23" s="85">
        <f t="shared" si="3"/>
        <v>212550.4848820481</v>
      </c>
      <c r="L23" s="84">
        <f t="shared" si="4"/>
        <v>-35497.247278377414</v>
      </c>
      <c r="M23" s="83"/>
      <c r="N23" s="71"/>
      <c r="O23" s="71"/>
    </row>
    <row r="24" spans="1:15" s="82" customFormat="1">
      <c r="A24" s="88">
        <v>43799</v>
      </c>
      <c r="B24" s="85">
        <f t="shared" si="11"/>
        <v>32459112.789999999</v>
      </c>
      <c r="C24" s="95">
        <f t="shared" si="12"/>
        <v>32459112.789999999</v>
      </c>
      <c r="D24" s="85">
        <f t="shared" si="9"/>
        <v>491804.7392424242</v>
      </c>
      <c r="E24" s="86">
        <f t="shared" si="13"/>
        <v>660839.25009184063</v>
      </c>
      <c r="F24" s="85">
        <f t="shared" si="8"/>
        <v>-4918047.3924242416</v>
      </c>
      <c r="G24" s="86">
        <f t="shared" si="6"/>
        <v>-6099227.0693786489</v>
      </c>
      <c r="H24" s="85">
        <f t="shared" si="10"/>
        <v>27541065.397575758</v>
      </c>
      <c r="I24" s="85">
        <f t="shared" si="10"/>
        <v>26359885.720621351</v>
      </c>
      <c r="J24" s="85">
        <f t="shared" si="2"/>
        <v>-1181179.6769544072</v>
      </c>
      <c r="K24" s="85">
        <f t="shared" si="3"/>
        <v>248047.73216042551</v>
      </c>
      <c r="L24" s="84">
        <f t="shared" si="4"/>
        <v>-35497.247278377414</v>
      </c>
      <c r="M24" s="83"/>
      <c r="N24" s="71"/>
      <c r="O24" s="71"/>
    </row>
    <row r="25" spans="1:15" s="82" customFormat="1">
      <c r="A25" s="88">
        <v>43830</v>
      </c>
      <c r="B25" s="85">
        <f t="shared" si="11"/>
        <v>32459112.789999999</v>
      </c>
      <c r="C25" s="95">
        <f t="shared" si="12"/>
        <v>32459112.789999999</v>
      </c>
      <c r="D25" s="85">
        <f t="shared" si="9"/>
        <v>491804.7392424242</v>
      </c>
      <c r="E25" s="86">
        <f t="shared" si="13"/>
        <v>660839.25009184063</v>
      </c>
      <c r="F25" s="85">
        <f t="shared" si="8"/>
        <v>-5409852.1316666659</v>
      </c>
      <c r="G25" s="86">
        <f t="shared" si="6"/>
        <v>-6760066.3194704894</v>
      </c>
      <c r="H25" s="85">
        <f t="shared" si="10"/>
        <v>27049260.658333331</v>
      </c>
      <c r="I25" s="85">
        <f t="shared" si="10"/>
        <v>25699046.470529512</v>
      </c>
      <c r="J25" s="85">
        <f t="shared" si="2"/>
        <v>-1350214.1878038198</v>
      </c>
      <c r="K25" s="85">
        <f t="shared" si="3"/>
        <v>283544.97943880217</v>
      </c>
      <c r="L25" s="84">
        <f t="shared" si="4"/>
        <v>-35497.247278376657</v>
      </c>
      <c r="M25" s="83"/>
      <c r="N25" s="71"/>
      <c r="O25" s="71"/>
    </row>
    <row r="26" spans="1:15" s="82" customFormat="1">
      <c r="A26" s="88">
        <v>43861</v>
      </c>
      <c r="B26" s="85">
        <f t="shared" si="11"/>
        <v>32459112.789999999</v>
      </c>
      <c r="C26" s="95">
        <f t="shared" si="12"/>
        <v>32459112.789999999</v>
      </c>
      <c r="D26" s="85">
        <f>+C26*$C$6/12</f>
        <v>901642.02194444428</v>
      </c>
      <c r="E26" s="86">
        <f t="shared" si="13"/>
        <v>660839.25009184063</v>
      </c>
      <c r="F26" s="85">
        <f t="shared" si="8"/>
        <v>-6311494.1536111105</v>
      </c>
      <c r="G26" s="86">
        <f t="shared" si="6"/>
        <v>-7420905.5695623299</v>
      </c>
      <c r="H26" s="85">
        <f t="shared" si="10"/>
        <v>26147618.63638889</v>
      </c>
      <c r="I26" s="85">
        <f t="shared" si="10"/>
        <v>25038207.220437668</v>
      </c>
      <c r="J26" s="85">
        <f t="shared" si="2"/>
        <v>-1109411.4159512222</v>
      </c>
      <c r="K26" s="85">
        <f t="shared" si="3"/>
        <v>232976.39734975665</v>
      </c>
      <c r="L26" s="84">
        <f t="shared" si="4"/>
        <v>50568.582089045522</v>
      </c>
      <c r="M26" s="83"/>
    </row>
    <row r="27" spans="1:15" s="82" customFormat="1">
      <c r="A27" s="88">
        <v>43890</v>
      </c>
      <c r="B27" s="85">
        <f t="shared" si="11"/>
        <v>32459112.789999999</v>
      </c>
      <c r="C27" s="95">
        <f t="shared" si="12"/>
        <v>32459112.789999999</v>
      </c>
      <c r="D27" s="85">
        <f t="shared" ref="D27:D36" si="14">+C27*$C$6/12</f>
        <v>901642.02194444428</v>
      </c>
      <c r="E27" s="86">
        <f t="shared" si="13"/>
        <v>660839.25009184063</v>
      </c>
      <c r="F27" s="85">
        <f t="shared" si="8"/>
        <v>-7213136.1755555551</v>
      </c>
      <c r="G27" s="86">
        <f t="shared" si="6"/>
        <v>-8081744.8196541704</v>
      </c>
      <c r="H27" s="85">
        <f t="shared" si="10"/>
        <v>25245976.614444442</v>
      </c>
      <c r="I27" s="85">
        <f t="shared" si="10"/>
        <v>24377367.970345829</v>
      </c>
      <c r="J27" s="85">
        <f t="shared" si="2"/>
        <v>-868608.64409861341</v>
      </c>
      <c r="K27" s="85">
        <f t="shared" si="3"/>
        <v>182407.8152607088</v>
      </c>
      <c r="L27" s="84">
        <f t="shared" si="4"/>
        <v>50568.58208904785</v>
      </c>
      <c r="M27" s="83"/>
      <c r="N27" s="71"/>
      <c r="O27" s="94"/>
    </row>
    <row r="28" spans="1:15" s="82" customFormat="1">
      <c r="A28" s="88">
        <v>43921</v>
      </c>
      <c r="B28" s="85">
        <f t="shared" si="11"/>
        <v>32459112.789999999</v>
      </c>
      <c r="C28" s="95">
        <f t="shared" si="12"/>
        <v>32459112.789999999</v>
      </c>
      <c r="D28" s="85">
        <f t="shared" si="14"/>
        <v>901642.02194444428</v>
      </c>
      <c r="E28" s="86">
        <f t="shared" si="13"/>
        <v>660839.25009184063</v>
      </c>
      <c r="F28" s="85">
        <f t="shared" si="8"/>
        <v>-8114778.1974999998</v>
      </c>
      <c r="G28" s="86">
        <f t="shared" si="6"/>
        <v>-8742584.0697460119</v>
      </c>
      <c r="H28" s="85">
        <f t="shared" si="10"/>
        <v>24344334.592500001</v>
      </c>
      <c r="I28" s="85">
        <f t="shared" si="10"/>
        <v>23716528.720253989</v>
      </c>
      <c r="J28" s="85">
        <f t="shared" si="2"/>
        <v>-627805.87224601209</v>
      </c>
      <c r="K28" s="85">
        <f t="shared" si="3"/>
        <v>131839.23317166255</v>
      </c>
      <c r="L28" s="84">
        <f t="shared" si="4"/>
        <v>50568.582089046249</v>
      </c>
      <c r="M28" s="83"/>
      <c r="N28" s="94"/>
      <c r="O28" s="94"/>
    </row>
    <row r="29" spans="1:15" s="82" customFormat="1">
      <c r="A29" s="88">
        <v>43951</v>
      </c>
      <c r="B29" s="85">
        <f t="shared" si="11"/>
        <v>32459112.789999999</v>
      </c>
      <c r="C29" s="95">
        <f t="shared" si="12"/>
        <v>32459112.789999999</v>
      </c>
      <c r="D29" s="85">
        <f t="shared" si="14"/>
        <v>901642.02194444428</v>
      </c>
      <c r="E29" s="86">
        <f t="shared" si="13"/>
        <v>660839.25009184063</v>
      </c>
      <c r="F29" s="85">
        <f t="shared" si="8"/>
        <v>-9016420.2194444444</v>
      </c>
      <c r="G29" s="86">
        <f t="shared" si="6"/>
        <v>-9403423.3198378533</v>
      </c>
      <c r="H29" s="85">
        <f>B29+F29</f>
        <v>23442692.570555553</v>
      </c>
      <c r="I29" s="85">
        <f t="shared" si="10"/>
        <v>23055689.470162146</v>
      </c>
      <c r="J29" s="85">
        <f t="shared" si="2"/>
        <v>-387003.10039340705</v>
      </c>
      <c r="K29" s="85">
        <f t="shared" si="3"/>
        <v>81270.65108261547</v>
      </c>
      <c r="L29" s="84">
        <f t="shared" si="4"/>
        <v>50568.582089047079</v>
      </c>
      <c r="M29" s="83"/>
      <c r="N29" s="71"/>
      <c r="O29" s="94"/>
    </row>
    <row r="30" spans="1:15" s="82" customFormat="1">
      <c r="A30" s="256">
        <v>43982</v>
      </c>
      <c r="B30" s="257">
        <f t="shared" si="11"/>
        <v>32459112.789999999</v>
      </c>
      <c r="C30" s="257">
        <f t="shared" si="12"/>
        <v>32459112.789999999</v>
      </c>
      <c r="D30" s="257">
        <f t="shared" si="14"/>
        <v>901642.02194444428</v>
      </c>
      <c r="E30" s="257">
        <f t="shared" si="13"/>
        <v>660839.25009184063</v>
      </c>
      <c r="F30" s="257">
        <f t="shared" si="8"/>
        <v>-9918062.241388889</v>
      </c>
      <c r="G30" s="258">
        <f t="shared" si="6"/>
        <v>-10064262.569929695</v>
      </c>
      <c r="H30" s="257">
        <f t="shared" ref="H30:H45" si="15">B30+F30</f>
        <v>22541050.548611112</v>
      </c>
      <c r="I30" s="257">
        <f t="shared" si="10"/>
        <v>22394850.220070302</v>
      </c>
      <c r="J30" s="257">
        <f t="shared" si="2"/>
        <v>-146200.32854080945</v>
      </c>
      <c r="K30" s="257">
        <f t="shared" si="3"/>
        <v>30702.068993569985</v>
      </c>
      <c r="L30" s="259">
        <f t="shared" si="4"/>
        <v>50568.582089045485</v>
      </c>
      <c r="M30" s="83"/>
      <c r="N30" s="71"/>
      <c r="O30" s="94"/>
    </row>
    <row r="31" spans="1:15" s="82" customFormat="1">
      <c r="A31" s="256">
        <v>44012</v>
      </c>
      <c r="B31" s="257">
        <f t="shared" si="11"/>
        <v>32459112.789999999</v>
      </c>
      <c r="C31" s="257">
        <f t="shared" si="12"/>
        <v>32459112.789999999</v>
      </c>
      <c r="D31" s="257">
        <f t="shared" si="14"/>
        <v>901642.02194444428</v>
      </c>
      <c r="E31" s="257">
        <f t="shared" si="13"/>
        <v>660839.25009184063</v>
      </c>
      <c r="F31" s="257">
        <f t="shared" si="8"/>
        <v>-10819704.263333334</v>
      </c>
      <c r="G31" s="258">
        <f t="shared" si="6"/>
        <v>-10725101.820021536</v>
      </c>
      <c r="H31" s="257">
        <f t="shared" si="15"/>
        <v>21639408.526666664</v>
      </c>
      <c r="I31" s="257">
        <f t="shared" si="10"/>
        <v>21734010.969978463</v>
      </c>
      <c r="J31" s="257">
        <f t="shared" si="2"/>
        <v>94602.443311799318</v>
      </c>
      <c r="K31" s="257">
        <f t="shared" si="3"/>
        <v>-19866.513095477854</v>
      </c>
      <c r="L31" s="259">
        <f t="shared" si="4"/>
        <v>50568.582089047835</v>
      </c>
      <c r="M31" s="94"/>
      <c r="O31" s="94"/>
    </row>
    <row r="32" spans="1:15" s="82" customFormat="1">
      <c r="A32" s="256">
        <v>44043</v>
      </c>
      <c r="B32" s="257">
        <f t="shared" si="11"/>
        <v>32459112.789999999</v>
      </c>
      <c r="C32" s="257">
        <f t="shared" si="12"/>
        <v>32459112.789999999</v>
      </c>
      <c r="D32" s="257">
        <f t="shared" si="14"/>
        <v>901642.02194444428</v>
      </c>
      <c r="E32" s="257">
        <f t="shared" si="13"/>
        <v>660839.25009184063</v>
      </c>
      <c r="F32" s="257">
        <f t="shared" si="8"/>
        <v>-11721346.285277778</v>
      </c>
      <c r="G32" s="258">
        <f t="shared" si="6"/>
        <v>-11385941.070113378</v>
      </c>
      <c r="H32" s="257">
        <f t="shared" si="15"/>
        <v>20737766.504722223</v>
      </c>
      <c r="I32" s="257">
        <f t="shared" si="10"/>
        <v>21073171.719886623</v>
      </c>
      <c r="J32" s="257">
        <f t="shared" si="2"/>
        <v>335405.21516440064</v>
      </c>
      <c r="K32" s="257">
        <f t="shared" si="3"/>
        <v>-70435.095184524136</v>
      </c>
      <c r="L32" s="259">
        <f t="shared" si="4"/>
        <v>50568.582089046278</v>
      </c>
      <c r="M32" s="94"/>
      <c r="N32" s="94"/>
      <c r="O32" s="94"/>
    </row>
    <row r="33" spans="1:15" s="82" customFormat="1">
      <c r="A33" s="256">
        <v>44074</v>
      </c>
      <c r="B33" s="257">
        <f t="shared" si="11"/>
        <v>32459112.789999999</v>
      </c>
      <c r="C33" s="257">
        <f t="shared" si="12"/>
        <v>32459112.789999999</v>
      </c>
      <c r="D33" s="257">
        <f t="shared" si="14"/>
        <v>901642.02194444428</v>
      </c>
      <c r="E33" s="257">
        <f t="shared" si="13"/>
        <v>660839.25009184063</v>
      </c>
      <c r="F33" s="257">
        <f t="shared" si="8"/>
        <v>-12622988.307222223</v>
      </c>
      <c r="G33" s="258">
        <f t="shared" si="6"/>
        <v>-12046780.320205219</v>
      </c>
      <c r="H33" s="257">
        <f t="shared" si="15"/>
        <v>19836124.482777774</v>
      </c>
      <c r="I33" s="257">
        <f t="shared" si="10"/>
        <v>20412332.46979478</v>
      </c>
      <c r="J33" s="257">
        <f t="shared" si="2"/>
        <v>576207.98701700568</v>
      </c>
      <c r="K33" s="257">
        <f t="shared" si="3"/>
        <v>-121003.67727357119</v>
      </c>
      <c r="L33" s="259">
        <f t="shared" si="4"/>
        <v>50568.58208904705</v>
      </c>
      <c r="M33" s="94"/>
      <c r="N33" s="94"/>
      <c r="O33" s="94"/>
    </row>
    <row r="34" spans="1:15" s="82" customFormat="1">
      <c r="A34" s="256">
        <v>44104</v>
      </c>
      <c r="B34" s="257">
        <f t="shared" si="11"/>
        <v>32459112.789999999</v>
      </c>
      <c r="C34" s="257">
        <f t="shared" si="12"/>
        <v>32459112.789999999</v>
      </c>
      <c r="D34" s="257">
        <f t="shared" si="14"/>
        <v>901642.02194444428</v>
      </c>
      <c r="E34" s="257">
        <f t="shared" si="13"/>
        <v>660839.25009184063</v>
      </c>
      <c r="F34" s="257">
        <f t="shared" si="8"/>
        <v>-13524630.329166668</v>
      </c>
      <c r="G34" s="258">
        <f t="shared" si="6"/>
        <v>-12707619.570297061</v>
      </c>
      <c r="H34" s="257">
        <f t="shared" si="15"/>
        <v>18934482.460833333</v>
      </c>
      <c r="I34" s="257">
        <f t="shared" si="10"/>
        <v>19751493.219702937</v>
      </c>
      <c r="J34" s="257">
        <f t="shared" si="2"/>
        <v>817010.75886960328</v>
      </c>
      <c r="K34" s="257">
        <f t="shared" si="3"/>
        <v>-171572.25936261669</v>
      </c>
      <c r="L34" s="259">
        <f t="shared" si="4"/>
        <v>50568.582089045507</v>
      </c>
      <c r="M34" s="94"/>
      <c r="N34" s="94"/>
      <c r="O34" s="94"/>
    </row>
    <row r="35" spans="1:15" s="82" customFormat="1">
      <c r="A35" s="256">
        <v>44135</v>
      </c>
      <c r="B35" s="257">
        <f t="shared" si="11"/>
        <v>32459112.789999999</v>
      </c>
      <c r="C35" s="257">
        <f t="shared" si="12"/>
        <v>32459112.789999999</v>
      </c>
      <c r="D35" s="257">
        <f t="shared" si="14"/>
        <v>901642.02194444428</v>
      </c>
      <c r="E35" s="257">
        <f t="shared" si="13"/>
        <v>660839.25009184063</v>
      </c>
      <c r="F35" s="257">
        <f t="shared" si="8"/>
        <v>-14426272.351111112</v>
      </c>
      <c r="G35" s="258">
        <f t="shared" si="6"/>
        <v>-13368458.820388902</v>
      </c>
      <c r="H35" s="257">
        <f t="shared" si="15"/>
        <v>18032840.438888885</v>
      </c>
      <c r="I35" s="257">
        <f t="shared" si="10"/>
        <v>19090653.969611097</v>
      </c>
      <c r="J35" s="257">
        <f t="shared" si="2"/>
        <v>1057813.530722212</v>
      </c>
      <c r="K35" s="257">
        <f t="shared" si="3"/>
        <v>-222140.84145166451</v>
      </c>
      <c r="L35" s="259">
        <f t="shared" si="4"/>
        <v>50568.582089047821</v>
      </c>
      <c r="M35" s="94"/>
      <c r="N35" s="94"/>
      <c r="O35" s="94"/>
    </row>
    <row r="36" spans="1:15" s="82" customFormat="1">
      <c r="A36" s="256">
        <v>44165</v>
      </c>
      <c r="B36" s="257">
        <f t="shared" si="11"/>
        <v>32459112.789999999</v>
      </c>
      <c r="C36" s="257">
        <f t="shared" si="12"/>
        <v>32459112.789999999</v>
      </c>
      <c r="D36" s="257">
        <f t="shared" si="14"/>
        <v>901642.02194444428</v>
      </c>
      <c r="E36" s="257">
        <f t="shared" si="13"/>
        <v>660839.25009184063</v>
      </c>
      <c r="F36" s="257">
        <f t="shared" si="8"/>
        <v>-15327914.373055557</v>
      </c>
      <c r="G36" s="258">
        <f t="shared" si="6"/>
        <v>-14029298.070480743</v>
      </c>
      <c r="H36" s="257">
        <f t="shared" si="15"/>
        <v>17131198.416944444</v>
      </c>
      <c r="I36" s="257">
        <f t="shared" si="10"/>
        <v>18429814.719519258</v>
      </c>
      <c r="J36" s="257">
        <f t="shared" si="2"/>
        <v>1298616.3025748134</v>
      </c>
      <c r="K36" s="257">
        <f t="shared" si="3"/>
        <v>-272709.42354071082</v>
      </c>
      <c r="L36" s="259">
        <f t="shared" si="4"/>
        <v>50568.582089046307</v>
      </c>
      <c r="M36" s="94"/>
      <c r="N36" s="94"/>
      <c r="O36" s="94"/>
    </row>
    <row r="37" spans="1:15" s="82" customFormat="1">
      <c r="A37" s="256">
        <v>44196</v>
      </c>
      <c r="B37" s="257">
        <f t="shared" si="11"/>
        <v>32459112.789999999</v>
      </c>
      <c r="C37" s="257">
        <f t="shared" si="12"/>
        <v>32459112.789999999</v>
      </c>
      <c r="D37" s="257">
        <f>+C37*$C$6/12</f>
        <v>901642.02194444428</v>
      </c>
      <c r="E37" s="257">
        <f t="shared" si="13"/>
        <v>660839.25009184063</v>
      </c>
      <c r="F37" s="257">
        <f t="shared" si="8"/>
        <v>-16229556.395000001</v>
      </c>
      <c r="G37" s="258">
        <f t="shared" si="6"/>
        <v>-14690137.320572585</v>
      </c>
      <c r="H37" s="257">
        <f t="shared" si="15"/>
        <v>16229556.394999998</v>
      </c>
      <c r="I37" s="257">
        <f t="shared" si="10"/>
        <v>17768975.469427414</v>
      </c>
      <c r="J37" s="257">
        <f t="shared" si="2"/>
        <v>1539419.0744274165</v>
      </c>
      <c r="K37" s="257">
        <f t="shared" si="3"/>
        <v>-323278.00562975748</v>
      </c>
      <c r="L37" s="259">
        <f t="shared" si="4"/>
        <v>50568.582089046657</v>
      </c>
      <c r="M37" s="94"/>
      <c r="N37" s="94"/>
      <c r="O37" s="94"/>
    </row>
    <row r="38" spans="1:15" s="82" customFormat="1">
      <c r="A38" s="256">
        <v>44227</v>
      </c>
      <c r="B38" s="257">
        <f t="shared" si="11"/>
        <v>32459112.789999999</v>
      </c>
      <c r="C38" s="257">
        <f t="shared" si="12"/>
        <v>32459112.789999999</v>
      </c>
      <c r="D38" s="257">
        <f>B38*$D$6/12</f>
        <v>901642.02194444428</v>
      </c>
      <c r="E38" s="257">
        <f t="shared" si="13"/>
        <v>660839.25009184063</v>
      </c>
      <c r="F38" s="257">
        <f t="shared" si="8"/>
        <v>-17131198.416944444</v>
      </c>
      <c r="G38" s="258">
        <f t="shared" si="6"/>
        <v>-15350976.570664426</v>
      </c>
      <c r="H38" s="257">
        <f t="shared" si="15"/>
        <v>15327914.373055555</v>
      </c>
      <c r="I38" s="257">
        <f t="shared" si="10"/>
        <v>17108136.219335571</v>
      </c>
      <c r="J38" s="257">
        <f t="shared" si="2"/>
        <v>1780221.846280016</v>
      </c>
      <c r="K38" s="257">
        <f t="shared" si="3"/>
        <v>-373846.58771880332</v>
      </c>
      <c r="L38" s="259">
        <f t="shared" si="4"/>
        <v>50568.582089045842</v>
      </c>
      <c r="M38" s="94"/>
      <c r="N38" s="94"/>
      <c r="O38" s="94"/>
    </row>
    <row r="39" spans="1:15" s="82" customFormat="1">
      <c r="A39" s="256">
        <v>44255</v>
      </c>
      <c r="B39" s="257">
        <f t="shared" si="11"/>
        <v>32459112.789999999</v>
      </c>
      <c r="C39" s="257">
        <f t="shared" si="12"/>
        <v>32459112.789999999</v>
      </c>
      <c r="D39" s="257">
        <f t="shared" ref="D39:D49" si="16">B39*$D$6/12</f>
        <v>901642.02194444428</v>
      </c>
      <c r="E39" s="257">
        <f t="shared" si="13"/>
        <v>660839.25009184063</v>
      </c>
      <c r="F39" s="257">
        <f t="shared" si="8"/>
        <v>-18032840.438888889</v>
      </c>
      <c r="G39" s="258">
        <f t="shared" si="6"/>
        <v>-16011815.820756268</v>
      </c>
      <c r="H39" s="257">
        <f t="shared" si="15"/>
        <v>14426272.35111111</v>
      </c>
      <c r="I39" s="257">
        <f t="shared" si="10"/>
        <v>16447296.969243731</v>
      </c>
      <c r="J39" s="257">
        <f t="shared" si="2"/>
        <v>2021024.618132621</v>
      </c>
      <c r="K39" s="257">
        <f t="shared" si="3"/>
        <v>-424415.16980785038</v>
      </c>
      <c r="L39" s="259">
        <f t="shared" si="4"/>
        <v>50568.582089047064</v>
      </c>
      <c r="M39" s="94"/>
      <c r="N39" s="94"/>
      <c r="O39" s="94"/>
    </row>
    <row r="40" spans="1:15" s="82" customFormat="1">
      <c r="A40" s="256">
        <v>44286</v>
      </c>
      <c r="B40" s="257">
        <f t="shared" si="11"/>
        <v>32459112.789999999</v>
      </c>
      <c r="C40" s="257">
        <f t="shared" si="12"/>
        <v>32459112.789999999</v>
      </c>
      <c r="D40" s="257">
        <f t="shared" si="16"/>
        <v>901642.02194444428</v>
      </c>
      <c r="E40" s="257">
        <f t="shared" si="13"/>
        <v>660839.25009184063</v>
      </c>
      <c r="F40" s="257">
        <f t="shared" si="8"/>
        <v>-18934482.460833333</v>
      </c>
      <c r="G40" s="258">
        <f t="shared" si="6"/>
        <v>-16672655.070848109</v>
      </c>
      <c r="H40" s="257">
        <f t="shared" si="15"/>
        <v>13524630.329166666</v>
      </c>
      <c r="I40" s="257">
        <f t="shared" si="10"/>
        <v>15786457.71915189</v>
      </c>
      <c r="J40" s="257">
        <f t="shared" si="2"/>
        <v>2261827.3899852242</v>
      </c>
      <c r="K40" s="257">
        <f t="shared" si="3"/>
        <v>-474983.7518968971</v>
      </c>
      <c r="L40" s="259">
        <f t="shared" si="4"/>
        <v>50568.582089046715</v>
      </c>
      <c r="M40" s="94"/>
      <c r="N40" s="94"/>
      <c r="O40" s="94"/>
    </row>
    <row r="41" spans="1:15" s="82" customFormat="1">
      <c r="A41" s="256">
        <v>44316</v>
      </c>
      <c r="B41" s="257">
        <f t="shared" si="11"/>
        <v>32459112.789999999</v>
      </c>
      <c r="C41" s="257">
        <f t="shared" si="12"/>
        <v>32459112.789999999</v>
      </c>
      <c r="D41" s="257">
        <f t="shared" si="16"/>
        <v>901642.02194444428</v>
      </c>
      <c r="E41" s="257">
        <f t="shared" si="13"/>
        <v>660839.25009184063</v>
      </c>
      <c r="F41" s="257">
        <f t="shared" si="8"/>
        <v>-19836124.482777778</v>
      </c>
      <c r="G41" s="258">
        <f t="shared" si="6"/>
        <v>-17333494.320939951</v>
      </c>
      <c r="H41" s="257">
        <f t="shared" si="15"/>
        <v>12622988.307222221</v>
      </c>
      <c r="I41" s="257">
        <f t="shared" si="10"/>
        <v>15125618.469060048</v>
      </c>
      <c r="J41" s="257">
        <f t="shared" si="2"/>
        <v>2502630.1618378274</v>
      </c>
      <c r="K41" s="257">
        <f t="shared" si="3"/>
        <v>-525552.3339859437</v>
      </c>
      <c r="L41" s="259">
        <f t="shared" si="4"/>
        <v>50568.582089046598</v>
      </c>
      <c r="M41" s="94"/>
      <c r="N41" s="94"/>
      <c r="O41" s="94"/>
    </row>
    <row r="42" spans="1:15" s="82" customFormat="1">
      <c r="A42" s="88">
        <v>44347</v>
      </c>
      <c r="B42" s="85">
        <f t="shared" si="11"/>
        <v>32459112.789999999</v>
      </c>
      <c r="C42" s="95">
        <f t="shared" si="12"/>
        <v>32459112.789999999</v>
      </c>
      <c r="D42" s="85">
        <f t="shared" si="16"/>
        <v>901642.02194444428</v>
      </c>
      <c r="E42" s="86">
        <f t="shared" si="13"/>
        <v>660839.25009184063</v>
      </c>
      <c r="F42" s="85">
        <f t="shared" si="8"/>
        <v>-20737766.504722223</v>
      </c>
      <c r="G42" s="86">
        <f t="shared" si="6"/>
        <v>-17994333.57103179</v>
      </c>
      <c r="H42" s="85">
        <f t="shared" si="15"/>
        <v>11721346.285277776</v>
      </c>
      <c r="I42" s="85">
        <f t="shared" si="10"/>
        <v>14464779.218968209</v>
      </c>
      <c r="J42" s="85">
        <f t="shared" si="2"/>
        <v>2743432.9336904325</v>
      </c>
      <c r="K42" s="85">
        <f t="shared" si="3"/>
        <v>-576120.91607499076</v>
      </c>
      <c r="L42" s="84">
        <f t="shared" si="4"/>
        <v>50568.582089047064</v>
      </c>
      <c r="M42" s="94"/>
      <c r="N42" s="94"/>
      <c r="O42" s="94"/>
    </row>
    <row r="43" spans="1:15" s="82" customFormat="1">
      <c r="A43" s="88">
        <v>44377</v>
      </c>
      <c r="B43" s="85">
        <f t="shared" si="11"/>
        <v>32459112.789999999</v>
      </c>
      <c r="C43" s="95">
        <f t="shared" si="12"/>
        <v>32459112.789999999</v>
      </c>
      <c r="D43" s="85">
        <f t="shared" si="16"/>
        <v>901642.02194444428</v>
      </c>
      <c r="E43" s="86">
        <f t="shared" si="13"/>
        <v>660839.25009184063</v>
      </c>
      <c r="F43" s="85">
        <f t="shared" si="8"/>
        <v>-21639408.526666667</v>
      </c>
      <c r="G43" s="86">
        <f t="shared" si="6"/>
        <v>-18655172.82112363</v>
      </c>
      <c r="H43" s="85">
        <f t="shared" si="15"/>
        <v>10819704.263333332</v>
      </c>
      <c r="I43" s="85">
        <f t="shared" si="10"/>
        <v>13803939.968876369</v>
      </c>
      <c r="J43" s="85">
        <f t="shared" si="2"/>
        <v>2984235.7055430375</v>
      </c>
      <c r="K43" s="85">
        <f t="shared" si="3"/>
        <v>-626689.49816403782</v>
      </c>
      <c r="L43" s="84">
        <f t="shared" si="4"/>
        <v>50568.582089047064</v>
      </c>
      <c r="M43" s="94"/>
      <c r="N43" s="94"/>
      <c r="O43" s="94"/>
    </row>
    <row r="44" spans="1:15" s="82" customFormat="1">
      <c r="A44" s="88">
        <v>44408</v>
      </c>
      <c r="B44" s="85">
        <f t="shared" si="11"/>
        <v>32459112.789999999</v>
      </c>
      <c r="C44" s="95">
        <f t="shared" si="12"/>
        <v>32459112.789999999</v>
      </c>
      <c r="D44" s="85">
        <f t="shared" si="16"/>
        <v>901642.02194444428</v>
      </c>
      <c r="E44" s="86">
        <f t="shared" si="13"/>
        <v>660839.25009184063</v>
      </c>
      <c r="F44" s="85">
        <f t="shared" si="8"/>
        <v>-22541050.548611112</v>
      </c>
      <c r="G44" s="86">
        <f t="shared" si="6"/>
        <v>-19316012.071215469</v>
      </c>
      <c r="H44" s="85">
        <f t="shared" si="15"/>
        <v>9918062.2413888872</v>
      </c>
      <c r="I44" s="85">
        <f t="shared" si="10"/>
        <v>13143100.71878453</v>
      </c>
      <c r="J44" s="85">
        <f t="shared" si="2"/>
        <v>3225038.4773956425</v>
      </c>
      <c r="K44" s="85">
        <f t="shared" si="3"/>
        <v>-677258.08025308489</v>
      </c>
      <c r="L44" s="84">
        <f t="shared" si="4"/>
        <v>50568.582089047064</v>
      </c>
      <c r="M44" s="94"/>
      <c r="N44" s="94"/>
      <c r="O44" s="94"/>
    </row>
    <row r="45" spans="1:15" s="82" customFormat="1">
      <c r="A45" s="88">
        <v>44439</v>
      </c>
      <c r="B45" s="85">
        <f t="shared" si="11"/>
        <v>32459112.789999999</v>
      </c>
      <c r="C45" s="95">
        <f t="shared" si="12"/>
        <v>32459112.789999999</v>
      </c>
      <c r="D45" s="85">
        <f t="shared" si="16"/>
        <v>901642.02194444428</v>
      </c>
      <c r="E45" s="86">
        <f t="shared" si="13"/>
        <v>660839.25009184063</v>
      </c>
      <c r="F45" s="85">
        <f t="shared" si="8"/>
        <v>-23442692.570555557</v>
      </c>
      <c r="G45" s="86">
        <f t="shared" si="6"/>
        <v>-19976851.321307309</v>
      </c>
      <c r="H45" s="85">
        <f t="shared" si="15"/>
        <v>9016420.2194444425</v>
      </c>
      <c r="I45" s="85">
        <f t="shared" si="10"/>
        <v>12482261.46869269</v>
      </c>
      <c r="J45" s="85">
        <f t="shared" si="2"/>
        <v>3465841.2492482476</v>
      </c>
      <c r="K45" s="85">
        <f t="shared" si="3"/>
        <v>-727826.66234213195</v>
      </c>
      <c r="L45" s="84">
        <f t="shared" si="4"/>
        <v>50568.582089047064</v>
      </c>
      <c r="M45" s="94"/>
      <c r="N45" s="94"/>
      <c r="O45" s="94"/>
    </row>
    <row r="46" spans="1:15" s="82" customFormat="1">
      <c r="A46" s="88">
        <v>44469</v>
      </c>
      <c r="B46" s="85">
        <f t="shared" si="11"/>
        <v>32459112.789999999</v>
      </c>
      <c r="C46" s="95">
        <f t="shared" si="12"/>
        <v>32459112.789999999</v>
      </c>
      <c r="D46" s="85">
        <f t="shared" si="16"/>
        <v>901642.02194444428</v>
      </c>
      <c r="E46" s="86">
        <f t="shared" si="13"/>
        <v>660839.25009184063</v>
      </c>
      <c r="F46" s="85">
        <f t="shared" si="8"/>
        <v>-24344334.592500001</v>
      </c>
      <c r="G46" s="86">
        <f t="shared" si="6"/>
        <v>-20637690.571399149</v>
      </c>
      <c r="H46" s="85">
        <f t="shared" si="10"/>
        <v>8114778.1974999979</v>
      </c>
      <c r="I46" s="85">
        <f t="shared" si="10"/>
        <v>11821422.218600851</v>
      </c>
      <c r="J46" s="85">
        <f t="shared" si="2"/>
        <v>3706644.0211008526</v>
      </c>
      <c r="K46" s="85">
        <f t="shared" si="3"/>
        <v>-778395.24443117902</v>
      </c>
      <c r="L46" s="84">
        <f t="shared" si="4"/>
        <v>50568.582089047064</v>
      </c>
      <c r="M46" s="94"/>
      <c r="N46" s="94"/>
      <c r="O46" s="94"/>
    </row>
    <row r="47" spans="1:15" s="82" customFormat="1">
      <c r="A47" s="88">
        <v>44500</v>
      </c>
      <c r="B47" s="85">
        <f t="shared" si="11"/>
        <v>32459112.789999999</v>
      </c>
      <c r="C47" s="95">
        <f t="shared" si="12"/>
        <v>32459112.789999999</v>
      </c>
      <c r="D47" s="85">
        <f>B47*$D$6/12</f>
        <v>901642.02194444428</v>
      </c>
      <c r="E47" s="86">
        <f t="shared" si="13"/>
        <v>660839.25009184063</v>
      </c>
      <c r="F47" s="85">
        <f t="shared" si="8"/>
        <v>-25245976.614444446</v>
      </c>
      <c r="G47" s="86">
        <f t="shared" si="6"/>
        <v>-21298529.821490988</v>
      </c>
      <c r="H47" s="85">
        <f t="shared" si="10"/>
        <v>7213136.1755555533</v>
      </c>
      <c r="I47" s="85">
        <f t="shared" si="10"/>
        <v>11160582.968509011</v>
      </c>
      <c r="J47" s="85">
        <f t="shared" si="2"/>
        <v>3947446.7929534577</v>
      </c>
      <c r="K47" s="85">
        <f t="shared" si="3"/>
        <v>-828963.82652022608</v>
      </c>
      <c r="L47" s="84">
        <f t="shared" si="4"/>
        <v>50568.582089047064</v>
      </c>
      <c r="M47" s="94"/>
      <c r="N47" s="94"/>
      <c r="O47" s="94"/>
    </row>
    <row r="48" spans="1:15" s="82" customFormat="1">
      <c r="A48" s="88">
        <v>44530</v>
      </c>
      <c r="B48" s="85">
        <f t="shared" si="11"/>
        <v>32459112.789999999</v>
      </c>
      <c r="C48" s="95">
        <f t="shared" si="12"/>
        <v>32459112.789999999</v>
      </c>
      <c r="D48" s="85">
        <f t="shared" si="16"/>
        <v>901642.02194444428</v>
      </c>
      <c r="E48" s="86">
        <f t="shared" si="13"/>
        <v>660839.25009184063</v>
      </c>
      <c r="F48" s="85">
        <f t="shared" si="8"/>
        <v>-26147618.63638889</v>
      </c>
      <c r="G48" s="86">
        <f t="shared" si="6"/>
        <v>-21959369.071582828</v>
      </c>
      <c r="H48" s="85">
        <f t="shared" si="10"/>
        <v>6311494.1536111087</v>
      </c>
      <c r="I48" s="85">
        <f t="shared" si="10"/>
        <v>10499743.718417171</v>
      </c>
      <c r="J48" s="85">
        <f t="shared" si="2"/>
        <v>4188249.5648060627</v>
      </c>
      <c r="K48" s="85">
        <f t="shared" si="3"/>
        <v>-879532.40860927314</v>
      </c>
      <c r="L48" s="84">
        <f t="shared" si="4"/>
        <v>50568.582089047064</v>
      </c>
      <c r="M48" s="94"/>
      <c r="N48" s="94"/>
      <c r="O48" s="94"/>
    </row>
    <row r="49" spans="1:15" s="82" customFormat="1">
      <c r="A49" s="88">
        <v>44561</v>
      </c>
      <c r="B49" s="85">
        <f t="shared" si="11"/>
        <v>32459112.789999999</v>
      </c>
      <c r="C49" s="95">
        <f t="shared" si="12"/>
        <v>32459112.789999999</v>
      </c>
      <c r="D49" s="85">
        <f t="shared" si="16"/>
        <v>901642.02194444428</v>
      </c>
      <c r="E49" s="86">
        <f t="shared" si="13"/>
        <v>660839.25009184063</v>
      </c>
      <c r="F49" s="85">
        <f t="shared" si="8"/>
        <v>-27049260.658333335</v>
      </c>
      <c r="G49" s="86">
        <f t="shared" si="6"/>
        <v>-22620208.321674667</v>
      </c>
      <c r="H49" s="85">
        <f t="shared" si="10"/>
        <v>5409852.131666664</v>
      </c>
      <c r="I49" s="85">
        <f t="shared" si="10"/>
        <v>9838904.4683253318</v>
      </c>
      <c r="J49" s="85">
        <f t="shared" si="2"/>
        <v>4429052.3366586678</v>
      </c>
      <c r="K49" s="85">
        <f t="shared" si="3"/>
        <v>-930100.99069832021</v>
      </c>
      <c r="L49" s="84">
        <f t="shared" si="4"/>
        <v>50568.582089047064</v>
      </c>
      <c r="M49" s="94"/>
      <c r="N49" s="94"/>
      <c r="O49" s="94"/>
    </row>
    <row r="50" spans="1:15" s="82" customFormat="1">
      <c r="A50" s="88">
        <v>44926</v>
      </c>
      <c r="B50" s="85">
        <f t="shared" si="11"/>
        <v>32459112.789999999</v>
      </c>
      <c r="C50" s="95">
        <f t="shared" si="12"/>
        <v>32459112.789999999</v>
      </c>
      <c r="D50" s="85">
        <f>$E$6*B50</f>
        <v>5409852.1316666659</v>
      </c>
      <c r="E50" s="86">
        <v>7930071.001102088</v>
      </c>
      <c r="F50" s="85">
        <f t="shared" si="8"/>
        <v>-32459112.789999999</v>
      </c>
      <c r="G50" s="86">
        <f t="shared" si="6"/>
        <v>-30550279.322776757</v>
      </c>
      <c r="H50" s="85">
        <f t="shared" si="10"/>
        <v>0</v>
      </c>
      <c r="I50" s="85">
        <f t="shared" si="10"/>
        <v>1908833.4672232419</v>
      </c>
      <c r="J50" s="85">
        <f t="shared" si="2"/>
        <v>1908833.4672232419</v>
      </c>
      <c r="K50" s="85">
        <f t="shared" si="3"/>
        <v>-400855.0281168808</v>
      </c>
      <c r="L50" s="84">
        <f t="shared" si="4"/>
        <v>-529245.96258143941</v>
      </c>
      <c r="M50" s="94"/>
      <c r="N50" s="94"/>
      <c r="O50" s="94"/>
    </row>
    <row r="51" spans="1:15" s="82" customFormat="1">
      <c r="A51" s="88">
        <v>45291</v>
      </c>
      <c r="B51" s="85">
        <f t="shared" si="11"/>
        <v>32459112.789999999</v>
      </c>
      <c r="C51" s="95">
        <f t="shared" si="12"/>
        <v>32459112.789999999</v>
      </c>
      <c r="D51" s="85"/>
      <c r="E51" s="86">
        <f>C51-SUM(E15:E50)</f>
        <v>1908833.4672232419</v>
      </c>
      <c r="F51" s="85">
        <f t="shared" si="8"/>
        <v>-32459112.789999999</v>
      </c>
      <c r="G51" s="86">
        <f t="shared" si="6"/>
        <v>-32459112.789999999</v>
      </c>
      <c r="H51" s="85">
        <f t="shared" si="10"/>
        <v>0</v>
      </c>
      <c r="I51" s="85">
        <f t="shared" si="10"/>
        <v>0</v>
      </c>
      <c r="J51" s="85">
        <f t="shared" si="2"/>
        <v>0</v>
      </c>
      <c r="K51" s="85">
        <f t="shared" si="3"/>
        <v>0</v>
      </c>
      <c r="L51" s="84">
        <f t="shared" si="4"/>
        <v>-400855.0281168808</v>
      </c>
      <c r="M51" s="94"/>
      <c r="N51" s="94"/>
      <c r="O51" s="94"/>
    </row>
    <row r="52" spans="1:15" s="82" customFormat="1">
      <c r="A52" s="88">
        <v>45657</v>
      </c>
      <c r="B52" s="85">
        <f t="shared" si="11"/>
        <v>32459112.789999999</v>
      </c>
      <c r="C52" s="95">
        <f t="shared" si="12"/>
        <v>32459112.789999999</v>
      </c>
      <c r="D52" s="85">
        <f>$G$6*B52</f>
        <v>0</v>
      </c>
      <c r="E52" s="86"/>
      <c r="F52" s="85">
        <f t="shared" si="8"/>
        <v>-32459112.789999999</v>
      </c>
      <c r="G52" s="86">
        <f t="shared" si="6"/>
        <v>-32459112.789999999</v>
      </c>
      <c r="H52" s="85">
        <f t="shared" si="10"/>
        <v>0</v>
      </c>
      <c r="I52" s="85">
        <f t="shared" si="10"/>
        <v>0</v>
      </c>
      <c r="J52" s="85">
        <f t="shared" si="2"/>
        <v>0</v>
      </c>
      <c r="K52" s="85">
        <f t="shared" si="3"/>
        <v>0</v>
      </c>
      <c r="L52" s="84">
        <f t="shared" si="4"/>
        <v>0</v>
      </c>
      <c r="M52" s="94"/>
      <c r="N52" s="94"/>
      <c r="O52" s="94"/>
    </row>
    <row r="53" spans="1:15" s="82" customFormat="1">
      <c r="A53" s="88">
        <v>46022</v>
      </c>
      <c r="B53" s="85">
        <f t="shared" si="11"/>
        <v>32459112.789999999</v>
      </c>
      <c r="C53" s="95">
        <f t="shared" si="12"/>
        <v>32459112.789999999</v>
      </c>
      <c r="D53" s="85"/>
      <c r="E53" s="86"/>
      <c r="F53" s="85">
        <f t="shared" si="8"/>
        <v>-32459112.789999999</v>
      </c>
      <c r="G53" s="86">
        <f t="shared" si="6"/>
        <v>-32459112.789999999</v>
      </c>
      <c r="H53" s="85">
        <f t="shared" si="10"/>
        <v>0</v>
      </c>
      <c r="I53" s="85">
        <f t="shared" si="10"/>
        <v>0</v>
      </c>
      <c r="J53" s="85">
        <f t="shared" si="2"/>
        <v>0</v>
      </c>
      <c r="K53" s="85">
        <f t="shared" si="3"/>
        <v>0</v>
      </c>
      <c r="L53" s="84">
        <f t="shared" si="4"/>
        <v>0</v>
      </c>
      <c r="M53" s="94"/>
      <c r="N53" s="94"/>
      <c r="O53" s="94"/>
    </row>
    <row r="54" spans="1:15" s="82" customFormat="1">
      <c r="A54" s="88">
        <v>46387</v>
      </c>
      <c r="B54" s="85">
        <f t="shared" si="11"/>
        <v>32459112.789999999</v>
      </c>
      <c r="C54" s="95">
        <f t="shared" si="12"/>
        <v>32459112.789999999</v>
      </c>
      <c r="D54" s="85"/>
      <c r="E54" s="86"/>
      <c r="F54" s="85">
        <f t="shared" si="8"/>
        <v>-32459112.789999999</v>
      </c>
      <c r="G54" s="86">
        <f t="shared" si="6"/>
        <v>-32459112.789999999</v>
      </c>
      <c r="H54" s="85">
        <f t="shared" si="10"/>
        <v>0</v>
      </c>
      <c r="I54" s="85">
        <f t="shared" si="10"/>
        <v>0</v>
      </c>
      <c r="J54" s="85">
        <f t="shared" si="2"/>
        <v>0</v>
      </c>
      <c r="K54" s="85">
        <f t="shared" si="3"/>
        <v>0</v>
      </c>
      <c r="L54" s="84">
        <f t="shared" si="4"/>
        <v>0</v>
      </c>
      <c r="M54" s="94"/>
      <c r="N54" s="94"/>
      <c r="O54" s="94"/>
    </row>
    <row r="55" spans="1:15" s="82" customFormat="1">
      <c r="A55" s="88">
        <v>46752</v>
      </c>
      <c r="B55" s="85">
        <f t="shared" si="11"/>
        <v>32459112.789999999</v>
      </c>
      <c r="C55" s="95">
        <f t="shared" si="12"/>
        <v>32459112.789999999</v>
      </c>
      <c r="D55" s="85"/>
      <c r="E55" s="86"/>
      <c r="F55" s="85">
        <f t="shared" si="8"/>
        <v>-32459112.789999999</v>
      </c>
      <c r="G55" s="86">
        <f t="shared" si="6"/>
        <v>-32459112.789999999</v>
      </c>
      <c r="H55" s="85">
        <f t="shared" si="10"/>
        <v>0</v>
      </c>
      <c r="I55" s="85">
        <f t="shared" si="10"/>
        <v>0</v>
      </c>
      <c r="J55" s="85">
        <f t="shared" si="2"/>
        <v>0</v>
      </c>
      <c r="K55" s="85">
        <f t="shared" si="3"/>
        <v>0</v>
      </c>
      <c r="L55" s="84">
        <f t="shared" si="4"/>
        <v>0</v>
      </c>
      <c r="M55" s="94"/>
      <c r="N55" s="94"/>
      <c r="O55" s="94"/>
    </row>
    <row r="56" spans="1:15" s="82" customFormat="1">
      <c r="A56" s="88">
        <v>47118</v>
      </c>
      <c r="B56" s="85">
        <f t="shared" si="11"/>
        <v>32459112.789999999</v>
      </c>
      <c r="C56" s="95">
        <f t="shared" si="12"/>
        <v>32459112.789999999</v>
      </c>
      <c r="D56" s="85"/>
      <c r="E56" s="86"/>
      <c r="F56" s="85">
        <f t="shared" si="8"/>
        <v>-32459112.789999999</v>
      </c>
      <c r="G56" s="86">
        <f t="shared" si="6"/>
        <v>-32459112.789999999</v>
      </c>
      <c r="H56" s="85">
        <f>B56+F56</f>
        <v>0</v>
      </c>
      <c r="I56" s="85">
        <f t="shared" si="10"/>
        <v>0</v>
      </c>
      <c r="J56" s="85">
        <f>I56-H56</f>
        <v>0</v>
      </c>
      <c r="K56" s="85">
        <f t="shared" si="3"/>
        <v>0</v>
      </c>
      <c r="L56" s="84">
        <f t="shared" si="4"/>
        <v>0</v>
      </c>
      <c r="M56" s="80"/>
      <c r="N56" s="94"/>
      <c r="O56" s="94"/>
    </row>
    <row r="57" spans="1:15" s="82" customFormat="1" ht="15" customHeight="1">
      <c r="A57" s="88">
        <v>47483</v>
      </c>
      <c r="B57" s="85">
        <f t="shared" si="11"/>
        <v>32459112.789999999</v>
      </c>
      <c r="C57" s="95">
        <f t="shared" si="12"/>
        <v>32459112.789999999</v>
      </c>
      <c r="D57" s="85"/>
      <c r="E57" s="86"/>
      <c r="F57" s="85">
        <f t="shared" si="8"/>
        <v>-32459112.789999999</v>
      </c>
      <c r="G57" s="86">
        <f t="shared" si="6"/>
        <v>-32459112.789999999</v>
      </c>
      <c r="H57" s="85">
        <f>B57+F57</f>
        <v>0</v>
      </c>
      <c r="I57" s="85">
        <f t="shared" si="10"/>
        <v>0</v>
      </c>
      <c r="J57" s="85">
        <f>I57-H57</f>
        <v>0</v>
      </c>
      <c r="K57" s="85">
        <f t="shared" si="3"/>
        <v>0</v>
      </c>
      <c r="L57" s="84">
        <f t="shared" si="4"/>
        <v>0</v>
      </c>
      <c r="M57" s="80"/>
      <c r="N57" s="94"/>
      <c r="O57" s="94"/>
    </row>
    <row r="58" spans="1:15" s="82" customFormat="1" ht="15" customHeight="1">
      <c r="A58" s="88">
        <v>47848</v>
      </c>
      <c r="B58" s="85">
        <f t="shared" si="11"/>
        <v>32459112.789999999</v>
      </c>
      <c r="C58" s="95">
        <f t="shared" si="12"/>
        <v>32459112.789999999</v>
      </c>
      <c r="D58" s="85"/>
      <c r="E58" s="86"/>
      <c r="F58" s="85">
        <f t="shared" si="8"/>
        <v>-32459112.789999999</v>
      </c>
      <c r="G58" s="86">
        <f t="shared" si="6"/>
        <v>-32459112.789999999</v>
      </c>
      <c r="H58" s="85">
        <f t="shared" ref="H58:I66" si="17">B58+F58</f>
        <v>0</v>
      </c>
      <c r="I58" s="85">
        <f t="shared" si="10"/>
        <v>0</v>
      </c>
      <c r="J58" s="85">
        <f t="shared" ref="J58:J66" si="18">I58-H58</f>
        <v>0</v>
      </c>
      <c r="K58" s="85">
        <f t="shared" si="3"/>
        <v>0</v>
      </c>
      <c r="L58" s="84">
        <f t="shared" si="4"/>
        <v>0</v>
      </c>
      <c r="M58" s="80"/>
      <c r="N58" s="94"/>
      <c r="O58" s="94"/>
    </row>
    <row r="59" spans="1:15" s="82" customFormat="1" ht="15" customHeight="1">
      <c r="A59" s="88">
        <v>48213</v>
      </c>
      <c r="B59" s="85">
        <f t="shared" si="11"/>
        <v>32459112.789999999</v>
      </c>
      <c r="C59" s="95">
        <f t="shared" si="12"/>
        <v>32459112.789999999</v>
      </c>
      <c r="D59" s="85"/>
      <c r="E59" s="86"/>
      <c r="F59" s="85">
        <f t="shared" si="8"/>
        <v>-32459112.789999999</v>
      </c>
      <c r="G59" s="86">
        <f t="shared" si="6"/>
        <v>-32459112.789999999</v>
      </c>
      <c r="H59" s="85">
        <f t="shared" si="17"/>
        <v>0</v>
      </c>
      <c r="I59" s="85">
        <f t="shared" si="17"/>
        <v>0</v>
      </c>
      <c r="J59" s="85">
        <f t="shared" si="18"/>
        <v>0</v>
      </c>
      <c r="K59" s="85">
        <f t="shared" si="3"/>
        <v>0</v>
      </c>
      <c r="L59" s="84">
        <f t="shared" si="4"/>
        <v>0</v>
      </c>
      <c r="M59" s="80"/>
      <c r="N59" s="94"/>
      <c r="O59" s="94"/>
    </row>
    <row r="60" spans="1:15" s="82" customFormat="1" outlineLevel="1">
      <c r="A60" s="88">
        <v>48579</v>
      </c>
      <c r="B60" s="85">
        <f t="shared" si="11"/>
        <v>32459112.789999999</v>
      </c>
      <c r="C60" s="95">
        <f t="shared" si="12"/>
        <v>32459112.789999999</v>
      </c>
      <c r="D60" s="85"/>
      <c r="E60" s="86"/>
      <c r="F60" s="85">
        <f t="shared" si="8"/>
        <v>-32459112.789999999</v>
      </c>
      <c r="G60" s="86">
        <f t="shared" si="6"/>
        <v>-32459112.789999999</v>
      </c>
      <c r="H60" s="85">
        <f t="shared" si="17"/>
        <v>0</v>
      </c>
      <c r="I60" s="85">
        <f t="shared" si="17"/>
        <v>0</v>
      </c>
      <c r="J60" s="85">
        <f t="shared" si="18"/>
        <v>0</v>
      </c>
      <c r="K60" s="85">
        <f t="shared" si="3"/>
        <v>0</v>
      </c>
      <c r="L60" s="84">
        <f t="shared" si="4"/>
        <v>0</v>
      </c>
      <c r="M60" s="80"/>
      <c r="N60" s="94"/>
      <c r="O60" s="94"/>
    </row>
    <row r="61" spans="1:15" s="82" customFormat="1" outlineLevel="1">
      <c r="A61" s="88">
        <v>48944</v>
      </c>
      <c r="B61" s="85">
        <f t="shared" si="11"/>
        <v>32459112.789999999</v>
      </c>
      <c r="C61" s="95">
        <f t="shared" si="12"/>
        <v>32459112.789999999</v>
      </c>
      <c r="D61" s="85"/>
      <c r="E61" s="86"/>
      <c r="F61" s="85">
        <f t="shared" si="8"/>
        <v>-32459112.789999999</v>
      </c>
      <c r="G61" s="86">
        <f t="shared" si="6"/>
        <v>-32459112.789999999</v>
      </c>
      <c r="H61" s="85">
        <f t="shared" si="17"/>
        <v>0</v>
      </c>
      <c r="I61" s="85">
        <f t="shared" si="17"/>
        <v>0</v>
      </c>
      <c r="J61" s="85">
        <f t="shared" si="18"/>
        <v>0</v>
      </c>
      <c r="K61" s="85">
        <f t="shared" si="3"/>
        <v>0</v>
      </c>
      <c r="L61" s="84">
        <f t="shared" si="4"/>
        <v>0</v>
      </c>
      <c r="M61" s="80"/>
      <c r="N61" s="94"/>
      <c r="O61" s="94"/>
    </row>
    <row r="62" spans="1:15" s="82" customFormat="1" outlineLevel="1">
      <c r="A62" s="88">
        <v>49309</v>
      </c>
      <c r="B62" s="85">
        <f t="shared" si="11"/>
        <v>32459112.789999999</v>
      </c>
      <c r="C62" s="95">
        <f t="shared" si="12"/>
        <v>32459112.789999999</v>
      </c>
      <c r="D62" s="85"/>
      <c r="E62" s="86"/>
      <c r="F62" s="85">
        <f t="shared" si="8"/>
        <v>-32459112.789999999</v>
      </c>
      <c r="G62" s="86">
        <f t="shared" si="6"/>
        <v>-32459112.789999999</v>
      </c>
      <c r="H62" s="85">
        <f t="shared" si="17"/>
        <v>0</v>
      </c>
      <c r="I62" s="85">
        <f t="shared" si="17"/>
        <v>0</v>
      </c>
      <c r="J62" s="85">
        <f t="shared" si="18"/>
        <v>0</v>
      </c>
      <c r="K62" s="85">
        <f t="shared" si="3"/>
        <v>0</v>
      </c>
      <c r="L62" s="84">
        <f t="shared" si="4"/>
        <v>0</v>
      </c>
      <c r="M62" s="80"/>
      <c r="N62" s="94"/>
      <c r="O62" s="94"/>
    </row>
    <row r="63" spans="1:15" s="82" customFormat="1" outlineLevel="1">
      <c r="A63" s="88">
        <v>49674</v>
      </c>
      <c r="B63" s="85">
        <f t="shared" si="11"/>
        <v>32459112.789999999</v>
      </c>
      <c r="C63" s="95">
        <f t="shared" si="12"/>
        <v>32459112.789999999</v>
      </c>
      <c r="D63" s="85"/>
      <c r="E63" s="86"/>
      <c r="F63" s="85">
        <f t="shared" si="8"/>
        <v>-32459112.789999999</v>
      </c>
      <c r="G63" s="86">
        <f t="shared" si="6"/>
        <v>-32459112.789999999</v>
      </c>
      <c r="H63" s="85">
        <f t="shared" si="17"/>
        <v>0</v>
      </c>
      <c r="I63" s="85">
        <f t="shared" si="17"/>
        <v>0</v>
      </c>
      <c r="J63" s="85">
        <f t="shared" si="18"/>
        <v>0</v>
      </c>
      <c r="K63" s="85">
        <f t="shared" si="3"/>
        <v>0</v>
      </c>
      <c r="L63" s="84">
        <f t="shared" si="4"/>
        <v>0</v>
      </c>
      <c r="M63" s="80"/>
      <c r="N63" s="94"/>
      <c r="O63" s="94"/>
    </row>
    <row r="64" spans="1:15" s="82" customFormat="1" outlineLevel="1">
      <c r="A64" s="88">
        <v>50040</v>
      </c>
      <c r="B64" s="85">
        <f t="shared" si="11"/>
        <v>32459112.789999999</v>
      </c>
      <c r="C64" s="95">
        <f t="shared" si="12"/>
        <v>32459112.789999999</v>
      </c>
      <c r="D64" s="85"/>
      <c r="E64" s="86"/>
      <c r="F64" s="85">
        <f t="shared" si="8"/>
        <v>-32459112.789999999</v>
      </c>
      <c r="G64" s="86">
        <f t="shared" si="6"/>
        <v>-32459112.789999999</v>
      </c>
      <c r="H64" s="85">
        <f t="shared" si="17"/>
        <v>0</v>
      </c>
      <c r="I64" s="85">
        <f>C64+G64</f>
        <v>0</v>
      </c>
      <c r="J64" s="85">
        <f t="shared" si="18"/>
        <v>0</v>
      </c>
      <c r="K64" s="85">
        <f t="shared" si="3"/>
        <v>0</v>
      </c>
      <c r="L64" s="84">
        <f t="shared" si="4"/>
        <v>0</v>
      </c>
      <c r="M64" s="80"/>
      <c r="N64" s="94"/>
      <c r="O64" s="94"/>
    </row>
    <row r="65" spans="1:15" s="82" customFormat="1" outlineLevel="1">
      <c r="A65" s="88">
        <v>50405</v>
      </c>
      <c r="B65" s="85">
        <f t="shared" si="11"/>
        <v>32459112.789999999</v>
      </c>
      <c r="C65" s="95">
        <f t="shared" si="12"/>
        <v>32459112.789999999</v>
      </c>
      <c r="D65" s="85"/>
      <c r="E65" s="86"/>
      <c r="F65" s="85">
        <f t="shared" si="8"/>
        <v>-32459112.789999999</v>
      </c>
      <c r="G65" s="86">
        <f t="shared" si="6"/>
        <v>-32459112.789999999</v>
      </c>
      <c r="H65" s="85">
        <f t="shared" si="17"/>
        <v>0</v>
      </c>
      <c r="I65" s="85">
        <f t="shared" si="17"/>
        <v>0</v>
      </c>
      <c r="J65" s="85">
        <f t="shared" si="18"/>
        <v>0</v>
      </c>
      <c r="K65" s="85">
        <f t="shared" si="3"/>
        <v>0</v>
      </c>
      <c r="L65" s="84">
        <f t="shared" si="4"/>
        <v>0</v>
      </c>
      <c r="M65" s="80"/>
      <c r="N65" s="94"/>
      <c r="O65" s="94"/>
    </row>
    <row r="66" spans="1:15" s="82" customFormat="1" outlineLevel="1">
      <c r="A66" s="88">
        <v>50770</v>
      </c>
      <c r="B66" s="85">
        <f t="shared" si="11"/>
        <v>32459112.789999999</v>
      </c>
      <c r="C66" s="95">
        <f t="shared" si="12"/>
        <v>32459112.789999999</v>
      </c>
      <c r="D66" s="85"/>
      <c r="E66" s="86"/>
      <c r="F66" s="85">
        <f t="shared" si="8"/>
        <v>-32459112.789999999</v>
      </c>
      <c r="G66" s="86">
        <f t="shared" si="6"/>
        <v>-32459112.789999999</v>
      </c>
      <c r="H66" s="85">
        <f t="shared" si="17"/>
        <v>0</v>
      </c>
      <c r="I66" s="85">
        <f t="shared" si="17"/>
        <v>0</v>
      </c>
      <c r="J66" s="85">
        <f t="shared" si="18"/>
        <v>0</v>
      </c>
      <c r="K66" s="85">
        <f t="shared" si="3"/>
        <v>0</v>
      </c>
      <c r="L66" s="84">
        <f t="shared" si="4"/>
        <v>0</v>
      </c>
      <c r="M66" s="80"/>
      <c r="N66" s="94"/>
      <c r="O66" s="94"/>
    </row>
    <row r="67" spans="1:15">
      <c r="A67" s="260" t="s">
        <v>302</v>
      </c>
      <c r="B67" s="261"/>
      <c r="C67" s="261"/>
      <c r="D67" s="261"/>
      <c r="E67" s="261"/>
      <c r="F67" s="261"/>
      <c r="G67" s="262"/>
      <c r="H67" s="261"/>
      <c r="I67" s="261"/>
      <c r="J67" s="261"/>
      <c r="K67" s="261"/>
      <c r="L67" s="263"/>
      <c r="M67" s="80"/>
      <c r="N67" s="73"/>
      <c r="O67" s="73"/>
    </row>
    <row r="68" spans="1:15">
      <c r="A68" s="264" t="s">
        <v>331</v>
      </c>
      <c r="B68" s="265"/>
      <c r="C68" s="265"/>
      <c r="D68" s="266">
        <f>SUM(D30:D41)</f>
        <v>10819704.263333334</v>
      </c>
      <c r="E68" s="266">
        <f>SUM(E30:E41)</f>
        <v>7930071.0011020871</v>
      </c>
      <c r="F68" s="265"/>
      <c r="G68" s="267"/>
      <c r="H68" s="265"/>
      <c r="I68" s="265"/>
      <c r="J68" s="265"/>
      <c r="K68" s="265"/>
      <c r="L68" s="268">
        <f>SUM(L30:L41)</f>
        <v>606822.98506855906</v>
      </c>
      <c r="M68" s="80"/>
      <c r="N68" s="73"/>
      <c r="O68" s="73"/>
    </row>
    <row r="69" spans="1:15">
      <c r="A69" s="269" t="s">
        <v>332</v>
      </c>
      <c r="B69" s="270">
        <f>(B29+B41+SUM(B30:B40)*2)/24</f>
        <v>32459112.790000003</v>
      </c>
      <c r="C69" s="270">
        <f>(C29+C41+SUM(C30:C40)*2)/24</f>
        <v>32459112.790000003</v>
      </c>
      <c r="D69" s="271"/>
      <c r="E69" s="272"/>
      <c r="F69" s="270">
        <f>(F29+F41+SUM(F30:F40)*2)/24</f>
        <v>-14426272.351111112</v>
      </c>
      <c r="G69" s="270">
        <f>(G29+G41+SUM(G30:G40)*2)/24</f>
        <v>-13368458.820388904</v>
      </c>
      <c r="H69" s="270">
        <f>(H29+H41+SUM(H30:H40)*2)/24</f>
        <v>18032840.438888885</v>
      </c>
      <c r="I69" s="270">
        <f>(I29+I41+SUM(I30:I40)*2)/24</f>
        <v>19090653.969611093</v>
      </c>
      <c r="J69" s="272"/>
      <c r="K69" s="270">
        <f>(K29+K41+SUM(K30:K40)*2)/24</f>
        <v>-222140.84145166396</v>
      </c>
      <c r="L69" s="273"/>
      <c r="M69" s="80"/>
      <c r="N69" s="73"/>
    </row>
    <row r="70" spans="1:15">
      <c r="A70" s="80"/>
      <c r="B70" s="80"/>
      <c r="C70" s="80"/>
      <c r="D70" s="274"/>
      <c r="E70" s="80"/>
      <c r="F70" s="80"/>
      <c r="G70" s="80"/>
      <c r="H70" s="80"/>
      <c r="I70" s="80"/>
      <c r="J70" s="80"/>
      <c r="K70" s="80"/>
      <c r="L70" s="80"/>
      <c r="M70" s="80"/>
    </row>
    <row r="71" spans="1: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</sheetData>
  <pageMargins left="0.25" right="0.25" top="0.25" bottom="0.25" header="0.3" footer="0.3"/>
  <pageSetup scale="61" fitToWidth="0" fitToHeight="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1" spans="1:9">
      <c r="A1" s="573" t="s">
        <v>432</v>
      </c>
      <c r="B1" s="573"/>
      <c r="C1" s="573"/>
      <c r="D1" s="573"/>
      <c r="E1" s="573"/>
      <c r="F1" s="573"/>
      <c r="G1" s="573"/>
      <c r="H1" s="573"/>
      <c r="I1" s="573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150" t="s">
        <v>333</v>
      </c>
      <c r="B3" s="3"/>
      <c r="C3" s="142"/>
      <c r="D3" s="142"/>
      <c r="E3" s="142"/>
      <c r="F3" s="142"/>
      <c r="G3" s="142"/>
      <c r="H3" s="142"/>
      <c r="I3" s="142"/>
    </row>
    <row r="4" spans="1:9">
      <c r="A4" s="150" t="s">
        <v>421</v>
      </c>
      <c r="B4" s="3"/>
      <c r="C4" s="142"/>
      <c r="D4" s="142"/>
      <c r="E4" s="142"/>
      <c r="F4" s="142"/>
      <c r="G4" s="142"/>
      <c r="H4" s="142"/>
      <c r="I4" s="142"/>
    </row>
    <row r="5" spans="1:9">
      <c r="A5" s="150" t="s">
        <v>334</v>
      </c>
      <c r="B5" s="3"/>
      <c r="C5" s="142"/>
      <c r="D5" s="142"/>
      <c r="E5" s="142"/>
      <c r="F5" s="142"/>
      <c r="G5" s="142"/>
      <c r="H5" s="142"/>
      <c r="I5" s="142"/>
    </row>
    <row r="6" spans="1:9">
      <c r="A6" s="150" t="s">
        <v>335</v>
      </c>
      <c r="B6" s="3"/>
      <c r="C6" s="142"/>
      <c r="D6" s="142"/>
      <c r="E6" s="142"/>
      <c r="F6" s="142"/>
      <c r="G6" s="142"/>
      <c r="H6" s="142"/>
      <c r="I6" s="142"/>
    </row>
    <row r="7" spans="1:9">
      <c r="A7" s="150"/>
      <c r="B7" s="275"/>
      <c r="C7" s="142"/>
      <c r="D7" s="142"/>
      <c r="E7" s="142"/>
      <c r="F7" s="142"/>
      <c r="G7" s="142"/>
      <c r="H7" s="142"/>
      <c r="I7" s="142"/>
    </row>
    <row r="8" spans="1:9">
      <c r="A8" s="276"/>
      <c r="B8" s="277" t="s">
        <v>336</v>
      </c>
      <c r="C8" s="278"/>
      <c r="D8" s="278"/>
      <c r="E8" s="278"/>
      <c r="F8" s="278"/>
      <c r="G8" s="278"/>
      <c r="H8" s="278"/>
      <c r="I8" s="279"/>
    </row>
    <row r="9" spans="1:9">
      <c r="A9" s="280"/>
      <c r="B9" s="281"/>
      <c r="C9" s="278" t="s">
        <v>337</v>
      </c>
      <c r="D9" s="278"/>
      <c r="E9" s="279"/>
      <c r="F9" s="277" t="s">
        <v>338</v>
      </c>
      <c r="G9" s="278"/>
      <c r="H9" s="278"/>
      <c r="I9" s="282"/>
    </row>
    <row r="10" spans="1:9">
      <c r="A10" s="280"/>
      <c r="B10" s="283"/>
      <c r="C10" s="284"/>
      <c r="D10" s="284"/>
      <c r="E10" s="285" t="s">
        <v>192</v>
      </c>
      <c r="F10" s="286"/>
      <c r="G10" s="287"/>
      <c r="H10" s="287"/>
      <c r="I10" s="288"/>
    </row>
    <row r="11" spans="1:9">
      <c r="A11" s="280" t="s">
        <v>339</v>
      </c>
      <c r="B11" s="289" t="s">
        <v>340</v>
      </c>
      <c r="C11" s="290" t="s">
        <v>7</v>
      </c>
      <c r="D11" s="290" t="s">
        <v>341</v>
      </c>
      <c r="E11" s="285" t="s">
        <v>342</v>
      </c>
      <c r="F11" s="289" t="s">
        <v>343</v>
      </c>
      <c r="G11" s="290" t="s">
        <v>344</v>
      </c>
      <c r="H11" s="290" t="s">
        <v>345</v>
      </c>
      <c r="I11" s="285" t="s">
        <v>346</v>
      </c>
    </row>
    <row r="12" spans="1:9">
      <c r="A12" s="280"/>
      <c r="B12" s="291" t="s">
        <v>7</v>
      </c>
      <c r="C12" s="292" t="s">
        <v>347</v>
      </c>
      <c r="D12" s="292" t="s">
        <v>348</v>
      </c>
      <c r="E12" s="293" t="s">
        <v>349</v>
      </c>
      <c r="F12" s="291" t="s">
        <v>350</v>
      </c>
      <c r="G12" s="294" t="s">
        <v>351</v>
      </c>
      <c r="H12" s="294" t="s">
        <v>352</v>
      </c>
      <c r="I12" s="293" t="s">
        <v>353</v>
      </c>
    </row>
    <row r="13" spans="1:9">
      <c r="A13" s="280"/>
      <c r="B13" s="295" t="s">
        <v>354</v>
      </c>
      <c r="C13" s="296" t="s">
        <v>355</v>
      </c>
      <c r="D13" s="297" t="s">
        <v>356</v>
      </c>
      <c r="E13" s="298" t="s">
        <v>357</v>
      </c>
      <c r="F13" s="295" t="s">
        <v>358</v>
      </c>
      <c r="G13" s="299" t="s">
        <v>359</v>
      </c>
      <c r="H13" s="300" t="s">
        <v>360</v>
      </c>
      <c r="I13" s="298" t="s">
        <v>361</v>
      </c>
    </row>
    <row r="14" spans="1:9">
      <c r="A14" s="301"/>
      <c r="B14" s="302"/>
      <c r="C14" s="303"/>
      <c r="D14" s="304"/>
      <c r="E14" s="305" t="s">
        <v>362</v>
      </c>
      <c r="F14" s="302" t="s">
        <v>363</v>
      </c>
      <c r="G14" s="306"/>
      <c r="H14" s="307"/>
      <c r="I14" s="305" t="s">
        <v>364</v>
      </c>
    </row>
    <row r="15" spans="1:9">
      <c r="A15" s="276">
        <f>ROW()</f>
        <v>15</v>
      </c>
      <c r="B15" s="308"/>
      <c r="C15" s="309"/>
      <c r="D15" s="310"/>
      <c r="E15" s="311"/>
      <c r="F15" s="312"/>
      <c r="G15" s="313"/>
      <c r="H15" s="310"/>
      <c r="I15" s="311"/>
    </row>
    <row r="16" spans="1:9">
      <c r="A16" s="280">
        <f>ROW()</f>
        <v>16</v>
      </c>
      <c r="B16" s="308"/>
      <c r="C16" s="309">
        <v>43951</v>
      </c>
      <c r="D16" s="310"/>
      <c r="E16" s="314">
        <v>81270.65108261547</v>
      </c>
      <c r="F16" s="312"/>
      <c r="G16" s="313"/>
      <c r="H16" s="310"/>
      <c r="I16" s="314">
        <f>E16</f>
        <v>81270.65108261547</v>
      </c>
    </row>
    <row r="17" spans="1:9">
      <c r="A17" s="280">
        <f>ROW()</f>
        <v>17</v>
      </c>
      <c r="B17" s="308">
        <v>31</v>
      </c>
      <c r="C17" s="309">
        <v>43982</v>
      </c>
      <c r="D17" s="310">
        <v>50568.582089045485</v>
      </c>
      <c r="E17" s="315">
        <f>+E16-D17</f>
        <v>30702.068993569985</v>
      </c>
      <c r="F17" s="312">
        <f>G17-SUM(B$16:$B17)+1</f>
        <v>335</v>
      </c>
      <c r="G17" s="313">
        <f>B29</f>
        <v>365</v>
      </c>
      <c r="H17" s="310">
        <f>+F17/G17*D17</f>
        <v>46412.260273507498</v>
      </c>
      <c r="I17" s="311">
        <f t="shared" ref="I17:I28" si="0">+I16-H17</f>
        <v>34858.390809107972</v>
      </c>
    </row>
    <row r="18" spans="1:9">
      <c r="A18" s="280">
        <f>ROW()</f>
        <v>18</v>
      </c>
      <c r="B18" s="308">
        <v>30</v>
      </c>
      <c r="C18" s="309">
        <v>44012</v>
      </c>
      <c r="D18" s="310">
        <v>50568.582089047835</v>
      </c>
      <c r="E18" s="315">
        <f t="shared" ref="E18:E28" si="1">+E17-D18</f>
        <v>-19866.513095477851</v>
      </c>
      <c r="F18" s="312">
        <f>G18-SUM(B$16:$B18)+1</f>
        <v>305</v>
      </c>
      <c r="G18" s="313">
        <f>G17</f>
        <v>365</v>
      </c>
      <c r="H18" s="310">
        <f t="shared" ref="H18:H28" si="2">+F18/G18*D18</f>
        <v>42255.938457971482</v>
      </c>
      <c r="I18" s="311">
        <f t="shared" si="0"/>
        <v>-7397.5476488635104</v>
      </c>
    </row>
    <row r="19" spans="1:9">
      <c r="A19" s="280">
        <f>ROW()</f>
        <v>19</v>
      </c>
      <c r="B19" s="308">
        <v>31</v>
      </c>
      <c r="C19" s="309">
        <v>44043</v>
      </c>
      <c r="D19" s="310">
        <v>50568.582089046278</v>
      </c>
      <c r="E19" s="315">
        <f t="shared" si="1"/>
        <v>-70435.095184524136</v>
      </c>
      <c r="F19" s="312">
        <f>G19-SUM(B$16:$B19)+1</f>
        <v>274</v>
      </c>
      <c r="G19" s="313">
        <f t="shared" ref="G19:G28" si="3">G18</f>
        <v>365</v>
      </c>
      <c r="H19" s="310">
        <f t="shared" si="2"/>
        <v>37961.072581914195</v>
      </c>
      <c r="I19" s="311">
        <f t="shared" si="0"/>
        <v>-45358.620230777706</v>
      </c>
    </row>
    <row r="20" spans="1:9">
      <c r="A20" s="280">
        <f>ROW()</f>
        <v>20</v>
      </c>
      <c r="B20" s="308">
        <v>31</v>
      </c>
      <c r="C20" s="309">
        <v>44074</v>
      </c>
      <c r="D20" s="310">
        <v>50568.58208904705</v>
      </c>
      <c r="E20" s="315">
        <f t="shared" si="1"/>
        <v>-121003.67727357119</v>
      </c>
      <c r="F20" s="312">
        <f>G20-SUM(B$16:$B20)+1</f>
        <v>243</v>
      </c>
      <c r="G20" s="313">
        <f t="shared" si="3"/>
        <v>365</v>
      </c>
      <c r="H20" s="310">
        <f t="shared" si="2"/>
        <v>33666.20670585872</v>
      </c>
      <c r="I20" s="311">
        <f t="shared" si="0"/>
        <v>-79024.826936636426</v>
      </c>
    </row>
    <row r="21" spans="1:9">
      <c r="A21" s="280">
        <f>ROW()</f>
        <v>21</v>
      </c>
      <c r="B21" s="308">
        <v>30</v>
      </c>
      <c r="C21" s="309">
        <v>44104</v>
      </c>
      <c r="D21" s="310">
        <v>50568.582089045507</v>
      </c>
      <c r="E21" s="315">
        <f t="shared" si="1"/>
        <v>-171572.25936261669</v>
      </c>
      <c r="F21" s="312">
        <f>G21-SUM(B$16:$B21)+1</f>
        <v>213</v>
      </c>
      <c r="G21" s="313">
        <f t="shared" si="3"/>
        <v>365</v>
      </c>
      <c r="H21" s="310">
        <f t="shared" si="2"/>
        <v>29509.88489031971</v>
      </c>
      <c r="I21" s="311">
        <f t="shared" si="0"/>
        <v>-108534.71182695613</v>
      </c>
    </row>
    <row r="22" spans="1:9">
      <c r="A22" s="280">
        <f>ROW()</f>
        <v>22</v>
      </c>
      <c r="B22" s="308">
        <v>31</v>
      </c>
      <c r="C22" s="309">
        <v>44135</v>
      </c>
      <c r="D22" s="310">
        <v>50568.582089047821</v>
      </c>
      <c r="E22" s="315">
        <f t="shared" si="1"/>
        <v>-222140.84145166451</v>
      </c>
      <c r="F22" s="312">
        <f>G22-SUM(B$16:$B22)+1</f>
        <v>182</v>
      </c>
      <c r="G22" s="313">
        <f t="shared" si="3"/>
        <v>365</v>
      </c>
      <c r="H22" s="310">
        <f t="shared" si="2"/>
        <v>25215.019014264941</v>
      </c>
      <c r="I22" s="311">
        <f t="shared" si="0"/>
        <v>-133749.73084122108</v>
      </c>
    </row>
    <row r="23" spans="1:9">
      <c r="A23" s="280">
        <f>ROW()</f>
        <v>23</v>
      </c>
      <c r="B23" s="308">
        <v>30</v>
      </c>
      <c r="C23" s="309">
        <v>44165</v>
      </c>
      <c r="D23" s="310">
        <v>50568.582089046307</v>
      </c>
      <c r="E23" s="315">
        <f t="shared" si="1"/>
        <v>-272709.42354071082</v>
      </c>
      <c r="F23" s="312">
        <f>G23-SUM(B$16:$B23)+1</f>
        <v>152</v>
      </c>
      <c r="G23" s="313">
        <f t="shared" si="3"/>
        <v>365</v>
      </c>
      <c r="H23" s="310">
        <f t="shared" si="2"/>
        <v>21058.697198726135</v>
      </c>
      <c r="I23" s="311">
        <f t="shared" si="0"/>
        <v>-154808.42803994723</v>
      </c>
    </row>
    <row r="24" spans="1:9">
      <c r="A24" s="280">
        <f>ROW()</f>
        <v>24</v>
      </c>
      <c r="B24" s="308">
        <v>31</v>
      </c>
      <c r="C24" s="309">
        <v>44196</v>
      </c>
      <c r="D24" s="310">
        <v>50568.582089046657</v>
      </c>
      <c r="E24" s="315">
        <f t="shared" si="1"/>
        <v>-323278.00562975748</v>
      </c>
      <c r="F24" s="312">
        <f>G24-SUM(B$16:$B24)+1</f>
        <v>121</v>
      </c>
      <c r="G24" s="313">
        <f t="shared" si="3"/>
        <v>365</v>
      </c>
      <c r="H24" s="310">
        <f t="shared" si="2"/>
        <v>16763.831322670263</v>
      </c>
      <c r="I24" s="311">
        <f t="shared" si="0"/>
        <v>-171572.25936261751</v>
      </c>
    </row>
    <row r="25" spans="1:9">
      <c r="A25" s="280">
        <f>ROW()</f>
        <v>25</v>
      </c>
      <c r="B25" s="308">
        <v>31</v>
      </c>
      <c r="C25" s="309">
        <v>44227</v>
      </c>
      <c r="D25" s="310">
        <v>50568.582089045842</v>
      </c>
      <c r="E25" s="315">
        <f t="shared" si="1"/>
        <v>-373846.58771880332</v>
      </c>
      <c r="F25" s="312">
        <f>G25-SUM(B$16:$B25)+1</f>
        <v>90</v>
      </c>
      <c r="G25" s="313">
        <f t="shared" si="3"/>
        <v>365</v>
      </c>
      <c r="H25" s="310">
        <f t="shared" si="2"/>
        <v>12468.965446614042</v>
      </c>
      <c r="I25" s="311">
        <f t="shared" si="0"/>
        <v>-184041.22480923156</v>
      </c>
    </row>
    <row r="26" spans="1:9">
      <c r="A26" s="280">
        <f>ROW()</f>
        <v>26</v>
      </c>
      <c r="B26" s="308">
        <v>28</v>
      </c>
      <c r="C26" s="309">
        <v>44255</v>
      </c>
      <c r="D26" s="310">
        <v>50568.582089047064</v>
      </c>
      <c r="E26" s="315">
        <f t="shared" si="1"/>
        <v>-424415.16980785038</v>
      </c>
      <c r="F26" s="312">
        <f>G26-SUM(B$16:$B26)+1</f>
        <v>62</v>
      </c>
      <c r="G26" s="313">
        <f t="shared" si="3"/>
        <v>365</v>
      </c>
      <c r="H26" s="310">
        <f t="shared" si="2"/>
        <v>8589.731752112104</v>
      </c>
      <c r="I26" s="311">
        <f t="shared" si="0"/>
        <v>-192630.95656134366</v>
      </c>
    </row>
    <row r="27" spans="1:9">
      <c r="A27" s="280">
        <f>ROW()</f>
        <v>27</v>
      </c>
      <c r="B27" s="308">
        <v>31</v>
      </c>
      <c r="C27" s="309">
        <v>44286</v>
      </c>
      <c r="D27" s="310">
        <v>50568.582089046715</v>
      </c>
      <c r="E27" s="315">
        <f t="shared" si="1"/>
        <v>-474983.7518968971</v>
      </c>
      <c r="F27" s="312">
        <f>G27-SUM(B$16:$B27)+1</f>
        <v>31</v>
      </c>
      <c r="G27" s="313">
        <f t="shared" si="3"/>
        <v>365</v>
      </c>
      <c r="H27" s="310">
        <f t="shared" si="2"/>
        <v>4294.865876056022</v>
      </c>
      <c r="I27" s="311">
        <f t="shared" si="0"/>
        <v>-196925.82243739968</v>
      </c>
    </row>
    <row r="28" spans="1:9">
      <c r="A28" s="280">
        <f>ROW()</f>
        <v>28</v>
      </c>
      <c r="B28" s="308">
        <v>30</v>
      </c>
      <c r="C28" s="309">
        <v>44316</v>
      </c>
      <c r="D28" s="310">
        <v>50568.582089046598</v>
      </c>
      <c r="E28" s="315">
        <f t="shared" si="1"/>
        <v>-525552.3339859437</v>
      </c>
      <c r="F28" s="312">
        <f>G28-SUM(B$16:$B28)+1</f>
        <v>1</v>
      </c>
      <c r="G28" s="313">
        <f t="shared" si="3"/>
        <v>365</v>
      </c>
      <c r="H28" s="310">
        <f t="shared" si="2"/>
        <v>138.54406051793589</v>
      </c>
      <c r="I28" s="311">
        <f t="shared" si="0"/>
        <v>-197064.36649791762</v>
      </c>
    </row>
    <row r="29" spans="1:9" ht="15.75" thickBot="1">
      <c r="A29" s="280">
        <f>ROW()</f>
        <v>29</v>
      </c>
      <c r="B29" s="316">
        <f>SUM(B17:B28)</f>
        <v>365</v>
      </c>
      <c r="C29" s="284"/>
      <c r="D29" s="317">
        <f>SUM(D17:D28)</f>
        <v>606822.98506855906</v>
      </c>
      <c r="E29" s="318">
        <v>0</v>
      </c>
      <c r="F29" s="283"/>
      <c r="G29" s="319"/>
      <c r="H29" s="317">
        <f>SUM(H17:H28)</f>
        <v>278335.01758053305</v>
      </c>
      <c r="I29" s="288"/>
    </row>
    <row r="30" spans="1:9" ht="16.5" thickTop="1" thickBot="1">
      <c r="A30" s="280">
        <f>ROW()</f>
        <v>30</v>
      </c>
      <c r="B30" s="283"/>
      <c r="C30" s="320"/>
      <c r="D30" s="321"/>
      <c r="E30" s="311" t="s">
        <v>365</v>
      </c>
      <c r="F30" s="283"/>
      <c r="G30" s="284"/>
      <c r="H30" s="322"/>
      <c r="I30" s="288"/>
    </row>
    <row r="31" spans="1:9" ht="15.75" thickBot="1">
      <c r="A31" s="280">
        <f>ROW()</f>
        <v>31</v>
      </c>
      <c r="B31" s="283" t="s">
        <v>366</v>
      </c>
      <c r="C31" s="284"/>
      <c r="D31" s="310"/>
      <c r="E31" s="323">
        <f>(E16+E28+SUM(E17:E27)*2)/24</f>
        <v>-222140.84145166396</v>
      </c>
      <c r="F31" s="283"/>
      <c r="G31" s="284"/>
      <c r="H31" s="284"/>
      <c r="I31" s="324">
        <f>(I16+I28+SUM(I17:I27)*2)/24</f>
        <v>-108090.21629946148</v>
      </c>
    </row>
    <row r="32" spans="1:9" ht="15.75" thickTop="1">
      <c r="A32" s="301">
        <f>ROW()</f>
        <v>32</v>
      </c>
      <c r="B32" s="325"/>
      <c r="C32" s="326"/>
      <c r="D32" s="327"/>
      <c r="E32" s="328"/>
      <c r="F32" s="325"/>
      <c r="G32" s="326"/>
      <c r="H32" s="326"/>
      <c r="I32" s="329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</sheetData>
  <pageMargins left="0.45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0" activePane="bottomRight" state="frozen"/>
      <selection activeCell="I56" sqref="I56"/>
      <selection pane="topRight" activeCell="I56" sqref="I56"/>
      <selection pane="bottomLeft" activeCell="I56" sqref="I56"/>
      <selection pane="bottomRight" activeCell="C14" sqref="C14"/>
    </sheetView>
  </sheetViews>
  <sheetFormatPr defaultColWidth="9.140625" defaultRowHeight="10.5" outlineLevelRow="1" outlineLevelCol="1"/>
  <cols>
    <col min="1" max="1" width="11.85546875" style="332" bestFit="1" customWidth="1"/>
    <col min="2" max="2" width="6.42578125" style="332" bestFit="1" customWidth="1"/>
    <col min="3" max="3" width="14.7109375" style="332" bestFit="1" customWidth="1"/>
    <col min="4" max="5" width="16.140625" style="332" bestFit="1" customWidth="1"/>
    <col min="6" max="6" width="22.28515625" style="332" bestFit="1" customWidth="1"/>
    <col min="7" max="8" width="18.28515625" style="332" bestFit="1" customWidth="1"/>
    <col min="9" max="9" width="17.7109375" style="332" bestFit="1" customWidth="1"/>
    <col min="10" max="10" width="22.7109375" style="332" bestFit="1" customWidth="1"/>
    <col min="11" max="11" width="19.42578125" style="332" bestFit="1" customWidth="1"/>
    <col min="12" max="13" width="17.5703125" style="332" bestFit="1" customWidth="1"/>
    <col min="14" max="14" width="17" style="332" bestFit="1" customWidth="1"/>
    <col min="15" max="15" width="10" style="332" customWidth="1" outlineLevel="1"/>
    <col min="16" max="16384" width="9.140625" style="332"/>
  </cols>
  <sheetData>
    <row r="1" spans="1:14" ht="12.75">
      <c r="A1" s="395" t="s">
        <v>395</v>
      </c>
      <c r="B1" s="137"/>
      <c r="C1" s="137"/>
      <c r="D1" s="137"/>
      <c r="E1" s="137"/>
      <c r="F1" s="137"/>
      <c r="G1" s="137"/>
      <c r="H1" s="137"/>
      <c r="I1" s="137"/>
      <c r="J1" s="141"/>
      <c r="K1" s="141"/>
      <c r="L1" s="141"/>
      <c r="M1" s="141"/>
    </row>
    <row r="2" spans="1:14" ht="15">
      <c r="A2" s="396" t="s">
        <v>394</v>
      </c>
      <c r="B2" s="137"/>
      <c r="C2" s="137"/>
      <c r="D2" s="137"/>
      <c r="E2" s="137"/>
      <c r="F2" s="137"/>
      <c r="G2" s="573" t="s">
        <v>562</v>
      </c>
      <c r="H2" s="573"/>
      <c r="I2" s="573"/>
      <c r="J2" s="573"/>
      <c r="K2" s="573"/>
      <c r="L2" s="573"/>
      <c r="M2" s="141"/>
    </row>
    <row r="3" spans="1:14" ht="12.75">
      <c r="A3" s="395" t="s">
        <v>393</v>
      </c>
      <c r="B3" s="137"/>
      <c r="C3" s="137"/>
      <c r="D3" s="137"/>
      <c r="E3" s="137"/>
      <c r="F3" s="137"/>
      <c r="G3" s="137"/>
      <c r="H3" s="137"/>
      <c r="I3" s="137"/>
      <c r="J3" s="141"/>
      <c r="K3" s="141"/>
      <c r="L3" s="141"/>
      <c r="M3" s="141"/>
    </row>
    <row r="4" spans="1:14" ht="12.75">
      <c r="A4" s="137"/>
      <c r="B4" s="137"/>
      <c r="C4" s="394"/>
      <c r="D4" s="393"/>
      <c r="E4" s="392"/>
      <c r="F4" s="391" t="s">
        <v>392</v>
      </c>
      <c r="G4" s="149"/>
      <c r="H4" s="149"/>
      <c r="I4" s="149"/>
      <c r="J4" s="389"/>
      <c r="K4" s="390"/>
      <c r="L4" s="389"/>
      <c r="M4" s="389"/>
    </row>
    <row r="5" spans="1:14" ht="12.75">
      <c r="A5" s="141"/>
      <c r="B5" s="141"/>
      <c r="C5" s="388" t="s">
        <v>391</v>
      </c>
      <c r="D5" s="387"/>
      <c r="E5" s="386"/>
      <c r="F5" s="385" t="s">
        <v>390</v>
      </c>
      <c r="G5" s="383"/>
      <c r="H5" s="383"/>
      <c r="I5" s="383"/>
      <c r="J5" s="384" t="s">
        <v>389</v>
      </c>
      <c r="K5" s="383"/>
      <c r="L5" s="383"/>
      <c r="M5" s="383"/>
    </row>
    <row r="6" spans="1:14" ht="15">
      <c r="A6" s="382"/>
      <c r="B6" s="382"/>
      <c r="C6" s="381" t="s">
        <v>29</v>
      </c>
      <c r="D6" s="381" t="s">
        <v>353</v>
      </c>
      <c r="E6" s="381" t="s">
        <v>388</v>
      </c>
      <c r="F6" s="381" t="s">
        <v>28</v>
      </c>
      <c r="G6" s="381" t="s">
        <v>192</v>
      </c>
      <c r="H6" s="381" t="s">
        <v>387</v>
      </c>
      <c r="I6" s="381" t="s">
        <v>288</v>
      </c>
      <c r="J6" s="381" t="s">
        <v>28</v>
      </c>
      <c r="K6" s="381" t="s">
        <v>192</v>
      </c>
      <c r="L6" s="381" t="s">
        <v>382</v>
      </c>
      <c r="M6" s="380" t="s">
        <v>386</v>
      </c>
      <c r="N6" s="379" t="s">
        <v>353</v>
      </c>
    </row>
    <row r="7" spans="1:14" ht="15">
      <c r="A7" s="365" t="s">
        <v>385</v>
      </c>
      <c r="B7" s="378"/>
      <c r="C7" s="365" t="s">
        <v>311</v>
      </c>
      <c r="D7" s="365"/>
      <c r="E7" s="365" t="s">
        <v>353</v>
      </c>
      <c r="F7" s="365" t="s">
        <v>384</v>
      </c>
      <c r="G7" s="365" t="s">
        <v>384</v>
      </c>
      <c r="H7" s="365" t="s">
        <v>384</v>
      </c>
      <c r="I7" s="365" t="s">
        <v>383</v>
      </c>
      <c r="J7" s="365" t="s">
        <v>224</v>
      </c>
      <c r="K7" s="365" t="s">
        <v>224</v>
      </c>
      <c r="L7" s="365" t="s">
        <v>288</v>
      </c>
      <c r="M7" s="376" t="s">
        <v>382</v>
      </c>
      <c r="N7" s="375" t="s">
        <v>381</v>
      </c>
    </row>
    <row r="8" spans="1:14" ht="15">
      <c r="A8" s="365" t="s">
        <v>380</v>
      </c>
      <c r="B8" s="378"/>
      <c r="C8" s="365" t="s">
        <v>379</v>
      </c>
      <c r="D8" s="365" t="s">
        <v>5</v>
      </c>
      <c r="E8" s="365" t="s">
        <v>378</v>
      </c>
      <c r="F8" s="365" t="s">
        <v>377</v>
      </c>
      <c r="G8" s="377" t="s">
        <v>376</v>
      </c>
      <c r="H8" s="365" t="s">
        <v>27</v>
      </c>
      <c r="I8" s="365" t="s">
        <v>375</v>
      </c>
      <c r="J8" s="365" t="s">
        <v>374</v>
      </c>
      <c r="K8" s="365" t="s">
        <v>373</v>
      </c>
      <c r="L8" s="365" t="s">
        <v>26</v>
      </c>
      <c r="M8" s="376" t="s">
        <v>372</v>
      </c>
      <c r="N8" s="375" t="s">
        <v>371</v>
      </c>
    </row>
    <row r="9" spans="1:14" ht="15">
      <c r="A9" s="374"/>
      <c r="B9" s="374"/>
      <c r="C9" s="371"/>
      <c r="D9" s="371"/>
      <c r="E9" s="371"/>
      <c r="F9" s="373" t="s">
        <v>370</v>
      </c>
      <c r="G9" s="371"/>
      <c r="H9" s="371"/>
      <c r="I9" s="371"/>
      <c r="J9" s="371" t="s">
        <v>369</v>
      </c>
      <c r="K9" s="372"/>
      <c r="L9" s="371"/>
      <c r="M9" s="370"/>
      <c r="N9" s="369"/>
    </row>
    <row r="10" spans="1:14" ht="15" outlineLevel="1">
      <c r="A10" s="368"/>
      <c r="B10" s="367"/>
      <c r="C10" s="365"/>
      <c r="D10" s="359"/>
      <c r="E10" s="366"/>
      <c r="F10" s="365"/>
      <c r="G10" s="365"/>
      <c r="H10" s="359"/>
      <c r="I10" s="359"/>
      <c r="J10" s="364"/>
      <c r="K10" s="364"/>
      <c r="L10" s="364"/>
      <c r="M10" s="361"/>
      <c r="N10" s="363"/>
    </row>
    <row r="11" spans="1:14" ht="15" outlineLevel="1">
      <c r="A11" s="350" t="s">
        <v>368</v>
      </c>
      <c r="B11" s="350"/>
      <c r="D11" s="359"/>
      <c r="E11" s="346"/>
      <c r="F11" s="359"/>
      <c r="G11" s="359"/>
      <c r="H11" s="359"/>
      <c r="I11" s="359"/>
      <c r="J11" s="346"/>
      <c r="K11" s="346">
        <f t="shared" ref="K11:K42" si="0">K10+J11</f>
        <v>0</v>
      </c>
      <c r="L11" s="346"/>
      <c r="M11" s="361"/>
      <c r="N11" s="344">
        <f t="shared" ref="N11:N42" si="1">+D11+G11+K11</f>
        <v>0</v>
      </c>
    </row>
    <row r="12" spans="1:14" ht="15" outlineLevel="1">
      <c r="A12" s="350">
        <v>43555</v>
      </c>
      <c r="B12" s="350"/>
      <c r="C12" s="587" t="s">
        <v>573</v>
      </c>
      <c r="D12" s="348"/>
      <c r="E12" s="346">
        <f>($D$12+D12+SUM($D11:D$13)*2)/24</f>
        <v>0</v>
      </c>
      <c r="F12" s="359"/>
      <c r="G12" s="359"/>
      <c r="H12" s="359"/>
      <c r="I12" s="346">
        <f>($D$12+H12+SUM($D11:H$13)*2)/24</f>
        <v>0</v>
      </c>
      <c r="J12" s="346"/>
      <c r="K12" s="346">
        <f t="shared" si="0"/>
        <v>0</v>
      </c>
      <c r="L12" s="346">
        <f>($D$12+K12+SUM($D11:K$13)*2)/24</f>
        <v>0</v>
      </c>
      <c r="M12" s="345">
        <f t="shared" ref="M12:M43" si="2">L12+I12</f>
        <v>0</v>
      </c>
      <c r="N12" s="344">
        <f t="shared" si="1"/>
        <v>0</v>
      </c>
    </row>
    <row r="13" spans="1:14" ht="15" outlineLevel="1">
      <c r="A13" s="350">
        <v>43585</v>
      </c>
      <c r="B13" s="350"/>
      <c r="C13" s="587" t="s">
        <v>723</v>
      </c>
      <c r="D13" s="348"/>
      <c r="E13" s="346">
        <f>($D$12+D13+SUM($D12:D$13)*2)/24</f>
        <v>0</v>
      </c>
      <c r="F13" s="359"/>
      <c r="G13" s="359"/>
      <c r="H13" s="359"/>
      <c r="I13" s="346">
        <f>($D$12+H13+SUM($D12:H$13)*2)/24</f>
        <v>0</v>
      </c>
      <c r="J13" s="346"/>
      <c r="K13" s="346">
        <f t="shared" si="0"/>
        <v>0</v>
      </c>
      <c r="L13" s="346">
        <f>($D$12+K13+SUM($D12:K$13)*2)/24</f>
        <v>0</v>
      </c>
      <c r="M13" s="345">
        <f t="shared" si="2"/>
        <v>0</v>
      </c>
      <c r="N13" s="344">
        <f t="shared" si="1"/>
        <v>0</v>
      </c>
    </row>
    <row r="14" spans="1:14" ht="15" outlineLevel="1">
      <c r="A14" s="350">
        <v>43616</v>
      </c>
      <c r="B14" s="350"/>
      <c r="C14" s="586">
        <f>'Deferral Detail'!I55</f>
        <v>2539710.7381798397</v>
      </c>
      <c r="D14" s="348">
        <f t="shared" ref="D14:D42" si="3">D13+C14</f>
        <v>2539710.7381798397</v>
      </c>
      <c r="E14" s="346">
        <f>($D$12+D14+SUM($D$13:D13)*2)/24</f>
        <v>105821.28075749332</v>
      </c>
      <c r="F14" s="348"/>
      <c r="G14" s="346"/>
      <c r="H14" s="359"/>
      <c r="I14" s="346">
        <f>($D$12+H14+SUM($D$13:H13)*2)/24</f>
        <v>0</v>
      </c>
      <c r="J14" s="346">
        <f t="shared" ref="J14:J42" si="4">(-C14*0.21)+(F14*0.21)</f>
        <v>-533339.25501776626</v>
      </c>
      <c r="K14" s="346">
        <f t="shared" si="0"/>
        <v>-533339.25501776626</v>
      </c>
      <c r="L14" s="346">
        <f>($D$12+K14+SUM($D$13:K13)*2)/24</f>
        <v>-22222.468959073594</v>
      </c>
      <c r="M14" s="345">
        <f t="shared" si="2"/>
        <v>-22222.468959073594</v>
      </c>
      <c r="N14" s="344">
        <f t="shared" si="1"/>
        <v>2006371.4831620734</v>
      </c>
    </row>
    <row r="15" spans="1:14" ht="15" outlineLevel="1">
      <c r="A15" s="350">
        <v>43646</v>
      </c>
      <c r="B15" s="360"/>
      <c r="C15" s="586">
        <f>'Deferral Detail'!J55</f>
        <v>2546569.0715131732</v>
      </c>
      <c r="D15" s="348">
        <f t="shared" si="3"/>
        <v>5086279.8096930124</v>
      </c>
      <c r="E15" s="346">
        <f>($D$12+D15+SUM($D$13:D14)*2)/24</f>
        <v>423570.88691886218</v>
      </c>
      <c r="F15" s="348"/>
      <c r="G15" s="346"/>
      <c r="H15" s="359"/>
      <c r="I15" s="346">
        <f>($D$12+H15+SUM($D$13:H14)*2)/24</f>
        <v>220461.00157811109</v>
      </c>
      <c r="J15" s="346">
        <f t="shared" si="4"/>
        <v>-534779.50501776638</v>
      </c>
      <c r="K15" s="346">
        <f t="shared" si="0"/>
        <v>-1068118.7600355325</v>
      </c>
      <c r="L15" s="346">
        <f>($D$12+K15+SUM($D$13:K14)*2)/24</f>
        <v>87066.177407002848</v>
      </c>
      <c r="M15" s="345">
        <f t="shared" si="2"/>
        <v>307527.17898511392</v>
      </c>
      <c r="N15" s="344">
        <f t="shared" si="1"/>
        <v>4018161.0496574799</v>
      </c>
    </row>
    <row r="16" spans="1:14" ht="15" outlineLevel="1">
      <c r="A16" s="350">
        <v>43677</v>
      </c>
      <c r="B16" s="350"/>
      <c r="C16" s="586">
        <f>'Deferral Detail'!K55</f>
        <v>2546569.0715131732</v>
      </c>
      <c r="D16" s="348">
        <f t="shared" si="3"/>
        <v>7632848.8812061856</v>
      </c>
      <c r="E16" s="346">
        <f>($D$12+D16+SUM($D$13:D15)*2)/24</f>
        <v>953534.58237299544</v>
      </c>
      <c r="F16" s="348"/>
      <c r="G16" s="346"/>
      <c r="H16" s="346"/>
      <c r="I16" s="346">
        <f>($D$12+H16+SUM($D$13:H15)*2)/24</f>
        <v>679615.22629576724</v>
      </c>
      <c r="J16" s="346">
        <f t="shared" si="4"/>
        <v>-534779.50501776638</v>
      </c>
      <c r="K16" s="346">
        <f t="shared" si="0"/>
        <v>-1602898.2650532988</v>
      </c>
      <c r="L16" s="346">
        <f>($D$12+K16+SUM($D$13:K15)*2)/24</f>
        <v>408734.81745931989</v>
      </c>
      <c r="M16" s="345">
        <f t="shared" si="2"/>
        <v>1088350.0437550871</v>
      </c>
      <c r="N16" s="344">
        <f t="shared" si="1"/>
        <v>6029950.6161528863</v>
      </c>
    </row>
    <row r="17" spans="1:14" ht="15" outlineLevel="1">
      <c r="A17" s="350">
        <v>43708</v>
      </c>
      <c r="B17" s="350"/>
      <c r="C17" s="586">
        <f>'Deferral Detail'!L55</f>
        <v>2546569.0715131732</v>
      </c>
      <c r="D17" s="348">
        <f t="shared" si="3"/>
        <v>10179417.952719359</v>
      </c>
      <c r="E17" s="346">
        <f>($D$12+D17+SUM($D$13:D16)*2)/24</f>
        <v>1695712.3671198932</v>
      </c>
      <c r="F17" s="348"/>
      <c r="G17" s="346"/>
      <c r="H17" s="346"/>
      <c r="I17" s="346">
        <f>($D$12+H17+SUM($D$13:H16)*2)/24</f>
        <v>1395147.1815940323</v>
      </c>
      <c r="J17" s="346">
        <f t="shared" si="4"/>
        <v>-534779.50501776638</v>
      </c>
      <c r="K17" s="346">
        <f t="shared" si="0"/>
        <v>-2137677.7700710651</v>
      </c>
      <c r="L17" s="346">
        <f>($D$12+K17+SUM($D$13:K16)*2)/24</f>
        <v>980479.08140056988</v>
      </c>
      <c r="M17" s="345">
        <f t="shared" si="2"/>
        <v>2375626.2629946023</v>
      </c>
      <c r="N17" s="344">
        <f t="shared" si="1"/>
        <v>8041740.1826482937</v>
      </c>
    </row>
    <row r="18" spans="1:14" ht="15" outlineLevel="1">
      <c r="A18" s="350">
        <v>43738</v>
      </c>
      <c r="B18" s="350"/>
      <c r="C18" s="586">
        <f>'Deferral Detail'!M55</f>
        <v>2546569.0715131732</v>
      </c>
      <c r="D18" s="348">
        <f t="shared" si="3"/>
        <v>12725987.024232533</v>
      </c>
      <c r="E18" s="346">
        <f>($D$12+D18+SUM($D$13:D17)*2)/24</f>
        <v>2650104.241159555</v>
      </c>
      <c r="F18" s="348"/>
      <c r="G18" s="346"/>
      <c r="H18" s="346"/>
      <c r="I18" s="346">
        <f>($D$12+H18+SUM($D$13:H17)*2)/24</f>
        <v>2384741.37491397</v>
      </c>
      <c r="J18" s="346">
        <f t="shared" si="4"/>
        <v>-534779.50501776638</v>
      </c>
      <c r="K18" s="346">
        <f t="shared" si="0"/>
        <v>-2672457.2750888313</v>
      </c>
      <c r="L18" s="346">
        <f>($D$12+K18+SUM($D$13:K17)*2)/24</f>
        <v>1841348.2875535339</v>
      </c>
      <c r="M18" s="345">
        <f t="shared" si="2"/>
        <v>4226089.6624675039</v>
      </c>
      <c r="N18" s="344">
        <f t="shared" si="1"/>
        <v>10053529.749143701</v>
      </c>
    </row>
    <row r="19" spans="1:14" ht="15" outlineLevel="1">
      <c r="A19" s="350">
        <v>43769</v>
      </c>
      <c r="B19" s="350"/>
      <c r="C19" s="586">
        <f>'Deferral Detail'!N55</f>
        <v>2546569.0715131732</v>
      </c>
      <c r="D19" s="348">
        <f t="shared" si="3"/>
        <v>15272556.095745705</v>
      </c>
      <c r="E19" s="346">
        <f>($D$12+D19+SUM($D$13:D18)*2)/24</f>
        <v>3816710.2044919818</v>
      </c>
      <c r="F19" s="348"/>
      <c r="G19" s="348"/>
      <c r="H19" s="348"/>
      <c r="I19" s="348">
        <f t="shared" ref="I19:I61" si="5">E19+H19</f>
        <v>3816710.2044919818</v>
      </c>
      <c r="J19" s="348">
        <f t="shared" si="4"/>
        <v>-534779.50501776638</v>
      </c>
      <c r="K19" s="346">
        <f t="shared" si="0"/>
        <v>-3207236.7801065976</v>
      </c>
      <c r="L19" s="346">
        <f>(K12+K19+SUM(K13:K18)*2)/24</f>
        <v>-801509.14294331602</v>
      </c>
      <c r="M19" s="345">
        <f t="shared" si="2"/>
        <v>3015201.0615486656</v>
      </c>
      <c r="N19" s="344">
        <f t="shared" si="1"/>
        <v>12065319.315639108</v>
      </c>
    </row>
    <row r="20" spans="1:14" ht="15" outlineLevel="1">
      <c r="A20" s="350">
        <v>43799</v>
      </c>
      <c r="B20" s="350"/>
      <c r="C20" s="586">
        <f>'Deferral Detail'!O55</f>
        <v>2546569.0715131732</v>
      </c>
      <c r="D20" s="348">
        <f t="shared" si="3"/>
        <v>17819125.167258877</v>
      </c>
      <c r="E20" s="346">
        <f>(D10+D20+SUM(D11:D19)*2)/24</f>
        <v>5195530.2571171718</v>
      </c>
      <c r="F20" s="348"/>
      <c r="G20" s="348"/>
      <c r="H20" s="348"/>
      <c r="I20" s="348">
        <f t="shared" si="5"/>
        <v>5195530.2571171718</v>
      </c>
      <c r="J20" s="348">
        <f t="shared" si="4"/>
        <v>-534779.50501776638</v>
      </c>
      <c r="K20" s="346">
        <f t="shared" si="0"/>
        <v>-3742016.2851243638</v>
      </c>
      <c r="L20" s="346">
        <f>(K10+K20+SUM(K11:K19)*2)/24</f>
        <v>-1091061.3539946063</v>
      </c>
      <c r="M20" s="345">
        <f t="shared" si="2"/>
        <v>4104468.9031225657</v>
      </c>
      <c r="N20" s="344">
        <f t="shared" si="1"/>
        <v>14077108.882134514</v>
      </c>
    </row>
    <row r="21" spans="1:14" ht="15" outlineLevel="1">
      <c r="A21" s="350">
        <v>43830</v>
      </c>
      <c r="B21" s="350"/>
      <c r="C21" s="586">
        <f>'Deferral Detail'!P55</f>
        <v>2546569.0715131732</v>
      </c>
      <c r="D21" s="348">
        <f t="shared" si="3"/>
        <v>20365694.23877205</v>
      </c>
      <c r="E21" s="346">
        <f t="shared" ref="E21:E61" si="6">(D9+D21+SUM(D10:D20)*2)/24</f>
        <v>6786564.3990351288</v>
      </c>
      <c r="F21" s="348"/>
      <c r="G21" s="348"/>
      <c r="H21" s="348"/>
      <c r="I21" s="348">
        <f t="shared" si="5"/>
        <v>6786564.3990351288</v>
      </c>
      <c r="J21" s="348">
        <f t="shared" si="4"/>
        <v>-534779.50501776638</v>
      </c>
      <c r="K21" s="346">
        <f t="shared" si="0"/>
        <v>-4276795.7901421301</v>
      </c>
      <c r="L21" s="346">
        <f>(K12+K21+SUM(K13:K20)*2)/24</f>
        <v>-1425178.5237973768</v>
      </c>
      <c r="M21" s="345">
        <f t="shared" si="2"/>
        <v>5361385.8752377518</v>
      </c>
      <c r="N21" s="344">
        <f t="shared" si="1"/>
        <v>16088898.448629919</v>
      </c>
    </row>
    <row r="22" spans="1:14" ht="15" outlineLevel="1">
      <c r="A22" s="350">
        <v>43861</v>
      </c>
      <c r="B22" s="350"/>
      <c r="C22" s="586">
        <f>'Deferral Detail'!Q55</f>
        <v>2546569.0715131732</v>
      </c>
      <c r="D22" s="348">
        <f t="shared" si="3"/>
        <v>22912263.310285222</v>
      </c>
      <c r="E22" s="346">
        <f t="shared" si="6"/>
        <v>8589812.6302458476</v>
      </c>
      <c r="F22" s="348"/>
      <c r="G22" s="348"/>
      <c r="H22" s="348"/>
      <c r="I22" s="348">
        <f t="shared" si="5"/>
        <v>8589812.6302458476</v>
      </c>
      <c r="J22" s="348">
        <f t="shared" si="4"/>
        <v>-534779.50501776638</v>
      </c>
      <c r="K22" s="346">
        <f t="shared" si="0"/>
        <v>-4811575.2951598968</v>
      </c>
      <c r="L22" s="346">
        <f t="shared" ref="L22:L61" si="7">(K10+K22+SUM(K11:K21)*2)/24</f>
        <v>-1803860.6523516281</v>
      </c>
      <c r="M22" s="345">
        <f t="shared" si="2"/>
        <v>6785951.9778942196</v>
      </c>
      <c r="N22" s="344">
        <f t="shared" si="1"/>
        <v>18100688.015125327</v>
      </c>
    </row>
    <row r="23" spans="1:14" ht="15" outlineLevel="1">
      <c r="A23" s="350">
        <v>43890</v>
      </c>
      <c r="B23" s="350"/>
      <c r="C23" s="586">
        <f>'Deferral Detail'!R55</f>
        <v>2546569.0715131732</v>
      </c>
      <c r="D23" s="348">
        <f t="shared" si="3"/>
        <v>25458832.381798394</v>
      </c>
      <c r="E23" s="346">
        <f t="shared" si="6"/>
        <v>10605274.950749332</v>
      </c>
      <c r="F23" s="348"/>
      <c r="G23" s="348"/>
      <c r="H23" s="348"/>
      <c r="I23" s="348">
        <f t="shared" si="5"/>
        <v>10605274.950749332</v>
      </c>
      <c r="J23" s="348">
        <f t="shared" si="4"/>
        <v>-534779.50501776638</v>
      </c>
      <c r="K23" s="346">
        <f t="shared" si="0"/>
        <v>-5346354.8001776636</v>
      </c>
      <c r="L23" s="346">
        <f t="shared" si="7"/>
        <v>-2227107.7396573597</v>
      </c>
      <c r="M23" s="345">
        <f t="shared" si="2"/>
        <v>8378167.2110919729</v>
      </c>
      <c r="N23" s="344">
        <f t="shared" si="1"/>
        <v>20112477.58162073</v>
      </c>
    </row>
    <row r="24" spans="1:14" ht="15" outlineLevel="1">
      <c r="A24" s="350">
        <v>43921</v>
      </c>
      <c r="B24" s="350"/>
      <c r="C24" s="586">
        <f>'Deferral Detail'!S55</f>
        <v>2546569.0715131732</v>
      </c>
      <c r="D24" s="348">
        <f t="shared" si="3"/>
        <v>28005401.453311566</v>
      </c>
      <c r="E24" s="346">
        <f t="shared" si="6"/>
        <v>12832951.360545581</v>
      </c>
      <c r="F24" s="348"/>
      <c r="G24" s="348"/>
      <c r="H24" s="348"/>
      <c r="I24" s="348">
        <f t="shared" si="5"/>
        <v>12832951.360545581</v>
      </c>
      <c r="J24" s="348">
        <f t="shared" si="4"/>
        <v>-534779.50501776638</v>
      </c>
      <c r="K24" s="346">
        <f t="shared" si="0"/>
        <v>-5881134.3051954303</v>
      </c>
      <c r="L24" s="346">
        <f t="shared" si="7"/>
        <v>-2694919.7857145718</v>
      </c>
      <c r="M24" s="345">
        <f t="shared" si="2"/>
        <v>10138031.574831009</v>
      </c>
      <c r="N24" s="344">
        <f t="shared" si="1"/>
        <v>22124267.148116134</v>
      </c>
    </row>
    <row r="25" spans="1:14" ht="15" outlineLevel="1">
      <c r="A25" s="350">
        <v>43951</v>
      </c>
      <c r="B25" s="350"/>
      <c r="C25" s="586">
        <f>'Deferral Detail'!T55</f>
        <v>2546569.0715131732</v>
      </c>
      <c r="D25" s="348">
        <f t="shared" si="3"/>
        <v>30551970.524824739</v>
      </c>
      <c r="E25" s="346">
        <f t="shared" si="6"/>
        <v>15272841.859634593</v>
      </c>
      <c r="F25" s="348"/>
      <c r="G25" s="348"/>
      <c r="H25" s="348"/>
      <c r="I25" s="348">
        <f t="shared" si="5"/>
        <v>15272841.859634593</v>
      </c>
      <c r="J25" s="348">
        <f t="shared" si="4"/>
        <v>-534779.50501776638</v>
      </c>
      <c r="K25" s="346">
        <f t="shared" si="0"/>
        <v>-6415913.810213197</v>
      </c>
      <c r="L25" s="346">
        <f t="shared" si="7"/>
        <v>-3207296.7905232646</v>
      </c>
      <c r="M25" s="345">
        <f t="shared" si="2"/>
        <v>12065545.069111329</v>
      </c>
      <c r="N25" s="351">
        <f t="shared" si="1"/>
        <v>24136056.714611541</v>
      </c>
    </row>
    <row r="26" spans="1:14" ht="15" outlineLevel="1">
      <c r="A26" s="358">
        <v>43982</v>
      </c>
      <c r="B26" s="357" t="s">
        <v>367</v>
      </c>
      <c r="C26" s="356"/>
      <c r="D26" s="356">
        <f t="shared" si="3"/>
        <v>30551970.524824739</v>
      </c>
      <c r="E26" s="355">
        <f t="shared" si="6"/>
        <v>17713018.122612495</v>
      </c>
      <c r="F26" s="356">
        <f t="shared" ref="F26:F61" si="8">+$D$25/36</f>
        <v>848665.84791179828</v>
      </c>
      <c r="G26" s="356">
        <f t="shared" ref="G26:G61" si="9">G25-F26</f>
        <v>-848665.84791179828</v>
      </c>
      <c r="H26" s="356">
        <f t="shared" ref="H26:H61" si="10">(G14+G26+SUM(G15:G25)*2)/24</f>
        <v>-35361.076996324926</v>
      </c>
      <c r="I26" s="356">
        <f t="shared" si="5"/>
        <v>17677657.045616169</v>
      </c>
      <c r="J26" s="356">
        <f t="shared" si="4"/>
        <v>178219.82806147763</v>
      </c>
      <c r="K26" s="355">
        <f t="shared" si="0"/>
        <v>-6237693.9821517197</v>
      </c>
      <c r="L26" s="355">
        <f t="shared" si="7"/>
        <v>-3712307.9795793961</v>
      </c>
      <c r="M26" s="353">
        <f t="shared" si="2"/>
        <v>13965349.066036772</v>
      </c>
      <c r="N26" s="352">
        <f t="shared" si="1"/>
        <v>23465610.69476122</v>
      </c>
    </row>
    <row r="27" spans="1:14" ht="15" outlineLevel="1">
      <c r="A27" s="358">
        <v>44012</v>
      </c>
      <c r="B27" s="357" t="s">
        <v>367</v>
      </c>
      <c r="C27" s="356"/>
      <c r="D27" s="356">
        <f t="shared" si="3"/>
        <v>30551970.524824739</v>
      </c>
      <c r="E27" s="355">
        <f t="shared" si="6"/>
        <v>19941266.06018652</v>
      </c>
      <c r="F27" s="356">
        <f t="shared" si="8"/>
        <v>848665.84791179828</v>
      </c>
      <c r="G27" s="356">
        <f t="shared" si="9"/>
        <v>-1697331.6958235966</v>
      </c>
      <c r="H27" s="356">
        <f t="shared" si="10"/>
        <v>-141444.3079852997</v>
      </c>
      <c r="I27" s="356">
        <f t="shared" si="5"/>
        <v>19799821.752201222</v>
      </c>
      <c r="J27" s="356">
        <f t="shared" si="4"/>
        <v>178219.82806147763</v>
      </c>
      <c r="K27" s="355">
        <f t="shared" si="0"/>
        <v>-6059474.1540902425</v>
      </c>
      <c r="L27" s="355">
        <f t="shared" si="7"/>
        <v>-4157962.5679622567</v>
      </c>
      <c r="M27" s="353">
        <f t="shared" si="2"/>
        <v>15641859.184238965</v>
      </c>
      <c r="N27" s="352">
        <f t="shared" si="1"/>
        <v>22795164.674910903</v>
      </c>
    </row>
    <row r="28" spans="1:14" ht="15" outlineLevel="1">
      <c r="A28" s="358">
        <v>44043</v>
      </c>
      <c r="B28" s="357" t="s">
        <v>367</v>
      </c>
      <c r="C28" s="356"/>
      <c r="D28" s="356">
        <f t="shared" si="3"/>
        <v>30551970.524824739</v>
      </c>
      <c r="E28" s="355">
        <f t="shared" si="6"/>
        <v>21957299.908467781</v>
      </c>
      <c r="F28" s="356">
        <f t="shared" si="8"/>
        <v>848665.84791179828</v>
      </c>
      <c r="G28" s="356">
        <f t="shared" si="9"/>
        <v>-2545997.5437353947</v>
      </c>
      <c r="H28" s="356">
        <f t="shared" si="10"/>
        <v>-318249.69296692434</v>
      </c>
      <c r="I28" s="356">
        <f t="shared" si="5"/>
        <v>21639050.215500858</v>
      </c>
      <c r="J28" s="356">
        <f t="shared" si="4"/>
        <v>178219.82806147763</v>
      </c>
      <c r="K28" s="355">
        <f t="shared" si="0"/>
        <v>-5881254.3260287652</v>
      </c>
      <c r="L28" s="355">
        <f t="shared" si="7"/>
        <v>-4544200.5452551804</v>
      </c>
      <c r="M28" s="353">
        <f t="shared" si="2"/>
        <v>17094849.670245677</v>
      </c>
      <c r="N28" s="352">
        <f t="shared" si="1"/>
        <v>22124718.655060578</v>
      </c>
    </row>
    <row r="29" spans="1:14" ht="15" outlineLevel="1">
      <c r="A29" s="358">
        <v>44074</v>
      </c>
      <c r="B29" s="357" t="s">
        <v>367</v>
      </c>
      <c r="C29" s="356"/>
      <c r="D29" s="356">
        <f t="shared" si="3"/>
        <v>30551970.524824739</v>
      </c>
      <c r="E29" s="355">
        <f t="shared" si="6"/>
        <v>23761119.66745628</v>
      </c>
      <c r="F29" s="356">
        <f t="shared" si="8"/>
        <v>848665.84791179828</v>
      </c>
      <c r="G29" s="356">
        <f t="shared" si="9"/>
        <v>-3394663.3916471931</v>
      </c>
      <c r="H29" s="356">
        <f t="shared" si="10"/>
        <v>-565777.23194119881</v>
      </c>
      <c r="I29" s="356">
        <f t="shared" si="5"/>
        <v>23195342.435515083</v>
      </c>
      <c r="J29" s="356">
        <f t="shared" si="4"/>
        <v>178219.82806147763</v>
      </c>
      <c r="K29" s="355">
        <f t="shared" si="0"/>
        <v>-5703034.4979672879</v>
      </c>
      <c r="L29" s="355">
        <f t="shared" si="7"/>
        <v>-4871021.9114581672</v>
      </c>
      <c r="M29" s="353">
        <f t="shared" si="2"/>
        <v>18324320.524056915</v>
      </c>
      <c r="N29" s="352">
        <f t="shared" si="1"/>
        <v>21454272.635210257</v>
      </c>
    </row>
    <row r="30" spans="1:14" ht="15" outlineLevel="1">
      <c r="A30" s="358">
        <v>44104</v>
      </c>
      <c r="B30" s="357" t="s">
        <v>367</v>
      </c>
      <c r="C30" s="356"/>
      <c r="D30" s="356">
        <f t="shared" si="3"/>
        <v>30551970.524824739</v>
      </c>
      <c r="E30" s="355">
        <f t="shared" si="6"/>
        <v>25352725.337152015</v>
      </c>
      <c r="F30" s="356">
        <f t="shared" si="8"/>
        <v>848665.84791179828</v>
      </c>
      <c r="G30" s="356">
        <f t="shared" si="9"/>
        <v>-4243329.239558991</v>
      </c>
      <c r="H30" s="356">
        <f t="shared" si="10"/>
        <v>-884026.9249081231</v>
      </c>
      <c r="I30" s="356">
        <f t="shared" si="5"/>
        <v>24468698.412243892</v>
      </c>
      <c r="J30" s="356">
        <f t="shared" si="4"/>
        <v>178219.82806147763</v>
      </c>
      <c r="K30" s="355">
        <f t="shared" si="0"/>
        <v>-5524814.6699058106</v>
      </c>
      <c r="L30" s="355">
        <f t="shared" si="7"/>
        <v>-5138426.6665712176</v>
      </c>
      <c r="M30" s="353">
        <f t="shared" si="2"/>
        <v>19330271.745672673</v>
      </c>
      <c r="N30" s="352">
        <f t="shared" si="1"/>
        <v>20783826.615359936</v>
      </c>
    </row>
    <row r="31" spans="1:14" ht="15" outlineLevel="1">
      <c r="A31" s="358">
        <v>44135</v>
      </c>
      <c r="B31" s="357" t="s">
        <v>367</v>
      </c>
      <c r="C31" s="356"/>
      <c r="D31" s="356">
        <f t="shared" si="3"/>
        <v>30551970.524824739</v>
      </c>
      <c r="E31" s="355">
        <f t="shared" si="6"/>
        <v>26732116.917554978</v>
      </c>
      <c r="F31" s="356">
        <f t="shared" si="8"/>
        <v>848665.84791179828</v>
      </c>
      <c r="G31" s="355">
        <f t="shared" si="9"/>
        <v>-5091995.0874707894</v>
      </c>
      <c r="H31" s="355">
        <f t="shared" si="10"/>
        <v>-1272998.7718676974</v>
      </c>
      <c r="I31" s="355">
        <f t="shared" si="5"/>
        <v>25459118.145687282</v>
      </c>
      <c r="J31" s="355">
        <f t="shared" si="4"/>
        <v>178219.82806147763</v>
      </c>
      <c r="K31" s="355">
        <f t="shared" si="0"/>
        <v>-5346594.8418443333</v>
      </c>
      <c r="L31" s="355">
        <f t="shared" si="7"/>
        <v>-5346414.8105943315</v>
      </c>
      <c r="M31" s="353">
        <f t="shared" si="2"/>
        <v>20112703.335092951</v>
      </c>
      <c r="N31" s="352">
        <f t="shared" si="1"/>
        <v>20113380.595509619</v>
      </c>
    </row>
    <row r="32" spans="1:14" ht="15" outlineLevel="1">
      <c r="A32" s="358">
        <v>44165</v>
      </c>
      <c r="B32" s="357" t="s">
        <v>367</v>
      </c>
      <c r="C32" s="356"/>
      <c r="D32" s="356">
        <f t="shared" si="3"/>
        <v>30551970.524824739</v>
      </c>
      <c r="E32" s="355">
        <f t="shared" si="6"/>
        <v>27899294.40866518</v>
      </c>
      <c r="F32" s="356">
        <f t="shared" si="8"/>
        <v>848665.84791179828</v>
      </c>
      <c r="G32" s="355">
        <f t="shared" si="9"/>
        <v>-5940660.9353825878</v>
      </c>
      <c r="H32" s="355">
        <f t="shared" si="10"/>
        <v>-1732692.7728199214</v>
      </c>
      <c r="I32" s="355">
        <f t="shared" si="5"/>
        <v>26166601.635845259</v>
      </c>
      <c r="J32" s="355">
        <f t="shared" si="4"/>
        <v>178219.82806147763</v>
      </c>
      <c r="K32" s="355">
        <f t="shared" si="0"/>
        <v>-5168375.0137828561</v>
      </c>
      <c r="L32" s="355">
        <f t="shared" si="7"/>
        <v>-5494986.343527508</v>
      </c>
      <c r="M32" s="353">
        <f t="shared" si="2"/>
        <v>20671615.292317752</v>
      </c>
      <c r="N32" s="352">
        <f t="shared" si="1"/>
        <v>19442934.575659294</v>
      </c>
    </row>
    <row r="33" spans="1:14" ht="15" outlineLevel="1">
      <c r="A33" s="358">
        <v>44196</v>
      </c>
      <c r="B33" s="357" t="s">
        <v>367</v>
      </c>
      <c r="C33" s="356"/>
      <c r="D33" s="356">
        <f t="shared" si="3"/>
        <v>30551970.524824739</v>
      </c>
      <c r="E33" s="355">
        <f t="shared" si="6"/>
        <v>28854257.810482621</v>
      </c>
      <c r="F33" s="356">
        <f t="shared" si="8"/>
        <v>848665.84791179828</v>
      </c>
      <c r="G33" s="355">
        <f t="shared" si="9"/>
        <v>-6789326.7832943862</v>
      </c>
      <c r="H33" s="355">
        <f t="shared" si="10"/>
        <v>-2263108.9277647953</v>
      </c>
      <c r="I33" s="355">
        <f t="shared" si="5"/>
        <v>26591148.882717825</v>
      </c>
      <c r="J33" s="355">
        <f t="shared" si="4"/>
        <v>178219.82806147763</v>
      </c>
      <c r="K33" s="355">
        <f t="shared" si="0"/>
        <v>-4990155.1857213788</v>
      </c>
      <c r="L33" s="355">
        <f t="shared" si="7"/>
        <v>-5584141.2653707461</v>
      </c>
      <c r="M33" s="353">
        <f t="shared" si="2"/>
        <v>21007007.61734708</v>
      </c>
      <c r="N33" s="352">
        <f t="shared" si="1"/>
        <v>18772488.555808973</v>
      </c>
    </row>
    <row r="34" spans="1:14" ht="15" outlineLevel="1">
      <c r="A34" s="358">
        <v>44227</v>
      </c>
      <c r="B34" s="357" t="s">
        <v>367</v>
      </c>
      <c r="C34" s="356"/>
      <c r="D34" s="356">
        <f t="shared" si="3"/>
        <v>30551970.524824739</v>
      </c>
      <c r="E34" s="355">
        <f t="shared" si="6"/>
        <v>29597007.123007298</v>
      </c>
      <c r="F34" s="356">
        <f t="shared" si="8"/>
        <v>848665.84791179828</v>
      </c>
      <c r="G34" s="355">
        <f t="shared" si="9"/>
        <v>-7637992.6312061846</v>
      </c>
      <c r="H34" s="355">
        <f t="shared" si="10"/>
        <v>-2864247.2367023192</v>
      </c>
      <c r="I34" s="355">
        <f t="shared" si="5"/>
        <v>26732759.886304978</v>
      </c>
      <c r="J34" s="355">
        <f t="shared" si="4"/>
        <v>178219.82806147763</v>
      </c>
      <c r="K34" s="355">
        <f t="shared" si="0"/>
        <v>-4811935.3576599015</v>
      </c>
      <c r="L34" s="355">
        <f t="shared" si="7"/>
        <v>-5613879.5761240497</v>
      </c>
      <c r="M34" s="353">
        <f t="shared" si="2"/>
        <v>21118880.310180929</v>
      </c>
      <c r="N34" s="352">
        <f t="shared" si="1"/>
        <v>18102042.535958651</v>
      </c>
    </row>
    <row r="35" spans="1:14" ht="15" outlineLevel="1">
      <c r="A35" s="358">
        <v>44255</v>
      </c>
      <c r="B35" s="357" t="s">
        <v>367</v>
      </c>
      <c r="C35" s="356"/>
      <c r="D35" s="356">
        <f t="shared" si="3"/>
        <v>30551970.524824739</v>
      </c>
      <c r="E35" s="355">
        <f t="shared" si="6"/>
        <v>30127542.346239209</v>
      </c>
      <c r="F35" s="356">
        <f t="shared" si="8"/>
        <v>848665.84791179828</v>
      </c>
      <c r="G35" s="355">
        <f t="shared" si="9"/>
        <v>-8486658.4791179821</v>
      </c>
      <c r="H35" s="355">
        <f t="shared" si="10"/>
        <v>-3536107.6996324933</v>
      </c>
      <c r="I35" s="355">
        <f t="shared" si="5"/>
        <v>26591434.646606717</v>
      </c>
      <c r="J35" s="355">
        <f t="shared" si="4"/>
        <v>178219.82806147763</v>
      </c>
      <c r="K35" s="355">
        <f t="shared" si="0"/>
        <v>-4633715.5295984242</v>
      </c>
      <c r="L35" s="355">
        <f t="shared" si="7"/>
        <v>-5584201.2757874141</v>
      </c>
      <c r="M35" s="353">
        <f t="shared" si="2"/>
        <v>21007233.370819304</v>
      </c>
      <c r="N35" s="352">
        <f t="shared" si="1"/>
        <v>17431596.516108334</v>
      </c>
    </row>
    <row r="36" spans="1:14" ht="15" outlineLevel="1">
      <c r="A36" s="358">
        <v>44286</v>
      </c>
      <c r="B36" s="357" t="s">
        <v>367</v>
      </c>
      <c r="C36" s="356"/>
      <c r="D36" s="356">
        <f t="shared" si="3"/>
        <v>30551970.524824739</v>
      </c>
      <c r="E36" s="355">
        <f t="shared" si="6"/>
        <v>30445863.480178356</v>
      </c>
      <c r="F36" s="356">
        <f t="shared" si="8"/>
        <v>848665.84791179828</v>
      </c>
      <c r="G36" s="355">
        <f t="shared" si="9"/>
        <v>-9335324.3270297796</v>
      </c>
      <c r="H36" s="355">
        <f t="shared" si="10"/>
        <v>-4278690.3165553166</v>
      </c>
      <c r="I36" s="355">
        <f t="shared" si="5"/>
        <v>26167173.163623039</v>
      </c>
      <c r="J36" s="355">
        <f t="shared" si="4"/>
        <v>178219.82806147763</v>
      </c>
      <c r="K36" s="355">
        <f t="shared" si="0"/>
        <v>-4455495.7015369469</v>
      </c>
      <c r="L36" s="355">
        <f t="shared" si="7"/>
        <v>-5495106.3643608419</v>
      </c>
      <c r="M36" s="353">
        <f t="shared" si="2"/>
        <v>20672066.799262196</v>
      </c>
      <c r="N36" s="352">
        <f t="shared" si="1"/>
        <v>16761150.496258013</v>
      </c>
    </row>
    <row r="37" spans="1:14" ht="15" outlineLevel="1">
      <c r="A37" s="358">
        <v>44316</v>
      </c>
      <c r="B37" s="357" t="s">
        <v>367</v>
      </c>
      <c r="C37" s="355"/>
      <c r="D37" s="355">
        <f t="shared" si="3"/>
        <v>30551970.524824739</v>
      </c>
      <c r="E37" s="586">
        <f t="shared" si="6"/>
        <v>30551970.524824739</v>
      </c>
      <c r="F37" s="356">
        <f t="shared" si="8"/>
        <v>848665.84791179828</v>
      </c>
      <c r="G37" s="355">
        <f t="shared" si="9"/>
        <v>-10183990.174941577</v>
      </c>
      <c r="H37" s="586">
        <f t="shared" si="10"/>
        <v>-5091995.0874707894</v>
      </c>
      <c r="I37" s="355">
        <f t="shared" si="5"/>
        <v>25459975.43735395</v>
      </c>
      <c r="J37" s="355">
        <f t="shared" si="4"/>
        <v>178219.82806147763</v>
      </c>
      <c r="K37" s="355">
        <f t="shared" si="0"/>
        <v>-4277275.8734754696</v>
      </c>
      <c r="L37" s="586">
        <f t="shared" si="7"/>
        <v>-5346594.8418443333</v>
      </c>
      <c r="M37" s="353">
        <f t="shared" si="2"/>
        <v>20113380.595509619</v>
      </c>
      <c r="N37" s="352">
        <f t="shared" si="1"/>
        <v>16090704.476407692</v>
      </c>
    </row>
    <row r="38" spans="1:14" ht="15" outlineLevel="1">
      <c r="A38" s="350">
        <v>44347</v>
      </c>
      <c r="B38" s="350"/>
      <c r="C38" s="346"/>
      <c r="D38" s="346">
        <f t="shared" si="3"/>
        <v>30551970.524824739</v>
      </c>
      <c r="E38" s="346">
        <f t="shared" si="6"/>
        <v>30551970.524824739</v>
      </c>
      <c r="F38" s="348">
        <f t="shared" si="8"/>
        <v>848665.84791179828</v>
      </c>
      <c r="G38" s="346">
        <f t="shared" si="9"/>
        <v>-11032656.022853374</v>
      </c>
      <c r="H38" s="346">
        <f t="shared" si="10"/>
        <v>-5940660.9353825869</v>
      </c>
      <c r="I38" s="346">
        <f t="shared" si="5"/>
        <v>24611309.589442153</v>
      </c>
      <c r="J38" s="346">
        <f t="shared" si="4"/>
        <v>178219.82806147763</v>
      </c>
      <c r="K38" s="346">
        <f t="shared" si="0"/>
        <v>-4099056.0454139919</v>
      </c>
      <c r="L38" s="346">
        <f t="shared" si="7"/>
        <v>-5168375.0137828561</v>
      </c>
      <c r="M38" s="345">
        <f t="shared" si="2"/>
        <v>19442934.575659297</v>
      </c>
      <c r="N38" s="344">
        <f t="shared" si="1"/>
        <v>15420258.456557373</v>
      </c>
    </row>
    <row r="39" spans="1:14" ht="15" outlineLevel="1">
      <c r="A39" s="350">
        <v>44377</v>
      </c>
      <c r="B39" s="350"/>
      <c r="C39" s="346"/>
      <c r="D39" s="346">
        <f t="shared" si="3"/>
        <v>30551970.524824739</v>
      </c>
      <c r="E39" s="346">
        <f t="shared" si="6"/>
        <v>30551970.524824739</v>
      </c>
      <c r="F39" s="348">
        <f t="shared" si="8"/>
        <v>848665.84791179828</v>
      </c>
      <c r="G39" s="346">
        <f t="shared" si="9"/>
        <v>-11881321.870765172</v>
      </c>
      <c r="H39" s="346">
        <f t="shared" si="10"/>
        <v>-6789326.7832943844</v>
      </c>
      <c r="I39" s="346">
        <f t="shared" si="5"/>
        <v>23762643.741530355</v>
      </c>
      <c r="J39" s="346">
        <f t="shared" si="4"/>
        <v>178219.82806147763</v>
      </c>
      <c r="K39" s="346">
        <f t="shared" si="0"/>
        <v>-3920836.2173525142</v>
      </c>
      <c r="L39" s="346">
        <f t="shared" si="7"/>
        <v>-4990155.1857213788</v>
      </c>
      <c r="M39" s="345">
        <f t="shared" si="2"/>
        <v>18772488.555808976</v>
      </c>
      <c r="N39" s="351">
        <f t="shared" si="1"/>
        <v>14749812.436707053</v>
      </c>
    </row>
    <row r="40" spans="1:14" ht="15" outlineLevel="1">
      <c r="A40" s="350">
        <v>44408</v>
      </c>
      <c r="B40" s="350"/>
      <c r="C40" s="346"/>
      <c r="D40" s="346">
        <f t="shared" si="3"/>
        <v>30551970.524824739</v>
      </c>
      <c r="E40" s="346">
        <f t="shared" si="6"/>
        <v>30551970.524824739</v>
      </c>
      <c r="F40" s="348">
        <f t="shared" si="8"/>
        <v>848665.84791179828</v>
      </c>
      <c r="G40" s="346">
        <f t="shared" si="9"/>
        <v>-12729987.718676969</v>
      </c>
      <c r="H40" s="346">
        <f t="shared" si="10"/>
        <v>-7637992.6312061846</v>
      </c>
      <c r="I40" s="346">
        <f t="shared" si="5"/>
        <v>22913977.893618554</v>
      </c>
      <c r="J40" s="346">
        <f t="shared" si="4"/>
        <v>178219.82806147763</v>
      </c>
      <c r="K40" s="347">
        <f t="shared" si="0"/>
        <v>-3742616.3892910364</v>
      </c>
      <c r="L40" s="346">
        <f t="shared" si="7"/>
        <v>-4811935.3576599015</v>
      </c>
      <c r="M40" s="345">
        <f t="shared" si="2"/>
        <v>18102042.535958651</v>
      </c>
      <c r="N40" s="351">
        <f t="shared" si="1"/>
        <v>14079366.416856732</v>
      </c>
    </row>
    <row r="41" spans="1:14" ht="15" outlineLevel="1">
      <c r="A41" s="350">
        <v>44439</v>
      </c>
      <c r="B41" s="350"/>
      <c r="C41" s="346"/>
      <c r="D41" s="346">
        <f t="shared" si="3"/>
        <v>30551970.524824739</v>
      </c>
      <c r="E41" s="346">
        <f t="shared" si="6"/>
        <v>30551970.524824739</v>
      </c>
      <c r="F41" s="348">
        <f t="shared" si="8"/>
        <v>848665.84791179828</v>
      </c>
      <c r="G41" s="346">
        <f t="shared" si="9"/>
        <v>-13578653.566588767</v>
      </c>
      <c r="H41" s="346">
        <f t="shared" si="10"/>
        <v>-8486658.4791179821</v>
      </c>
      <c r="I41" s="346">
        <f t="shared" si="5"/>
        <v>22065312.045706756</v>
      </c>
      <c r="J41" s="346">
        <f t="shared" si="4"/>
        <v>178219.82806147763</v>
      </c>
      <c r="K41" s="347">
        <f t="shared" si="0"/>
        <v>-3564396.5612295587</v>
      </c>
      <c r="L41" s="346">
        <f t="shared" si="7"/>
        <v>-4633715.5295984233</v>
      </c>
      <c r="M41" s="345">
        <f t="shared" si="2"/>
        <v>17431596.516108334</v>
      </c>
      <c r="N41" s="351">
        <f t="shared" si="1"/>
        <v>13408920.397006413</v>
      </c>
    </row>
    <row r="42" spans="1:14" ht="15">
      <c r="A42" s="350">
        <v>44469</v>
      </c>
      <c r="B42" s="350"/>
      <c r="C42" s="346"/>
      <c r="D42" s="346">
        <f t="shared" si="3"/>
        <v>30551970.524824739</v>
      </c>
      <c r="E42" s="346">
        <f t="shared" si="6"/>
        <v>30551970.524824739</v>
      </c>
      <c r="F42" s="348">
        <f t="shared" si="8"/>
        <v>848665.84791179828</v>
      </c>
      <c r="G42" s="346">
        <f t="shared" si="9"/>
        <v>-14427319.414500564</v>
      </c>
      <c r="H42" s="346">
        <f t="shared" si="10"/>
        <v>-9335324.3270297777</v>
      </c>
      <c r="I42" s="346">
        <f t="shared" si="5"/>
        <v>21216646.197794959</v>
      </c>
      <c r="J42" s="346">
        <f t="shared" si="4"/>
        <v>178219.82806147763</v>
      </c>
      <c r="K42" s="347">
        <f t="shared" si="0"/>
        <v>-3386176.7331680809</v>
      </c>
      <c r="L42" s="346">
        <f t="shared" si="7"/>
        <v>-4455495.7015369469</v>
      </c>
      <c r="M42" s="345">
        <f t="shared" si="2"/>
        <v>16761150.496258013</v>
      </c>
      <c r="N42" s="344">
        <f t="shared" si="1"/>
        <v>12738474.377156094</v>
      </c>
    </row>
    <row r="43" spans="1:14" ht="15">
      <c r="A43" s="350">
        <v>44500</v>
      </c>
      <c r="B43" s="350"/>
      <c r="C43" s="346"/>
      <c r="D43" s="346">
        <f t="shared" ref="D43:D61" si="11">D42+C43</f>
        <v>30551970.524824739</v>
      </c>
      <c r="E43" s="346">
        <f t="shared" si="6"/>
        <v>30551970.524824739</v>
      </c>
      <c r="F43" s="348">
        <f t="shared" si="8"/>
        <v>848665.84791179828</v>
      </c>
      <c r="G43" s="346">
        <f t="shared" si="9"/>
        <v>-15275985.262412362</v>
      </c>
      <c r="H43" s="346">
        <f t="shared" si="10"/>
        <v>-10183990.174941577</v>
      </c>
      <c r="I43" s="346">
        <f t="shared" si="5"/>
        <v>20367980.349883161</v>
      </c>
      <c r="J43" s="346">
        <f t="shared" ref="J43:J61" si="12">(-C43*0.21)+(F43*0.21)</f>
        <v>178219.82806147763</v>
      </c>
      <c r="K43" s="347">
        <f t="shared" ref="K43:K61" si="13">K42+J43</f>
        <v>-3207956.9051066032</v>
      </c>
      <c r="L43" s="346">
        <f t="shared" si="7"/>
        <v>-4277275.8734754687</v>
      </c>
      <c r="M43" s="345">
        <f t="shared" si="2"/>
        <v>16090704.476407692</v>
      </c>
      <c r="N43" s="351">
        <f t="shared" ref="N43:N61" si="14">+D43+G43+K43</f>
        <v>12068028.357305773</v>
      </c>
    </row>
    <row r="44" spans="1:14" ht="15">
      <c r="A44" s="350">
        <v>44530</v>
      </c>
      <c r="B44" s="350"/>
      <c r="C44" s="348"/>
      <c r="D44" s="346">
        <f t="shared" si="11"/>
        <v>30551970.524824739</v>
      </c>
      <c r="E44" s="346">
        <f t="shared" si="6"/>
        <v>30551970.524824739</v>
      </c>
      <c r="F44" s="348">
        <f t="shared" si="8"/>
        <v>848665.84791179828</v>
      </c>
      <c r="G44" s="346">
        <f t="shared" si="9"/>
        <v>-16124651.110324159</v>
      </c>
      <c r="H44" s="346">
        <f t="shared" si="10"/>
        <v>-11032656.022853374</v>
      </c>
      <c r="I44" s="346">
        <f t="shared" si="5"/>
        <v>19519314.501971364</v>
      </c>
      <c r="J44" s="346">
        <f t="shared" si="12"/>
        <v>178219.82806147763</v>
      </c>
      <c r="K44" s="347">
        <f t="shared" si="13"/>
        <v>-3029737.0770451254</v>
      </c>
      <c r="L44" s="346">
        <f t="shared" si="7"/>
        <v>-4099056.0454139914</v>
      </c>
      <c r="M44" s="345">
        <f t="shared" ref="M44:M61" si="15">L44+I44</f>
        <v>15420258.456557373</v>
      </c>
      <c r="N44" s="351">
        <f t="shared" si="14"/>
        <v>11397582.337455453</v>
      </c>
    </row>
    <row r="45" spans="1:14" ht="15" outlineLevel="1">
      <c r="A45" s="350">
        <v>44561</v>
      </c>
      <c r="B45" s="350"/>
      <c r="C45" s="348"/>
      <c r="D45" s="346">
        <f t="shared" si="11"/>
        <v>30551970.524824739</v>
      </c>
      <c r="E45" s="346">
        <f t="shared" si="6"/>
        <v>30551970.524824739</v>
      </c>
      <c r="F45" s="348">
        <f t="shared" si="8"/>
        <v>848665.84791179828</v>
      </c>
      <c r="G45" s="346">
        <f t="shared" si="9"/>
        <v>-16973316.958235957</v>
      </c>
      <c r="H45" s="346">
        <f t="shared" si="10"/>
        <v>-11881321.870765172</v>
      </c>
      <c r="I45" s="346">
        <f t="shared" si="5"/>
        <v>18670648.654059567</v>
      </c>
      <c r="J45" s="346">
        <f t="shared" si="12"/>
        <v>178219.82806147763</v>
      </c>
      <c r="K45" s="347">
        <f t="shared" si="13"/>
        <v>-2851517.2489836477</v>
      </c>
      <c r="L45" s="346">
        <f t="shared" si="7"/>
        <v>-3920836.2173525146</v>
      </c>
      <c r="M45" s="345">
        <f t="shared" si="15"/>
        <v>14749812.436707051</v>
      </c>
      <c r="N45" s="351">
        <f t="shared" si="14"/>
        <v>10727136.317605134</v>
      </c>
    </row>
    <row r="46" spans="1:14" ht="15" outlineLevel="1">
      <c r="A46" s="350">
        <v>44592</v>
      </c>
      <c r="B46" s="350"/>
      <c r="C46" s="348"/>
      <c r="D46" s="346">
        <f t="shared" si="11"/>
        <v>30551970.524824739</v>
      </c>
      <c r="E46" s="346">
        <f t="shared" si="6"/>
        <v>30551970.524824739</v>
      </c>
      <c r="F46" s="348">
        <f t="shared" si="8"/>
        <v>848665.84791179828</v>
      </c>
      <c r="G46" s="346">
        <f t="shared" si="9"/>
        <v>-17821982.806147754</v>
      </c>
      <c r="H46" s="346">
        <f t="shared" si="10"/>
        <v>-12729987.718676969</v>
      </c>
      <c r="I46" s="346">
        <f t="shared" si="5"/>
        <v>17821982.806147769</v>
      </c>
      <c r="J46" s="346">
        <f t="shared" si="12"/>
        <v>178219.82806147763</v>
      </c>
      <c r="K46" s="347">
        <f t="shared" si="13"/>
        <v>-2673297.4209221699</v>
      </c>
      <c r="L46" s="346">
        <f t="shared" si="7"/>
        <v>-3742616.3892910369</v>
      </c>
      <c r="M46" s="345">
        <f t="shared" si="15"/>
        <v>14079366.416856732</v>
      </c>
      <c r="N46" s="351">
        <f t="shared" si="14"/>
        <v>10056690.297754815</v>
      </c>
    </row>
    <row r="47" spans="1:14" ht="15" outlineLevel="1">
      <c r="A47" s="350">
        <v>44620</v>
      </c>
      <c r="B47" s="350"/>
      <c r="C47" s="348"/>
      <c r="D47" s="346">
        <f t="shared" si="11"/>
        <v>30551970.524824739</v>
      </c>
      <c r="E47" s="346">
        <f t="shared" si="6"/>
        <v>30551970.524824739</v>
      </c>
      <c r="F47" s="348">
        <f t="shared" si="8"/>
        <v>848665.84791179828</v>
      </c>
      <c r="G47" s="346">
        <f t="shared" si="9"/>
        <v>-18670648.654059552</v>
      </c>
      <c r="H47" s="346">
        <f t="shared" si="10"/>
        <v>-13578653.566588767</v>
      </c>
      <c r="I47" s="346">
        <f t="shared" si="5"/>
        <v>16973316.958235972</v>
      </c>
      <c r="J47" s="346">
        <f t="shared" si="12"/>
        <v>178219.82806147763</v>
      </c>
      <c r="K47" s="347">
        <f t="shared" si="13"/>
        <v>-2495077.5928606922</v>
      </c>
      <c r="L47" s="346">
        <f t="shared" si="7"/>
        <v>-3564396.5612295587</v>
      </c>
      <c r="M47" s="345">
        <f t="shared" si="15"/>
        <v>13408920.397006413</v>
      </c>
      <c r="N47" s="351">
        <f t="shared" si="14"/>
        <v>9386244.2779044956</v>
      </c>
    </row>
    <row r="48" spans="1:14" ht="15" outlineLevel="1">
      <c r="A48" s="350">
        <v>44651</v>
      </c>
      <c r="B48" s="350"/>
      <c r="C48" s="348"/>
      <c r="D48" s="346">
        <f t="shared" si="11"/>
        <v>30551970.524824739</v>
      </c>
      <c r="E48" s="346">
        <f t="shared" si="6"/>
        <v>30551970.524824739</v>
      </c>
      <c r="F48" s="348">
        <f t="shared" si="8"/>
        <v>848665.84791179828</v>
      </c>
      <c r="G48" s="346">
        <f t="shared" si="9"/>
        <v>-19519314.501971349</v>
      </c>
      <c r="H48" s="346">
        <f t="shared" si="10"/>
        <v>-14427319.414500566</v>
      </c>
      <c r="I48" s="346">
        <f t="shared" si="5"/>
        <v>16124651.110324172</v>
      </c>
      <c r="J48" s="346">
        <f t="shared" si="12"/>
        <v>178219.82806147763</v>
      </c>
      <c r="K48" s="347">
        <f t="shared" si="13"/>
        <v>-2316857.7647992144</v>
      </c>
      <c r="L48" s="346">
        <f t="shared" si="7"/>
        <v>-3386176.7331680804</v>
      </c>
      <c r="M48" s="345">
        <f t="shared" si="15"/>
        <v>12738474.377156092</v>
      </c>
      <c r="N48" s="344">
        <f t="shared" si="14"/>
        <v>8715798.2580541745</v>
      </c>
    </row>
    <row r="49" spans="1:14" ht="15" outlineLevel="1">
      <c r="A49" s="350">
        <v>44681</v>
      </c>
      <c r="B49" s="350"/>
      <c r="C49" s="348"/>
      <c r="D49" s="346">
        <f t="shared" si="11"/>
        <v>30551970.524824739</v>
      </c>
      <c r="E49" s="346">
        <f t="shared" si="6"/>
        <v>30551970.524824739</v>
      </c>
      <c r="F49" s="348">
        <f t="shared" si="8"/>
        <v>848665.84791179828</v>
      </c>
      <c r="G49" s="346">
        <f t="shared" si="9"/>
        <v>-20367980.349883147</v>
      </c>
      <c r="H49" s="346">
        <f t="shared" si="10"/>
        <v>-15275985.262412364</v>
      </c>
      <c r="I49" s="346">
        <f t="shared" si="5"/>
        <v>15275985.262412375</v>
      </c>
      <c r="J49" s="346">
        <f t="shared" si="12"/>
        <v>178219.82806147763</v>
      </c>
      <c r="K49" s="347">
        <f t="shared" si="13"/>
        <v>-2138637.9367377367</v>
      </c>
      <c r="L49" s="346">
        <f t="shared" si="7"/>
        <v>-3207956.9051066036</v>
      </c>
      <c r="M49" s="345">
        <f t="shared" si="15"/>
        <v>12068028.357305771</v>
      </c>
      <c r="N49" s="351">
        <f t="shared" si="14"/>
        <v>8045352.2382038552</v>
      </c>
    </row>
    <row r="50" spans="1:14" ht="15" outlineLevel="1">
      <c r="A50" s="350">
        <v>44712</v>
      </c>
      <c r="B50" s="350"/>
      <c r="C50" s="348"/>
      <c r="D50" s="346">
        <f t="shared" si="11"/>
        <v>30551970.524824739</v>
      </c>
      <c r="E50" s="346">
        <f t="shared" si="6"/>
        <v>30551970.524824739</v>
      </c>
      <c r="F50" s="348">
        <f t="shared" si="8"/>
        <v>848665.84791179828</v>
      </c>
      <c r="G50" s="346">
        <f t="shared" si="9"/>
        <v>-21216646.197794944</v>
      </c>
      <c r="H50" s="346">
        <f t="shared" si="10"/>
        <v>-16124651.110324159</v>
      </c>
      <c r="I50" s="346">
        <f t="shared" si="5"/>
        <v>14427319.414500579</v>
      </c>
      <c r="J50" s="346">
        <f t="shared" si="12"/>
        <v>178219.82806147763</v>
      </c>
      <c r="K50" s="347">
        <f t="shared" si="13"/>
        <v>-1960418.1086762589</v>
      </c>
      <c r="L50" s="346">
        <f t="shared" si="7"/>
        <v>-3029737.0770451254</v>
      </c>
      <c r="M50" s="345">
        <f t="shared" si="15"/>
        <v>11397582.337455453</v>
      </c>
      <c r="N50" s="351">
        <f t="shared" si="14"/>
        <v>7374906.218353536</v>
      </c>
    </row>
    <row r="51" spans="1:14" ht="15" outlineLevel="1">
      <c r="A51" s="350">
        <v>44742</v>
      </c>
      <c r="B51" s="350"/>
      <c r="C51" s="348"/>
      <c r="D51" s="346">
        <f t="shared" si="11"/>
        <v>30551970.524824739</v>
      </c>
      <c r="E51" s="346">
        <f t="shared" si="6"/>
        <v>30551970.524824739</v>
      </c>
      <c r="F51" s="348">
        <f t="shared" si="8"/>
        <v>848665.84791179828</v>
      </c>
      <c r="G51" s="346">
        <f t="shared" si="9"/>
        <v>-22065312.045706742</v>
      </c>
      <c r="H51" s="346">
        <f t="shared" si="10"/>
        <v>-16973316.958235953</v>
      </c>
      <c r="I51" s="346">
        <f t="shared" si="5"/>
        <v>13578653.566588785</v>
      </c>
      <c r="J51" s="346">
        <f t="shared" si="12"/>
        <v>178219.82806147763</v>
      </c>
      <c r="K51" s="347">
        <f t="shared" si="13"/>
        <v>-1782198.2806147812</v>
      </c>
      <c r="L51" s="346">
        <f t="shared" si="7"/>
        <v>-2851517.2489836477</v>
      </c>
      <c r="M51" s="345">
        <f t="shared" si="15"/>
        <v>10727136.317605138</v>
      </c>
      <c r="N51" s="344">
        <f t="shared" si="14"/>
        <v>6704460.1985032158</v>
      </c>
    </row>
    <row r="52" spans="1:14" ht="15" outlineLevel="1">
      <c r="A52" s="350">
        <v>44773</v>
      </c>
      <c r="B52" s="349"/>
      <c r="C52" s="349"/>
      <c r="D52" s="346">
        <f t="shared" si="11"/>
        <v>30551970.524824739</v>
      </c>
      <c r="E52" s="346">
        <f t="shared" si="6"/>
        <v>30551970.524824739</v>
      </c>
      <c r="F52" s="348">
        <f t="shared" si="8"/>
        <v>848665.84791179828</v>
      </c>
      <c r="G52" s="346">
        <f t="shared" si="9"/>
        <v>-22913977.893618539</v>
      </c>
      <c r="H52" s="346">
        <f t="shared" si="10"/>
        <v>-17821982.806147758</v>
      </c>
      <c r="I52" s="346">
        <f t="shared" si="5"/>
        <v>12729987.718676981</v>
      </c>
      <c r="J52" s="346">
        <f t="shared" si="12"/>
        <v>178219.82806147763</v>
      </c>
      <c r="K52" s="347">
        <f t="shared" si="13"/>
        <v>-1603978.4525533034</v>
      </c>
      <c r="L52" s="346">
        <f t="shared" si="7"/>
        <v>-2673297.4209221699</v>
      </c>
      <c r="M52" s="345">
        <f t="shared" si="15"/>
        <v>10056690.297754811</v>
      </c>
      <c r="N52" s="344">
        <f t="shared" si="14"/>
        <v>6034014.1786528956</v>
      </c>
    </row>
    <row r="53" spans="1:14" ht="15" outlineLevel="1">
      <c r="A53" s="350">
        <v>44804</v>
      </c>
      <c r="B53" s="349"/>
      <c r="C53" s="349"/>
      <c r="D53" s="346">
        <f t="shared" si="11"/>
        <v>30551970.524824739</v>
      </c>
      <c r="E53" s="346">
        <f t="shared" si="6"/>
        <v>30551970.524824739</v>
      </c>
      <c r="F53" s="348">
        <f t="shared" si="8"/>
        <v>848665.84791179828</v>
      </c>
      <c r="G53" s="346">
        <f t="shared" si="9"/>
        <v>-23762643.741530336</v>
      </c>
      <c r="H53" s="346">
        <f t="shared" si="10"/>
        <v>-18670648.654059552</v>
      </c>
      <c r="I53" s="346">
        <f t="shared" si="5"/>
        <v>11881321.870765187</v>
      </c>
      <c r="J53" s="346">
        <f t="shared" si="12"/>
        <v>178219.82806147763</v>
      </c>
      <c r="K53" s="347">
        <f t="shared" si="13"/>
        <v>-1425758.6244918257</v>
      </c>
      <c r="L53" s="346">
        <f t="shared" si="7"/>
        <v>-2495077.5928606917</v>
      </c>
      <c r="M53" s="345">
        <f t="shared" si="15"/>
        <v>9386244.2779044956</v>
      </c>
      <c r="N53" s="344">
        <f t="shared" si="14"/>
        <v>5363568.1588025764</v>
      </c>
    </row>
    <row r="54" spans="1:14" ht="15" outlineLevel="1">
      <c r="A54" s="350">
        <v>44834</v>
      </c>
      <c r="B54" s="349"/>
      <c r="C54" s="349"/>
      <c r="D54" s="346">
        <f t="shared" si="11"/>
        <v>30551970.524824739</v>
      </c>
      <c r="E54" s="346">
        <f t="shared" si="6"/>
        <v>30551970.524824739</v>
      </c>
      <c r="F54" s="348">
        <f t="shared" si="8"/>
        <v>848665.84791179828</v>
      </c>
      <c r="G54" s="346">
        <f t="shared" si="9"/>
        <v>-24611309.589442134</v>
      </c>
      <c r="H54" s="346">
        <f t="shared" si="10"/>
        <v>-19519314.501971349</v>
      </c>
      <c r="I54" s="346">
        <f t="shared" si="5"/>
        <v>11032656.022853389</v>
      </c>
      <c r="J54" s="346">
        <f t="shared" si="12"/>
        <v>178219.82806147763</v>
      </c>
      <c r="K54" s="347">
        <f t="shared" si="13"/>
        <v>-1247538.796430348</v>
      </c>
      <c r="L54" s="346">
        <f t="shared" si="7"/>
        <v>-2316857.7647992144</v>
      </c>
      <c r="M54" s="345">
        <f t="shared" si="15"/>
        <v>8715798.2580541745</v>
      </c>
      <c r="N54" s="344">
        <f t="shared" si="14"/>
        <v>4693122.1389522571</v>
      </c>
    </row>
    <row r="55" spans="1:14" ht="15" outlineLevel="1">
      <c r="A55" s="350">
        <v>44865</v>
      </c>
      <c r="B55" s="349"/>
      <c r="C55" s="349"/>
      <c r="D55" s="346">
        <f t="shared" si="11"/>
        <v>30551970.524824739</v>
      </c>
      <c r="E55" s="346">
        <f t="shared" si="6"/>
        <v>30551970.524824739</v>
      </c>
      <c r="F55" s="348">
        <f t="shared" si="8"/>
        <v>848665.84791179828</v>
      </c>
      <c r="G55" s="346">
        <f t="shared" si="9"/>
        <v>-25459975.437353931</v>
      </c>
      <c r="H55" s="346">
        <f t="shared" si="10"/>
        <v>-20367980.349883147</v>
      </c>
      <c r="I55" s="346">
        <f t="shared" si="5"/>
        <v>10183990.174941592</v>
      </c>
      <c r="J55" s="346">
        <f t="shared" si="12"/>
        <v>178219.82806147763</v>
      </c>
      <c r="K55" s="347">
        <f t="shared" si="13"/>
        <v>-1069318.9683688702</v>
      </c>
      <c r="L55" s="346">
        <f t="shared" si="7"/>
        <v>-2138637.9367377367</v>
      </c>
      <c r="M55" s="345">
        <f t="shared" si="15"/>
        <v>8045352.2382038552</v>
      </c>
      <c r="N55" s="344">
        <f t="shared" si="14"/>
        <v>4022676.1191019369</v>
      </c>
    </row>
    <row r="56" spans="1:14" ht="15" outlineLevel="1">
      <c r="A56" s="350">
        <v>44895</v>
      </c>
      <c r="B56" s="349"/>
      <c r="C56" s="349"/>
      <c r="D56" s="346">
        <f t="shared" si="11"/>
        <v>30551970.524824739</v>
      </c>
      <c r="E56" s="346">
        <f t="shared" si="6"/>
        <v>30551970.524824739</v>
      </c>
      <c r="F56" s="348">
        <f t="shared" si="8"/>
        <v>848665.84791179828</v>
      </c>
      <c r="G56" s="346">
        <f t="shared" si="9"/>
        <v>-26308641.285265729</v>
      </c>
      <c r="H56" s="346">
        <f t="shared" si="10"/>
        <v>-21216646.197794948</v>
      </c>
      <c r="I56" s="346">
        <f t="shared" si="5"/>
        <v>9335324.3270297907</v>
      </c>
      <c r="J56" s="346">
        <f t="shared" si="12"/>
        <v>178219.82806147763</v>
      </c>
      <c r="K56" s="347">
        <f t="shared" si="13"/>
        <v>-891099.14030739258</v>
      </c>
      <c r="L56" s="346">
        <f t="shared" si="7"/>
        <v>-1960418.1086762587</v>
      </c>
      <c r="M56" s="345">
        <f t="shared" si="15"/>
        <v>7374906.2183535323</v>
      </c>
      <c r="N56" s="344">
        <f t="shared" si="14"/>
        <v>3352230.0992516172</v>
      </c>
    </row>
    <row r="57" spans="1:14" ht="15" outlineLevel="1">
      <c r="A57" s="350">
        <v>44926</v>
      </c>
      <c r="B57" s="349"/>
      <c r="C57" s="349"/>
      <c r="D57" s="346">
        <f t="shared" si="11"/>
        <v>30551970.524824739</v>
      </c>
      <c r="E57" s="346">
        <f t="shared" si="6"/>
        <v>30551970.524824739</v>
      </c>
      <c r="F57" s="348">
        <f t="shared" si="8"/>
        <v>848665.84791179828</v>
      </c>
      <c r="G57" s="346">
        <f t="shared" si="9"/>
        <v>-27157307.133177526</v>
      </c>
      <c r="H57" s="346">
        <f t="shared" si="10"/>
        <v>-22065312.045706745</v>
      </c>
      <c r="I57" s="346">
        <f t="shared" si="5"/>
        <v>8486658.4791179933</v>
      </c>
      <c r="J57" s="346">
        <f t="shared" si="12"/>
        <v>178219.82806147763</v>
      </c>
      <c r="K57" s="347">
        <f t="shared" si="13"/>
        <v>-712879.31224591495</v>
      </c>
      <c r="L57" s="346">
        <f t="shared" si="7"/>
        <v>-1782198.2806147812</v>
      </c>
      <c r="M57" s="345">
        <f t="shared" si="15"/>
        <v>6704460.1985032121</v>
      </c>
      <c r="N57" s="344">
        <f t="shared" si="14"/>
        <v>2681784.0794012975</v>
      </c>
    </row>
    <row r="58" spans="1:14" ht="15" outlineLevel="1">
      <c r="A58" s="350">
        <v>44957</v>
      </c>
      <c r="B58" s="349"/>
      <c r="C58" s="349"/>
      <c r="D58" s="346">
        <f t="shared" si="11"/>
        <v>30551970.524824739</v>
      </c>
      <c r="E58" s="346">
        <f t="shared" si="6"/>
        <v>30551970.524824739</v>
      </c>
      <c r="F58" s="348">
        <f t="shared" si="8"/>
        <v>848665.84791179828</v>
      </c>
      <c r="G58" s="346">
        <f t="shared" si="9"/>
        <v>-28005972.981089324</v>
      </c>
      <c r="H58" s="346">
        <f t="shared" si="10"/>
        <v>-22913977.893618539</v>
      </c>
      <c r="I58" s="346">
        <f t="shared" si="5"/>
        <v>7637992.6312061995</v>
      </c>
      <c r="J58" s="346">
        <f t="shared" si="12"/>
        <v>178219.82806147763</v>
      </c>
      <c r="K58" s="347">
        <f t="shared" si="13"/>
        <v>-534659.48418443731</v>
      </c>
      <c r="L58" s="346">
        <f t="shared" si="7"/>
        <v>-1603978.4525533032</v>
      </c>
      <c r="M58" s="345">
        <f t="shared" si="15"/>
        <v>6034014.1786528965</v>
      </c>
      <c r="N58" s="344">
        <f t="shared" si="14"/>
        <v>2011338.0595509773</v>
      </c>
    </row>
    <row r="59" spans="1:14" ht="15" outlineLevel="1">
      <c r="A59" s="350">
        <v>44985</v>
      </c>
      <c r="B59" s="349"/>
      <c r="C59" s="349"/>
      <c r="D59" s="346">
        <f t="shared" si="11"/>
        <v>30551970.524824739</v>
      </c>
      <c r="E59" s="346">
        <f t="shared" si="6"/>
        <v>30551970.524824739</v>
      </c>
      <c r="F59" s="348">
        <f t="shared" si="8"/>
        <v>848665.84791179828</v>
      </c>
      <c r="G59" s="346">
        <f t="shared" si="9"/>
        <v>-28854638.829001121</v>
      </c>
      <c r="H59" s="346">
        <f t="shared" si="10"/>
        <v>-23762643.741530333</v>
      </c>
      <c r="I59" s="346">
        <f t="shared" si="5"/>
        <v>6789326.7832944058</v>
      </c>
      <c r="J59" s="346">
        <f t="shared" si="12"/>
        <v>178219.82806147763</v>
      </c>
      <c r="K59" s="347">
        <f t="shared" si="13"/>
        <v>-356439.65612295968</v>
      </c>
      <c r="L59" s="346">
        <f t="shared" si="7"/>
        <v>-1425758.6244918257</v>
      </c>
      <c r="M59" s="345">
        <f t="shared" si="15"/>
        <v>5363568.1588025801</v>
      </c>
      <c r="N59" s="344">
        <f t="shared" si="14"/>
        <v>1340892.0397006576</v>
      </c>
    </row>
    <row r="60" spans="1:14" ht="15" outlineLevel="1">
      <c r="A60" s="350">
        <v>45016</v>
      </c>
      <c r="B60" s="349"/>
      <c r="C60" s="349"/>
      <c r="D60" s="346">
        <f t="shared" si="11"/>
        <v>30551970.524824739</v>
      </c>
      <c r="E60" s="346">
        <f t="shared" si="6"/>
        <v>30551970.524824739</v>
      </c>
      <c r="F60" s="348">
        <f t="shared" si="8"/>
        <v>848665.84791179828</v>
      </c>
      <c r="G60" s="346">
        <f t="shared" si="9"/>
        <v>-29703304.676912919</v>
      </c>
      <c r="H60" s="346">
        <f t="shared" si="10"/>
        <v>-24611309.589442134</v>
      </c>
      <c r="I60" s="346">
        <f t="shared" si="5"/>
        <v>5940660.9353826046</v>
      </c>
      <c r="J60" s="346">
        <f t="shared" si="12"/>
        <v>178219.82806147763</v>
      </c>
      <c r="K60" s="347">
        <f t="shared" si="13"/>
        <v>-178219.82806148205</v>
      </c>
      <c r="L60" s="346">
        <f t="shared" si="7"/>
        <v>-1247538.7964303482</v>
      </c>
      <c r="M60" s="345">
        <f t="shared" si="15"/>
        <v>4693122.1389522562</v>
      </c>
      <c r="N60" s="344">
        <f t="shared" si="14"/>
        <v>670446.01985033776</v>
      </c>
    </row>
    <row r="61" spans="1:14" ht="15" outlineLevel="1">
      <c r="A61" s="350">
        <v>45046</v>
      </c>
      <c r="B61" s="349"/>
      <c r="C61" s="349"/>
      <c r="D61" s="346">
        <f t="shared" si="11"/>
        <v>30551970.524824739</v>
      </c>
      <c r="E61" s="346">
        <f t="shared" si="6"/>
        <v>30551970.524824739</v>
      </c>
      <c r="F61" s="348">
        <f t="shared" si="8"/>
        <v>848665.84791179828</v>
      </c>
      <c r="G61" s="346">
        <f t="shared" si="9"/>
        <v>-30551970.524824716</v>
      </c>
      <c r="H61" s="346">
        <f t="shared" si="10"/>
        <v>-25459975.437353928</v>
      </c>
      <c r="I61" s="346">
        <f t="shared" si="5"/>
        <v>5091995.0874708109</v>
      </c>
      <c r="J61" s="346">
        <f t="shared" si="12"/>
        <v>178219.82806147763</v>
      </c>
      <c r="K61" s="347">
        <f t="shared" si="13"/>
        <v>-4.4237822294235229E-9</v>
      </c>
      <c r="L61" s="346">
        <f t="shared" si="7"/>
        <v>-1069318.9683688704</v>
      </c>
      <c r="M61" s="345">
        <f t="shared" si="15"/>
        <v>4022676.1191019407</v>
      </c>
      <c r="N61" s="344">
        <f t="shared" si="14"/>
        <v>1.7927959561347961E-8</v>
      </c>
    </row>
    <row r="62" spans="1:14" ht="15" outlineLevel="1">
      <c r="A62" s="350"/>
      <c r="B62" s="349"/>
      <c r="C62" s="349"/>
      <c r="D62" s="346"/>
      <c r="E62" s="346"/>
      <c r="F62" s="348"/>
      <c r="G62" s="346"/>
      <c r="H62" s="346"/>
      <c r="I62" s="346"/>
      <c r="J62" s="346"/>
      <c r="K62" s="347"/>
      <c r="L62" s="346"/>
      <c r="M62" s="345"/>
      <c r="N62" s="344"/>
    </row>
    <row r="63" spans="1:14" ht="15">
      <c r="A63" s="342"/>
      <c r="B63" s="342"/>
      <c r="C63" s="342"/>
      <c r="D63" s="342"/>
      <c r="E63" s="342"/>
      <c r="F63" s="343"/>
      <c r="G63" s="342"/>
      <c r="H63" s="342"/>
      <c r="I63" s="342"/>
      <c r="J63" s="342"/>
      <c r="K63" s="342"/>
      <c r="L63" s="342"/>
      <c r="M63" s="341"/>
      <c r="N63" s="340"/>
    </row>
    <row r="64" spans="1:14" ht="15">
      <c r="A64" s="339"/>
      <c r="B64" s="339"/>
      <c r="C64" s="339"/>
      <c r="D64" s="339"/>
      <c r="E64" s="339"/>
      <c r="F64" s="335"/>
      <c r="G64" s="339"/>
      <c r="H64" s="339"/>
      <c r="I64" s="339"/>
      <c r="J64" s="339"/>
      <c r="K64" s="339"/>
      <c r="L64" s="339"/>
      <c r="M64" s="339"/>
      <c r="N64" s="339"/>
    </row>
    <row r="65" spans="1:13" ht="12.75">
      <c r="A65" s="337"/>
      <c r="B65" s="338"/>
      <c r="C65" s="336"/>
      <c r="D65" s="336"/>
      <c r="E65" s="334"/>
      <c r="F65" s="336"/>
      <c r="G65" s="334"/>
      <c r="H65" s="334"/>
      <c r="I65" s="334"/>
      <c r="J65" s="334"/>
      <c r="K65" s="334"/>
      <c r="L65" s="334"/>
      <c r="M65" s="334"/>
    </row>
    <row r="66" spans="1:13" ht="12.75">
      <c r="A66" s="337"/>
      <c r="B66" s="336"/>
      <c r="C66" s="336"/>
      <c r="D66" s="336"/>
      <c r="E66" s="334"/>
      <c r="F66" s="336"/>
      <c r="G66" s="334"/>
      <c r="H66" s="334"/>
      <c r="I66" s="334"/>
      <c r="J66" s="334"/>
      <c r="K66" s="334"/>
      <c r="L66" s="334"/>
      <c r="M66" s="334"/>
    </row>
    <row r="67" spans="1:13" ht="15">
      <c r="C67" s="334"/>
      <c r="D67" s="334"/>
      <c r="E67" s="334"/>
      <c r="F67" s="335"/>
      <c r="G67" s="334"/>
      <c r="H67" s="334"/>
      <c r="I67" s="334"/>
      <c r="J67" s="334"/>
      <c r="K67" s="334"/>
      <c r="L67" s="334"/>
      <c r="M67" s="334"/>
    </row>
    <row r="68" spans="1:13" ht="15">
      <c r="C68" s="334"/>
      <c r="D68" s="334"/>
      <c r="E68" s="334"/>
      <c r="F68" s="335"/>
      <c r="G68" s="334"/>
      <c r="H68" s="334"/>
      <c r="I68" s="334"/>
      <c r="J68" s="334"/>
      <c r="K68" s="334"/>
      <c r="L68" s="334"/>
      <c r="M68" s="334"/>
    </row>
    <row r="69" spans="1:13" ht="15">
      <c r="C69" s="334"/>
      <c r="D69" s="334"/>
      <c r="E69" s="334"/>
      <c r="F69" s="335"/>
      <c r="G69" s="334"/>
      <c r="H69" s="334"/>
      <c r="I69" s="334"/>
      <c r="J69" s="334"/>
      <c r="K69" s="334"/>
      <c r="L69" s="334"/>
      <c r="M69" s="334"/>
    </row>
    <row r="70" spans="1:13" ht="15">
      <c r="C70" s="334"/>
      <c r="D70" s="334"/>
      <c r="E70" s="334"/>
      <c r="F70" s="335"/>
      <c r="G70" s="334"/>
      <c r="H70" s="334"/>
      <c r="I70" s="334"/>
      <c r="J70" s="334"/>
      <c r="K70" s="334"/>
      <c r="L70" s="334"/>
      <c r="M70" s="334"/>
    </row>
    <row r="71" spans="1:13" ht="15">
      <c r="C71" s="334"/>
      <c r="D71" s="334"/>
      <c r="E71" s="334"/>
      <c r="F71" s="335"/>
      <c r="G71" s="334"/>
      <c r="H71" s="334"/>
      <c r="I71" s="334"/>
      <c r="J71" s="334"/>
      <c r="K71" s="334"/>
      <c r="L71" s="334"/>
      <c r="M71" s="334"/>
    </row>
    <row r="72" spans="1:13" ht="15">
      <c r="C72" s="334"/>
      <c r="D72" s="334"/>
      <c r="E72" s="334"/>
      <c r="F72" s="335"/>
      <c r="G72" s="334"/>
      <c r="H72" s="334"/>
      <c r="I72" s="334"/>
      <c r="J72" s="334"/>
      <c r="K72" s="334"/>
      <c r="L72" s="334"/>
      <c r="M72" s="334"/>
    </row>
    <row r="73" spans="1:13" ht="15">
      <c r="C73" s="334"/>
      <c r="D73" s="334"/>
      <c r="E73" s="334"/>
      <c r="F73" s="335"/>
      <c r="G73" s="334"/>
      <c r="H73" s="334"/>
      <c r="I73" s="334"/>
      <c r="J73" s="334"/>
      <c r="K73" s="334"/>
      <c r="L73" s="334"/>
      <c r="M73" s="334"/>
    </row>
    <row r="74" spans="1:13" ht="15">
      <c r="C74" s="334"/>
      <c r="D74" s="334"/>
      <c r="E74" s="334"/>
      <c r="F74" s="335"/>
      <c r="G74" s="334"/>
      <c r="H74" s="334"/>
      <c r="I74" s="334"/>
      <c r="J74" s="334"/>
      <c r="K74" s="334"/>
      <c r="L74" s="334"/>
      <c r="M74" s="334"/>
    </row>
    <row r="75" spans="1:13" ht="15">
      <c r="C75" s="334"/>
      <c r="D75" s="334"/>
      <c r="E75" s="334"/>
      <c r="F75" s="335"/>
      <c r="G75" s="334"/>
      <c r="H75" s="334"/>
      <c r="I75" s="334"/>
      <c r="J75" s="334"/>
      <c r="K75" s="334"/>
      <c r="L75" s="334"/>
      <c r="M75" s="334"/>
    </row>
    <row r="76" spans="1:13" ht="15">
      <c r="C76" s="334"/>
      <c r="D76" s="334"/>
      <c r="E76" s="334"/>
      <c r="F76" s="335"/>
      <c r="G76" s="334"/>
      <c r="H76" s="334"/>
      <c r="I76" s="334"/>
      <c r="J76" s="334"/>
      <c r="K76" s="334"/>
      <c r="L76" s="334"/>
      <c r="M76" s="334"/>
    </row>
    <row r="77" spans="1:13" ht="15">
      <c r="C77" s="334"/>
      <c r="D77" s="334"/>
      <c r="E77" s="334"/>
      <c r="F77" s="335"/>
      <c r="G77" s="334"/>
      <c r="H77" s="334"/>
      <c r="I77" s="334"/>
      <c r="J77" s="334"/>
      <c r="K77" s="334"/>
      <c r="L77" s="334"/>
      <c r="M77" s="334"/>
    </row>
    <row r="78" spans="1:13" ht="15">
      <c r="C78" s="334"/>
      <c r="D78" s="334"/>
      <c r="E78" s="334"/>
      <c r="F78" s="335"/>
      <c r="G78" s="334"/>
      <c r="H78" s="334"/>
      <c r="I78" s="334"/>
      <c r="J78" s="334"/>
      <c r="K78" s="334"/>
      <c r="L78" s="334"/>
      <c r="M78" s="334"/>
    </row>
    <row r="79" spans="1:13" ht="15">
      <c r="C79" s="334"/>
      <c r="D79" s="334"/>
      <c r="E79" s="334"/>
      <c r="F79" s="335"/>
      <c r="G79" s="334"/>
      <c r="H79" s="334"/>
      <c r="I79" s="334"/>
      <c r="J79" s="334"/>
      <c r="K79" s="334"/>
      <c r="L79" s="334"/>
      <c r="M79" s="334"/>
    </row>
    <row r="80" spans="1:13" ht="15">
      <c r="C80" s="334"/>
      <c r="D80" s="334"/>
      <c r="E80" s="334"/>
      <c r="F80" s="335"/>
      <c r="G80" s="334"/>
      <c r="H80" s="334"/>
      <c r="I80" s="334"/>
      <c r="J80" s="334"/>
      <c r="K80" s="334"/>
      <c r="L80" s="334"/>
      <c r="M80" s="334"/>
    </row>
    <row r="81" spans="3:13" ht="15">
      <c r="C81" s="334"/>
      <c r="D81" s="334"/>
      <c r="E81" s="334"/>
      <c r="F81" s="335"/>
      <c r="G81" s="334"/>
      <c r="H81" s="334"/>
      <c r="I81" s="334"/>
      <c r="J81" s="334"/>
      <c r="K81" s="334"/>
      <c r="L81" s="334"/>
      <c r="M81" s="334"/>
    </row>
    <row r="82" spans="3:13" ht="15">
      <c r="C82" s="334"/>
      <c r="D82" s="334"/>
      <c r="E82" s="334"/>
      <c r="F82" s="335"/>
      <c r="G82" s="334"/>
      <c r="H82" s="334"/>
      <c r="I82" s="334"/>
      <c r="J82" s="334"/>
      <c r="K82" s="334"/>
      <c r="L82" s="334"/>
      <c r="M82" s="334"/>
    </row>
    <row r="83" spans="3:13" ht="15">
      <c r="C83" s="334"/>
      <c r="D83" s="334"/>
      <c r="E83" s="334"/>
      <c r="F83" s="335"/>
      <c r="G83" s="334"/>
      <c r="H83" s="334"/>
      <c r="I83" s="334"/>
      <c r="J83" s="334"/>
      <c r="K83" s="334"/>
      <c r="L83" s="334"/>
      <c r="M83" s="334"/>
    </row>
    <row r="84" spans="3:13" ht="15">
      <c r="C84" s="334"/>
      <c r="D84" s="334"/>
      <c r="E84" s="334"/>
      <c r="F84" s="335"/>
      <c r="G84" s="334"/>
      <c r="H84" s="334"/>
      <c r="I84" s="334"/>
      <c r="J84" s="334"/>
      <c r="K84" s="334"/>
      <c r="L84" s="334"/>
      <c r="M84" s="334"/>
    </row>
    <row r="85" spans="3:13" ht="15">
      <c r="C85" s="334"/>
      <c r="D85" s="334"/>
      <c r="E85" s="334"/>
      <c r="F85" s="335"/>
      <c r="G85" s="334"/>
      <c r="H85" s="334"/>
      <c r="I85" s="334"/>
      <c r="J85" s="334"/>
      <c r="K85" s="334"/>
      <c r="L85" s="334"/>
      <c r="M85" s="334"/>
    </row>
    <row r="86" spans="3:13" ht="15">
      <c r="C86" s="334"/>
      <c r="D86" s="334"/>
      <c r="E86" s="334"/>
      <c r="F86" s="335"/>
      <c r="G86" s="334"/>
      <c r="H86" s="334"/>
      <c r="I86" s="334"/>
      <c r="J86" s="334"/>
      <c r="K86" s="334"/>
      <c r="L86" s="334"/>
      <c r="M86" s="334"/>
    </row>
    <row r="87" spans="3:13" ht="15">
      <c r="C87" s="334"/>
      <c r="D87" s="334"/>
      <c r="E87" s="334"/>
      <c r="F87" s="335"/>
      <c r="G87" s="334"/>
      <c r="H87" s="334"/>
      <c r="I87" s="334"/>
      <c r="J87" s="334"/>
      <c r="K87" s="334"/>
      <c r="L87" s="334"/>
      <c r="M87" s="334"/>
    </row>
    <row r="88" spans="3:13" ht="15">
      <c r="C88" s="334"/>
      <c r="D88" s="334"/>
      <c r="E88" s="334"/>
      <c r="F88" s="335"/>
      <c r="G88" s="334"/>
      <c r="H88" s="334"/>
      <c r="I88" s="334"/>
      <c r="J88" s="334"/>
      <c r="K88" s="334"/>
      <c r="L88" s="334"/>
      <c r="M88" s="334"/>
    </row>
    <row r="89" spans="3:13" ht="15">
      <c r="F89" s="333"/>
    </row>
    <row r="90" spans="3:13" ht="15">
      <c r="F90" s="333"/>
    </row>
    <row r="91" spans="3:13" ht="15">
      <c r="F91" s="333"/>
    </row>
    <row r="92" spans="3:13" ht="15">
      <c r="F92" s="333"/>
    </row>
    <row r="93" spans="3:13" ht="15">
      <c r="F93" s="333"/>
    </row>
    <row r="94" spans="3:13" ht="15">
      <c r="F94" s="333"/>
    </row>
    <row r="95" spans="3:13" ht="15">
      <c r="F95" s="333"/>
    </row>
    <row r="96" spans="3:13" ht="15">
      <c r="F96" s="333"/>
    </row>
    <row r="97" spans="6:6" ht="15">
      <c r="F97" s="333"/>
    </row>
    <row r="98" spans="6:6" ht="15">
      <c r="F98" s="333"/>
    </row>
    <row r="99" spans="6:6" ht="15">
      <c r="F99" s="333"/>
    </row>
    <row r="100" spans="6:6" ht="15">
      <c r="F100" s="333"/>
    </row>
    <row r="101" spans="6:6" ht="15">
      <c r="F101" s="333"/>
    </row>
    <row r="102" spans="6:6" ht="15">
      <c r="F102" s="333"/>
    </row>
    <row r="103" spans="6:6" ht="15">
      <c r="F103" s="333"/>
    </row>
    <row r="104" spans="6:6" ht="15">
      <c r="F104" s="333"/>
    </row>
    <row r="105" spans="6:6" ht="15">
      <c r="F105" s="333"/>
    </row>
    <row r="106" spans="6:6" ht="15">
      <c r="F106" s="333"/>
    </row>
    <row r="107" spans="6:6" ht="15">
      <c r="F107" s="333"/>
    </row>
    <row r="108" spans="6:6" ht="15">
      <c r="F108" s="333"/>
    </row>
    <row r="109" spans="6:6" ht="15">
      <c r="F109" s="333"/>
    </row>
    <row r="110" spans="6:6" ht="15">
      <c r="F110" s="333"/>
    </row>
    <row r="111" spans="6:6" ht="15">
      <c r="F111" s="333"/>
    </row>
    <row r="112" spans="6:6" ht="15">
      <c r="F112" s="333"/>
    </row>
    <row r="113" spans="6:6" ht="15">
      <c r="F113" s="333"/>
    </row>
    <row r="114" spans="6:6" ht="15">
      <c r="F114" s="333"/>
    </row>
    <row r="115" spans="6:6" ht="15">
      <c r="F115" s="333"/>
    </row>
    <row r="116" spans="6:6" ht="15">
      <c r="F116" s="333"/>
    </row>
  </sheetData>
  <pageMargins left="0.7" right="0.7" top="0.75" bottom="0.75" header="0.3" footer="0.3"/>
  <pageSetup scale="51" fitToHeight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6" activePane="bottomRight" state="frozen"/>
      <selection activeCell="I56" sqref="I56"/>
      <selection pane="topRight" activeCell="I56" sqref="I56"/>
      <selection pane="bottomLeft" activeCell="I56" sqref="I56"/>
      <selection pane="bottomRight" activeCell="K8" sqref="K8"/>
    </sheetView>
  </sheetViews>
  <sheetFormatPr defaultColWidth="9.140625" defaultRowHeight="10.5" outlineLevelRow="1" outlineLevelCol="1"/>
  <cols>
    <col min="1" max="1" width="11.85546875" style="332" bestFit="1" customWidth="1"/>
    <col min="2" max="2" width="6.42578125" style="332" bestFit="1" customWidth="1"/>
    <col min="3" max="3" width="14.7109375" style="332" bestFit="1" customWidth="1"/>
    <col min="4" max="5" width="16.140625" style="332" bestFit="1" customWidth="1"/>
    <col min="6" max="6" width="22.28515625" style="332" bestFit="1" customWidth="1"/>
    <col min="7" max="8" width="18.28515625" style="332" bestFit="1" customWidth="1"/>
    <col min="9" max="9" width="17.7109375" style="332" bestFit="1" customWidth="1"/>
    <col min="10" max="10" width="22.7109375" style="332" bestFit="1" customWidth="1"/>
    <col min="11" max="11" width="19.42578125" style="332" bestFit="1" customWidth="1"/>
    <col min="12" max="13" width="17.5703125" style="332" bestFit="1" customWidth="1"/>
    <col min="14" max="14" width="17" style="332" bestFit="1" customWidth="1"/>
    <col min="15" max="15" width="10" style="332" customWidth="1" outlineLevel="1"/>
    <col min="16" max="16384" width="9.140625" style="332"/>
  </cols>
  <sheetData>
    <row r="1" spans="1:14" ht="12.75">
      <c r="A1" s="395" t="s">
        <v>395</v>
      </c>
      <c r="B1" s="137"/>
      <c r="C1" s="137"/>
      <c r="D1" s="137"/>
      <c r="E1" s="137"/>
      <c r="F1" s="137"/>
      <c r="G1" s="137"/>
      <c r="H1" s="137"/>
      <c r="I1" s="137"/>
      <c r="J1" s="141"/>
      <c r="K1" s="141"/>
      <c r="L1" s="141"/>
      <c r="M1" s="141"/>
    </row>
    <row r="2" spans="1:14" ht="15">
      <c r="A2" s="396" t="s">
        <v>397</v>
      </c>
      <c r="B2" s="137"/>
      <c r="C2" s="137"/>
      <c r="D2" s="137"/>
      <c r="E2" s="137"/>
      <c r="F2" s="573" t="s">
        <v>571</v>
      </c>
      <c r="G2" s="573"/>
      <c r="H2" s="573"/>
      <c r="I2" s="573"/>
      <c r="J2" s="573"/>
      <c r="K2" s="573"/>
      <c r="L2" s="141"/>
      <c r="M2" s="141"/>
    </row>
    <row r="3" spans="1:14" ht="12.75">
      <c r="A3" s="395" t="s">
        <v>393</v>
      </c>
      <c r="B3" s="137"/>
      <c r="C3" s="137"/>
      <c r="D3" s="137"/>
      <c r="E3" s="137"/>
      <c r="F3" s="137"/>
      <c r="G3" s="137"/>
      <c r="H3" s="137"/>
      <c r="I3" s="137"/>
      <c r="J3" s="141"/>
      <c r="K3" s="141"/>
      <c r="L3" s="141"/>
      <c r="M3" s="141"/>
    </row>
    <row r="4" spans="1:14" ht="12.75">
      <c r="A4" s="137"/>
      <c r="B4" s="137"/>
      <c r="C4" s="394"/>
      <c r="D4" s="393"/>
      <c r="E4" s="392"/>
      <c r="F4" s="391" t="s">
        <v>392</v>
      </c>
      <c r="G4" s="149"/>
      <c r="H4" s="149"/>
      <c r="I4" s="149"/>
      <c r="J4" s="389"/>
      <c r="K4" s="390"/>
      <c r="L4" s="389"/>
      <c r="M4" s="389"/>
    </row>
    <row r="5" spans="1:14" ht="12.75">
      <c r="A5" s="141"/>
      <c r="B5" s="141"/>
      <c r="C5" s="388" t="s">
        <v>391</v>
      </c>
      <c r="D5" s="387"/>
      <c r="E5" s="386"/>
      <c r="F5" s="385" t="s">
        <v>390</v>
      </c>
      <c r="G5" s="383"/>
      <c r="H5" s="383"/>
      <c r="I5" s="383"/>
      <c r="J5" s="384" t="s">
        <v>389</v>
      </c>
      <c r="K5" s="383"/>
      <c r="L5" s="383"/>
      <c r="M5" s="383"/>
    </row>
    <row r="6" spans="1:14" ht="15">
      <c r="A6" s="382"/>
      <c r="B6" s="382"/>
      <c r="C6" s="381" t="s">
        <v>29</v>
      </c>
      <c r="D6" s="381" t="s">
        <v>353</v>
      </c>
      <c r="E6" s="381" t="s">
        <v>388</v>
      </c>
      <c r="F6" s="381" t="s">
        <v>28</v>
      </c>
      <c r="G6" s="381" t="s">
        <v>192</v>
      </c>
      <c r="H6" s="381" t="s">
        <v>387</v>
      </c>
      <c r="I6" s="381" t="s">
        <v>288</v>
      </c>
      <c r="J6" s="381" t="s">
        <v>28</v>
      </c>
      <c r="K6" s="381" t="s">
        <v>192</v>
      </c>
      <c r="L6" s="381" t="s">
        <v>382</v>
      </c>
      <c r="M6" s="380" t="s">
        <v>386</v>
      </c>
      <c r="N6" s="379" t="s">
        <v>353</v>
      </c>
    </row>
    <row r="7" spans="1:14" ht="15">
      <c r="A7" s="365" t="s">
        <v>385</v>
      </c>
      <c r="B7" s="378"/>
      <c r="C7" s="365" t="s">
        <v>311</v>
      </c>
      <c r="D7" s="365"/>
      <c r="E7" s="365" t="s">
        <v>353</v>
      </c>
      <c r="F7" s="365" t="s">
        <v>384</v>
      </c>
      <c r="G7" s="365" t="s">
        <v>384</v>
      </c>
      <c r="H7" s="365" t="s">
        <v>384</v>
      </c>
      <c r="I7" s="365" t="s">
        <v>383</v>
      </c>
      <c r="J7" s="365" t="s">
        <v>224</v>
      </c>
      <c r="K7" s="365" t="s">
        <v>224</v>
      </c>
      <c r="L7" s="365" t="s">
        <v>288</v>
      </c>
      <c r="M7" s="376" t="s">
        <v>382</v>
      </c>
      <c r="N7" s="375" t="s">
        <v>381</v>
      </c>
    </row>
    <row r="8" spans="1:14" ht="15">
      <c r="A8" s="365" t="s">
        <v>380</v>
      </c>
      <c r="B8" s="378"/>
      <c r="C8" s="365" t="s">
        <v>379</v>
      </c>
      <c r="D8" s="365" t="s">
        <v>5</v>
      </c>
      <c r="E8" s="365" t="s">
        <v>378</v>
      </c>
      <c r="F8" s="365" t="s">
        <v>377</v>
      </c>
      <c r="G8" s="377" t="s">
        <v>376</v>
      </c>
      <c r="H8" s="365" t="s">
        <v>27</v>
      </c>
      <c r="I8" s="365" t="s">
        <v>375</v>
      </c>
      <c r="J8" s="365" t="s">
        <v>374</v>
      </c>
      <c r="K8" s="365" t="s">
        <v>373</v>
      </c>
      <c r="L8" s="365" t="s">
        <v>26</v>
      </c>
      <c r="M8" s="376" t="s">
        <v>372</v>
      </c>
      <c r="N8" s="375" t="s">
        <v>371</v>
      </c>
    </row>
    <row r="9" spans="1:14" ht="15">
      <c r="A9" s="398"/>
      <c r="B9" s="398"/>
      <c r="C9" s="399"/>
      <c r="D9" s="399"/>
      <c r="E9" s="399"/>
      <c r="F9" s="400" t="s">
        <v>370</v>
      </c>
      <c r="G9" s="399"/>
      <c r="H9" s="399"/>
      <c r="I9" s="399"/>
      <c r="J9" s="399" t="s">
        <v>369</v>
      </c>
      <c r="K9" s="401"/>
      <c r="L9" s="399"/>
      <c r="M9" s="370"/>
      <c r="N9" s="369"/>
    </row>
    <row r="10" spans="1:14" ht="15" outlineLevel="1">
      <c r="A10" s="368"/>
      <c r="B10" s="367"/>
      <c r="C10" s="365"/>
      <c r="D10" s="359"/>
      <c r="E10" s="366"/>
      <c r="F10" s="365"/>
      <c r="G10" s="365"/>
      <c r="H10" s="359"/>
      <c r="I10" s="359"/>
      <c r="J10" s="364"/>
      <c r="K10" s="364"/>
      <c r="L10" s="364"/>
      <c r="M10" s="361"/>
      <c r="N10" s="363"/>
    </row>
    <row r="11" spans="1:14" ht="15" outlineLevel="1">
      <c r="A11" s="350" t="s">
        <v>368</v>
      </c>
      <c r="B11" s="350"/>
      <c r="C11" s="362"/>
      <c r="D11" s="359">
        <f t="shared" ref="D11:D42" si="0">D10+C11</f>
        <v>0</v>
      </c>
      <c r="E11" s="346"/>
      <c r="F11" s="359"/>
      <c r="G11" s="359"/>
      <c r="H11" s="359"/>
      <c r="I11" s="359"/>
      <c r="J11" s="346">
        <f t="shared" ref="J11:J42" si="1">(-C11*0.21)+(F11*0.21)</f>
        <v>0</v>
      </c>
      <c r="K11" s="346">
        <f t="shared" ref="K11:K42" si="2">K10+J11</f>
        <v>0</v>
      </c>
      <c r="L11" s="346"/>
      <c r="M11" s="361"/>
      <c r="N11" s="344">
        <f t="shared" ref="N11:N42" si="3">+D11+G11+K11</f>
        <v>0</v>
      </c>
    </row>
    <row r="12" spans="1:14" ht="15" outlineLevel="1">
      <c r="A12" s="350">
        <v>43555</v>
      </c>
      <c r="B12" s="350"/>
      <c r="C12" s="348"/>
      <c r="D12" s="348">
        <f t="shared" si="0"/>
        <v>0</v>
      </c>
      <c r="E12" s="346">
        <f>($D$12+D12+SUM($D11:D$13)*2)/24</f>
        <v>0</v>
      </c>
      <c r="F12" s="359"/>
      <c r="G12" s="359"/>
      <c r="H12" s="359"/>
      <c r="I12" s="346">
        <f>($D$12+H12+SUM($D11:H$13)*2)/24</f>
        <v>0</v>
      </c>
      <c r="J12" s="346">
        <f t="shared" si="1"/>
        <v>0</v>
      </c>
      <c r="K12" s="346">
        <f t="shared" si="2"/>
        <v>0</v>
      </c>
      <c r="L12" s="346">
        <f>($D$12+K12+SUM($D11:K$13)*2)/24</f>
        <v>0</v>
      </c>
      <c r="M12" s="345">
        <f t="shared" ref="M12:M43" si="4">L12+I12</f>
        <v>0</v>
      </c>
      <c r="N12" s="344">
        <f t="shared" si="3"/>
        <v>0</v>
      </c>
    </row>
    <row r="13" spans="1:14" ht="15" outlineLevel="1">
      <c r="A13" s="350">
        <v>43585</v>
      </c>
      <c r="B13" s="350"/>
      <c r="C13" s="348"/>
      <c r="D13" s="348">
        <f t="shared" si="0"/>
        <v>0</v>
      </c>
      <c r="E13" s="346">
        <f>($D$12+D13+SUM($D12:D$13)*2)/24</f>
        <v>0</v>
      </c>
      <c r="F13" s="359"/>
      <c r="G13" s="359"/>
      <c r="H13" s="359"/>
      <c r="I13" s="346">
        <f>($D$12+H13+SUM($D12:H$13)*2)/24</f>
        <v>0</v>
      </c>
      <c r="J13" s="346">
        <f t="shared" si="1"/>
        <v>0</v>
      </c>
      <c r="K13" s="346">
        <f t="shared" si="2"/>
        <v>0</v>
      </c>
      <c r="L13" s="346">
        <f>($D$12+K13+SUM($D12:K$13)*2)/24</f>
        <v>0</v>
      </c>
      <c r="M13" s="345">
        <f t="shared" si="4"/>
        <v>0</v>
      </c>
      <c r="N13" s="344">
        <f t="shared" si="3"/>
        <v>0</v>
      </c>
    </row>
    <row r="14" spans="1:14" ht="15" outlineLevel="1">
      <c r="A14" s="350">
        <v>43616</v>
      </c>
      <c r="B14" s="350"/>
      <c r="C14" s="348">
        <v>9229.2230939130259</v>
      </c>
      <c r="D14" s="348">
        <f t="shared" si="0"/>
        <v>9229.2230939130259</v>
      </c>
      <c r="E14" s="346">
        <f>($D$12+D14+SUM($D$13:D13)*2)/24</f>
        <v>384.55096224637606</v>
      </c>
      <c r="F14" s="348"/>
      <c r="G14" s="346"/>
      <c r="H14" s="359"/>
      <c r="I14" s="346">
        <f>($D$12+H14+SUM($D$13:H13)*2)/24</f>
        <v>0</v>
      </c>
      <c r="J14" s="346">
        <f t="shared" si="1"/>
        <v>-1938.1368497217354</v>
      </c>
      <c r="K14" s="346">
        <f t="shared" si="2"/>
        <v>-1938.1368497217354</v>
      </c>
      <c r="L14" s="346">
        <f>($D$12+K14+SUM($D$13:K13)*2)/24</f>
        <v>-80.75570207173898</v>
      </c>
      <c r="M14" s="345">
        <f t="shared" si="4"/>
        <v>-80.75570207173898</v>
      </c>
      <c r="N14" s="344">
        <f t="shared" si="3"/>
        <v>7291.0862441912905</v>
      </c>
    </row>
    <row r="15" spans="1:14" ht="15" outlineLevel="1">
      <c r="A15" s="350">
        <v>43646</v>
      </c>
      <c r="B15" s="360"/>
      <c r="C15" s="348">
        <v>27712.592233567488</v>
      </c>
      <c r="D15" s="348">
        <f t="shared" si="0"/>
        <v>36941.815327480515</v>
      </c>
      <c r="E15" s="346">
        <f>($D$12+D15+SUM($D$13:D14)*2)/24</f>
        <v>2308.3442298044406</v>
      </c>
      <c r="F15" s="348"/>
      <c r="G15" s="346"/>
      <c r="H15" s="359"/>
      <c r="I15" s="346">
        <f>($D$12+H15+SUM($D$13:H14)*2)/24</f>
        <v>801.14783801328349</v>
      </c>
      <c r="J15" s="346">
        <f t="shared" si="1"/>
        <v>-5819.6443690491724</v>
      </c>
      <c r="K15" s="346">
        <f t="shared" si="2"/>
        <v>-7757.7812187709078</v>
      </c>
      <c r="L15" s="346">
        <f>($D$12+K15+SUM($D$13:K14)*2)/24</f>
        <v>154.88414561087311</v>
      </c>
      <c r="M15" s="345">
        <f t="shared" si="4"/>
        <v>956.03198362415662</v>
      </c>
      <c r="N15" s="344">
        <f t="shared" si="3"/>
        <v>29184.034108709609</v>
      </c>
    </row>
    <row r="16" spans="1:14" ht="15" outlineLevel="1">
      <c r="A16" s="350">
        <v>43677</v>
      </c>
      <c r="B16" s="350"/>
      <c r="C16" s="348">
        <v>46220.884325050356</v>
      </c>
      <c r="D16" s="348">
        <f t="shared" si="0"/>
        <v>83162.699652530864</v>
      </c>
      <c r="E16" s="346">
        <f>($D$12+D16+SUM($D$13:D15)*2)/24</f>
        <v>7312.699020638247</v>
      </c>
      <c r="F16" s="348"/>
      <c r="G16" s="346"/>
      <c r="H16" s="346"/>
      <c r="I16" s="346">
        <f>($D$12+H16+SUM($D$13:H15)*2)/24</f>
        <v>4071.9944677870299</v>
      </c>
      <c r="J16" s="346">
        <f t="shared" si="1"/>
        <v>-9706.3857082605737</v>
      </c>
      <c r="K16" s="346">
        <f t="shared" si="2"/>
        <v>-17464.166927031481</v>
      </c>
      <c r="L16" s="346">
        <f>($D$12+K16+SUM($D$13:K15)*2)/24</f>
        <v>1956.6082250565289</v>
      </c>
      <c r="M16" s="345">
        <f t="shared" si="4"/>
        <v>6028.6026928435585</v>
      </c>
      <c r="N16" s="344">
        <f t="shared" si="3"/>
        <v>65698.53272549939</v>
      </c>
    </row>
    <row r="17" spans="1:14" ht="15" outlineLevel="1">
      <c r="A17" s="350">
        <v>43708</v>
      </c>
      <c r="B17" s="350"/>
      <c r="C17" s="348">
        <v>64729.176416533235</v>
      </c>
      <c r="D17" s="348">
        <f t="shared" si="0"/>
        <v>147891.87606906411</v>
      </c>
      <c r="E17" s="346">
        <f>($D$12+D17+SUM($D$13:D16)*2)/24</f>
        <v>16939.973009038036</v>
      </c>
      <c r="F17" s="348"/>
      <c r="G17" s="346"/>
      <c r="H17" s="346"/>
      <c r="I17" s="346">
        <f>($D$12+H17+SUM($D$13:H16)*2)/24</f>
        <v>11611.611023884456</v>
      </c>
      <c r="J17" s="346">
        <f t="shared" si="1"/>
        <v>-13593.127047471979</v>
      </c>
      <c r="K17" s="346">
        <f t="shared" si="2"/>
        <v>-31057.29397450346</v>
      </c>
      <c r="L17" s="346">
        <f>($D$12+K17+SUM($D$13:K16)*2)/24</f>
        <v>7004.9646402172029</v>
      </c>
      <c r="M17" s="345">
        <f t="shared" si="4"/>
        <v>18616.57566410166</v>
      </c>
      <c r="N17" s="344">
        <f t="shared" si="3"/>
        <v>116834.58209456064</v>
      </c>
    </row>
    <row r="18" spans="1:14" ht="15" outlineLevel="1">
      <c r="A18" s="350">
        <v>43738</v>
      </c>
      <c r="B18" s="350"/>
      <c r="C18" s="348">
        <v>83237.4685080161</v>
      </c>
      <c r="D18" s="348">
        <f t="shared" si="0"/>
        <v>231129.34457708022</v>
      </c>
      <c r="E18" s="346">
        <f>($D$12+D18+SUM($D$13:D17)*2)/24</f>
        <v>32732.523869294051</v>
      </c>
      <c r="F18" s="348"/>
      <c r="G18" s="346"/>
      <c r="H18" s="346"/>
      <c r="I18" s="346">
        <f>($D$12+H18+SUM($D$13:H17)*2)/24</f>
        <v>25347.59844705963</v>
      </c>
      <c r="J18" s="346">
        <f t="shared" si="1"/>
        <v>-17479.868386683382</v>
      </c>
      <c r="K18" s="346">
        <f t="shared" si="2"/>
        <v>-48537.162361186842</v>
      </c>
      <c r="L18" s="346">
        <f>($D$12+K18+SUM($D$13:K17)*2)/24</f>
        <v>17259.390047439654</v>
      </c>
      <c r="M18" s="345">
        <f t="shared" si="4"/>
        <v>42606.988494499281</v>
      </c>
      <c r="N18" s="344">
        <f t="shared" si="3"/>
        <v>182592.18221589338</v>
      </c>
    </row>
    <row r="19" spans="1:14" ht="15" outlineLevel="1">
      <c r="A19" s="350">
        <v>43769</v>
      </c>
      <c r="B19" s="350"/>
      <c r="C19" s="348">
        <v>101745.76059949897</v>
      </c>
      <c r="D19" s="348">
        <f t="shared" si="0"/>
        <v>332875.10517657921</v>
      </c>
      <c r="E19" s="346">
        <f>($D$12+D19+SUM($D$13:D18)*2)/24</f>
        <v>56232.709275696521</v>
      </c>
      <c r="F19" s="348"/>
      <c r="G19" s="348"/>
      <c r="H19" s="348"/>
      <c r="I19" s="348">
        <f t="shared" ref="I19:I61" si="5">E19+H19</f>
        <v>56232.709275696521</v>
      </c>
      <c r="J19" s="348">
        <f t="shared" si="1"/>
        <v>-21366.609725894785</v>
      </c>
      <c r="K19" s="346">
        <f t="shared" si="2"/>
        <v>-69903.772087081627</v>
      </c>
      <c r="L19" s="346">
        <f>(K12+K19+SUM(K13:K18)*2)/24</f>
        <v>-11808.86894789627</v>
      </c>
      <c r="M19" s="345">
        <f t="shared" si="4"/>
        <v>44423.840327800252</v>
      </c>
      <c r="N19" s="344">
        <f t="shared" si="3"/>
        <v>262971.33308949758</v>
      </c>
    </row>
    <row r="20" spans="1:14" ht="15" outlineLevel="1">
      <c r="A20" s="350">
        <v>43799</v>
      </c>
      <c r="B20" s="350"/>
      <c r="C20" s="348">
        <v>120254.05269098184</v>
      </c>
      <c r="D20" s="348">
        <f t="shared" si="0"/>
        <v>453129.15786756104</v>
      </c>
      <c r="E20" s="346">
        <f>(D10+D20+SUM(D11:D19)*2)/24</f>
        <v>88982.886902535698</v>
      </c>
      <c r="F20" s="348"/>
      <c r="G20" s="348"/>
      <c r="H20" s="348"/>
      <c r="I20" s="348">
        <f t="shared" si="5"/>
        <v>88982.886902535698</v>
      </c>
      <c r="J20" s="348">
        <f t="shared" si="1"/>
        <v>-25253.351065106188</v>
      </c>
      <c r="K20" s="346">
        <f t="shared" si="2"/>
        <v>-95157.123152187822</v>
      </c>
      <c r="L20" s="346">
        <f>(K10+K20+SUM(K11:K19)*2)/24</f>
        <v>-18686.406249532494</v>
      </c>
      <c r="M20" s="345">
        <f t="shared" si="4"/>
        <v>70296.480653003207</v>
      </c>
      <c r="N20" s="344">
        <f t="shared" si="3"/>
        <v>357972.03471537319</v>
      </c>
    </row>
    <row r="21" spans="1:14" ht="15" outlineLevel="1">
      <c r="A21" s="350">
        <v>43830</v>
      </c>
      <c r="B21" s="350"/>
      <c r="C21" s="348">
        <v>138762.3447824647</v>
      </c>
      <c r="D21" s="348">
        <f t="shared" si="0"/>
        <v>591891.50265002577</v>
      </c>
      <c r="E21" s="346">
        <f t="shared" ref="E21:E61" si="6">(D9+D21+SUM(D10:D20)*2)/24</f>
        <v>132525.41442410182</v>
      </c>
      <c r="F21" s="348"/>
      <c r="G21" s="348"/>
      <c r="H21" s="348"/>
      <c r="I21" s="348">
        <f t="shared" si="5"/>
        <v>132525.41442410182</v>
      </c>
      <c r="J21" s="348">
        <f t="shared" si="1"/>
        <v>-29140.092404317587</v>
      </c>
      <c r="K21" s="346">
        <f t="shared" si="2"/>
        <v>-124297.21555650541</v>
      </c>
      <c r="L21" s="346">
        <f>(K12+K21+SUM(K13:K20)*2)/24</f>
        <v>-27830.337029061378</v>
      </c>
      <c r="M21" s="345">
        <f t="shared" si="4"/>
        <v>104695.07739504044</v>
      </c>
      <c r="N21" s="344">
        <f t="shared" si="3"/>
        <v>467594.28709352034</v>
      </c>
    </row>
    <row r="22" spans="1:14" ht="15" outlineLevel="1">
      <c r="A22" s="350">
        <v>43861</v>
      </c>
      <c r="B22" s="350"/>
      <c r="C22" s="348">
        <v>157270.6368739476</v>
      </c>
      <c r="D22" s="348">
        <f t="shared" si="0"/>
        <v>749162.13952397334</v>
      </c>
      <c r="E22" s="346">
        <f t="shared" si="6"/>
        <v>188402.64951468512</v>
      </c>
      <c r="F22" s="348"/>
      <c r="G22" s="348"/>
      <c r="H22" s="348"/>
      <c r="I22" s="348">
        <f t="shared" si="5"/>
        <v>188402.64951468512</v>
      </c>
      <c r="J22" s="348">
        <f t="shared" si="1"/>
        <v>-33026.833743528994</v>
      </c>
      <c r="K22" s="346">
        <f t="shared" si="2"/>
        <v>-157324.04930003441</v>
      </c>
      <c r="L22" s="346">
        <f t="shared" ref="L22:L61" si="7">(K10+K22+SUM(K11:K21)*2)/24</f>
        <v>-39564.556398083871</v>
      </c>
      <c r="M22" s="345">
        <f t="shared" si="4"/>
        <v>148838.09311660126</v>
      </c>
      <c r="N22" s="344">
        <f t="shared" si="3"/>
        <v>591838.09022393893</v>
      </c>
    </row>
    <row r="23" spans="1:14" ht="15" outlineLevel="1">
      <c r="A23" s="350">
        <v>43890</v>
      </c>
      <c r="B23" s="350"/>
      <c r="C23" s="348">
        <v>175778.92896543044</v>
      </c>
      <c r="D23" s="348">
        <f t="shared" si="0"/>
        <v>924941.06848940381</v>
      </c>
      <c r="E23" s="346">
        <f t="shared" si="6"/>
        <v>258156.94984857584</v>
      </c>
      <c r="F23" s="348"/>
      <c r="G23" s="348"/>
      <c r="H23" s="348"/>
      <c r="I23" s="348">
        <f t="shared" si="5"/>
        <v>258156.94984857584</v>
      </c>
      <c r="J23" s="348">
        <f t="shared" si="1"/>
        <v>-36913.57508274039</v>
      </c>
      <c r="K23" s="346">
        <f t="shared" si="2"/>
        <v>-194237.62438277481</v>
      </c>
      <c r="L23" s="346">
        <f t="shared" si="7"/>
        <v>-54212.959468200919</v>
      </c>
      <c r="M23" s="345">
        <f t="shared" si="4"/>
        <v>203943.99038037492</v>
      </c>
      <c r="N23" s="344">
        <f t="shared" si="3"/>
        <v>730703.444106629</v>
      </c>
    </row>
    <row r="24" spans="1:14" ht="15" outlineLevel="1">
      <c r="A24" s="350">
        <v>43921</v>
      </c>
      <c r="B24" s="350"/>
      <c r="C24" s="348">
        <v>194287.22105691332</v>
      </c>
      <c r="D24" s="348">
        <f t="shared" si="0"/>
        <v>1119228.2895463172</v>
      </c>
      <c r="E24" s="346">
        <f t="shared" si="6"/>
        <v>343330.67310006422</v>
      </c>
      <c r="F24" s="348"/>
      <c r="G24" s="348"/>
      <c r="H24" s="348"/>
      <c r="I24" s="348">
        <f t="shared" si="5"/>
        <v>343330.67310006422</v>
      </c>
      <c r="J24" s="348">
        <f t="shared" si="1"/>
        <v>-40800.316421951793</v>
      </c>
      <c r="K24" s="346">
        <f t="shared" si="2"/>
        <v>-235037.94080472662</v>
      </c>
      <c r="L24" s="346">
        <f t="shared" si="7"/>
        <v>-72099.441351013476</v>
      </c>
      <c r="M24" s="345">
        <f t="shared" si="4"/>
        <v>271231.23174905073</v>
      </c>
      <c r="N24" s="344">
        <f t="shared" si="3"/>
        <v>884190.34874159051</v>
      </c>
    </row>
    <row r="25" spans="1:14" ht="15" outlineLevel="1">
      <c r="A25" s="350">
        <v>43951</v>
      </c>
      <c r="B25" s="350"/>
      <c r="C25" s="348">
        <v>212795.51314839616</v>
      </c>
      <c r="D25" s="348">
        <f t="shared" si="0"/>
        <v>1332023.8026947132</v>
      </c>
      <c r="E25" s="346">
        <f t="shared" si="6"/>
        <v>445466.17694344051</v>
      </c>
      <c r="F25" s="348"/>
      <c r="G25" s="348"/>
      <c r="H25" s="348"/>
      <c r="I25" s="348">
        <f t="shared" si="5"/>
        <v>445466.17694344051</v>
      </c>
      <c r="J25" s="348">
        <f t="shared" si="1"/>
        <v>-44687.057761163189</v>
      </c>
      <c r="K25" s="346">
        <f t="shared" si="2"/>
        <v>-279724.99856588978</v>
      </c>
      <c r="L25" s="346">
        <f t="shared" si="7"/>
        <v>-93547.897158122505</v>
      </c>
      <c r="M25" s="345">
        <f t="shared" si="4"/>
        <v>351918.27978531801</v>
      </c>
      <c r="N25" s="351">
        <f t="shared" si="3"/>
        <v>1052298.8041288233</v>
      </c>
    </row>
    <row r="26" spans="1:14" ht="15" outlineLevel="1">
      <c r="A26" s="358">
        <v>43982</v>
      </c>
      <c r="B26" s="357" t="s">
        <v>367</v>
      </c>
      <c r="C26" s="356"/>
      <c r="D26" s="356">
        <f t="shared" si="0"/>
        <v>1332023.8026947132</v>
      </c>
      <c r="E26" s="355">
        <f t="shared" si="6"/>
        <v>556083.60953908681</v>
      </c>
      <c r="F26" s="356">
        <f t="shared" ref="F26:F61" si="8">+$D$25/36</f>
        <v>37000.661185964258</v>
      </c>
      <c r="G26" s="356">
        <f t="shared" ref="G26:G61" si="9">G25-F26</f>
        <v>-37000.661185964258</v>
      </c>
      <c r="H26" s="356">
        <f t="shared" ref="H26:H61" si="10">(G14+G26+SUM(G15:G25)*2)/24</f>
        <v>-1541.6942160818442</v>
      </c>
      <c r="I26" s="356">
        <f t="shared" si="5"/>
        <v>554541.91532300494</v>
      </c>
      <c r="J26" s="356">
        <f t="shared" si="1"/>
        <v>7770.1388490524942</v>
      </c>
      <c r="K26" s="355">
        <f t="shared" si="2"/>
        <v>-271954.85971683729</v>
      </c>
      <c r="L26" s="355">
        <f t="shared" si="7"/>
        <v>-116453.80221783106</v>
      </c>
      <c r="M26" s="353">
        <f t="shared" si="4"/>
        <v>438088.11310517386</v>
      </c>
      <c r="N26" s="352">
        <f t="shared" si="3"/>
        <v>1023068.2817919117</v>
      </c>
    </row>
    <row r="27" spans="1:14" ht="15" outlineLevel="1">
      <c r="A27" s="358">
        <v>44012</v>
      </c>
      <c r="B27" s="357" t="s">
        <v>367</v>
      </c>
      <c r="C27" s="356"/>
      <c r="D27" s="356">
        <f t="shared" si="0"/>
        <v>1332023.8026947132</v>
      </c>
      <c r="E27" s="355">
        <f t="shared" si="6"/>
        <v>665161.79982942168</v>
      </c>
      <c r="F27" s="356">
        <f t="shared" si="8"/>
        <v>37000.661185964258</v>
      </c>
      <c r="G27" s="356">
        <f t="shared" si="9"/>
        <v>-74001.322371928516</v>
      </c>
      <c r="H27" s="356">
        <f t="shared" si="10"/>
        <v>-6166.7768643273766</v>
      </c>
      <c r="I27" s="356">
        <f t="shared" si="5"/>
        <v>658995.02296509431</v>
      </c>
      <c r="J27" s="356">
        <f t="shared" si="1"/>
        <v>7770.1388490524942</v>
      </c>
      <c r="K27" s="355">
        <f t="shared" si="2"/>
        <v>-264184.72086778481</v>
      </c>
      <c r="L27" s="355">
        <f t="shared" si="7"/>
        <v>-138388.95482266977</v>
      </c>
      <c r="M27" s="353">
        <f t="shared" si="4"/>
        <v>520606.06814242457</v>
      </c>
      <c r="N27" s="352">
        <f t="shared" si="3"/>
        <v>993837.75945499993</v>
      </c>
    </row>
    <row r="28" spans="1:14" ht="15" outlineLevel="1">
      <c r="A28" s="358">
        <v>44043</v>
      </c>
      <c r="B28" s="357" t="s">
        <v>367</v>
      </c>
      <c r="C28" s="356"/>
      <c r="D28" s="356">
        <f t="shared" si="0"/>
        <v>1332023.8026947132</v>
      </c>
      <c r="E28" s="355">
        <f t="shared" si="6"/>
        <v>771159.42859648075</v>
      </c>
      <c r="F28" s="356">
        <f t="shared" si="8"/>
        <v>37000.661185964258</v>
      </c>
      <c r="G28" s="356">
        <f t="shared" si="9"/>
        <v>-111001.98355789277</v>
      </c>
      <c r="H28" s="356">
        <f t="shared" si="10"/>
        <v>-13875.247944736597</v>
      </c>
      <c r="I28" s="356">
        <f t="shared" si="5"/>
        <v>757284.18065174413</v>
      </c>
      <c r="J28" s="356">
        <f t="shared" si="1"/>
        <v>7770.1388490524942</v>
      </c>
      <c r="K28" s="355">
        <f t="shared" si="2"/>
        <v>-256414.58201873233</v>
      </c>
      <c r="L28" s="355">
        <f t="shared" si="7"/>
        <v>-159029.67793686624</v>
      </c>
      <c r="M28" s="353">
        <f t="shared" si="4"/>
        <v>598254.50271487795</v>
      </c>
      <c r="N28" s="352">
        <f t="shared" si="3"/>
        <v>964607.23711808817</v>
      </c>
    </row>
    <row r="29" spans="1:14" ht="15" outlineLevel="1">
      <c r="A29" s="358">
        <v>44074</v>
      </c>
      <c r="B29" s="357" t="s">
        <v>367</v>
      </c>
      <c r="C29" s="356"/>
      <c r="D29" s="356">
        <f t="shared" si="0"/>
        <v>1332023.8026947132</v>
      </c>
      <c r="E29" s="355">
        <f t="shared" si="6"/>
        <v>872534.13816597359</v>
      </c>
      <c r="F29" s="356">
        <f t="shared" si="8"/>
        <v>37000.661185964258</v>
      </c>
      <c r="G29" s="356">
        <f t="shared" si="9"/>
        <v>-148002.64474385703</v>
      </c>
      <c r="H29" s="356">
        <f t="shared" si="10"/>
        <v>-24667.107457309507</v>
      </c>
      <c r="I29" s="356">
        <f t="shared" si="5"/>
        <v>847867.0307086641</v>
      </c>
      <c r="J29" s="356">
        <f t="shared" si="1"/>
        <v>7770.1388490524942</v>
      </c>
      <c r="K29" s="355">
        <f t="shared" si="2"/>
        <v>-248644.44316967984</v>
      </c>
      <c r="L29" s="355">
        <f t="shared" si="7"/>
        <v>-178052.07644881945</v>
      </c>
      <c r="M29" s="353">
        <f t="shared" si="4"/>
        <v>669814.95425984461</v>
      </c>
      <c r="N29" s="352">
        <f t="shared" si="3"/>
        <v>935376.71478117642</v>
      </c>
    </row>
    <row r="30" spans="1:14" ht="15" outlineLevel="1">
      <c r="A30" s="358">
        <v>44104</v>
      </c>
      <c r="B30" s="357" t="s">
        <v>367</v>
      </c>
      <c r="C30" s="356"/>
      <c r="D30" s="356">
        <f t="shared" si="0"/>
        <v>1332023.8026947132</v>
      </c>
      <c r="E30" s="355">
        <f t="shared" si="6"/>
        <v>967743.57086361048</v>
      </c>
      <c r="F30" s="356">
        <f t="shared" si="8"/>
        <v>37000.661185964258</v>
      </c>
      <c r="G30" s="356">
        <f t="shared" si="9"/>
        <v>-185003.30592982128</v>
      </c>
      <c r="H30" s="356">
        <f t="shared" si="10"/>
        <v>-38542.355402046094</v>
      </c>
      <c r="I30" s="356">
        <f t="shared" si="5"/>
        <v>929201.21546156437</v>
      </c>
      <c r="J30" s="356">
        <f t="shared" si="1"/>
        <v>7770.1388490524942</v>
      </c>
      <c r="K30" s="355">
        <f t="shared" si="2"/>
        <v>-240874.30432062736</v>
      </c>
      <c r="L30" s="355">
        <f t="shared" si="7"/>
        <v>-195132.25524692846</v>
      </c>
      <c r="M30" s="353">
        <f t="shared" si="4"/>
        <v>734068.96021463594</v>
      </c>
      <c r="N30" s="352">
        <f t="shared" si="3"/>
        <v>906146.19244426466</v>
      </c>
    </row>
    <row r="31" spans="1:14" ht="15" outlineLevel="1">
      <c r="A31" s="358">
        <v>44135</v>
      </c>
      <c r="B31" s="357" t="s">
        <v>367</v>
      </c>
      <c r="C31" s="356"/>
      <c r="D31" s="356">
        <f t="shared" si="0"/>
        <v>1332023.8026947132</v>
      </c>
      <c r="E31" s="355">
        <f t="shared" si="6"/>
        <v>1055245.3690151006</v>
      </c>
      <c r="F31" s="356">
        <f t="shared" si="8"/>
        <v>37000.661185964258</v>
      </c>
      <c r="G31" s="355">
        <f t="shared" si="9"/>
        <v>-222003.96711578552</v>
      </c>
      <c r="H31" s="355">
        <f t="shared" si="10"/>
        <v>-55500.991778946387</v>
      </c>
      <c r="I31" s="355">
        <f t="shared" si="5"/>
        <v>999744.37723615428</v>
      </c>
      <c r="J31" s="355">
        <f t="shared" si="1"/>
        <v>7770.1388490524942</v>
      </c>
      <c r="K31" s="355">
        <f t="shared" si="2"/>
        <v>-233104.16547157487</v>
      </c>
      <c r="L31" s="355">
        <f t="shared" si="7"/>
        <v>-209946.31921959238</v>
      </c>
      <c r="M31" s="353">
        <f t="shared" si="4"/>
        <v>789798.0580165619</v>
      </c>
      <c r="N31" s="352">
        <f t="shared" si="3"/>
        <v>876915.6701073529</v>
      </c>
    </row>
    <row r="32" spans="1:14" ht="15" outlineLevel="1">
      <c r="A32" s="358">
        <v>44165</v>
      </c>
      <c r="B32" s="357" t="s">
        <v>367</v>
      </c>
      <c r="C32" s="356"/>
      <c r="D32" s="356">
        <f t="shared" si="0"/>
        <v>1332023.8026947132</v>
      </c>
      <c r="E32" s="355">
        <f t="shared" si="6"/>
        <v>1133497.1749461542</v>
      </c>
      <c r="F32" s="356">
        <f t="shared" si="8"/>
        <v>37000.661185964258</v>
      </c>
      <c r="G32" s="355">
        <f t="shared" si="9"/>
        <v>-259004.62830174976</v>
      </c>
      <c r="H32" s="355">
        <f t="shared" si="10"/>
        <v>-75543.016588010345</v>
      </c>
      <c r="I32" s="355">
        <f t="shared" si="5"/>
        <v>1057954.1583581439</v>
      </c>
      <c r="J32" s="355">
        <f t="shared" si="1"/>
        <v>7770.1388490524942</v>
      </c>
      <c r="K32" s="355">
        <f t="shared" si="2"/>
        <v>-225334.02662252239</v>
      </c>
      <c r="L32" s="355">
        <f t="shared" si="7"/>
        <v>-222170.37325521023</v>
      </c>
      <c r="M32" s="353">
        <f t="shared" si="4"/>
        <v>835783.78510293365</v>
      </c>
      <c r="N32" s="352">
        <f t="shared" si="3"/>
        <v>847685.14777044114</v>
      </c>
    </row>
    <row r="33" spans="1:14" ht="15" outlineLevel="1">
      <c r="A33" s="358">
        <v>44196</v>
      </c>
      <c r="B33" s="357" t="s">
        <v>367</v>
      </c>
      <c r="C33" s="356"/>
      <c r="D33" s="356">
        <f t="shared" si="0"/>
        <v>1332023.8026947132</v>
      </c>
      <c r="E33" s="355">
        <f t="shared" si="6"/>
        <v>1200956.6309824809</v>
      </c>
      <c r="F33" s="356">
        <f t="shared" si="8"/>
        <v>37000.661185964258</v>
      </c>
      <c r="G33" s="355">
        <f t="shared" si="9"/>
        <v>-296005.28948771401</v>
      </c>
      <c r="H33" s="355">
        <f t="shared" si="10"/>
        <v>-98668.429829237997</v>
      </c>
      <c r="I33" s="355">
        <f t="shared" si="5"/>
        <v>1102288.201153243</v>
      </c>
      <c r="J33" s="355">
        <f t="shared" si="1"/>
        <v>7770.1388490524942</v>
      </c>
      <c r="K33" s="355">
        <f t="shared" si="2"/>
        <v>-217563.88777346991</v>
      </c>
      <c r="L33" s="355">
        <f t="shared" si="7"/>
        <v>-231480.522242181</v>
      </c>
      <c r="M33" s="353">
        <f t="shared" si="4"/>
        <v>870807.67891106196</v>
      </c>
      <c r="N33" s="352">
        <f t="shared" si="3"/>
        <v>818454.62543352938</v>
      </c>
    </row>
    <row r="34" spans="1:14" ht="15" outlineLevel="1">
      <c r="A34" s="358">
        <v>44227</v>
      </c>
      <c r="B34" s="357" t="s">
        <v>367</v>
      </c>
      <c r="C34" s="356"/>
      <c r="D34" s="356">
        <f t="shared" si="0"/>
        <v>1332023.8026947132</v>
      </c>
      <c r="E34" s="355">
        <f t="shared" si="6"/>
        <v>1256081.3794497906</v>
      </c>
      <c r="F34" s="356">
        <f t="shared" si="8"/>
        <v>37000.661185964258</v>
      </c>
      <c r="G34" s="355">
        <f t="shared" si="9"/>
        <v>-333005.95067367825</v>
      </c>
      <c r="H34" s="355">
        <f t="shared" si="10"/>
        <v>-124877.23150262935</v>
      </c>
      <c r="I34" s="355">
        <f t="shared" si="5"/>
        <v>1131204.1479471612</v>
      </c>
      <c r="J34" s="355">
        <f t="shared" si="1"/>
        <v>7770.1388490524942</v>
      </c>
      <c r="K34" s="355">
        <f t="shared" si="2"/>
        <v>-209793.74892441742</v>
      </c>
      <c r="L34" s="355">
        <f t="shared" si="7"/>
        <v>-237552.87106890383</v>
      </c>
      <c r="M34" s="353">
        <f t="shared" si="4"/>
        <v>893651.2768782574</v>
      </c>
      <c r="N34" s="352">
        <f t="shared" si="3"/>
        <v>789224.10309661762</v>
      </c>
    </row>
    <row r="35" spans="1:14" ht="15" outlineLevel="1">
      <c r="A35" s="358">
        <v>44255</v>
      </c>
      <c r="B35" s="357" t="s">
        <v>367</v>
      </c>
      <c r="C35" s="356"/>
      <c r="D35" s="356">
        <f t="shared" si="0"/>
        <v>1332023.8026947132</v>
      </c>
      <c r="E35" s="355">
        <f t="shared" si="6"/>
        <v>1297329.0626737925</v>
      </c>
      <c r="F35" s="356">
        <f t="shared" si="8"/>
        <v>37000.661185964258</v>
      </c>
      <c r="G35" s="355">
        <f t="shared" si="9"/>
        <v>-370006.61185964249</v>
      </c>
      <c r="H35" s="355">
        <f t="shared" si="10"/>
        <v>-154169.42160818438</v>
      </c>
      <c r="I35" s="355">
        <f t="shared" si="5"/>
        <v>1143159.641065608</v>
      </c>
      <c r="J35" s="355">
        <f t="shared" si="1"/>
        <v>7770.1388490524942</v>
      </c>
      <c r="K35" s="355">
        <f t="shared" si="2"/>
        <v>-202023.61007536494</v>
      </c>
      <c r="L35" s="355">
        <f t="shared" si="7"/>
        <v>-240063.52462377769</v>
      </c>
      <c r="M35" s="353">
        <f t="shared" si="4"/>
        <v>903096.11644183029</v>
      </c>
      <c r="N35" s="352">
        <f t="shared" si="3"/>
        <v>759993.58075970586</v>
      </c>
    </row>
    <row r="36" spans="1:14" ht="15" outlineLevel="1">
      <c r="A36" s="358">
        <v>44286</v>
      </c>
      <c r="B36" s="357" t="s">
        <v>367</v>
      </c>
      <c r="C36" s="356"/>
      <c r="D36" s="356">
        <f t="shared" si="0"/>
        <v>1332023.8026947132</v>
      </c>
      <c r="E36" s="355">
        <f t="shared" si="6"/>
        <v>1323157.3229801969</v>
      </c>
      <c r="F36" s="356">
        <f t="shared" si="8"/>
        <v>37000.661185964258</v>
      </c>
      <c r="G36" s="355">
        <f t="shared" si="9"/>
        <v>-407007.27304560674</v>
      </c>
      <c r="H36" s="355">
        <f t="shared" si="10"/>
        <v>-186545.00014590309</v>
      </c>
      <c r="I36" s="355">
        <f t="shared" si="5"/>
        <v>1136612.3228342938</v>
      </c>
      <c r="J36" s="355">
        <f t="shared" si="1"/>
        <v>7770.1388490524942</v>
      </c>
      <c r="K36" s="355">
        <f t="shared" si="2"/>
        <v>-194253.47122631245</v>
      </c>
      <c r="L36" s="355">
        <f t="shared" si="7"/>
        <v>-238688.58779520166</v>
      </c>
      <c r="M36" s="353">
        <f t="shared" si="4"/>
        <v>897923.73503909213</v>
      </c>
      <c r="N36" s="352">
        <f t="shared" si="3"/>
        <v>730763.0584227941</v>
      </c>
    </row>
    <row r="37" spans="1:14" ht="15" outlineLevel="1">
      <c r="A37" s="358">
        <v>44316</v>
      </c>
      <c r="B37" s="357" t="s">
        <v>367</v>
      </c>
      <c r="C37" s="355"/>
      <c r="D37" s="355">
        <f t="shared" si="0"/>
        <v>1332023.8026947132</v>
      </c>
      <c r="E37" s="354">
        <f t="shared" si="6"/>
        <v>1332023.8026947135</v>
      </c>
      <c r="F37" s="356">
        <f t="shared" si="8"/>
        <v>37000.661185964258</v>
      </c>
      <c r="G37" s="355">
        <f t="shared" si="9"/>
        <v>-444007.93423157098</v>
      </c>
      <c r="H37" s="354">
        <f t="shared" si="10"/>
        <v>-222003.96711578549</v>
      </c>
      <c r="I37" s="355">
        <f t="shared" si="5"/>
        <v>1110019.835578928</v>
      </c>
      <c r="J37" s="355">
        <f t="shared" si="1"/>
        <v>7770.1388490524942</v>
      </c>
      <c r="K37" s="355">
        <f t="shared" si="2"/>
        <v>-186483.33237725997</v>
      </c>
      <c r="L37" s="354">
        <f t="shared" si="7"/>
        <v>-233104.16547157487</v>
      </c>
      <c r="M37" s="353">
        <f t="shared" si="4"/>
        <v>876915.67010735313</v>
      </c>
      <c r="N37" s="352">
        <f t="shared" si="3"/>
        <v>701532.53608588234</v>
      </c>
    </row>
    <row r="38" spans="1:14" ht="15" outlineLevel="1">
      <c r="A38" s="350">
        <v>44347</v>
      </c>
      <c r="B38" s="350"/>
      <c r="C38" s="346"/>
      <c r="D38" s="346">
        <f t="shared" si="0"/>
        <v>1332023.8026947132</v>
      </c>
      <c r="E38" s="346">
        <f t="shared" si="6"/>
        <v>1332023.8026947135</v>
      </c>
      <c r="F38" s="348">
        <f t="shared" si="8"/>
        <v>37000.661185964258</v>
      </c>
      <c r="G38" s="346">
        <f t="shared" si="9"/>
        <v>-481008.59541753522</v>
      </c>
      <c r="H38" s="346">
        <f t="shared" si="10"/>
        <v>-259004.62830174973</v>
      </c>
      <c r="I38" s="346">
        <f t="shared" si="5"/>
        <v>1073019.1743929638</v>
      </c>
      <c r="J38" s="346">
        <f t="shared" si="1"/>
        <v>7770.1388490524942</v>
      </c>
      <c r="K38" s="346">
        <f t="shared" si="2"/>
        <v>-178713.19352820748</v>
      </c>
      <c r="L38" s="346">
        <f t="shared" si="7"/>
        <v>-225334.02662252239</v>
      </c>
      <c r="M38" s="345">
        <f t="shared" si="4"/>
        <v>847685.14777044137</v>
      </c>
      <c r="N38" s="344">
        <f t="shared" si="3"/>
        <v>672302.01374897058</v>
      </c>
    </row>
    <row r="39" spans="1:14" ht="15" outlineLevel="1">
      <c r="A39" s="350">
        <v>44377</v>
      </c>
      <c r="B39" s="350"/>
      <c r="C39" s="346"/>
      <c r="D39" s="346">
        <f t="shared" si="0"/>
        <v>1332023.8026947132</v>
      </c>
      <c r="E39" s="346">
        <f t="shared" si="6"/>
        <v>1332023.8026947135</v>
      </c>
      <c r="F39" s="348">
        <f t="shared" si="8"/>
        <v>37000.661185964258</v>
      </c>
      <c r="G39" s="346">
        <f t="shared" si="9"/>
        <v>-518009.25660349947</v>
      </c>
      <c r="H39" s="346">
        <f t="shared" si="10"/>
        <v>-296005.28948771401</v>
      </c>
      <c r="I39" s="346">
        <f t="shared" si="5"/>
        <v>1036018.5132069995</v>
      </c>
      <c r="J39" s="346">
        <f t="shared" si="1"/>
        <v>7770.1388490524942</v>
      </c>
      <c r="K39" s="346">
        <f t="shared" si="2"/>
        <v>-170943.054679155</v>
      </c>
      <c r="L39" s="346">
        <f t="shared" si="7"/>
        <v>-217563.88777346991</v>
      </c>
      <c r="M39" s="345">
        <f t="shared" si="4"/>
        <v>818454.62543352961</v>
      </c>
      <c r="N39" s="351">
        <f t="shared" si="3"/>
        <v>643071.49141205882</v>
      </c>
    </row>
    <row r="40" spans="1:14" ht="15" outlineLevel="1">
      <c r="A40" s="350">
        <v>44408</v>
      </c>
      <c r="B40" s="350"/>
      <c r="C40" s="346"/>
      <c r="D40" s="346">
        <f t="shared" si="0"/>
        <v>1332023.8026947132</v>
      </c>
      <c r="E40" s="346">
        <f t="shared" si="6"/>
        <v>1332023.8026947135</v>
      </c>
      <c r="F40" s="348">
        <f t="shared" si="8"/>
        <v>37000.661185964258</v>
      </c>
      <c r="G40" s="346">
        <f t="shared" si="9"/>
        <v>-555009.91778946377</v>
      </c>
      <c r="H40" s="346">
        <f t="shared" si="10"/>
        <v>-333005.95067367825</v>
      </c>
      <c r="I40" s="346">
        <f t="shared" si="5"/>
        <v>999017.85202103527</v>
      </c>
      <c r="J40" s="346">
        <f t="shared" si="1"/>
        <v>7770.1388490524942</v>
      </c>
      <c r="K40" s="347">
        <f t="shared" si="2"/>
        <v>-163172.91583010252</v>
      </c>
      <c r="L40" s="346">
        <f t="shared" si="7"/>
        <v>-209793.74892441739</v>
      </c>
      <c r="M40" s="345">
        <f t="shared" si="4"/>
        <v>789224.10309661785</v>
      </c>
      <c r="N40" s="351">
        <f t="shared" si="3"/>
        <v>613840.96907514695</v>
      </c>
    </row>
    <row r="41" spans="1:14" ht="15" outlineLevel="1">
      <c r="A41" s="350">
        <v>44439</v>
      </c>
      <c r="B41" s="350"/>
      <c r="C41" s="346"/>
      <c r="D41" s="346">
        <f t="shared" si="0"/>
        <v>1332023.8026947132</v>
      </c>
      <c r="E41" s="346">
        <f t="shared" si="6"/>
        <v>1332023.8026947135</v>
      </c>
      <c r="F41" s="348">
        <f t="shared" si="8"/>
        <v>37000.661185964258</v>
      </c>
      <c r="G41" s="346">
        <f t="shared" si="9"/>
        <v>-592010.57897542801</v>
      </c>
      <c r="H41" s="346">
        <f t="shared" si="10"/>
        <v>-370006.61185964249</v>
      </c>
      <c r="I41" s="346">
        <f t="shared" si="5"/>
        <v>962017.19083507103</v>
      </c>
      <c r="J41" s="346">
        <f t="shared" si="1"/>
        <v>7770.1388490524942</v>
      </c>
      <c r="K41" s="347">
        <f t="shared" si="2"/>
        <v>-155402.77698105003</v>
      </c>
      <c r="L41" s="346">
        <f t="shared" si="7"/>
        <v>-202023.61007536491</v>
      </c>
      <c r="M41" s="345">
        <f t="shared" si="4"/>
        <v>759993.58075970609</v>
      </c>
      <c r="N41" s="351">
        <f t="shared" si="3"/>
        <v>584610.44673823519</v>
      </c>
    </row>
    <row r="42" spans="1:14" ht="15">
      <c r="A42" s="350">
        <v>44469</v>
      </c>
      <c r="B42" s="350"/>
      <c r="C42" s="346"/>
      <c r="D42" s="346">
        <f t="shared" si="0"/>
        <v>1332023.8026947132</v>
      </c>
      <c r="E42" s="346">
        <f t="shared" si="6"/>
        <v>1332023.8026947135</v>
      </c>
      <c r="F42" s="348">
        <f t="shared" si="8"/>
        <v>37000.661185964258</v>
      </c>
      <c r="G42" s="346">
        <f t="shared" si="9"/>
        <v>-629011.24016139226</v>
      </c>
      <c r="H42" s="346">
        <f t="shared" si="10"/>
        <v>-407007.27304560674</v>
      </c>
      <c r="I42" s="346">
        <f t="shared" si="5"/>
        <v>925016.52964910679</v>
      </c>
      <c r="J42" s="346">
        <f t="shared" si="1"/>
        <v>7770.1388490524942</v>
      </c>
      <c r="K42" s="347">
        <f t="shared" si="2"/>
        <v>-147632.63813199755</v>
      </c>
      <c r="L42" s="346">
        <f t="shared" si="7"/>
        <v>-194253.47122631245</v>
      </c>
      <c r="M42" s="345">
        <f t="shared" si="4"/>
        <v>730763.05842279433</v>
      </c>
      <c r="N42" s="344">
        <f t="shared" si="3"/>
        <v>555379.92440132343</v>
      </c>
    </row>
    <row r="43" spans="1:14" ht="15">
      <c r="A43" s="350">
        <v>44500</v>
      </c>
      <c r="B43" s="350"/>
      <c r="C43" s="346"/>
      <c r="D43" s="346">
        <f t="shared" ref="D43:D61" si="11">D42+C43</f>
        <v>1332023.8026947132</v>
      </c>
      <c r="E43" s="346">
        <f t="shared" si="6"/>
        <v>1332023.8026947135</v>
      </c>
      <c r="F43" s="348">
        <f t="shared" si="8"/>
        <v>37000.661185964258</v>
      </c>
      <c r="G43" s="346">
        <f t="shared" si="9"/>
        <v>-666011.9013473565</v>
      </c>
      <c r="H43" s="346">
        <f t="shared" si="10"/>
        <v>-444007.93423157098</v>
      </c>
      <c r="I43" s="346">
        <f t="shared" si="5"/>
        <v>888015.86846314254</v>
      </c>
      <c r="J43" s="346">
        <f t="shared" ref="J43:J61" si="12">(-C43*0.21)+(F43*0.21)</f>
        <v>7770.1388490524942</v>
      </c>
      <c r="K43" s="347">
        <f t="shared" ref="K43:K61" si="13">K42+J43</f>
        <v>-139862.49928294506</v>
      </c>
      <c r="L43" s="346">
        <f t="shared" si="7"/>
        <v>-186483.33237725997</v>
      </c>
      <c r="M43" s="345">
        <f t="shared" si="4"/>
        <v>701532.53608588257</v>
      </c>
      <c r="N43" s="351">
        <f t="shared" ref="N43:N61" si="14">+D43+G43+K43</f>
        <v>526149.40206441167</v>
      </c>
    </row>
    <row r="44" spans="1:14" ht="15">
      <c r="A44" s="350">
        <v>44530</v>
      </c>
      <c r="B44" s="350"/>
      <c r="C44" s="348"/>
      <c r="D44" s="346">
        <f t="shared" si="11"/>
        <v>1332023.8026947132</v>
      </c>
      <c r="E44" s="346">
        <f t="shared" si="6"/>
        <v>1332023.8026947135</v>
      </c>
      <c r="F44" s="348">
        <f t="shared" si="8"/>
        <v>37000.661185964258</v>
      </c>
      <c r="G44" s="346">
        <f t="shared" si="9"/>
        <v>-703012.56253332074</v>
      </c>
      <c r="H44" s="346">
        <f t="shared" si="10"/>
        <v>-481008.59541753522</v>
      </c>
      <c r="I44" s="346">
        <f t="shared" si="5"/>
        <v>851015.2072771783</v>
      </c>
      <c r="J44" s="346">
        <f t="shared" si="12"/>
        <v>7770.1388490524942</v>
      </c>
      <c r="K44" s="347">
        <f t="shared" si="13"/>
        <v>-132092.36043389258</v>
      </c>
      <c r="L44" s="346">
        <f t="shared" si="7"/>
        <v>-178713.19352820746</v>
      </c>
      <c r="M44" s="345">
        <f t="shared" ref="M44:M61" si="15">L44+I44</f>
        <v>672302.01374897081</v>
      </c>
      <c r="N44" s="351">
        <f t="shared" si="14"/>
        <v>496918.87972749991</v>
      </c>
    </row>
    <row r="45" spans="1:14" ht="15" outlineLevel="1">
      <c r="A45" s="350">
        <v>44561</v>
      </c>
      <c r="B45" s="350"/>
      <c r="C45" s="348"/>
      <c r="D45" s="346">
        <f t="shared" si="11"/>
        <v>1332023.8026947132</v>
      </c>
      <c r="E45" s="346">
        <f t="shared" si="6"/>
        <v>1332023.8026947135</v>
      </c>
      <c r="F45" s="348">
        <f t="shared" si="8"/>
        <v>37000.661185964258</v>
      </c>
      <c r="G45" s="346">
        <f t="shared" si="9"/>
        <v>-740013.22371928499</v>
      </c>
      <c r="H45" s="346">
        <f t="shared" si="10"/>
        <v>-518009.25660349958</v>
      </c>
      <c r="I45" s="346">
        <f t="shared" si="5"/>
        <v>814014.54609121382</v>
      </c>
      <c r="J45" s="346">
        <f t="shared" si="12"/>
        <v>7770.1388490524942</v>
      </c>
      <c r="K45" s="347">
        <f t="shared" si="13"/>
        <v>-124322.22158484008</v>
      </c>
      <c r="L45" s="346">
        <f t="shared" si="7"/>
        <v>-170943.054679155</v>
      </c>
      <c r="M45" s="345">
        <f t="shared" si="15"/>
        <v>643071.49141205882</v>
      </c>
      <c r="N45" s="351">
        <f t="shared" si="14"/>
        <v>467688.35739058815</v>
      </c>
    </row>
    <row r="46" spans="1:14" ht="15" outlineLevel="1">
      <c r="A46" s="350">
        <v>44592</v>
      </c>
      <c r="B46" s="350"/>
      <c r="C46" s="348"/>
      <c r="D46" s="346">
        <f t="shared" si="11"/>
        <v>1332023.8026947132</v>
      </c>
      <c r="E46" s="346">
        <f t="shared" si="6"/>
        <v>1332023.8026947135</v>
      </c>
      <c r="F46" s="348">
        <f t="shared" si="8"/>
        <v>37000.661185964258</v>
      </c>
      <c r="G46" s="346">
        <f t="shared" si="9"/>
        <v>-777013.88490524923</v>
      </c>
      <c r="H46" s="346">
        <f t="shared" si="10"/>
        <v>-555009.91778946377</v>
      </c>
      <c r="I46" s="346">
        <f t="shared" si="5"/>
        <v>777013.8849052497</v>
      </c>
      <c r="J46" s="346">
        <f t="shared" si="12"/>
        <v>7770.1388490524942</v>
      </c>
      <c r="K46" s="347">
        <f t="shared" si="13"/>
        <v>-116552.08273578758</v>
      </c>
      <c r="L46" s="346">
        <f t="shared" si="7"/>
        <v>-163172.91583010249</v>
      </c>
      <c r="M46" s="345">
        <f t="shared" si="15"/>
        <v>613840.96907514718</v>
      </c>
      <c r="N46" s="351">
        <f t="shared" si="14"/>
        <v>438457.83505367639</v>
      </c>
    </row>
    <row r="47" spans="1:14" ht="15" outlineLevel="1">
      <c r="A47" s="350">
        <v>44620</v>
      </c>
      <c r="B47" s="350"/>
      <c r="C47" s="348"/>
      <c r="D47" s="346">
        <f t="shared" si="11"/>
        <v>1332023.8026947132</v>
      </c>
      <c r="E47" s="346">
        <f t="shared" si="6"/>
        <v>1332023.8026947135</v>
      </c>
      <c r="F47" s="348">
        <f t="shared" si="8"/>
        <v>37000.661185964258</v>
      </c>
      <c r="G47" s="346">
        <f t="shared" si="9"/>
        <v>-814014.54609121347</v>
      </c>
      <c r="H47" s="346">
        <f t="shared" si="10"/>
        <v>-592010.57897542801</v>
      </c>
      <c r="I47" s="346">
        <f t="shared" si="5"/>
        <v>740013.22371928545</v>
      </c>
      <c r="J47" s="346">
        <f t="shared" si="12"/>
        <v>7770.1388490524942</v>
      </c>
      <c r="K47" s="347">
        <f t="shared" si="13"/>
        <v>-108781.94388673508</v>
      </c>
      <c r="L47" s="346">
        <f t="shared" si="7"/>
        <v>-155402.77698105</v>
      </c>
      <c r="M47" s="345">
        <f t="shared" si="15"/>
        <v>584610.44673823542</v>
      </c>
      <c r="N47" s="351">
        <f t="shared" si="14"/>
        <v>409227.31271676469</v>
      </c>
    </row>
    <row r="48" spans="1:14" ht="15" outlineLevel="1">
      <c r="A48" s="350">
        <v>44651</v>
      </c>
      <c r="B48" s="350"/>
      <c r="C48" s="348"/>
      <c r="D48" s="346">
        <f t="shared" si="11"/>
        <v>1332023.8026947132</v>
      </c>
      <c r="E48" s="346">
        <f t="shared" si="6"/>
        <v>1332023.8026947135</v>
      </c>
      <c r="F48" s="348">
        <f t="shared" si="8"/>
        <v>37000.661185964258</v>
      </c>
      <c r="G48" s="346">
        <f t="shared" si="9"/>
        <v>-851015.20727717772</v>
      </c>
      <c r="H48" s="346">
        <f t="shared" si="10"/>
        <v>-629011.24016139226</v>
      </c>
      <c r="I48" s="346">
        <f t="shared" si="5"/>
        <v>703012.56253332121</v>
      </c>
      <c r="J48" s="346">
        <f t="shared" si="12"/>
        <v>7770.1388490524942</v>
      </c>
      <c r="K48" s="347">
        <f t="shared" si="13"/>
        <v>-101011.80503768258</v>
      </c>
      <c r="L48" s="346">
        <f t="shared" si="7"/>
        <v>-147632.63813199752</v>
      </c>
      <c r="M48" s="345">
        <f t="shared" si="15"/>
        <v>555379.92440132366</v>
      </c>
      <c r="N48" s="344">
        <f t="shared" si="14"/>
        <v>379996.79037985293</v>
      </c>
    </row>
    <row r="49" spans="1:14" ht="15" outlineLevel="1">
      <c r="A49" s="350">
        <v>44681</v>
      </c>
      <c r="B49" s="350"/>
      <c r="C49" s="348"/>
      <c r="D49" s="346">
        <f t="shared" si="11"/>
        <v>1332023.8026947132</v>
      </c>
      <c r="E49" s="346">
        <f t="shared" si="6"/>
        <v>1332023.8026947135</v>
      </c>
      <c r="F49" s="348">
        <f t="shared" si="8"/>
        <v>37000.661185964258</v>
      </c>
      <c r="G49" s="346">
        <f t="shared" si="9"/>
        <v>-888015.86846314196</v>
      </c>
      <c r="H49" s="346">
        <f t="shared" si="10"/>
        <v>-666011.9013473565</v>
      </c>
      <c r="I49" s="346">
        <f t="shared" si="5"/>
        <v>666011.90134735696</v>
      </c>
      <c r="J49" s="346">
        <f t="shared" si="12"/>
        <v>7770.1388490524942</v>
      </c>
      <c r="K49" s="347">
        <f t="shared" si="13"/>
        <v>-93241.666188630086</v>
      </c>
      <c r="L49" s="346">
        <f t="shared" si="7"/>
        <v>-139862.49928294503</v>
      </c>
      <c r="M49" s="345">
        <f t="shared" si="15"/>
        <v>526149.4020644119</v>
      </c>
      <c r="N49" s="351">
        <f t="shared" si="14"/>
        <v>350766.26804294117</v>
      </c>
    </row>
    <row r="50" spans="1:14" ht="15" outlineLevel="1">
      <c r="A50" s="350">
        <v>44712</v>
      </c>
      <c r="B50" s="350"/>
      <c r="C50" s="348"/>
      <c r="D50" s="346">
        <f t="shared" si="11"/>
        <v>1332023.8026947132</v>
      </c>
      <c r="E50" s="346">
        <f t="shared" si="6"/>
        <v>1332023.8026947135</v>
      </c>
      <c r="F50" s="348">
        <f t="shared" si="8"/>
        <v>37000.661185964258</v>
      </c>
      <c r="G50" s="346">
        <f t="shared" si="9"/>
        <v>-925016.5296491062</v>
      </c>
      <c r="H50" s="346">
        <f t="shared" si="10"/>
        <v>-703012.56253332074</v>
      </c>
      <c r="I50" s="346">
        <f t="shared" si="5"/>
        <v>629011.24016139272</v>
      </c>
      <c r="J50" s="346">
        <f t="shared" si="12"/>
        <v>7770.1388490524942</v>
      </c>
      <c r="K50" s="347">
        <f t="shared" si="13"/>
        <v>-85471.527339577588</v>
      </c>
      <c r="L50" s="346">
        <f t="shared" si="7"/>
        <v>-132092.36043389255</v>
      </c>
      <c r="M50" s="345">
        <f t="shared" si="15"/>
        <v>496918.87972750014</v>
      </c>
      <c r="N50" s="351">
        <f t="shared" si="14"/>
        <v>321535.74570602947</v>
      </c>
    </row>
    <row r="51" spans="1:14" ht="15" outlineLevel="1">
      <c r="A51" s="350">
        <v>44742</v>
      </c>
      <c r="B51" s="350"/>
      <c r="C51" s="348"/>
      <c r="D51" s="346">
        <f t="shared" si="11"/>
        <v>1332023.8026947132</v>
      </c>
      <c r="E51" s="346">
        <f t="shared" si="6"/>
        <v>1332023.8026947135</v>
      </c>
      <c r="F51" s="348">
        <f t="shared" si="8"/>
        <v>37000.661185964258</v>
      </c>
      <c r="G51" s="346">
        <f t="shared" si="9"/>
        <v>-962017.19083507045</v>
      </c>
      <c r="H51" s="346">
        <f t="shared" si="10"/>
        <v>-740013.22371928499</v>
      </c>
      <c r="I51" s="346">
        <f t="shared" si="5"/>
        <v>592010.57897542848</v>
      </c>
      <c r="J51" s="346">
        <f t="shared" si="12"/>
        <v>7770.1388490524942</v>
      </c>
      <c r="K51" s="347">
        <f t="shared" si="13"/>
        <v>-77701.388490525089</v>
      </c>
      <c r="L51" s="346">
        <f t="shared" si="7"/>
        <v>-124322.22158484008</v>
      </c>
      <c r="M51" s="345">
        <f t="shared" si="15"/>
        <v>467688.35739058838</v>
      </c>
      <c r="N51" s="344">
        <f t="shared" si="14"/>
        <v>292305.22336911771</v>
      </c>
    </row>
    <row r="52" spans="1:14" ht="15" outlineLevel="1">
      <c r="A52" s="350">
        <v>44773</v>
      </c>
      <c r="B52" s="349"/>
      <c r="C52" s="349"/>
      <c r="D52" s="346">
        <f t="shared" si="11"/>
        <v>1332023.8026947132</v>
      </c>
      <c r="E52" s="346">
        <f t="shared" si="6"/>
        <v>1332023.8026947135</v>
      </c>
      <c r="F52" s="348">
        <f t="shared" si="8"/>
        <v>37000.661185964258</v>
      </c>
      <c r="G52" s="346">
        <f t="shared" si="9"/>
        <v>-999017.85202103469</v>
      </c>
      <c r="H52" s="346">
        <f t="shared" si="10"/>
        <v>-777013.88490524923</v>
      </c>
      <c r="I52" s="346">
        <f t="shared" si="5"/>
        <v>555009.91778946423</v>
      </c>
      <c r="J52" s="346">
        <f t="shared" si="12"/>
        <v>7770.1388490524942</v>
      </c>
      <c r="K52" s="347">
        <f t="shared" si="13"/>
        <v>-69931.24964147259</v>
      </c>
      <c r="L52" s="346">
        <f t="shared" si="7"/>
        <v>-116552.0827357876</v>
      </c>
      <c r="M52" s="345">
        <f t="shared" si="15"/>
        <v>438457.83505367662</v>
      </c>
      <c r="N52" s="344">
        <f t="shared" si="14"/>
        <v>263074.70103220595</v>
      </c>
    </row>
    <row r="53" spans="1:14" ht="15" outlineLevel="1">
      <c r="A53" s="350">
        <v>44804</v>
      </c>
      <c r="B53" s="349"/>
      <c r="C53" s="349"/>
      <c r="D53" s="346">
        <f t="shared" si="11"/>
        <v>1332023.8026947132</v>
      </c>
      <c r="E53" s="346">
        <f t="shared" si="6"/>
        <v>1332023.8026947135</v>
      </c>
      <c r="F53" s="348">
        <f t="shared" si="8"/>
        <v>37000.661185964258</v>
      </c>
      <c r="G53" s="346">
        <f t="shared" si="9"/>
        <v>-1036018.5132069989</v>
      </c>
      <c r="H53" s="346">
        <f t="shared" si="10"/>
        <v>-814014.54609121347</v>
      </c>
      <c r="I53" s="346">
        <f t="shared" si="5"/>
        <v>518009.25660349999</v>
      </c>
      <c r="J53" s="346">
        <f t="shared" si="12"/>
        <v>7770.1388490524942</v>
      </c>
      <c r="K53" s="347">
        <f t="shared" si="13"/>
        <v>-62161.110792420099</v>
      </c>
      <c r="L53" s="346">
        <f t="shared" si="7"/>
        <v>-108781.94388673508</v>
      </c>
      <c r="M53" s="345">
        <f t="shared" si="15"/>
        <v>409227.31271676492</v>
      </c>
      <c r="N53" s="344">
        <f t="shared" si="14"/>
        <v>233844.17869529419</v>
      </c>
    </row>
    <row r="54" spans="1:14" ht="15" outlineLevel="1">
      <c r="A54" s="350">
        <v>44834</v>
      </c>
      <c r="B54" s="349"/>
      <c r="C54" s="349"/>
      <c r="D54" s="346">
        <f t="shared" si="11"/>
        <v>1332023.8026947132</v>
      </c>
      <c r="E54" s="346">
        <f t="shared" si="6"/>
        <v>1332023.8026947135</v>
      </c>
      <c r="F54" s="348">
        <f t="shared" si="8"/>
        <v>37000.661185964258</v>
      </c>
      <c r="G54" s="346">
        <f t="shared" si="9"/>
        <v>-1073019.1743929633</v>
      </c>
      <c r="H54" s="346">
        <f t="shared" si="10"/>
        <v>-851015.20727717783</v>
      </c>
      <c r="I54" s="346">
        <f t="shared" si="5"/>
        <v>481008.59541753563</v>
      </c>
      <c r="J54" s="346">
        <f t="shared" si="12"/>
        <v>7770.1388490524942</v>
      </c>
      <c r="K54" s="347">
        <f t="shared" si="13"/>
        <v>-54390.971943367607</v>
      </c>
      <c r="L54" s="346">
        <f t="shared" si="7"/>
        <v>-101011.80503768258</v>
      </c>
      <c r="M54" s="345">
        <f t="shared" si="15"/>
        <v>379996.79037985305</v>
      </c>
      <c r="N54" s="344">
        <f t="shared" si="14"/>
        <v>204613.65635838232</v>
      </c>
    </row>
    <row r="55" spans="1:14" ht="15" outlineLevel="1">
      <c r="A55" s="350">
        <v>44865</v>
      </c>
      <c r="B55" s="349"/>
      <c r="C55" s="349"/>
      <c r="D55" s="346">
        <f t="shared" si="11"/>
        <v>1332023.8026947132</v>
      </c>
      <c r="E55" s="346">
        <f t="shared" si="6"/>
        <v>1332023.8026947135</v>
      </c>
      <c r="F55" s="348">
        <f t="shared" si="8"/>
        <v>37000.661185964258</v>
      </c>
      <c r="G55" s="346">
        <f t="shared" si="9"/>
        <v>-1110019.8355789275</v>
      </c>
      <c r="H55" s="346">
        <f t="shared" si="10"/>
        <v>-888015.86846314196</v>
      </c>
      <c r="I55" s="346">
        <f t="shared" si="5"/>
        <v>444007.9342315715</v>
      </c>
      <c r="J55" s="346">
        <f t="shared" si="12"/>
        <v>7770.1388490524942</v>
      </c>
      <c r="K55" s="347">
        <f t="shared" si="13"/>
        <v>-46620.833094315116</v>
      </c>
      <c r="L55" s="346">
        <f t="shared" si="7"/>
        <v>-93241.666188630086</v>
      </c>
      <c r="M55" s="345">
        <f t="shared" si="15"/>
        <v>350766.2680429414</v>
      </c>
      <c r="N55" s="344">
        <f t="shared" si="14"/>
        <v>175383.13402147059</v>
      </c>
    </row>
    <row r="56" spans="1:14" ht="15" outlineLevel="1">
      <c r="A56" s="350">
        <v>44895</v>
      </c>
      <c r="B56" s="349"/>
      <c r="C56" s="349"/>
      <c r="D56" s="346">
        <f t="shared" si="11"/>
        <v>1332023.8026947132</v>
      </c>
      <c r="E56" s="346">
        <f t="shared" si="6"/>
        <v>1332023.8026947135</v>
      </c>
      <c r="F56" s="348">
        <f t="shared" si="8"/>
        <v>37000.661185964258</v>
      </c>
      <c r="G56" s="346">
        <f t="shared" si="9"/>
        <v>-1147020.4967648918</v>
      </c>
      <c r="H56" s="346">
        <f t="shared" si="10"/>
        <v>-925016.52964910632</v>
      </c>
      <c r="I56" s="346">
        <f t="shared" si="5"/>
        <v>407007.27304560714</v>
      </c>
      <c r="J56" s="346">
        <f t="shared" si="12"/>
        <v>7770.1388490524942</v>
      </c>
      <c r="K56" s="347">
        <f t="shared" si="13"/>
        <v>-38850.694245262624</v>
      </c>
      <c r="L56" s="346">
        <f t="shared" si="7"/>
        <v>-85471.527339577588</v>
      </c>
      <c r="M56" s="345">
        <f t="shared" si="15"/>
        <v>321535.74570602959</v>
      </c>
      <c r="N56" s="344">
        <f t="shared" si="14"/>
        <v>146152.61168455883</v>
      </c>
    </row>
    <row r="57" spans="1:14" ht="15" outlineLevel="1">
      <c r="A57" s="350">
        <v>44926</v>
      </c>
      <c r="B57" s="349"/>
      <c r="C57" s="349"/>
      <c r="D57" s="346">
        <f t="shared" si="11"/>
        <v>1332023.8026947132</v>
      </c>
      <c r="E57" s="346">
        <f t="shared" si="6"/>
        <v>1332023.8026947135</v>
      </c>
      <c r="F57" s="348">
        <f t="shared" si="8"/>
        <v>37000.661185964258</v>
      </c>
      <c r="G57" s="346">
        <f t="shared" si="9"/>
        <v>-1184021.157950856</v>
      </c>
      <c r="H57" s="346">
        <f t="shared" si="10"/>
        <v>-962017.19083507045</v>
      </c>
      <c r="I57" s="346">
        <f t="shared" si="5"/>
        <v>370006.61185964302</v>
      </c>
      <c r="J57" s="346">
        <f t="shared" si="12"/>
        <v>7770.1388490524942</v>
      </c>
      <c r="K57" s="347">
        <f t="shared" si="13"/>
        <v>-31080.555396210129</v>
      </c>
      <c r="L57" s="346">
        <f t="shared" si="7"/>
        <v>-77701.388490525103</v>
      </c>
      <c r="M57" s="345">
        <f t="shared" si="15"/>
        <v>292305.22336911794</v>
      </c>
      <c r="N57" s="344">
        <f t="shared" si="14"/>
        <v>116922.08934764708</v>
      </c>
    </row>
    <row r="58" spans="1:14" ht="15" outlineLevel="1">
      <c r="A58" s="350">
        <v>44957</v>
      </c>
      <c r="B58" s="349"/>
      <c r="C58" s="349"/>
      <c r="D58" s="346">
        <f t="shared" si="11"/>
        <v>1332023.8026947132</v>
      </c>
      <c r="E58" s="346">
        <f t="shared" si="6"/>
        <v>1332023.8026947135</v>
      </c>
      <c r="F58" s="348">
        <f t="shared" si="8"/>
        <v>37000.661185964258</v>
      </c>
      <c r="G58" s="346">
        <f t="shared" si="9"/>
        <v>-1221021.8191368203</v>
      </c>
      <c r="H58" s="346">
        <f t="shared" si="10"/>
        <v>-999017.85202103481</v>
      </c>
      <c r="I58" s="346">
        <f t="shared" si="5"/>
        <v>333005.95067367866</v>
      </c>
      <c r="J58" s="346">
        <f t="shared" si="12"/>
        <v>7770.1388490524942</v>
      </c>
      <c r="K58" s="347">
        <f t="shared" si="13"/>
        <v>-23310.416547157634</v>
      </c>
      <c r="L58" s="346">
        <f t="shared" si="7"/>
        <v>-69931.249641472605</v>
      </c>
      <c r="M58" s="345">
        <f t="shared" si="15"/>
        <v>263074.70103220607</v>
      </c>
      <c r="N58" s="344">
        <f t="shared" si="14"/>
        <v>87691.567010735336</v>
      </c>
    </row>
    <row r="59" spans="1:14" ht="15" outlineLevel="1">
      <c r="A59" s="350">
        <v>44985</v>
      </c>
      <c r="B59" s="349"/>
      <c r="C59" s="349"/>
      <c r="D59" s="346">
        <f t="shared" si="11"/>
        <v>1332023.8026947132</v>
      </c>
      <c r="E59" s="346">
        <f t="shared" si="6"/>
        <v>1332023.8026947135</v>
      </c>
      <c r="F59" s="348">
        <f t="shared" si="8"/>
        <v>37000.661185964258</v>
      </c>
      <c r="G59" s="346">
        <f t="shared" si="9"/>
        <v>-1258022.4803227845</v>
      </c>
      <c r="H59" s="346">
        <f t="shared" si="10"/>
        <v>-1036018.5132069992</v>
      </c>
      <c r="I59" s="346">
        <f t="shared" si="5"/>
        <v>296005.2894877143</v>
      </c>
      <c r="J59" s="346">
        <f t="shared" si="12"/>
        <v>7770.1388490524942</v>
      </c>
      <c r="K59" s="347">
        <f t="shared" si="13"/>
        <v>-15540.277698105139</v>
      </c>
      <c r="L59" s="346">
        <f t="shared" si="7"/>
        <v>-62161.110792420113</v>
      </c>
      <c r="M59" s="345">
        <f t="shared" si="15"/>
        <v>233844.17869529419</v>
      </c>
      <c r="N59" s="344">
        <f t="shared" si="14"/>
        <v>58461.044673823577</v>
      </c>
    </row>
    <row r="60" spans="1:14" ht="15" outlineLevel="1">
      <c r="A60" s="350">
        <v>45016</v>
      </c>
      <c r="B60" s="349"/>
      <c r="C60" s="349"/>
      <c r="D60" s="346">
        <f t="shared" si="11"/>
        <v>1332023.8026947132</v>
      </c>
      <c r="E60" s="346">
        <f t="shared" si="6"/>
        <v>1332023.8026947135</v>
      </c>
      <c r="F60" s="348">
        <f t="shared" si="8"/>
        <v>37000.661185964258</v>
      </c>
      <c r="G60" s="346">
        <f t="shared" si="9"/>
        <v>-1295023.1415087488</v>
      </c>
      <c r="H60" s="346">
        <f t="shared" si="10"/>
        <v>-1073019.1743929633</v>
      </c>
      <c r="I60" s="346">
        <f t="shared" si="5"/>
        <v>259004.62830175017</v>
      </c>
      <c r="J60" s="346">
        <f t="shared" si="12"/>
        <v>7770.1388490524942</v>
      </c>
      <c r="K60" s="347">
        <f t="shared" si="13"/>
        <v>-7770.1388490526451</v>
      </c>
      <c r="L60" s="346">
        <f t="shared" si="7"/>
        <v>-54390.971943367615</v>
      </c>
      <c r="M60" s="345">
        <f t="shared" si="15"/>
        <v>204613.65635838255</v>
      </c>
      <c r="N60" s="344">
        <f t="shared" si="14"/>
        <v>29230.522336911832</v>
      </c>
    </row>
    <row r="61" spans="1:14" ht="15" outlineLevel="1">
      <c r="A61" s="350">
        <v>45046</v>
      </c>
      <c r="B61" s="349"/>
      <c r="C61" s="349"/>
      <c r="D61" s="346">
        <f t="shared" si="11"/>
        <v>1332023.8026947132</v>
      </c>
      <c r="E61" s="346">
        <f t="shared" si="6"/>
        <v>1332023.8026947135</v>
      </c>
      <c r="F61" s="348">
        <f t="shared" si="8"/>
        <v>37000.661185964258</v>
      </c>
      <c r="G61" s="346">
        <f t="shared" si="9"/>
        <v>-1332023.802694713</v>
      </c>
      <c r="H61" s="346">
        <f t="shared" si="10"/>
        <v>-1110019.8355789275</v>
      </c>
      <c r="I61" s="346">
        <f t="shared" si="5"/>
        <v>222003.96711578593</v>
      </c>
      <c r="J61" s="346">
        <f t="shared" si="12"/>
        <v>7770.1388490524942</v>
      </c>
      <c r="K61" s="347">
        <f t="shared" si="13"/>
        <v>-1.5097612049430609E-10</v>
      </c>
      <c r="L61" s="346">
        <f t="shared" si="7"/>
        <v>-46620.833094315116</v>
      </c>
      <c r="M61" s="345">
        <f t="shared" si="15"/>
        <v>175383.13402147082</v>
      </c>
      <c r="N61" s="344">
        <f t="shared" si="14"/>
        <v>8.1854523159563541E-11</v>
      </c>
    </row>
    <row r="62" spans="1:14" ht="15" outlineLevel="1">
      <c r="A62" s="350"/>
      <c r="B62" s="349"/>
      <c r="C62" s="349"/>
      <c r="D62" s="346"/>
      <c r="E62" s="346"/>
      <c r="F62" s="348"/>
      <c r="G62" s="346"/>
      <c r="H62" s="346"/>
      <c r="I62" s="346"/>
      <c r="J62" s="346"/>
      <c r="K62" s="347"/>
      <c r="L62" s="346"/>
      <c r="M62" s="345"/>
      <c r="N62" s="344"/>
    </row>
    <row r="63" spans="1:14" ht="15">
      <c r="A63" s="402"/>
      <c r="B63" s="402"/>
      <c r="C63" s="402"/>
      <c r="D63" s="402"/>
      <c r="E63" s="402"/>
      <c r="F63" s="403"/>
      <c r="G63" s="402"/>
      <c r="H63" s="402"/>
      <c r="I63" s="402"/>
      <c r="J63" s="402"/>
      <c r="K63" s="402"/>
      <c r="L63" s="402"/>
      <c r="M63" s="341"/>
      <c r="N63" s="340"/>
    </row>
    <row r="64" spans="1:14" ht="15">
      <c r="A64" s="339"/>
      <c r="B64" s="339"/>
      <c r="C64" s="339"/>
      <c r="D64" s="339"/>
      <c r="E64" s="339"/>
      <c r="F64" s="335"/>
      <c r="G64" s="339"/>
      <c r="H64" s="339"/>
      <c r="I64" s="339"/>
      <c r="J64" s="339"/>
      <c r="K64" s="339"/>
      <c r="L64" s="339"/>
      <c r="M64" s="339"/>
      <c r="N64" s="339"/>
    </row>
    <row r="65" spans="1:13" ht="12.75">
      <c r="A65" s="337"/>
      <c r="B65" s="338"/>
      <c r="C65" s="336"/>
      <c r="D65" s="336"/>
      <c r="E65" s="334"/>
      <c r="F65" s="336"/>
      <c r="G65" s="334"/>
      <c r="H65" s="334"/>
      <c r="I65" s="334"/>
      <c r="J65" s="334"/>
      <c r="K65" s="334"/>
      <c r="L65" s="334"/>
      <c r="M65" s="334"/>
    </row>
    <row r="66" spans="1:13" ht="12.75">
      <c r="A66" s="337"/>
      <c r="B66" s="336"/>
      <c r="C66" s="336"/>
      <c r="D66" s="336"/>
      <c r="E66" s="334"/>
      <c r="F66" s="336"/>
      <c r="G66" s="334"/>
      <c r="H66" s="334"/>
      <c r="I66" s="334"/>
      <c r="J66" s="334"/>
      <c r="K66" s="334"/>
      <c r="L66" s="334"/>
      <c r="M66" s="334"/>
    </row>
    <row r="67" spans="1:13" ht="15">
      <c r="C67" s="334"/>
      <c r="D67" s="334"/>
      <c r="E67" s="334"/>
      <c r="F67" s="335"/>
      <c r="G67" s="334"/>
      <c r="H67" s="334"/>
      <c r="I67" s="334"/>
      <c r="J67" s="334"/>
      <c r="K67" s="334"/>
      <c r="L67" s="334"/>
      <c r="M67" s="334"/>
    </row>
    <row r="68" spans="1:13" ht="15">
      <c r="C68" s="334"/>
      <c r="D68" s="334"/>
      <c r="E68" s="334"/>
      <c r="F68" s="335"/>
      <c r="G68" s="334"/>
      <c r="H68" s="334"/>
      <c r="I68" s="334"/>
      <c r="J68" s="334"/>
      <c r="K68" s="334"/>
      <c r="L68" s="334"/>
      <c r="M68" s="334"/>
    </row>
    <row r="69" spans="1:13" ht="15">
      <c r="C69" s="334"/>
      <c r="D69" s="334"/>
      <c r="E69" s="334"/>
      <c r="F69" s="335"/>
      <c r="G69" s="334"/>
      <c r="H69" s="334"/>
      <c r="I69" s="334"/>
      <c r="J69" s="334"/>
      <c r="K69" s="334"/>
      <c r="L69" s="334"/>
      <c r="M69" s="334"/>
    </row>
    <row r="70" spans="1:13" ht="15">
      <c r="C70" s="334"/>
      <c r="D70" s="334"/>
      <c r="E70" s="334"/>
      <c r="F70" s="335"/>
      <c r="G70" s="334"/>
      <c r="H70" s="334"/>
      <c r="I70" s="334"/>
      <c r="J70" s="334"/>
      <c r="K70" s="334"/>
      <c r="L70" s="334"/>
      <c r="M70" s="334"/>
    </row>
    <row r="71" spans="1:13" ht="15">
      <c r="C71" s="334"/>
      <c r="D71" s="334"/>
      <c r="E71" s="334"/>
      <c r="F71" s="335"/>
      <c r="G71" s="334"/>
      <c r="H71" s="334"/>
      <c r="I71" s="334"/>
      <c r="J71" s="334"/>
      <c r="K71" s="334"/>
      <c r="L71" s="334"/>
      <c r="M71" s="334"/>
    </row>
    <row r="72" spans="1:13" ht="15">
      <c r="C72" s="334"/>
      <c r="D72" s="334"/>
      <c r="E72" s="334"/>
      <c r="F72" s="335"/>
      <c r="G72" s="334"/>
      <c r="H72" s="334"/>
      <c r="I72" s="334"/>
      <c r="J72" s="334"/>
      <c r="K72" s="334"/>
      <c r="L72" s="334"/>
      <c r="M72" s="334"/>
    </row>
    <row r="73" spans="1:13" ht="15">
      <c r="C73" s="334"/>
      <c r="D73" s="334"/>
      <c r="E73" s="334"/>
      <c r="F73" s="335"/>
      <c r="G73" s="334"/>
      <c r="H73" s="334"/>
      <c r="I73" s="334"/>
      <c r="J73" s="334"/>
      <c r="K73" s="334"/>
      <c r="L73" s="334"/>
      <c r="M73" s="334"/>
    </row>
    <row r="74" spans="1:13" ht="15">
      <c r="C74" s="334"/>
      <c r="D74" s="334"/>
      <c r="E74" s="334"/>
      <c r="F74" s="335"/>
      <c r="G74" s="334"/>
      <c r="H74" s="334"/>
      <c r="I74" s="334"/>
      <c r="J74" s="334"/>
      <c r="K74" s="334"/>
      <c r="L74" s="334"/>
      <c r="M74" s="334"/>
    </row>
    <row r="75" spans="1:13" ht="15">
      <c r="C75" s="334"/>
      <c r="D75" s="334"/>
      <c r="E75" s="334"/>
      <c r="F75" s="335"/>
      <c r="G75" s="334"/>
      <c r="H75" s="334"/>
      <c r="I75" s="334"/>
      <c r="J75" s="334"/>
      <c r="K75" s="334"/>
      <c r="L75" s="334"/>
      <c r="M75" s="334"/>
    </row>
    <row r="76" spans="1:13" ht="15">
      <c r="C76" s="334"/>
      <c r="D76" s="334"/>
      <c r="E76" s="334"/>
      <c r="F76" s="335"/>
      <c r="G76" s="334"/>
      <c r="H76" s="334"/>
      <c r="I76" s="334"/>
      <c r="J76" s="334"/>
      <c r="K76" s="334"/>
      <c r="L76" s="334"/>
      <c r="M76" s="334"/>
    </row>
    <row r="77" spans="1:13" ht="15">
      <c r="C77" s="334"/>
      <c r="D77" s="334"/>
      <c r="E77" s="334"/>
      <c r="F77" s="335"/>
      <c r="G77" s="334"/>
      <c r="H77" s="334"/>
      <c r="I77" s="334"/>
      <c r="J77" s="334"/>
      <c r="K77" s="334"/>
      <c r="L77" s="334"/>
      <c r="M77" s="334"/>
    </row>
    <row r="78" spans="1:13" ht="15">
      <c r="C78" s="334"/>
      <c r="D78" s="334"/>
      <c r="E78" s="334"/>
      <c r="F78" s="335"/>
      <c r="G78" s="334"/>
      <c r="H78" s="334"/>
      <c r="I78" s="334"/>
      <c r="J78" s="334"/>
      <c r="K78" s="334"/>
      <c r="L78" s="334"/>
      <c r="M78" s="334"/>
    </row>
    <row r="79" spans="1:13" ht="15">
      <c r="C79" s="334"/>
      <c r="D79" s="334"/>
      <c r="E79" s="334"/>
      <c r="F79" s="335"/>
      <c r="G79" s="334"/>
      <c r="H79" s="334"/>
      <c r="I79" s="334"/>
      <c r="J79" s="334"/>
      <c r="K79" s="334"/>
      <c r="L79" s="334"/>
      <c r="M79" s="334"/>
    </row>
    <row r="80" spans="1:13" ht="15">
      <c r="C80" s="334"/>
      <c r="D80" s="334"/>
      <c r="E80" s="334"/>
      <c r="F80" s="335"/>
      <c r="G80" s="334"/>
      <c r="H80" s="334"/>
      <c r="I80" s="334"/>
      <c r="J80" s="334"/>
      <c r="K80" s="334"/>
      <c r="L80" s="334"/>
      <c r="M80" s="334"/>
    </row>
    <row r="81" spans="3:13" ht="15">
      <c r="C81" s="334"/>
      <c r="D81" s="334"/>
      <c r="E81" s="334"/>
      <c r="F81" s="335"/>
      <c r="G81" s="334"/>
      <c r="H81" s="334"/>
      <c r="I81" s="334"/>
      <c r="J81" s="334"/>
      <c r="K81" s="334"/>
      <c r="L81" s="334"/>
      <c r="M81" s="334"/>
    </row>
    <row r="82" spans="3:13" ht="15">
      <c r="C82" s="334"/>
      <c r="D82" s="334"/>
      <c r="E82" s="334"/>
      <c r="F82" s="335"/>
      <c r="G82" s="334"/>
      <c r="H82" s="334"/>
      <c r="I82" s="334"/>
      <c r="J82" s="334"/>
      <c r="K82" s="334"/>
      <c r="L82" s="334"/>
      <c r="M82" s="334"/>
    </row>
    <row r="83" spans="3:13" ht="15">
      <c r="C83" s="334"/>
      <c r="D83" s="334"/>
      <c r="E83" s="334"/>
      <c r="F83" s="335"/>
      <c r="G83" s="334"/>
      <c r="H83" s="334"/>
      <c r="I83" s="334"/>
      <c r="J83" s="334"/>
      <c r="K83" s="334"/>
      <c r="L83" s="334"/>
      <c r="M83" s="334"/>
    </row>
    <row r="84" spans="3:13" ht="15">
      <c r="C84" s="334"/>
      <c r="D84" s="334"/>
      <c r="E84" s="334"/>
      <c r="F84" s="335"/>
      <c r="G84" s="334"/>
      <c r="H84" s="334"/>
      <c r="I84" s="334"/>
      <c r="J84" s="334"/>
      <c r="K84" s="334"/>
      <c r="L84" s="334"/>
      <c r="M84" s="334"/>
    </row>
    <row r="85" spans="3:13" ht="15">
      <c r="C85" s="334"/>
      <c r="D85" s="334"/>
      <c r="E85" s="334"/>
      <c r="F85" s="335"/>
      <c r="G85" s="334"/>
      <c r="H85" s="334"/>
      <c r="I85" s="334"/>
      <c r="J85" s="334"/>
      <c r="K85" s="334"/>
      <c r="L85" s="334"/>
      <c r="M85" s="334"/>
    </row>
    <row r="86" spans="3:13" ht="15">
      <c r="C86" s="334"/>
      <c r="D86" s="334"/>
      <c r="E86" s="334"/>
      <c r="F86" s="335"/>
      <c r="G86" s="334"/>
      <c r="H86" s="334"/>
      <c r="I86" s="334"/>
      <c r="J86" s="334"/>
      <c r="K86" s="334"/>
      <c r="L86" s="334"/>
      <c r="M86" s="334"/>
    </row>
    <row r="87" spans="3:13" ht="15">
      <c r="C87" s="334"/>
      <c r="D87" s="334"/>
      <c r="E87" s="334"/>
      <c r="F87" s="335"/>
      <c r="G87" s="334"/>
      <c r="H87" s="334"/>
      <c r="I87" s="334"/>
      <c r="J87" s="334"/>
      <c r="K87" s="334"/>
      <c r="L87" s="334"/>
      <c r="M87" s="334"/>
    </row>
    <row r="88" spans="3:13" ht="15">
      <c r="C88" s="334"/>
      <c r="D88" s="334"/>
      <c r="E88" s="334"/>
      <c r="F88" s="335"/>
      <c r="G88" s="334"/>
      <c r="H88" s="334"/>
      <c r="I88" s="334"/>
      <c r="J88" s="334"/>
      <c r="K88" s="334"/>
      <c r="L88" s="334"/>
      <c r="M88" s="334"/>
    </row>
    <row r="89" spans="3:13" ht="15">
      <c r="F89" s="333"/>
    </row>
    <row r="90" spans="3:13" ht="15">
      <c r="F90" s="333"/>
    </row>
    <row r="91" spans="3:13" ht="15">
      <c r="F91" s="333"/>
    </row>
    <row r="92" spans="3:13" ht="15">
      <c r="F92" s="333"/>
    </row>
    <row r="93" spans="3:13" ht="15">
      <c r="F93" s="333"/>
    </row>
    <row r="94" spans="3:13" ht="15">
      <c r="F94" s="333"/>
    </row>
    <row r="95" spans="3:13" ht="15">
      <c r="F95" s="333"/>
    </row>
    <row r="96" spans="3:13" ht="15">
      <c r="F96" s="333"/>
    </row>
    <row r="97" spans="6:6" ht="15">
      <c r="F97" s="333"/>
    </row>
    <row r="98" spans="6:6" ht="15">
      <c r="F98" s="333"/>
    </row>
    <row r="99" spans="6:6" ht="15">
      <c r="F99" s="333"/>
    </row>
    <row r="100" spans="6:6" ht="15">
      <c r="F100" s="333"/>
    </row>
    <row r="101" spans="6:6" ht="15">
      <c r="F101" s="333"/>
    </row>
    <row r="102" spans="6:6" ht="15">
      <c r="F102" s="333"/>
    </row>
    <row r="103" spans="6:6" ht="15">
      <c r="F103" s="333"/>
    </row>
    <row r="104" spans="6:6" ht="15">
      <c r="F104" s="333"/>
    </row>
    <row r="105" spans="6:6" ht="15">
      <c r="F105" s="333"/>
    </row>
    <row r="106" spans="6:6" ht="15">
      <c r="F106" s="333"/>
    </row>
    <row r="107" spans="6:6" ht="15">
      <c r="F107" s="333"/>
    </row>
    <row r="108" spans="6:6" ht="15">
      <c r="F108" s="333"/>
    </row>
    <row r="109" spans="6:6" ht="15">
      <c r="F109" s="333"/>
    </row>
    <row r="110" spans="6:6" ht="15">
      <c r="F110" s="333"/>
    </row>
    <row r="111" spans="6:6" ht="15">
      <c r="F111" s="333"/>
    </row>
    <row r="112" spans="6:6" ht="15">
      <c r="F112" s="333"/>
    </row>
    <row r="113" spans="6:6" ht="15">
      <c r="F113" s="333"/>
    </row>
    <row r="114" spans="6:6" ht="15">
      <c r="F114" s="333"/>
    </row>
    <row r="115" spans="6:6" ht="15">
      <c r="F115" s="333"/>
    </row>
    <row r="116" spans="6:6" ht="15">
      <c r="F116" s="333"/>
    </row>
  </sheetData>
  <pageMargins left="0.7" right="0.7" top="0.75" bottom="0.75" header="0.3" footer="0.3"/>
  <pageSetup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workbookViewId="0">
      <pane xSplit="7" ySplit="3" topLeftCell="H32" activePane="bottomRight" state="frozen"/>
      <selection pane="topRight" activeCell="G1" sqref="G1"/>
      <selection pane="bottomLeft" activeCell="A4" sqref="A4"/>
      <selection pane="bottomRight" activeCell="I55" sqref="I55"/>
    </sheetView>
  </sheetViews>
  <sheetFormatPr defaultRowHeight="15"/>
  <cols>
    <col min="1" max="1" width="10" bestFit="1" customWidth="1"/>
    <col min="2" max="2" width="42.5703125" customWidth="1"/>
    <col min="3" max="3" width="12" bestFit="1" customWidth="1"/>
    <col min="4" max="4" width="6.5703125" bestFit="1" customWidth="1"/>
    <col min="5" max="5" width="10.5703125" bestFit="1" customWidth="1"/>
    <col min="6" max="6" width="3.5703125" customWidth="1"/>
    <col min="7" max="7" width="10" bestFit="1" customWidth="1"/>
    <col min="8" max="8" width="16.42578125" bestFit="1" customWidth="1"/>
    <col min="9" max="20" width="14.42578125" bestFit="1" customWidth="1"/>
    <col min="21" max="21" width="15.42578125" bestFit="1" customWidth="1"/>
  </cols>
  <sheetData>
    <row r="1" spans="1:21">
      <c r="A1" s="573" t="s">
        <v>570</v>
      </c>
      <c r="B1" s="573"/>
      <c r="C1" s="573"/>
      <c r="D1" s="573"/>
      <c r="E1" s="573"/>
      <c r="F1" s="573"/>
      <c r="G1" s="573"/>
      <c r="H1" s="16" t="s">
        <v>118</v>
      </c>
    </row>
    <row r="2" spans="1:21">
      <c r="C2" s="16" t="s">
        <v>116</v>
      </c>
      <c r="D2" s="16" t="s">
        <v>119</v>
      </c>
      <c r="E2" s="16" t="s">
        <v>120</v>
      </c>
      <c r="F2" s="16"/>
      <c r="G2" s="16" t="s">
        <v>28</v>
      </c>
      <c r="H2" s="16" t="s">
        <v>117</v>
      </c>
    </row>
    <row r="3" spans="1:21">
      <c r="A3" s="583" t="s">
        <v>23</v>
      </c>
      <c r="B3" s="583" t="s">
        <v>69</v>
      </c>
      <c r="C3" s="583" t="s">
        <v>115</v>
      </c>
      <c r="D3" s="583" t="s">
        <v>114</v>
      </c>
      <c r="E3" s="583" t="s">
        <v>7</v>
      </c>
      <c r="F3" s="583"/>
      <c r="G3" s="584" t="s">
        <v>119</v>
      </c>
      <c r="H3" s="584" t="s">
        <v>110</v>
      </c>
      <c r="I3" s="584">
        <v>43586</v>
      </c>
      <c r="J3" s="584">
        <v>43617</v>
      </c>
      <c r="K3" s="584">
        <v>43647</v>
      </c>
      <c r="L3" s="584">
        <v>43678</v>
      </c>
      <c r="M3" s="584">
        <v>43709</v>
      </c>
      <c r="N3" s="584">
        <v>43739</v>
      </c>
      <c r="O3" s="584">
        <v>43770</v>
      </c>
      <c r="P3" s="584">
        <v>43800</v>
      </c>
      <c r="Q3" s="584">
        <v>43831</v>
      </c>
      <c r="R3" s="584">
        <v>43862</v>
      </c>
      <c r="S3" s="584">
        <v>43891</v>
      </c>
      <c r="T3" s="584">
        <v>43922</v>
      </c>
      <c r="U3" s="584" t="s">
        <v>569</v>
      </c>
    </row>
    <row r="4" spans="1:21">
      <c r="A4">
        <v>143003146</v>
      </c>
      <c r="B4" t="s">
        <v>113</v>
      </c>
      <c r="C4" s="31">
        <v>43374</v>
      </c>
      <c r="D4" s="4">
        <v>84</v>
      </c>
      <c r="E4" s="31">
        <f>EOMONTH(C4+(D4*30),0)</f>
        <v>45900</v>
      </c>
      <c r="F4" s="31"/>
      <c r="G4" s="34">
        <f t="shared" ref="G4:G54" si="0">H4/D4</f>
        <v>434427.6511904762</v>
      </c>
      <c r="H4" s="34">
        <v>36491922.700000003</v>
      </c>
      <c r="I4" s="34">
        <f t="shared" ref="I4:T51" si="1">IF(I$3&lt;$E4,$G4,0)</f>
        <v>434427.6511904762</v>
      </c>
      <c r="J4" s="34">
        <f t="shared" ref="J4:T19" si="2">IF(J$3&lt;$E4,I4,0)</f>
        <v>434427.6511904762</v>
      </c>
      <c r="K4" s="34">
        <f t="shared" si="2"/>
        <v>434427.6511904762</v>
      </c>
      <c r="L4" s="34">
        <f t="shared" si="2"/>
        <v>434427.6511904762</v>
      </c>
      <c r="M4" s="34">
        <f t="shared" si="2"/>
        <v>434427.6511904762</v>
      </c>
      <c r="N4" s="34">
        <f t="shared" si="2"/>
        <v>434427.6511904762</v>
      </c>
      <c r="O4" s="34">
        <f t="shared" si="2"/>
        <v>434427.6511904762</v>
      </c>
      <c r="P4" s="34">
        <f t="shared" si="2"/>
        <v>434427.6511904762</v>
      </c>
      <c r="Q4" s="34">
        <f t="shared" si="2"/>
        <v>434427.6511904762</v>
      </c>
      <c r="R4" s="34">
        <f t="shared" si="2"/>
        <v>434427.6511904762</v>
      </c>
      <c r="S4" s="34">
        <f t="shared" si="2"/>
        <v>434427.6511904762</v>
      </c>
      <c r="T4" s="34">
        <f t="shared" si="2"/>
        <v>434427.6511904762</v>
      </c>
      <c r="U4" s="34">
        <f t="shared" ref="U4:U54" si="3">SUM(I4:T4)</f>
        <v>5213131.8142857142</v>
      </c>
    </row>
    <row r="5" spans="1:21">
      <c r="A5">
        <v>143003144</v>
      </c>
      <c r="B5" t="s">
        <v>89</v>
      </c>
      <c r="C5" s="31">
        <v>43398</v>
      </c>
      <c r="D5" s="4">
        <v>120</v>
      </c>
      <c r="E5" s="31">
        <f t="shared" ref="E5:E54" si="4">EOMONTH(C5+(D5*30),0)</f>
        <v>47026</v>
      </c>
      <c r="F5" s="31"/>
      <c r="G5" s="4">
        <f t="shared" si="0"/>
        <v>252455.14116666667</v>
      </c>
      <c r="H5" s="4">
        <v>30294616.940000001</v>
      </c>
      <c r="I5" s="4">
        <f t="shared" si="1"/>
        <v>252455.14116666667</v>
      </c>
      <c r="J5" s="4">
        <f t="shared" si="2"/>
        <v>252455.14116666667</v>
      </c>
      <c r="K5" s="4">
        <f t="shared" si="2"/>
        <v>252455.14116666667</v>
      </c>
      <c r="L5" s="4">
        <f t="shared" si="2"/>
        <v>252455.14116666667</v>
      </c>
      <c r="M5" s="4">
        <f t="shared" si="2"/>
        <v>252455.14116666667</v>
      </c>
      <c r="N5" s="4">
        <f t="shared" si="2"/>
        <v>252455.14116666667</v>
      </c>
      <c r="O5" s="4">
        <f t="shared" si="2"/>
        <v>252455.14116666667</v>
      </c>
      <c r="P5" s="4">
        <f t="shared" si="2"/>
        <v>252455.14116666667</v>
      </c>
      <c r="Q5" s="4">
        <f t="shared" si="2"/>
        <v>252455.14116666667</v>
      </c>
      <c r="R5" s="4">
        <f t="shared" si="2"/>
        <v>252455.14116666667</v>
      </c>
      <c r="S5" s="4">
        <f t="shared" si="2"/>
        <v>252455.14116666667</v>
      </c>
      <c r="T5" s="4">
        <f t="shared" si="2"/>
        <v>252455.14116666667</v>
      </c>
      <c r="U5" s="4">
        <f t="shared" si="3"/>
        <v>3029461.6939999997</v>
      </c>
    </row>
    <row r="6" spans="1:21">
      <c r="A6">
        <v>143003147</v>
      </c>
      <c r="B6" t="s">
        <v>103</v>
      </c>
      <c r="C6" s="31">
        <v>43374</v>
      </c>
      <c r="D6" s="4">
        <v>84</v>
      </c>
      <c r="E6" s="31">
        <f t="shared" si="4"/>
        <v>45900</v>
      </c>
      <c r="F6" s="31"/>
      <c r="G6" s="4">
        <f t="shared" si="0"/>
        <v>224295.2432142857</v>
      </c>
      <c r="H6" s="4">
        <v>18840800.43</v>
      </c>
      <c r="I6" s="4">
        <f t="shared" si="1"/>
        <v>224295.2432142857</v>
      </c>
      <c r="J6" s="4">
        <f t="shared" si="2"/>
        <v>224295.2432142857</v>
      </c>
      <c r="K6" s="4">
        <f t="shared" si="2"/>
        <v>224295.2432142857</v>
      </c>
      <c r="L6" s="4">
        <f t="shared" si="2"/>
        <v>224295.2432142857</v>
      </c>
      <c r="M6" s="4">
        <f t="shared" si="2"/>
        <v>224295.2432142857</v>
      </c>
      <c r="N6" s="4">
        <f t="shared" si="2"/>
        <v>224295.2432142857</v>
      </c>
      <c r="O6" s="4">
        <f t="shared" si="2"/>
        <v>224295.2432142857</v>
      </c>
      <c r="P6" s="4">
        <f t="shared" si="2"/>
        <v>224295.2432142857</v>
      </c>
      <c r="Q6" s="4">
        <f t="shared" si="2"/>
        <v>224295.2432142857</v>
      </c>
      <c r="R6" s="4">
        <f t="shared" si="2"/>
        <v>224295.2432142857</v>
      </c>
      <c r="S6" s="4">
        <f t="shared" si="2"/>
        <v>224295.2432142857</v>
      </c>
      <c r="T6" s="4">
        <f t="shared" si="2"/>
        <v>224295.2432142857</v>
      </c>
      <c r="U6" s="4">
        <f t="shared" si="3"/>
        <v>2691542.9185714284</v>
      </c>
    </row>
    <row r="7" spans="1:21">
      <c r="A7">
        <v>143003152</v>
      </c>
      <c r="B7" t="s">
        <v>112</v>
      </c>
      <c r="C7" s="31">
        <v>43404</v>
      </c>
      <c r="D7" s="4">
        <v>84</v>
      </c>
      <c r="E7" s="31">
        <f t="shared" si="4"/>
        <v>45930</v>
      </c>
      <c r="F7" s="31"/>
      <c r="G7" s="4">
        <f t="shared" si="0"/>
        <v>127481.50321428571</v>
      </c>
      <c r="H7" s="4">
        <v>10708446.27</v>
      </c>
      <c r="I7" s="4">
        <f t="shared" si="1"/>
        <v>127481.50321428571</v>
      </c>
      <c r="J7" s="4">
        <f t="shared" si="2"/>
        <v>127481.50321428571</v>
      </c>
      <c r="K7" s="4">
        <f t="shared" si="2"/>
        <v>127481.50321428571</v>
      </c>
      <c r="L7" s="4">
        <f t="shared" si="2"/>
        <v>127481.50321428571</v>
      </c>
      <c r="M7" s="4">
        <f t="shared" si="2"/>
        <v>127481.50321428571</v>
      </c>
      <c r="N7" s="4">
        <f t="shared" si="2"/>
        <v>127481.50321428571</v>
      </c>
      <c r="O7" s="4">
        <f t="shared" si="2"/>
        <v>127481.50321428571</v>
      </c>
      <c r="P7" s="4">
        <f t="shared" si="2"/>
        <v>127481.50321428571</v>
      </c>
      <c r="Q7" s="4">
        <f t="shared" si="2"/>
        <v>127481.50321428571</v>
      </c>
      <c r="R7" s="4">
        <f t="shared" si="2"/>
        <v>127481.50321428571</v>
      </c>
      <c r="S7" s="4">
        <f t="shared" si="2"/>
        <v>127481.50321428571</v>
      </c>
      <c r="T7" s="4">
        <f t="shared" si="2"/>
        <v>127481.50321428571</v>
      </c>
      <c r="U7" s="4">
        <f t="shared" si="3"/>
        <v>1529778.0385714285</v>
      </c>
    </row>
    <row r="8" spans="1:21">
      <c r="A8">
        <v>143003150</v>
      </c>
      <c r="B8" s="1" t="s">
        <v>84</v>
      </c>
      <c r="C8" s="31">
        <v>43437</v>
      </c>
      <c r="D8" s="4">
        <v>36</v>
      </c>
      <c r="E8" s="31">
        <f t="shared" si="4"/>
        <v>44530</v>
      </c>
      <c r="F8" s="31"/>
      <c r="G8" s="4">
        <f t="shared" si="0"/>
        <v>163031.03944444444</v>
      </c>
      <c r="H8" s="4">
        <v>5869117.4199999999</v>
      </c>
      <c r="I8" s="4">
        <f t="shared" si="1"/>
        <v>163031.03944444444</v>
      </c>
      <c r="J8" s="4">
        <f t="shared" si="2"/>
        <v>163031.03944444444</v>
      </c>
      <c r="K8" s="4">
        <f t="shared" si="2"/>
        <v>163031.03944444444</v>
      </c>
      <c r="L8" s="4">
        <f t="shared" si="2"/>
        <v>163031.03944444444</v>
      </c>
      <c r="M8" s="4">
        <f t="shared" si="2"/>
        <v>163031.03944444444</v>
      </c>
      <c r="N8" s="4">
        <f t="shared" si="2"/>
        <v>163031.03944444444</v>
      </c>
      <c r="O8" s="4">
        <f t="shared" si="2"/>
        <v>163031.03944444444</v>
      </c>
      <c r="P8" s="4">
        <f t="shared" si="2"/>
        <v>163031.03944444444</v>
      </c>
      <c r="Q8" s="4">
        <f t="shared" si="2"/>
        <v>163031.03944444444</v>
      </c>
      <c r="R8" s="4">
        <f t="shared" si="2"/>
        <v>163031.03944444444</v>
      </c>
      <c r="S8" s="4">
        <f t="shared" si="2"/>
        <v>163031.03944444444</v>
      </c>
      <c r="T8" s="4">
        <f t="shared" si="2"/>
        <v>163031.03944444444</v>
      </c>
      <c r="U8" s="4">
        <f t="shared" si="3"/>
        <v>1956372.4733333334</v>
      </c>
    </row>
    <row r="9" spans="1:21">
      <c r="A9">
        <v>143002762</v>
      </c>
      <c r="B9" t="s">
        <v>89</v>
      </c>
      <c r="C9" s="31">
        <v>43384</v>
      </c>
      <c r="D9" s="4">
        <v>120</v>
      </c>
      <c r="E9" s="31">
        <f t="shared" si="4"/>
        <v>46996</v>
      </c>
      <c r="F9" s="31"/>
      <c r="G9" s="4">
        <f t="shared" si="0"/>
        <v>33909.646166666666</v>
      </c>
      <c r="H9" s="4">
        <v>4069157.54</v>
      </c>
      <c r="I9" s="4">
        <f t="shared" si="1"/>
        <v>33909.646166666666</v>
      </c>
      <c r="J9" s="4">
        <f t="shared" si="2"/>
        <v>33909.646166666666</v>
      </c>
      <c r="K9" s="4">
        <f t="shared" si="2"/>
        <v>33909.646166666666</v>
      </c>
      <c r="L9" s="4">
        <f t="shared" si="2"/>
        <v>33909.646166666666</v>
      </c>
      <c r="M9" s="4">
        <f t="shared" si="2"/>
        <v>33909.646166666666</v>
      </c>
      <c r="N9" s="4">
        <f t="shared" si="2"/>
        <v>33909.646166666666</v>
      </c>
      <c r="O9" s="4">
        <f t="shared" si="2"/>
        <v>33909.646166666666</v>
      </c>
      <c r="P9" s="4">
        <f t="shared" si="2"/>
        <v>33909.646166666666</v>
      </c>
      <c r="Q9" s="4">
        <f t="shared" si="2"/>
        <v>33909.646166666666</v>
      </c>
      <c r="R9" s="4">
        <f t="shared" si="2"/>
        <v>33909.646166666666</v>
      </c>
      <c r="S9" s="4">
        <f t="shared" si="2"/>
        <v>33909.646166666666</v>
      </c>
      <c r="T9" s="4">
        <f t="shared" si="2"/>
        <v>33909.646166666666</v>
      </c>
      <c r="U9" s="4">
        <f t="shared" si="3"/>
        <v>406915.7539999999</v>
      </c>
    </row>
    <row r="10" spans="1:21">
      <c r="A10">
        <v>143002452</v>
      </c>
      <c r="B10" s="590" t="s">
        <v>111</v>
      </c>
      <c r="C10" s="591">
        <v>43098</v>
      </c>
      <c r="D10" s="4">
        <v>36</v>
      </c>
      <c r="E10" s="31">
        <f t="shared" si="4"/>
        <v>44196</v>
      </c>
      <c r="F10" s="592" t="s">
        <v>122</v>
      </c>
      <c r="G10" s="4">
        <f t="shared" si="0"/>
        <v>7240.3108333333321</v>
      </c>
      <c r="H10" s="4">
        <v>260651.18999999994</v>
      </c>
      <c r="I10" s="4">
        <f t="shared" si="1"/>
        <v>7240.3108333333321</v>
      </c>
      <c r="J10" s="4">
        <f t="shared" si="2"/>
        <v>7240.3108333333321</v>
      </c>
      <c r="K10" s="4">
        <f t="shared" si="2"/>
        <v>7240.3108333333321</v>
      </c>
      <c r="L10" s="4">
        <f t="shared" si="2"/>
        <v>7240.3108333333321</v>
      </c>
      <c r="M10" s="4">
        <f t="shared" si="2"/>
        <v>7240.3108333333321</v>
      </c>
      <c r="N10" s="4">
        <f t="shared" si="2"/>
        <v>7240.3108333333321</v>
      </c>
      <c r="O10" s="4">
        <f t="shared" si="2"/>
        <v>7240.3108333333321</v>
      </c>
      <c r="P10" s="4">
        <f t="shared" si="2"/>
        <v>7240.3108333333321</v>
      </c>
      <c r="Q10" s="4">
        <f t="shared" si="2"/>
        <v>7240.3108333333321</v>
      </c>
      <c r="R10" s="4">
        <f t="shared" si="2"/>
        <v>7240.3108333333321</v>
      </c>
      <c r="S10" s="4">
        <f t="shared" si="2"/>
        <v>7240.3108333333321</v>
      </c>
      <c r="T10" s="4">
        <f t="shared" si="2"/>
        <v>7240.3108333333321</v>
      </c>
      <c r="U10" s="4">
        <f t="shared" si="3"/>
        <v>86883.729999999981</v>
      </c>
    </row>
    <row r="11" spans="1:21">
      <c r="A11">
        <v>143002543</v>
      </c>
      <c r="B11" s="590" t="s">
        <v>61</v>
      </c>
      <c r="C11" s="591">
        <v>43214</v>
      </c>
      <c r="D11" s="4">
        <v>36</v>
      </c>
      <c r="E11" s="31">
        <f t="shared" si="4"/>
        <v>44316</v>
      </c>
      <c r="F11" s="592" t="s">
        <v>123</v>
      </c>
      <c r="G11" s="4">
        <f t="shared" si="0"/>
        <v>3297.1788888888746</v>
      </c>
      <c r="H11" s="4">
        <v>118698.43999999948</v>
      </c>
      <c r="I11" s="4">
        <f t="shared" si="1"/>
        <v>3297.1788888888746</v>
      </c>
      <c r="J11" s="4">
        <f t="shared" si="2"/>
        <v>3297.1788888888746</v>
      </c>
      <c r="K11" s="4">
        <f t="shared" si="2"/>
        <v>3297.1788888888746</v>
      </c>
      <c r="L11" s="4">
        <f t="shared" si="2"/>
        <v>3297.1788888888746</v>
      </c>
      <c r="M11" s="4">
        <f t="shared" si="2"/>
        <v>3297.1788888888746</v>
      </c>
      <c r="N11" s="4">
        <f t="shared" si="2"/>
        <v>3297.1788888888746</v>
      </c>
      <c r="O11" s="4">
        <f t="shared" si="2"/>
        <v>3297.1788888888746</v>
      </c>
      <c r="P11" s="4">
        <f t="shared" si="2"/>
        <v>3297.1788888888746</v>
      </c>
      <c r="Q11" s="4">
        <f t="shared" si="2"/>
        <v>3297.1788888888746</v>
      </c>
      <c r="R11" s="4">
        <f t="shared" si="2"/>
        <v>3297.1788888888746</v>
      </c>
      <c r="S11" s="4">
        <f t="shared" si="2"/>
        <v>3297.1788888888746</v>
      </c>
      <c r="T11" s="4">
        <f t="shared" si="2"/>
        <v>3297.1788888888746</v>
      </c>
      <c r="U11" s="4">
        <f t="shared" si="3"/>
        <v>39566.146666666493</v>
      </c>
    </row>
    <row r="12" spans="1:21">
      <c r="A12">
        <v>143002096</v>
      </c>
      <c r="B12" s="590" t="s">
        <v>92</v>
      </c>
      <c r="C12" s="591">
        <v>43095</v>
      </c>
      <c r="D12" s="4">
        <v>55.5</v>
      </c>
      <c r="E12" s="31">
        <f t="shared" si="4"/>
        <v>44773</v>
      </c>
      <c r="F12" s="592" t="s">
        <v>124</v>
      </c>
      <c r="G12" s="4">
        <f t="shared" si="0"/>
        <v>7952.8091891891836</v>
      </c>
      <c r="H12" s="4">
        <v>441380.90999999968</v>
      </c>
      <c r="I12" s="4">
        <f t="shared" si="1"/>
        <v>7952.8091891891836</v>
      </c>
      <c r="J12" s="4">
        <f t="shared" si="2"/>
        <v>7952.8091891891836</v>
      </c>
      <c r="K12" s="4">
        <f t="shared" si="2"/>
        <v>7952.8091891891836</v>
      </c>
      <c r="L12" s="4">
        <f t="shared" si="2"/>
        <v>7952.8091891891836</v>
      </c>
      <c r="M12" s="4">
        <f t="shared" si="2"/>
        <v>7952.8091891891836</v>
      </c>
      <c r="N12" s="4">
        <f t="shared" si="2"/>
        <v>7952.8091891891836</v>
      </c>
      <c r="O12" s="4">
        <f t="shared" si="2"/>
        <v>7952.8091891891836</v>
      </c>
      <c r="P12" s="4">
        <f t="shared" si="2"/>
        <v>7952.8091891891836</v>
      </c>
      <c r="Q12" s="4">
        <f t="shared" si="2"/>
        <v>7952.8091891891836</v>
      </c>
      <c r="R12" s="4">
        <f t="shared" si="2"/>
        <v>7952.8091891891836</v>
      </c>
      <c r="S12" s="4">
        <f t="shared" si="2"/>
        <v>7952.8091891891836</v>
      </c>
      <c r="T12" s="4">
        <f t="shared" si="2"/>
        <v>7952.8091891891836</v>
      </c>
      <c r="U12" s="4">
        <f t="shared" si="3"/>
        <v>95433.710270270196</v>
      </c>
    </row>
    <row r="13" spans="1:21">
      <c r="A13">
        <v>143003154</v>
      </c>
      <c r="B13" t="s">
        <v>109</v>
      </c>
      <c r="C13" s="31">
        <v>43374</v>
      </c>
      <c r="D13" s="4">
        <v>36</v>
      </c>
      <c r="E13" s="31">
        <f t="shared" si="4"/>
        <v>44469</v>
      </c>
      <c r="F13" s="31"/>
      <c r="G13" s="4">
        <f t="shared" si="0"/>
        <v>92694.864722222221</v>
      </c>
      <c r="H13" s="4">
        <v>3337015.13</v>
      </c>
      <c r="I13" s="4">
        <f t="shared" si="1"/>
        <v>92694.864722222221</v>
      </c>
      <c r="J13" s="4">
        <f t="shared" si="2"/>
        <v>92694.864722222221</v>
      </c>
      <c r="K13" s="4">
        <f t="shared" si="2"/>
        <v>92694.864722222221</v>
      </c>
      <c r="L13" s="4">
        <f t="shared" si="2"/>
        <v>92694.864722222221</v>
      </c>
      <c r="M13" s="4">
        <f t="shared" si="2"/>
        <v>92694.864722222221</v>
      </c>
      <c r="N13" s="4">
        <f t="shared" si="2"/>
        <v>92694.864722222221</v>
      </c>
      <c r="O13" s="4">
        <f t="shared" si="2"/>
        <v>92694.864722222221</v>
      </c>
      <c r="P13" s="4">
        <f t="shared" si="2"/>
        <v>92694.864722222221</v>
      </c>
      <c r="Q13" s="4">
        <f t="shared" si="2"/>
        <v>92694.864722222221</v>
      </c>
      <c r="R13" s="4">
        <f t="shared" si="2"/>
        <v>92694.864722222221</v>
      </c>
      <c r="S13" s="4">
        <f t="shared" si="2"/>
        <v>92694.864722222221</v>
      </c>
      <c r="T13" s="4">
        <f t="shared" si="2"/>
        <v>92694.864722222221</v>
      </c>
      <c r="U13" s="4">
        <f t="shared" si="3"/>
        <v>1112338.3766666667</v>
      </c>
    </row>
    <row r="14" spans="1:21">
      <c r="A14">
        <v>143003577</v>
      </c>
      <c r="B14" s="1" t="s">
        <v>108</v>
      </c>
      <c r="C14" s="31">
        <v>43384</v>
      </c>
      <c r="D14" s="4">
        <v>36</v>
      </c>
      <c r="E14" s="31">
        <f t="shared" si="4"/>
        <v>44469</v>
      </c>
      <c r="F14" s="31"/>
      <c r="G14" s="4">
        <f t="shared" si="0"/>
        <v>80137.824722222227</v>
      </c>
      <c r="H14" s="4">
        <v>2884961.69</v>
      </c>
      <c r="I14" s="4">
        <f t="shared" si="1"/>
        <v>80137.824722222227</v>
      </c>
      <c r="J14" s="4">
        <f t="shared" si="2"/>
        <v>80137.824722222227</v>
      </c>
      <c r="K14" s="4">
        <f t="shared" si="2"/>
        <v>80137.824722222227</v>
      </c>
      <c r="L14" s="4">
        <f t="shared" si="2"/>
        <v>80137.824722222227</v>
      </c>
      <c r="M14" s="4">
        <f t="shared" si="2"/>
        <v>80137.824722222227</v>
      </c>
      <c r="N14" s="4">
        <f t="shared" si="2"/>
        <v>80137.824722222227</v>
      </c>
      <c r="O14" s="4">
        <f t="shared" si="2"/>
        <v>80137.824722222227</v>
      </c>
      <c r="P14" s="4">
        <f t="shared" si="2"/>
        <v>80137.824722222227</v>
      </c>
      <c r="Q14" s="4">
        <f t="shared" si="2"/>
        <v>80137.824722222227</v>
      </c>
      <c r="R14" s="4">
        <f t="shared" si="2"/>
        <v>80137.824722222227</v>
      </c>
      <c r="S14" s="4">
        <f t="shared" si="2"/>
        <v>80137.824722222227</v>
      </c>
      <c r="T14" s="4">
        <f t="shared" si="2"/>
        <v>80137.824722222227</v>
      </c>
      <c r="U14" s="4">
        <f t="shared" si="3"/>
        <v>961653.89666666696</v>
      </c>
    </row>
    <row r="15" spans="1:21">
      <c r="A15">
        <v>143003522</v>
      </c>
      <c r="B15" s="1" t="s">
        <v>107</v>
      </c>
      <c r="C15" s="31">
        <v>43455</v>
      </c>
      <c r="D15" s="4">
        <v>36</v>
      </c>
      <c r="E15" s="31">
        <f t="shared" si="4"/>
        <v>44561</v>
      </c>
      <c r="F15" s="31"/>
      <c r="G15" s="4">
        <f t="shared" si="0"/>
        <v>77097.368611111116</v>
      </c>
      <c r="H15" s="4">
        <v>2775505.27</v>
      </c>
      <c r="I15" s="4">
        <f t="shared" si="1"/>
        <v>77097.368611111116</v>
      </c>
      <c r="J15" s="4">
        <f t="shared" si="2"/>
        <v>77097.368611111116</v>
      </c>
      <c r="K15" s="4">
        <f t="shared" si="2"/>
        <v>77097.368611111116</v>
      </c>
      <c r="L15" s="4">
        <f t="shared" si="2"/>
        <v>77097.368611111116</v>
      </c>
      <c r="M15" s="4">
        <f t="shared" si="2"/>
        <v>77097.368611111116</v>
      </c>
      <c r="N15" s="4">
        <f t="shared" si="2"/>
        <v>77097.368611111116</v>
      </c>
      <c r="O15" s="4">
        <f t="shared" si="2"/>
        <v>77097.368611111116</v>
      </c>
      <c r="P15" s="4">
        <f t="shared" si="2"/>
        <v>77097.368611111116</v>
      </c>
      <c r="Q15" s="4">
        <f t="shared" si="2"/>
        <v>77097.368611111116</v>
      </c>
      <c r="R15" s="4">
        <f t="shared" si="2"/>
        <v>77097.368611111116</v>
      </c>
      <c r="S15" s="4">
        <f t="shared" si="2"/>
        <v>77097.368611111116</v>
      </c>
      <c r="T15" s="4">
        <f t="shared" si="2"/>
        <v>77097.368611111116</v>
      </c>
      <c r="U15" s="4">
        <f t="shared" si="3"/>
        <v>925168.42333333322</v>
      </c>
    </row>
    <row r="16" spans="1:21">
      <c r="A16">
        <v>143003158</v>
      </c>
      <c r="B16" t="s">
        <v>106</v>
      </c>
      <c r="C16" s="31">
        <v>43370</v>
      </c>
      <c r="D16" s="4">
        <v>36</v>
      </c>
      <c r="E16" s="31">
        <f t="shared" si="4"/>
        <v>44469</v>
      </c>
      <c r="F16" s="31"/>
      <c r="G16" s="4">
        <f t="shared" si="0"/>
        <v>75320.918611111105</v>
      </c>
      <c r="H16" s="4">
        <v>2711553.07</v>
      </c>
      <c r="I16" s="4">
        <f t="shared" si="1"/>
        <v>75320.918611111105</v>
      </c>
      <c r="J16" s="4">
        <f t="shared" si="2"/>
        <v>75320.918611111105</v>
      </c>
      <c r="K16" s="4">
        <f t="shared" si="2"/>
        <v>75320.918611111105</v>
      </c>
      <c r="L16" s="4">
        <f t="shared" si="2"/>
        <v>75320.918611111105</v>
      </c>
      <c r="M16" s="4">
        <f t="shared" si="2"/>
        <v>75320.918611111105</v>
      </c>
      <c r="N16" s="4">
        <f t="shared" si="2"/>
        <v>75320.918611111105</v>
      </c>
      <c r="O16" s="4">
        <f t="shared" si="2"/>
        <v>75320.918611111105</v>
      </c>
      <c r="P16" s="4">
        <f t="shared" si="2"/>
        <v>75320.918611111105</v>
      </c>
      <c r="Q16" s="4">
        <f t="shared" si="2"/>
        <v>75320.918611111105</v>
      </c>
      <c r="R16" s="4">
        <f t="shared" si="2"/>
        <v>75320.918611111105</v>
      </c>
      <c r="S16" s="4">
        <f t="shared" si="2"/>
        <v>75320.918611111105</v>
      </c>
      <c r="T16" s="4">
        <f t="shared" si="2"/>
        <v>75320.918611111105</v>
      </c>
      <c r="U16" s="4">
        <f t="shared" si="3"/>
        <v>903851.02333333332</v>
      </c>
    </row>
    <row r="17" spans="1:21">
      <c r="A17">
        <v>143002442</v>
      </c>
      <c r="B17" s="590" t="s">
        <v>105</v>
      </c>
      <c r="C17" s="31">
        <v>43098</v>
      </c>
      <c r="D17" s="4">
        <v>36</v>
      </c>
      <c r="E17" s="31">
        <f t="shared" si="4"/>
        <v>44196</v>
      </c>
      <c r="F17" s="592" t="s">
        <v>125</v>
      </c>
      <c r="G17" s="4">
        <f t="shared" si="0"/>
        <v>8350.7683333333243</v>
      </c>
      <c r="H17" s="4">
        <v>300627.65999999968</v>
      </c>
      <c r="I17" s="4">
        <f t="shared" si="1"/>
        <v>8350.7683333333243</v>
      </c>
      <c r="J17" s="4">
        <f t="shared" si="2"/>
        <v>8350.7683333333243</v>
      </c>
      <c r="K17" s="4">
        <f t="shared" si="2"/>
        <v>8350.7683333333243</v>
      </c>
      <c r="L17" s="4">
        <f t="shared" si="2"/>
        <v>8350.7683333333243</v>
      </c>
      <c r="M17" s="4">
        <f t="shared" si="2"/>
        <v>8350.7683333333243</v>
      </c>
      <c r="N17" s="4">
        <f t="shared" si="2"/>
        <v>8350.7683333333243</v>
      </c>
      <c r="O17" s="4">
        <f t="shared" si="2"/>
        <v>8350.7683333333243</v>
      </c>
      <c r="P17" s="4">
        <f t="shared" si="2"/>
        <v>8350.7683333333243</v>
      </c>
      <c r="Q17" s="4">
        <f t="shared" si="2"/>
        <v>8350.7683333333243</v>
      </c>
      <c r="R17" s="4">
        <f t="shared" si="2"/>
        <v>8350.7683333333243</v>
      </c>
      <c r="S17" s="4">
        <f t="shared" si="2"/>
        <v>8350.7683333333243</v>
      </c>
      <c r="T17" s="4">
        <f t="shared" si="2"/>
        <v>8350.7683333333243</v>
      </c>
      <c r="U17" s="4">
        <f t="shared" si="3"/>
        <v>100209.2199999999</v>
      </c>
    </row>
    <row r="18" spans="1:21">
      <c r="A18">
        <v>143003230</v>
      </c>
      <c r="B18" t="s">
        <v>104</v>
      </c>
      <c r="C18" s="31">
        <v>43404</v>
      </c>
      <c r="D18" s="4">
        <v>36</v>
      </c>
      <c r="E18" s="31">
        <f t="shared" si="4"/>
        <v>44500</v>
      </c>
      <c r="F18" s="31"/>
      <c r="G18" s="4">
        <f t="shared" si="0"/>
        <v>58941.868055555555</v>
      </c>
      <c r="H18" s="4">
        <v>2121907.25</v>
      </c>
      <c r="I18" s="4">
        <f t="shared" si="1"/>
        <v>58941.868055555555</v>
      </c>
      <c r="J18" s="4">
        <f t="shared" si="2"/>
        <v>58941.868055555555</v>
      </c>
      <c r="K18" s="4">
        <f t="shared" si="2"/>
        <v>58941.868055555555</v>
      </c>
      <c r="L18" s="4">
        <f t="shared" si="2"/>
        <v>58941.868055555555</v>
      </c>
      <c r="M18" s="4">
        <f t="shared" si="2"/>
        <v>58941.868055555555</v>
      </c>
      <c r="N18" s="4">
        <f t="shared" si="2"/>
        <v>58941.868055555555</v>
      </c>
      <c r="O18" s="4">
        <f t="shared" si="2"/>
        <v>58941.868055555555</v>
      </c>
      <c r="P18" s="4">
        <f t="shared" si="2"/>
        <v>58941.868055555555</v>
      </c>
      <c r="Q18" s="4">
        <f t="shared" si="2"/>
        <v>58941.868055555555</v>
      </c>
      <c r="R18" s="4">
        <f t="shared" si="2"/>
        <v>58941.868055555555</v>
      </c>
      <c r="S18" s="4">
        <f t="shared" si="2"/>
        <v>58941.868055555555</v>
      </c>
      <c r="T18" s="4">
        <f t="shared" si="2"/>
        <v>58941.868055555555</v>
      </c>
      <c r="U18" s="4">
        <f t="shared" si="3"/>
        <v>707302.41666666651</v>
      </c>
    </row>
    <row r="19" spans="1:21">
      <c r="A19">
        <v>143004075</v>
      </c>
      <c r="B19" t="s">
        <v>103</v>
      </c>
      <c r="C19" s="31">
        <v>43374</v>
      </c>
      <c r="D19" s="4">
        <v>84</v>
      </c>
      <c r="E19" s="31">
        <f t="shared" si="4"/>
        <v>45900</v>
      </c>
      <c r="F19" s="31"/>
      <c r="G19" s="4">
        <f t="shared" si="0"/>
        <v>24552.255595238094</v>
      </c>
      <c r="H19" s="4">
        <v>2062389.47</v>
      </c>
      <c r="I19" s="4">
        <f t="shared" si="1"/>
        <v>24552.255595238094</v>
      </c>
      <c r="J19" s="4">
        <f t="shared" si="2"/>
        <v>24552.255595238094</v>
      </c>
      <c r="K19" s="4">
        <f t="shared" si="2"/>
        <v>24552.255595238094</v>
      </c>
      <c r="L19" s="4">
        <f t="shared" si="2"/>
        <v>24552.255595238094</v>
      </c>
      <c r="M19" s="4">
        <f t="shared" si="2"/>
        <v>24552.255595238094</v>
      </c>
      <c r="N19" s="4">
        <f t="shared" si="2"/>
        <v>24552.255595238094</v>
      </c>
      <c r="O19" s="4">
        <f t="shared" si="2"/>
        <v>24552.255595238094</v>
      </c>
      <c r="P19" s="4">
        <f t="shared" si="2"/>
        <v>24552.255595238094</v>
      </c>
      <c r="Q19" s="4">
        <f t="shared" si="2"/>
        <v>24552.255595238094</v>
      </c>
      <c r="R19" s="4">
        <f t="shared" si="2"/>
        <v>24552.255595238094</v>
      </c>
      <c r="S19" s="4">
        <f t="shared" si="2"/>
        <v>24552.255595238094</v>
      </c>
      <c r="T19" s="4">
        <f t="shared" si="2"/>
        <v>24552.255595238094</v>
      </c>
      <c r="U19" s="4">
        <f t="shared" si="3"/>
        <v>294627.06714285712</v>
      </c>
    </row>
    <row r="20" spans="1:21">
      <c r="A20">
        <v>143004664</v>
      </c>
      <c r="B20" t="s">
        <v>84</v>
      </c>
      <c r="C20" s="31">
        <v>43437</v>
      </c>
      <c r="D20" s="4">
        <v>36</v>
      </c>
      <c r="E20" s="31">
        <f t="shared" si="4"/>
        <v>44530</v>
      </c>
      <c r="F20" s="31"/>
      <c r="G20" s="4">
        <f t="shared" si="0"/>
        <v>47963.755833333329</v>
      </c>
      <c r="H20" s="4">
        <v>1726695.21</v>
      </c>
      <c r="I20" s="4">
        <f t="shared" si="1"/>
        <v>47963.755833333329</v>
      </c>
      <c r="J20" s="4">
        <f t="shared" ref="J20:T35" si="5">IF(J$3&lt;$E20,I20,0)</f>
        <v>47963.755833333329</v>
      </c>
      <c r="K20" s="4">
        <f t="shared" si="5"/>
        <v>47963.755833333329</v>
      </c>
      <c r="L20" s="4">
        <f t="shared" si="5"/>
        <v>47963.755833333329</v>
      </c>
      <c r="M20" s="4">
        <f t="shared" si="5"/>
        <v>47963.755833333329</v>
      </c>
      <c r="N20" s="4">
        <f t="shared" si="5"/>
        <v>47963.755833333329</v>
      </c>
      <c r="O20" s="4">
        <f t="shared" si="5"/>
        <v>47963.755833333329</v>
      </c>
      <c r="P20" s="4">
        <f t="shared" si="5"/>
        <v>47963.755833333329</v>
      </c>
      <c r="Q20" s="4">
        <f t="shared" si="5"/>
        <v>47963.755833333329</v>
      </c>
      <c r="R20" s="4">
        <f t="shared" si="5"/>
        <v>47963.755833333329</v>
      </c>
      <c r="S20" s="4">
        <f t="shared" si="5"/>
        <v>47963.755833333329</v>
      </c>
      <c r="T20" s="4">
        <f t="shared" si="5"/>
        <v>47963.755833333329</v>
      </c>
      <c r="U20" s="4">
        <f t="shared" si="3"/>
        <v>575565.07000000007</v>
      </c>
    </row>
    <row r="21" spans="1:21">
      <c r="A21">
        <v>143004420</v>
      </c>
      <c r="B21" t="s">
        <v>102</v>
      </c>
      <c r="C21" s="31">
        <v>43395</v>
      </c>
      <c r="D21" s="4">
        <v>36</v>
      </c>
      <c r="E21" s="31">
        <f t="shared" si="4"/>
        <v>44500</v>
      </c>
      <c r="F21" s="31"/>
      <c r="G21" s="4">
        <f t="shared" si="0"/>
        <v>46982.410277777781</v>
      </c>
      <c r="H21" s="4">
        <v>1691366.77</v>
      </c>
      <c r="I21" s="4">
        <f t="shared" si="1"/>
        <v>46982.410277777781</v>
      </c>
      <c r="J21" s="4">
        <f t="shared" si="5"/>
        <v>46982.410277777781</v>
      </c>
      <c r="K21" s="4">
        <f t="shared" si="5"/>
        <v>46982.410277777781</v>
      </c>
      <c r="L21" s="4">
        <f t="shared" si="5"/>
        <v>46982.410277777781</v>
      </c>
      <c r="M21" s="4">
        <f t="shared" si="5"/>
        <v>46982.410277777781</v>
      </c>
      <c r="N21" s="4">
        <f t="shared" si="5"/>
        <v>46982.410277777781</v>
      </c>
      <c r="O21" s="4">
        <f t="shared" si="5"/>
        <v>46982.410277777781</v>
      </c>
      <c r="P21" s="4">
        <f t="shared" si="5"/>
        <v>46982.410277777781</v>
      </c>
      <c r="Q21" s="4">
        <f t="shared" si="5"/>
        <v>46982.410277777781</v>
      </c>
      <c r="R21" s="4">
        <f t="shared" si="5"/>
        <v>46982.410277777781</v>
      </c>
      <c r="S21" s="4">
        <f t="shared" si="5"/>
        <v>46982.410277777781</v>
      </c>
      <c r="T21" s="4">
        <f t="shared" si="5"/>
        <v>46982.410277777781</v>
      </c>
      <c r="U21" s="4">
        <f t="shared" si="3"/>
        <v>563788.92333333322</v>
      </c>
    </row>
    <row r="22" spans="1:21">
      <c r="A22">
        <v>143003261</v>
      </c>
      <c r="B22" t="s">
        <v>102</v>
      </c>
      <c r="C22" s="31">
        <v>43395</v>
      </c>
      <c r="D22" s="4">
        <v>36</v>
      </c>
      <c r="E22" s="31">
        <f t="shared" si="4"/>
        <v>44500</v>
      </c>
      <c r="F22" s="31"/>
      <c r="G22" s="4">
        <f t="shared" si="0"/>
        <v>39003.05305555556</v>
      </c>
      <c r="H22" s="4">
        <v>1404109.9100000001</v>
      </c>
      <c r="I22" s="4">
        <f t="shared" si="1"/>
        <v>39003.05305555556</v>
      </c>
      <c r="J22" s="4">
        <f t="shared" si="5"/>
        <v>39003.05305555556</v>
      </c>
      <c r="K22" s="4">
        <f t="shared" si="5"/>
        <v>39003.05305555556</v>
      </c>
      <c r="L22" s="4">
        <f t="shared" si="5"/>
        <v>39003.05305555556</v>
      </c>
      <c r="M22" s="4">
        <f t="shared" si="5"/>
        <v>39003.05305555556</v>
      </c>
      <c r="N22" s="4">
        <f t="shared" si="5"/>
        <v>39003.05305555556</v>
      </c>
      <c r="O22" s="4">
        <f t="shared" si="5"/>
        <v>39003.05305555556</v>
      </c>
      <c r="P22" s="4">
        <f t="shared" si="5"/>
        <v>39003.05305555556</v>
      </c>
      <c r="Q22" s="4">
        <f t="shared" si="5"/>
        <v>39003.05305555556</v>
      </c>
      <c r="R22" s="4">
        <f t="shared" si="5"/>
        <v>39003.05305555556</v>
      </c>
      <c r="S22" s="4">
        <f t="shared" si="5"/>
        <v>39003.05305555556</v>
      </c>
      <c r="T22" s="4">
        <f t="shared" si="5"/>
        <v>39003.05305555556</v>
      </c>
      <c r="U22" s="4">
        <f t="shared" si="3"/>
        <v>468036.63666666672</v>
      </c>
    </row>
    <row r="23" spans="1:21">
      <c r="A23">
        <v>143003184</v>
      </c>
      <c r="B23" t="s">
        <v>89</v>
      </c>
      <c r="C23" s="31">
        <v>43384</v>
      </c>
      <c r="D23" s="4">
        <v>60</v>
      </c>
      <c r="E23" s="31">
        <f t="shared" si="4"/>
        <v>45199</v>
      </c>
      <c r="F23" s="31"/>
      <c r="G23" s="4">
        <f t="shared" si="0"/>
        <v>22411.306666666664</v>
      </c>
      <c r="H23" s="4">
        <v>1344678.4</v>
      </c>
      <c r="I23" s="4">
        <f t="shared" si="1"/>
        <v>22411.306666666664</v>
      </c>
      <c r="J23" s="4">
        <f t="shared" si="5"/>
        <v>22411.306666666664</v>
      </c>
      <c r="K23" s="4">
        <f t="shared" si="5"/>
        <v>22411.306666666664</v>
      </c>
      <c r="L23" s="4">
        <f t="shared" si="5"/>
        <v>22411.306666666664</v>
      </c>
      <c r="M23" s="4">
        <f t="shared" si="5"/>
        <v>22411.306666666664</v>
      </c>
      <c r="N23" s="4">
        <f t="shared" si="5"/>
        <v>22411.306666666664</v>
      </c>
      <c r="O23" s="4">
        <f t="shared" si="5"/>
        <v>22411.306666666664</v>
      </c>
      <c r="P23" s="4">
        <f t="shared" si="5"/>
        <v>22411.306666666664</v>
      </c>
      <c r="Q23" s="4">
        <f t="shared" si="5"/>
        <v>22411.306666666664</v>
      </c>
      <c r="R23" s="4">
        <f t="shared" si="5"/>
        <v>22411.306666666664</v>
      </c>
      <c r="S23" s="4">
        <f t="shared" si="5"/>
        <v>22411.306666666664</v>
      </c>
      <c r="T23" s="4">
        <f t="shared" si="5"/>
        <v>22411.306666666664</v>
      </c>
      <c r="U23" s="4">
        <f t="shared" si="3"/>
        <v>268935.67999999999</v>
      </c>
    </row>
    <row r="24" spans="1:21">
      <c r="A24">
        <v>143003231</v>
      </c>
      <c r="B24" t="s">
        <v>101</v>
      </c>
      <c r="C24" s="31">
        <v>43404</v>
      </c>
      <c r="D24" s="4">
        <v>84</v>
      </c>
      <c r="E24" s="31">
        <f t="shared" si="4"/>
        <v>45930</v>
      </c>
      <c r="F24" s="31"/>
      <c r="G24" s="4">
        <f t="shared" si="0"/>
        <v>15248.462142857144</v>
      </c>
      <c r="H24" s="4">
        <v>1280870.82</v>
      </c>
      <c r="I24" s="4">
        <f t="shared" si="1"/>
        <v>15248.462142857144</v>
      </c>
      <c r="J24" s="4">
        <f t="shared" si="5"/>
        <v>15248.462142857144</v>
      </c>
      <c r="K24" s="4">
        <f t="shared" si="5"/>
        <v>15248.462142857144</v>
      </c>
      <c r="L24" s="4">
        <f t="shared" si="5"/>
        <v>15248.462142857144</v>
      </c>
      <c r="M24" s="4">
        <f t="shared" si="5"/>
        <v>15248.462142857144</v>
      </c>
      <c r="N24" s="4">
        <f t="shared" si="5"/>
        <v>15248.462142857144</v>
      </c>
      <c r="O24" s="4">
        <f t="shared" si="5"/>
        <v>15248.462142857144</v>
      </c>
      <c r="P24" s="4">
        <f t="shared" si="5"/>
        <v>15248.462142857144</v>
      </c>
      <c r="Q24" s="4">
        <f t="shared" si="5"/>
        <v>15248.462142857144</v>
      </c>
      <c r="R24" s="4">
        <f t="shared" si="5"/>
        <v>15248.462142857144</v>
      </c>
      <c r="S24" s="4">
        <f t="shared" si="5"/>
        <v>15248.462142857144</v>
      </c>
      <c r="T24" s="4">
        <f t="shared" si="5"/>
        <v>15248.462142857144</v>
      </c>
      <c r="U24" s="4">
        <f t="shared" si="3"/>
        <v>182981.54571428572</v>
      </c>
    </row>
    <row r="25" spans="1:21">
      <c r="A25">
        <v>143002435</v>
      </c>
      <c r="B25" t="s">
        <v>86</v>
      </c>
      <c r="C25" s="31">
        <v>42814</v>
      </c>
      <c r="D25" s="4">
        <v>36</v>
      </c>
      <c r="E25" s="31">
        <f t="shared" si="4"/>
        <v>43921</v>
      </c>
      <c r="F25" s="592" t="s">
        <v>121</v>
      </c>
      <c r="G25" s="4">
        <f t="shared" si="0"/>
        <v>0</v>
      </c>
      <c r="H25" s="4">
        <v>0</v>
      </c>
      <c r="I25" s="4">
        <f t="shared" si="1"/>
        <v>0</v>
      </c>
      <c r="J25" s="4">
        <f t="shared" si="5"/>
        <v>0</v>
      </c>
      <c r="K25" s="4">
        <f t="shared" si="5"/>
        <v>0</v>
      </c>
      <c r="L25" s="4">
        <f t="shared" si="5"/>
        <v>0</v>
      </c>
      <c r="M25" s="4">
        <f t="shared" si="5"/>
        <v>0</v>
      </c>
      <c r="N25" s="4">
        <f t="shared" si="5"/>
        <v>0</v>
      </c>
      <c r="O25" s="4">
        <f t="shared" si="5"/>
        <v>0</v>
      </c>
      <c r="P25" s="4">
        <f t="shared" si="5"/>
        <v>0</v>
      </c>
      <c r="Q25" s="4">
        <f t="shared" si="5"/>
        <v>0</v>
      </c>
      <c r="R25" s="4">
        <f t="shared" si="5"/>
        <v>0</v>
      </c>
      <c r="S25" s="4">
        <f t="shared" si="5"/>
        <v>0</v>
      </c>
      <c r="T25" s="4">
        <f t="shared" si="5"/>
        <v>0</v>
      </c>
      <c r="U25" s="4">
        <f t="shared" si="3"/>
        <v>0</v>
      </c>
    </row>
    <row r="26" spans="1:21">
      <c r="A26">
        <v>143002660</v>
      </c>
      <c r="B26" t="s">
        <v>100</v>
      </c>
      <c r="C26" s="31">
        <v>43098</v>
      </c>
      <c r="D26" s="4">
        <v>36</v>
      </c>
      <c r="E26" s="31">
        <f t="shared" si="4"/>
        <v>44196</v>
      </c>
      <c r="F26" s="592" t="s">
        <v>121</v>
      </c>
      <c r="G26" s="4">
        <f t="shared" si="0"/>
        <v>0</v>
      </c>
      <c r="H26" s="4">
        <v>0</v>
      </c>
      <c r="I26" s="4">
        <f t="shared" si="1"/>
        <v>0</v>
      </c>
      <c r="J26" s="4">
        <f t="shared" si="5"/>
        <v>0</v>
      </c>
      <c r="K26" s="4">
        <f t="shared" si="5"/>
        <v>0</v>
      </c>
      <c r="L26" s="4">
        <f t="shared" si="5"/>
        <v>0</v>
      </c>
      <c r="M26" s="4">
        <f t="shared" si="5"/>
        <v>0</v>
      </c>
      <c r="N26" s="4">
        <f t="shared" si="5"/>
        <v>0</v>
      </c>
      <c r="O26" s="4">
        <f t="shared" si="5"/>
        <v>0</v>
      </c>
      <c r="P26" s="4">
        <f t="shared" si="5"/>
        <v>0</v>
      </c>
      <c r="Q26" s="4">
        <f t="shared" si="5"/>
        <v>0</v>
      </c>
      <c r="R26" s="4">
        <f t="shared" si="5"/>
        <v>0</v>
      </c>
      <c r="S26" s="4">
        <f t="shared" si="5"/>
        <v>0</v>
      </c>
      <c r="T26" s="4">
        <f t="shared" si="5"/>
        <v>0</v>
      </c>
      <c r="U26" s="4">
        <f t="shared" si="3"/>
        <v>0</v>
      </c>
    </row>
    <row r="27" spans="1:21">
      <c r="A27">
        <v>143002761</v>
      </c>
      <c r="B27" t="s">
        <v>89</v>
      </c>
      <c r="C27" s="31">
        <v>43384</v>
      </c>
      <c r="D27" s="4">
        <v>120</v>
      </c>
      <c r="E27" s="31">
        <f t="shared" si="4"/>
        <v>46996</v>
      </c>
      <c r="F27" s="31"/>
      <c r="G27" s="4">
        <f t="shared" si="0"/>
        <v>8265.6297500000001</v>
      </c>
      <c r="H27" s="4">
        <v>991875.57000000007</v>
      </c>
      <c r="I27" s="4">
        <f t="shared" si="1"/>
        <v>8265.6297500000001</v>
      </c>
      <c r="J27" s="4">
        <f t="shared" si="5"/>
        <v>8265.6297500000001</v>
      </c>
      <c r="K27" s="4">
        <f t="shared" si="5"/>
        <v>8265.6297500000001</v>
      </c>
      <c r="L27" s="4">
        <f t="shared" si="5"/>
        <v>8265.6297500000001</v>
      </c>
      <c r="M27" s="4">
        <f t="shared" si="5"/>
        <v>8265.6297500000001</v>
      </c>
      <c r="N27" s="4">
        <f t="shared" si="5"/>
        <v>8265.6297500000001</v>
      </c>
      <c r="O27" s="4">
        <f t="shared" si="5"/>
        <v>8265.6297500000001</v>
      </c>
      <c r="P27" s="4">
        <f t="shared" si="5"/>
        <v>8265.6297500000001</v>
      </c>
      <c r="Q27" s="4">
        <f t="shared" si="5"/>
        <v>8265.6297500000001</v>
      </c>
      <c r="R27" s="4">
        <f t="shared" si="5"/>
        <v>8265.6297500000001</v>
      </c>
      <c r="S27" s="4">
        <f t="shared" si="5"/>
        <v>8265.6297500000001</v>
      </c>
      <c r="T27" s="4">
        <f t="shared" si="5"/>
        <v>8265.6297500000001</v>
      </c>
      <c r="U27" s="4">
        <f t="shared" si="3"/>
        <v>99187.556999999972</v>
      </c>
    </row>
    <row r="28" spans="1:21">
      <c r="A28">
        <v>143003151</v>
      </c>
      <c r="B28" s="590" t="s">
        <v>99</v>
      </c>
      <c r="C28" s="31">
        <v>43252</v>
      </c>
      <c r="D28" s="4">
        <v>36</v>
      </c>
      <c r="E28" s="31">
        <f t="shared" si="4"/>
        <v>44347</v>
      </c>
      <c r="F28" s="592" t="s">
        <v>126</v>
      </c>
      <c r="G28" s="4">
        <f t="shared" si="0"/>
        <v>2830.0133333333329</v>
      </c>
      <c r="H28" s="4">
        <v>101880.47999999998</v>
      </c>
      <c r="I28" s="4">
        <f t="shared" si="1"/>
        <v>2830.0133333333329</v>
      </c>
      <c r="J28" s="4">
        <f t="shared" si="5"/>
        <v>2830.0133333333329</v>
      </c>
      <c r="K28" s="4">
        <f t="shared" si="5"/>
        <v>2830.0133333333329</v>
      </c>
      <c r="L28" s="4">
        <f t="shared" si="5"/>
        <v>2830.0133333333329</v>
      </c>
      <c r="M28" s="4">
        <f t="shared" si="5"/>
        <v>2830.0133333333329</v>
      </c>
      <c r="N28" s="4">
        <f t="shared" si="5"/>
        <v>2830.0133333333329</v>
      </c>
      <c r="O28" s="4">
        <f t="shared" si="5"/>
        <v>2830.0133333333329</v>
      </c>
      <c r="P28" s="4">
        <f t="shared" si="5"/>
        <v>2830.0133333333329</v>
      </c>
      <c r="Q28" s="4">
        <f t="shared" si="5"/>
        <v>2830.0133333333329</v>
      </c>
      <c r="R28" s="4">
        <f t="shared" si="5"/>
        <v>2830.0133333333329</v>
      </c>
      <c r="S28" s="4">
        <f t="shared" si="5"/>
        <v>2830.0133333333329</v>
      </c>
      <c r="T28" s="4">
        <f t="shared" si="5"/>
        <v>2830.0133333333329</v>
      </c>
      <c r="U28" s="4">
        <f t="shared" si="3"/>
        <v>33960.159999999996</v>
      </c>
    </row>
    <row r="29" spans="1:21">
      <c r="A29">
        <v>143002447</v>
      </c>
      <c r="B29" t="s">
        <v>98</v>
      </c>
      <c r="C29" s="31">
        <v>42817</v>
      </c>
      <c r="D29" s="4">
        <v>36</v>
      </c>
      <c r="E29" s="31">
        <f t="shared" si="4"/>
        <v>43921</v>
      </c>
      <c r="F29" s="592" t="s">
        <v>121</v>
      </c>
      <c r="G29" s="4">
        <f t="shared" si="0"/>
        <v>0</v>
      </c>
      <c r="H29" s="4">
        <v>0</v>
      </c>
      <c r="I29" s="4">
        <f t="shared" si="1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4">
        <f t="shared" si="5"/>
        <v>0</v>
      </c>
      <c r="Q29" s="4">
        <f t="shared" si="5"/>
        <v>0</v>
      </c>
      <c r="R29" s="4">
        <f t="shared" si="5"/>
        <v>0</v>
      </c>
      <c r="S29" s="4">
        <f t="shared" si="5"/>
        <v>0</v>
      </c>
      <c r="T29" s="4">
        <f t="shared" si="5"/>
        <v>0</v>
      </c>
      <c r="U29" s="4">
        <f t="shared" si="3"/>
        <v>0</v>
      </c>
    </row>
    <row r="30" spans="1:21">
      <c r="A30">
        <v>143004361</v>
      </c>
      <c r="B30" t="s">
        <v>97</v>
      </c>
      <c r="C30" s="31">
        <v>43455</v>
      </c>
      <c r="D30" s="4">
        <v>36</v>
      </c>
      <c r="E30" s="31">
        <f t="shared" si="4"/>
        <v>44561</v>
      </c>
      <c r="F30" s="31"/>
      <c r="G30" s="4">
        <f t="shared" si="0"/>
        <v>15830.947500000002</v>
      </c>
      <c r="H30" s="4">
        <v>569914.1100000001</v>
      </c>
      <c r="I30" s="4">
        <f t="shared" si="1"/>
        <v>15830.947500000002</v>
      </c>
      <c r="J30" s="4">
        <f t="shared" si="5"/>
        <v>15830.947500000002</v>
      </c>
      <c r="K30" s="4">
        <f t="shared" si="5"/>
        <v>15830.947500000002</v>
      </c>
      <c r="L30" s="4">
        <f t="shared" si="5"/>
        <v>15830.947500000002</v>
      </c>
      <c r="M30" s="4">
        <f t="shared" si="5"/>
        <v>15830.947500000002</v>
      </c>
      <c r="N30" s="4">
        <f t="shared" si="5"/>
        <v>15830.947500000002</v>
      </c>
      <c r="O30" s="4">
        <f t="shared" si="5"/>
        <v>15830.947500000002</v>
      </c>
      <c r="P30" s="4">
        <f t="shared" si="5"/>
        <v>15830.947500000002</v>
      </c>
      <c r="Q30" s="4">
        <f t="shared" si="5"/>
        <v>15830.947500000002</v>
      </c>
      <c r="R30" s="4">
        <f t="shared" si="5"/>
        <v>15830.947500000002</v>
      </c>
      <c r="S30" s="4">
        <f t="shared" si="5"/>
        <v>15830.947500000002</v>
      </c>
      <c r="T30" s="4">
        <f t="shared" si="5"/>
        <v>15830.947500000002</v>
      </c>
      <c r="U30" s="4">
        <f t="shared" si="3"/>
        <v>189971.37000000008</v>
      </c>
    </row>
    <row r="31" spans="1:21">
      <c r="A31">
        <v>143002427</v>
      </c>
      <c r="B31" t="s">
        <v>96</v>
      </c>
      <c r="C31" s="31">
        <v>42746</v>
      </c>
      <c r="D31" s="4">
        <v>36</v>
      </c>
      <c r="E31" s="31">
        <f t="shared" si="4"/>
        <v>43830</v>
      </c>
      <c r="F31" s="592" t="s">
        <v>121</v>
      </c>
      <c r="G31" s="4">
        <f t="shared" si="0"/>
        <v>0</v>
      </c>
      <c r="H31" s="4">
        <v>0</v>
      </c>
      <c r="I31" s="4">
        <f t="shared" si="1"/>
        <v>0</v>
      </c>
      <c r="J31" s="4">
        <f t="shared" si="5"/>
        <v>0</v>
      </c>
      <c r="K31" s="4">
        <f t="shared" si="5"/>
        <v>0</v>
      </c>
      <c r="L31" s="4">
        <f t="shared" si="5"/>
        <v>0</v>
      </c>
      <c r="M31" s="4">
        <f t="shared" si="5"/>
        <v>0</v>
      </c>
      <c r="N31" s="4">
        <f t="shared" si="5"/>
        <v>0</v>
      </c>
      <c r="O31" s="4">
        <f t="shared" si="5"/>
        <v>0</v>
      </c>
      <c r="P31" s="4">
        <f t="shared" si="5"/>
        <v>0</v>
      </c>
      <c r="Q31" s="4">
        <f t="shared" si="5"/>
        <v>0</v>
      </c>
      <c r="R31" s="4">
        <f t="shared" si="5"/>
        <v>0</v>
      </c>
      <c r="S31" s="4">
        <f t="shared" si="5"/>
        <v>0</v>
      </c>
      <c r="T31" s="4">
        <f t="shared" si="5"/>
        <v>0</v>
      </c>
      <c r="U31" s="4">
        <f t="shared" si="3"/>
        <v>0</v>
      </c>
    </row>
    <row r="32" spans="1:21">
      <c r="A32">
        <v>143002515</v>
      </c>
      <c r="B32" t="s">
        <v>95</v>
      </c>
      <c r="C32" s="31">
        <v>42746</v>
      </c>
      <c r="D32" s="4">
        <v>36</v>
      </c>
      <c r="E32" s="31">
        <f t="shared" si="4"/>
        <v>43830</v>
      </c>
      <c r="F32" s="592" t="s">
        <v>121</v>
      </c>
      <c r="G32" s="4">
        <f t="shared" si="0"/>
        <v>0</v>
      </c>
      <c r="H32" s="4">
        <v>0</v>
      </c>
      <c r="I32" s="4">
        <f t="shared" si="1"/>
        <v>0</v>
      </c>
      <c r="J32" s="4">
        <f t="shared" si="5"/>
        <v>0</v>
      </c>
      <c r="K32" s="4">
        <f t="shared" si="5"/>
        <v>0</v>
      </c>
      <c r="L32" s="4">
        <f t="shared" si="5"/>
        <v>0</v>
      </c>
      <c r="M32" s="4">
        <f t="shared" si="5"/>
        <v>0</v>
      </c>
      <c r="N32" s="4">
        <f t="shared" si="5"/>
        <v>0</v>
      </c>
      <c r="O32" s="4">
        <f t="shared" si="5"/>
        <v>0</v>
      </c>
      <c r="P32" s="4">
        <f t="shared" si="5"/>
        <v>0</v>
      </c>
      <c r="Q32" s="4">
        <f t="shared" si="5"/>
        <v>0</v>
      </c>
      <c r="R32" s="4">
        <f t="shared" si="5"/>
        <v>0</v>
      </c>
      <c r="S32" s="4">
        <f t="shared" si="5"/>
        <v>0</v>
      </c>
      <c r="T32" s="4">
        <f t="shared" si="5"/>
        <v>0</v>
      </c>
      <c r="U32" s="4">
        <f t="shared" si="3"/>
        <v>0</v>
      </c>
    </row>
    <row r="33" spans="1:21">
      <c r="A33">
        <v>143003501</v>
      </c>
      <c r="B33" t="s">
        <v>84</v>
      </c>
      <c r="C33" s="31">
        <v>43437</v>
      </c>
      <c r="D33" s="4">
        <v>36</v>
      </c>
      <c r="E33" s="31">
        <f t="shared" si="4"/>
        <v>44530</v>
      </c>
      <c r="F33" s="31"/>
      <c r="G33" s="4">
        <f t="shared" si="0"/>
        <v>11890.532777777778</v>
      </c>
      <c r="H33" s="4">
        <v>428059.18</v>
      </c>
      <c r="I33" s="4">
        <f t="shared" si="1"/>
        <v>11890.532777777778</v>
      </c>
      <c r="J33" s="4">
        <f t="shared" si="5"/>
        <v>11890.532777777778</v>
      </c>
      <c r="K33" s="4">
        <f t="shared" si="5"/>
        <v>11890.532777777778</v>
      </c>
      <c r="L33" s="4">
        <f t="shared" si="5"/>
        <v>11890.532777777778</v>
      </c>
      <c r="M33" s="4">
        <f t="shared" si="5"/>
        <v>11890.532777777778</v>
      </c>
      <c r="N33" s="4">
        <f t="shared" si="5"/>
        <v>11890.532777777778</v>
      </c>
      <c r="O33" s="4">
        <f t="shared" si="5"/>
        <v>11890.532777777778</v>
      </c>
      <c r="P33" s="4">
        <f t="shared" si="5"/>
        <v>11890.532777777778</v>
      </c>
      <c r="Q33" s="4">
        <f t="shared" si="5"/>
        <v>11890.532777777778</v>
      </c>
      <c r="R33" s="4">
        <f t="shared" si="5"/>
        <v>11890.532777777778</v>
      </c>
      <c r="S33" s="4">
        <f t="shared" si="5"/>
        <v>11890.532777777778</v>
      </c>
      <c r="T33" s="4">
        <f t="shared" si="5"/>
        <v>11890.532777777778</v>
      </c>
      <c r="U33" s="4">
        <f t="shared" si="3"/>
        <v>142686.39333333337</v>
      </c>
    </row>
    <row r="34" spans="1:21">
      <c r="A34">
        <v>143003143</v>
      </c>
      <c r="B34" t="s">
        <v>89</v>
      </c>
      <c r="C34" s="31">
        <v>43384</v>
      </c>
      <c r="D34" s="4">
        <v>120</v>
      </c>
      <c r="E34" s="31">
        <f t="shared" si="4"/>
        <v>46996</v>
      </c>
      <c r="F34" s="31"/>
      <c r="G34" s="4">
        <f t="shared" si="0"/>
        <v>2977.1914999999999</v>
      </c>
      <c r="H34" s="4">
        <v>357262.98</v>
      </c>
      <c r="I34" s="4">
        <f t="shared" si="1"/>
        <v>2977.1914999999999</v>
      </c>
      <c r="J34" s="4">
        <f t="shared" si="5"/>
        <v>2977.1914999999999</v>
      </c>
      <c r="K34" s="4">
        <f t="shared" si="5"/>
        <v>2977.1914999999999</v>
      </c>
      <c r="L34" s="4">
        <f t="shared" si="5"/>
        <v>2977.1914999999999</v>
      </c>
      <c r="M34" s="4">
        <f t="shared" si="5"/>
        <v>2977.1914999999999</v>
      </c>
      <c r="N34" s="4">
        <f t="shared" si="5"/>
        <v>2977.1914999999999</v>
      </c>
      <c r="O34" s="4">
        <f t="shared" si="5"/>
        <v>2977.1914999999999</v>
      </c>
      <c r="P34" s="4">
        <f t="shared" si="5"/>
        <v>2977.1914999999999</v>
      </c>
      <c r="Q34" s="4">
        <f t="shared" si="5"/>
        <v>2977.1914999999999</v>
      </c>
      <c r="R34" s="4">
        <f t="shared" si="5"/>
        <v>2977.1914999999999</v>
      </c>
      <c r="S34" s="4">
        <f t="shared" si="5"/>
        <v>2977.1914999999999</v>
      </c>
      <c r="T34" s="4">
        <f t="shared" si="5"/>
        <v>2977.1914999999999</v>
      </c>
      <c r="U34" s="4">
        <f t="shared" si="3"/>
        <v>35726.298000000003</v>
      </c>
    </row>
    <row r="35" spans="1:21">
      <c r="A35">
        <v>143002540</v>
      </c>
      <c r="B35" t="s">
        <v>94</v>
      </c>
      <c r="C35" s="31">
        <v>43098</v>
      </c>
      <c r="D35" s="4">
        <v>60</v>
      </c>
      <c r="E35" s="31">
        <f t="shared" si="4"/>
        <v>44926</v>
      </c>
      <c r="F35" s="592" t="s">
        <v>121</v>
      </c>
      <c r="G35" s="4">
        <f t="shared" si="0"/>
        <v>0</v>
      </c>
      <c r="H35" s="4">
        <v>0</v>
      </c>
      <c r="I35" s="4">
        <f t="shared" si="1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0</v>
      </c>
      <c r="O35" s="4">
        <f t="shared" si="5"/>
        <v>0</v>
      </c>
      <c r="P35" s="4">
        <f t="shared" si="5"/>
        <v>0</v>
      </c>
      <c r="Q35" s="4">
        <f t="shared" si="5"/>
        <v>0</v>
      </c>
      <c r="R35" s="4">
        <f t="shared" si="5"/>
        <v>0</v>
      </c>
      <c r="S35" s="4">
        <f t="shared" si="5"/>
        <v>0</v>
      </c>
      <c r="T35" s="4">
        <f t="shared" si="5"/>
        <v>0</v>
      </c>
      <c r="U35" s="4">
        <f t="shared" si="3"/>
        <v>0</v>
      </c>
    </row>
    <row r="36" spans="1:21">
      <c r="A36">
        <v>143003948</v>
      </c>
      <c r="B36" s="590" t="s">
        <v>49</v>
      </c>
      <c r="C36" s="31">
        <v>43278</v>
      </c>
      <c r="D36" s="4">
        <v>36</v>
      </c>
      <c r="E36" s="31">
        <f t="shared" si="4"/>
        <v>44377</v>
      </c>
      <c r="F36" s="592" t="s">
        <v>127</v>
      </c>
      <c r="G36" s="4">
        <f t="shared" si="0"/>
        <v>729.00083333333328</v>
      </c>
      <c r="H36" s="4">
        <v>26244.03</v>
      </c>
      <c r="I36" s="4">
        <f t="shared" si="1"/>
        <v>729.00083333333328</v>
      </c>
      <c r="J36" s="4">
        <f t="shared" ref="J36:T45" si="6">IF(J$3&lt;$E36,I36,0)</f>
        <v>729.00083333333328</v>
      </c>
      <c r="K36" s="4">
        <f t="shared" si="6"/>
        <v>729.00083333333328</v>
      </c>
      <c r="L36" s="4">
        <f t="shared" si="6"/>
        <v>729.00083333333328</v>
      </c>
      <c r="M36" s="4">
        <f t="shared" si="6"/>
        <v>729.00083333333328</v>
      </c>
      <c r="N36" s="4">
        <f t="shared" si="6"/>
        <v>729.00083333333328</v>
      </c>
      <c r="O36" s="4">
        <f t="shared" si="6"/>
        <v>729.00083333333328</v>
      </c>
      <c r="P36" s="4">
        <f t="shared" si="6"/>
        <v>729.00083333333328</v>
      </c>
      <c r="Q36" s="4">
        <f t="shared" si="6"/>
        <v>729.00083333333328</v>
      </c>
      <c r="R36" s="4">
        <f t="shared" si="6"/>
        <v>729.00083333333328</v>
      </c>
      <c r="S36" s="4">
        <f t="shared" si="6"/>
        <v>729.00083333333328</v>
      </c>
      <c r="T36" s="4">
        <f t="shared" si="6"/>
        <v>729.00083333333328</v>
      </c>
      <c r="U36" s="4">
        <f t="shared" si="3"/>
        <v>8748.01</v>
      </c>
    </row>
    <row r="37" spans="1:21">
      <c r="A37">
        <v>143002453</v>
      </c>
      <c r="B37" t="s">
        <v>93</v>
      </c>
      <c r="C37" s="31">
        <v>43096</v>
      </c>
      <c r="D37" s="4">
        <v>36</v>
      </c>
      <c r="E37" s="31">
        <f t="shared" si="4"/>
        <v>44196</v>
      </c>
      <c r="F37" s="592" t="s">
        <v>121</v>
      </c>
      <c r="G37" s="4">
        <f t="shared" si="0"/>
        <v>0</v>
      </c>
      <c r="H37" s="4">
        <v>0</v>
      </c>
      <c r="I37" s="4">
        <f t="shared" si="1"/>
        <v>0</v>
      </c>
      <c r="J37" s="4">
        <f t="shared" si="6"/>
        <v>0</v>
      </c>
      <c r="K37" s="4">
        <f t="shared" si="6"/>
        <v>0</v>
      </c>
      <c r="L37" s="4">
        <f t="shared" si="6"/>
        <v>0</v>
      </c>
      <c r="M37" s="4">
        <f t="shared" si="6"/>
        <v>0</v>
      </c>
      <c r="N37" s="4">
        <f t="shared" si="6"/>
        <v>0</v>
      </c>
      <c r="O37" s="4">
        <f t="shared" si="6"/>
        <v>0</v>
      </c>
      <c r="P37" s="4">
        <f t="shared" si="6"/>
        <v>0</v>
      </c>
      <c r="Q37" s="4">
        <f t="shared" si="6"/>
        <v>0</v>
      </c>
      <c r="R37" s="4">
        <f t="shared" si="6"/>
        <v>0</v>
      </c>
      <c r="S37" s="4">
        <f t="shared" si="6"/>
        <v>0</v>
      </c>
      <c r="T37" s="4">
        <f t="shared" si="6"/>
        <v>0</v>
      </c>
      <c r="U37" s="4">
        <f t="shared" si="3"/>
        <v>0</v>
      </c>
    </row>
    <row r="38" spans="1:21">
      <c r="A38">
        <v>143002095</v>
      </c>
      <c r="B38" t="s">
        <v>92</v>
      </c>
      <c r="C38" s="31">
        <v>43098</v>
      </c>
      <c r="D38" s="4">
        <v>60</v>
      </c>
      <c r="E38" s="31">
        <f t="shared" si="4"/>
        <v>44926</v>
      </c>
      <c r="F38" s="592" t="s">
        <v>121</v>
      </c>
      <c r="G38" s="4">
        <f t="shared" si="0"/>
        <v>0</v>
      </c>
      <c r="H38" s="4">
        <v>0</v>
      </c>
      <c r="I38" s="4">
        <f t="shared" si="1"/>
        <v>0</v>
      </c>
      <c r="J38" s="4">
        <f t="shared" si="6"/>
        <v>0</v>
      </c>
      <c r="K38" s="4">
        <f t="shared" si="6"/>
        <v>0</v>
      </c>
      <c r="L38" s="4">
        <f t="shared" si="6"/>
        <v>0</v>
      </c>
      <c r="M38" s="4">
        <f t="shared" si="6"/>
        <v>0</v>
      </c>
      <c r="N38" s="4">
        <f t="shared" si="6"/>
        <v>0</v>
      </c>
      <c r="O38" s="4">
        <f t="shared" si="6"/>
        <v>0</v>
      </c>
      <c r="P38" s="4">
        <f t="shared" si="6"/>
        <v>0</v>
      </c>
      <c r="Q38" s="4">
        <f t="shared" si="6"/>
        <v>0</v>
      </c>
      <c r="R38" s="4">
        <f t="shared" si="6"/>
        <v>0</v>
      </c>
      <c r="S38" s="4">
        <f t="shared" si="6"/>
        <v>0</v>
      </c>
      <c r="T38" s="4">
        <f t="shared" si="6"/>
        <v>0</v>
      </c>
      <c r="U38" s="4">
        <f t="shared" si="3"/>
        <v>0</v>
      </c>
    </row>
    <row r="39" spans="1:21">
      <c r="A39">
        <v>143003149</v>
      </c>
      <c r="B39" t="s">
        <v>91</v>
      </c>
      <c r="C39" s="31">
        <v>43185</v>
      </c>
      <c r="D39" s="4">
        <v>36</v>
      </c>
      <c r="E39" s="31">
        <f t="shared" si="4"/>
        <v>44286</v>
      </c>
      <c r="F39" s="592" t="s">
        <v>121</v>
      </c>
      <c r="G39" s="4">
        <f t="shared" si="0"/>
        <v>0</v>
      </c>
      <c r="H39" s="4">
        <v>0</v>
      </c>
      <c r="I39" s="4">
        <f t="shared" si="1"/>
        <v>0</v>
      </c>
      <c r="J39" s="4">
        <f t="shared" si="6"/>
        <v>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0</v>
      </c>
      <c r="O39" s="4">
        <f t="shared" si="6"/>
        <v>0</v>
      </c>
      <c r="P39" s="4">
        <f t="shared" si="6"/>
        <v>0</v>
      </c>
      <c r="Q39" s="4">
        <f t="shared" si="6"/>
        <v>0</v>
      </c>
      <c r="R39" s="4">
        <f t="shared" si="6"/>
        <v>0</v>
      </c>
      <c r="S39" s="4">
        <f t="shared" si="6"/>
        <v>0</v>
      </c>
      <c r="T39" s="4">
        <f t="shared" si="6"/>
        <v>0</v>
      </c>
      <c r="U39" s="4">
        <f t="shared" si="3"/>
        <v>0</v>
      </c>
    </row>
    <row r="40" spans="1:21">
      <c r="A40">
        <v>143003148</v>
      </c>
      <c r="B40" t="s">
        <v>90</v>
      </c>
      <c r="C40" s="31">
        <v>43185</v>
      </c>
      <c r="D40" s="4">
        <v>36</v>
      </c>
      <c r="E40" s="31">
        <f t="shared" si="4"/>
        <v>44286</v>
      </c>
      <c r="F40" s="592" t="s">
        <v>121</v>
      </c>
      <c r="G40" s="4">
        <f t="shared" si="0"/>
        <v>0</v>
      </c>
      <c r="H40" s="4">
        <v>0</v>
      </c>
      <c r="I40" s="4">
        <f t="shared" si="1"/>
        <v>0</v>
      </c>
      <c r="J40" s="4">
        <f t="shared" si="6"/>
        <v>0</v>
      </c>
      <c r="K40" s="4">
        <f t="shared" si="6"/>
        <v>0</v>
      </c>
      <c r="L40" s="4">
        <f t="shared" si="6"/>
        <v>0</v>
      </c>
      <c r="M40" s="4">
        <f t="shared" si="6"/>
        <v>0</v>
      </c>
      <c r="N40" s="4">
        <f t="shared" si="6"/>
        <v>0</v>
      </c>
      <c r="O40" s="4">
        <f t="shared" si="6"/>
        <v>0</v>
      </c>
      <c r="P40" s="4">
        <f t="shared" si="6"/>
        <v>0</v>
      </c>
      <c r="Q40" s="4">
        <f t="shared" si="6"/>
        <v>0</v>
      </c>
      <c r="R40" s="4">
        <f t="shared" si="6"/>
        <v>0</v>
      </c>
      <c r="S40" s="4">
        <f t="shared" si="6"/>
        <v>0</v>
      </c>
      <c r="T40" s="4">
        <f t="shared" si="6"/>
        <v>0</v>
      </c>
      <c r="U40" s="4">
        <f t="shared" si="3"/>
        <v>0</v>
      </c>
    </row>
    <row r="41" spans="1:21">
      <c r="A41">
        <v>143003708</v>
      </c>
      <c r="B41" t="s">
        <v>89</v>
      </c>
      <c r="C41" s="31">
        <v>43384</v>
      </c>
      <c r="D41" s="4">
        <v>120</v>
      </c>
      <c r="E41" s="31">
        <f t="shared" si="4"/>
        <v>46996</v>
      </c>
      <c r="F41" s="31"/>
      <c r="G41" s="4">
        <f t="shared" si="0"/>
        <v>379.13475</v>
      </c>
      <c r="H41" s="4">
        <v>45496.17</v>
      </c>
      <c r="I41" s="4">
        <f t="shared" si="1"/>
        <v>379.13475</v>
      </c>
      <c r="J41" s="4">
        <f t="shared" si="6"/>
        <v>379.13475</v>
      </c>
      <c r="K41" s="4">
        <f t="shared" si="6"/>
        <v>379.13475</v>
      </c>
      <c r="L41" s="4">
        <f t="shared" si="6"/>
        <v>379.13475</v>
      </c>
      <c r="M41" s="4">
        <f t="shared" si="6"/>
        <v>379.13475</v>
      </c>
      <c r="N41" s="4">
        <f t="shared" si="6"/>
        <v>379.13475</v>
      </c>
      <c r="O41" s="4">
        <f t="shared" si="6"/>
        <v>379.13475</v>
      </c>
      <c r="P41" s="4">
        <f t="shared" si="6"/>
        <v>379.13475</v>
      </c>
      <c r="Q41" s="4">
        <f t="shared" si="6"/>
        <v>379.13475</v>
      </c>
      <c r="R41" s="4">
        <f t="shared" si="6"/>
        <v>379.13475</v>
      </c>
      <c r="S41" s="4">
        <f t="shared" si="6"/>
        <v>379.13475</v>
      </c>
      <c r="T41" s="4">
        <f t="shared" si="6"/>
        <v>379.13475</v>
      </c>
      <c r="U41" s="4">
        <f t="shared" si="3"/>
        <v>4549.6170000000011</v>
      </c>
    </row>
    <row r="42" spans="1:21">
      <c r="A42">
        <v>143002440</v>
      </c>
      <c r="B42" t="s">
        <v>88</v>
      </c>
      <c r="C42" s="31">
        <v>42895</v>
      </c>
      <c r="D42" s="4">
        <v>36</v>
      </c>
      <c r="E42" s="31">
        <f t="shared" si="4"/>
        <v>43982</v>
      </c>
      <c r="F42" s="592" t="s">
        <v>121</v>
      </c>
      <c r="G42" s="4">
        <f t="shared" si="0"/>
        <v>0</v>
      </c>
      <c r="H42" s="4">
        <v>0</v>
      </c>
      <c r="I42" s="4">
        <f t="shared" si="1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  <c r="M42" s="4">
        <f t="shared" si="6"/>
        <v>0</v>
      </c>
      <c r="N42" s="4">
        <f t="shared" si="6"/>
        <v>0</v>
      </c>
      <c r="O42" s="4">
        <f t="shared" si="6"/>
        <v>0</v>
      </c>
      <c r="P42" s="4">
        <f t="shared" si="6"/>
        <v>0</v>
      </c>
      <c r="Q42" s="4">
        <f t="shared" si="6"/>
        <v>0</v>
      </c>
      <c r="R42" s="4">
        <f t="shared" si="6"/>
        <v>0</v>
      </c>
      <c r="S42" s="4">
        <f t="shared" si="6"/>
        <v>0</v>
      </c>
      <c r="T42" s="4">
        <f t="shared" si="6"/>
        <v>0</v>
      </c>
      <c r="U42" s="4">
        <f t="shared" si="3"/>
        <v>0</v>
      </c>
    </row>
    <row r="43" spans="1:21">
      <c r="A43">
        <v>143002058</v>
      </c>
      <c r="B43" t="s">
        <v>87</v>
      </c>
      <c r="C43" s="31">
        <v>42522</v>
      </c>
      <c r="D43" s="4">
        <v>36</v>
      </c>
      <c r="E43" s="31">
        <f t="shared" si="4"/>
        <v>43616</v>
      </c>
      <c r="F43" s="592" t="s">
        <v>121</v>
      </c>
      <c r="G43" s="4">
        <f t="shared" si="0"/>
        <v>0</v>
      </c>
      <c r="H43" s="4">
        <v>0</v>
      </c>
      <c r="I43" s="4">
        <f t="shared" si="1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  <c r="O43" s="4">
        <f t="shared" si="6"/>
        <v>0</v>
      </c>
      <c r="P43" s="4">
        <f t="shared" si="6"/>
        <v>0</v>
      </c>
      <c r="Q43" s="4">
        <f t="shared" si="6"/>
        <v>0</v>
      </c>
      <c r="R43" s="4">
        <f t="shared" si="6"/>
        <v>0</v>
      </c>
      <c r="S43" s="4">
        <f t="shared" si="6"/>
        <v>0</v>
      </c>
      <c r="T43" s="4">
        <f t="shared" si="6"/>
        <v>0</v>
      </c>
      <c r="U43" s="4">
        <f t="shared" si="3"/>
        <v>0</v>
      </c>
    </row>
    <row r="44" spans="1:21">
      <c r="A44">
        <v>143002865</v>
      </c>
      <c r="B44" t="s">
        <v>76</v>
      </c>
      <c r="C44" s="31">
        <v>43066</v>
      </c>
      <c r="D44" s="4">
        <v>240</v>
      </c>
      <c r="E44" s="31">
        <f t="shared" si="4"/>
        <v>50283</v>
      </c>
      <c r="F44" s="31"/>
      <c r="G44" s="4">
        <f t="shared" si="0"/>
        <v>31.991041666666668</v>
      </c>
      <c r="H44" s="4">
        <v>7677.85</v>
      </c>
      <c r="I44" s="4">
        <f t="shared" si="1"/>
        <v>31.991041666666668</v>
      </c>
      <c r="J44" s="4">
        <f t="shared" si="6"/>
        <v>31.991041666666668</v>
      </c>
      <c r="K44" s="4">
        <f t="shared" si="6"/>
        <v>31.991041666666668</v>
      </c>
      <c r="L44" s="4">
        <f t="shared" si="6"/>
        <v>31.991041666666668</v>
      </c>
      <c r="M44" s="4">
        <f t="shared" si="6"/>
        <v>31.991041666666668</v>
      </c>
      <c r="N44" s="4">
        <f t="shared" si="6"/>
        <v>31.991041666666668</v>
      </c>
      <c r="O44" s="4">
        <f t="shared" si="6"/>
        <v>31.991041666666668</v>
      </c>
      <c r="P44" s="4">
        <f t="shared" si="6"/>
        <v>31.991041666666668</v>
      </c>
      <c r="Q44" s="4">
        <f t="shared" si="6"/>
        <v>31.991041666666668</v>
      </c>
      <c r="R44" s="4">
        <f t="shared" si="6"/>
        <v>31.991041666666668</v>
      </c>
      <c r="S44" s="4">
        <f t="shared" si="6"/>
        <v>31.991041666666668</v>
      </c>
      <c r="T44" s="4">
        <f t="shared" si="6"/>
        <v>31.991041666666668</v>
      </c>
      <c r="U44" s="4">
        <f t="shared" si="3"/>
        <v>383.89249999999998</v>
      </c>
    </row>
    <row r="45" spans="1:21">
      <c r="A45" s="1">
        <v>143002434</v>
      </c>
      <c r="B45" t="s">
        <v>86</v>
      </c>
      <c r="C45" s="593">
        <v>43098</v>
      </c>
      <c r="D45" s="4">
        <v>60</v>
      </c>
      <c r="E45" s="31">
        <f t="shared" si="4"/>
        <v>44926</v>
      </c>
      <c r="F45" s="592" t="s">
        <v>121</v>
      </c>
      <c r="G45" s="4">
        <f t="shared" si="0"/>
        <v>0</v>
      </c>
      <c r="H45" s="4">
        <v>0</v>
      </c>
      <c r="I45" s="4">
        <f t="shared" si="1"/>
        <v>0</v>
      </c>
      <c r="J45" s="4">
        <f t="shared" si="6"/>
        <v>0</v>
      </c>
      <c r="K45" s="4">
        <f t="shared" si="6"/>
        <v>0</v>
      </c>
      <c r="L45" s="4">
        <f t="shared" si="6"/>
        <v>0</v>
      </c>
      <c r="M45" s="4">
        <f t="shared" si="6"/>
        <v>0</v>
      </c>
      <c r="N45" s="4">
        <f t="shared" si="6"/>
        <v>0</v>
      </c>
      <c r="O45" s="4">
        <f t="shared" si="6"/>
        <v>0</v>
      </c>
      <c r="P45" s="4">
        <f t="shared" si="6"/>
        <v>0</v>
      </c>
      <c r="Q45" s="4">
        <f t="shared" si="6"/>
        <v>0</v>
      </c>
      <c r="R45" s="4">
        <f t="shared" si="6"/>
        <v>0</v>
      </c>
      <c r="S45" s="4">
        <f t="shared" si="6"/>
        <v>0</v>
      </c>
      <c r="T45" s="4">
        <f t="shared" si="6"/>
        <v>0</v>
      </c>
      <c r="U45" s="4">
        <f t="shared" si="3"/>
        <v>0</v>
      </c>
    </row>
    <row r="46" spans="1:21">
      <c r="A46" s="1">
        <v>143004551</v>
      </c>
      <c r="B46" t="s">
        <v>60</v>
      </c>
      <c r="C46" s="593">
        <v>43522</v>
      </c>
      <c r="D46" s="4">
        <v>26.5</v>
      </c>
      <c r="E46" s="31">
        <f t="shared" si="4"/>
        <v>44347</v>
      </c>
      <c r="F46" s="31"/>
      <c r="G46" s="4">
        <f t="shared" si="0"/>
        <v>25778.570943396226</v>
      </c>
      <c r="H46" s="4">
        <v>683132.13</v>
      </c>
      <c r="I46" s="4">
        <f t="shared" si="1"/>
        <v>25778.570943396226</v>
      </c>
      <c r="J46" s="4">
        <f t="shared" si="1"/>
        <v>25778.570943396226</v>
      </c>
      <c r="K46" s="4">
        <f t="shared" si="1"/>
        <v>25778.570943396226</v>
      </c>
      <c r="L46" s="4">
        <f t="shared" si="1"/>
        <v>25778.570943396226</v>
      </c>
      <c r="M46" s="4">
        <f t="shared" si="1"/>
        <v>25778.570943396226</v>
      </c>
      <c r="N46" s="4">
        <f t="shared" si="1"/>
        <v>25778.570943396226</v>
      </c>
      <c r="O46" s="4">
        <f t="shared" si="1"/>
        <v>25778.570943396226</v>
      </c>
      <c r="P46" s="4">
        <f t="shared" si="1"/>
        <v>25778.570943396226</v>
      </c>
      <c r="Q46" s="4">
        <f t="shared" si="1"/>
        <v>25778.570943396226</v>
      </c>
      <c r="R46" s="4">
        <f t="shared" si="1"/>
        <v>25778.570943396226</v>
      </c>
      <c r="S46" s="4">
        <f t="shared" si="1"/>
        <v>25778.570943396226</v>
      </c>
      <c r="T46" s="4">
        <f t="shared" si="1"/>
        <v>25778.570943396226</v>
      </c>
      <c r="U46" s="4">
        <f t="shared" si="3"/>
        <v>309342.85132075468</v>
      </c>
    </row>
    <row r="47" spans="1:21">
      <c r="A47" s="1">
        <v>143004663</v>
      </c>
      <c r="B47" t="s">
        <v>55</v>
      </c>
      <c r="C47" s="593">
        <v>43522</v>
      </c>
      <c r="D47" s="4">
        <v>36</v>
      </c>
      <c r="E47" s="31">
        <f t="shared" si="4"/>
        <v>44620</v>
      </c>
      <c r="F47" s="31"/>
      <c r="G47" s="4">
        <f t="shared" si="0"/>
        <v>133593.79416666666</v>
      </c>
      <c r="H47" s="4">
        <v>4809376.59</v>
      </c>
      <c r="I47" s="4">
        <f t="shared" si="1"/>
        <v>133593.79416666666</v>
      </c>
      <c r="J47" s="4">
        <f t="shared" si="1"/>
        <v>133593.79416666666</v>
      </c>
      <c r="K47" s="4">
        <f t="shared" si="1"/>
        <v>133593.79416666666</v>
      </c>
      <c r="L47" s="4">
        <f t="shared" si="1"/>
        <v>133593.79416666666</v>
      </c>
      <c r="M47" s="4">
        <f t="shared" si="1"/>
        <v>133593.79416666666</v>
      </c>
      <c r="N47" s="4">
        <f t="shared" si="1"/>
        <v>133593.79416666666</v>
      </c>
      <c r="O47" s="4">
        <f t="shared" si="1"/>
        <v>133593.79416666666</v>
      </c>
      <c r="P47" s="4">
        <f t="shared" si="1"/>
        <v>133593.79416666666</v>
      </c>
      <c r="Q47" s="4">
        <f t="shared" si="1"/>
        <v>133593.79416666666</v>
      </c>
      <c r="R47" s="4">
        <f t="shared" si="1"/>
        <v>133593.79416666666</v>
      </c>
      <c r="S47" s="4">
        <f t="shared" si="1"/>
        <v>133593.79416666666</v>
      </c>
      <c r="T47" s="4">
        <f t="shared" si="1"/>
        <v>133593.79416666666</v>
      </c>
      <c r="U47" s="4">
        <f t="shared" si="3"/>
        <v>1603125.53</v>
      </c>
    </row>
    <row r="48" spans="1:21">
      <c r="A48" s="1">
        <v>143004787</v>
      </c>
      <c r="B48" t="s">
        <v>83</v>
      </c>
      <c r="C48" s="593">
        <v>43585</v>
      </c>
      <c r="D48" s="4">
        <v>36</v>
      </c>
      <c r="E48" s="31">
        <f t="shared" si="4"/>
        <v>44681</v>
      </c>
      <c r="F48" s="31"/>
      <c r="G48" s="4">
        <f t="shared" si="0"/>
        <v>24055.555555555555</v>
      </c>
      <c r="H48" s="4">
        <v>866000</v>
      </c>
      <c r="I48" s="4">
        <f t="shared" si="1"/>
        <v>24055.555555555555</v>
      </c>
      <c r="J48" s="4">
        <f t="shared" si="1"/>
        <v>24055.555555555555</v>
      </c>
      <c r="K48" s="4">
        <f t="shared" si="1"/>
        <v>24055.555555555555</v>
      </c>
      <c r="L48" s="4">
        <f t="shared" si="1"/>
        <v>24055.555555555555</v>
      </c>
      <c r="M48" s="4">
        <f t="shared" si="1"/>
        <v>24055.555555555555</v>
      </c>
      <c r="N48" s="4">
        <f t="shared" si="1"/>
        <v>24055.555555555555</v>
      </c>
      <c r="O48" s="4">
        <f t="shared" si="1"/>
        <v>24055.555555555555</v>
      </c>
      <c r="P48" s="4">
        <f t="shared" si="1"/>
        <v>24055.555555555555</v>
      </c>
      <c r="Q48" s="4">
        <f t="shared" si="1"/>
        <v>24055.555555555555</v>
      </c>
      <c r="R48" s="4">
        <f t="shared" si="1"/>
        <v>24055.555555555555</v>
      </c>
      <c r="S48" s="4">
        <f t="shared" si="1"/>
        <v>24055.555555555555</v>
      </c>
      <c r="T48" s="4">
        <f t="shared" si="1"/>
        <v>24055.555555555555</v>
      </c>
      <c r="U48" s="4">
        <f t="shared" si="3"/>
        <v>288666.66666666669</v>
      </c>
    </row>
    <row r="49" spans="1:21">
      <c r="A49" s="1">
        <v>143002683</v>
      </c>
      <c r="B49" t="s">
        <v>48</v>
      </c>
      <c r="C49" s="593">
        <v>43552</v>
      </c>
      <c r="D49" s="4">
        <v>36</v>
      </c>
      <c r="E49" s="31">
        <f t="shared" si="4"/>
        <v>44651</v>
      </c>
      <c r="F49" s="31"/>
      <c r="G49" s="4">
        <f t="shared" si="0"/>
        <v>362204.32055555552</v>
      </c>
      <c r="H49" s="4">
        <v>13039355.539999999</v>
      </c>
      <c r="I49" s="4">
        <f t="shared" si="1"/>
        <v>362204.32055555552</v>
      </c>
      <c r="J49" s="4">
        <f t="shared" si="1"/>
        <v>362204.32055555552</v>
      </c>
      <c r="K49" s="4">
        <f t="shared" si="1"/>
        <v>362204.32055555552</v>
      </c>
      <c r="L49" s="4">
        <f t="shared" si="1"/>
        <v>362204.32055555552</v>
      </c>
      <c r="M49" s="4">
        <f t="shared" si="1"/>
        <v>362204.32055555552</v>
      </c>
      <c r="N49" s="4">
        <f t="shared" si="1"/>
        <v>362204.32055555552</v>
      </c>
      <c r="O49" s="4">
        <f t="shared" si="1"/>
        <v>362204.32055555552</v>
      </c>
      <c r="P49" s="4">
        <f t="shared" si="1"/>
        <v>362204.32055555552</v>
      </c>
      <c r="Q49" s="4">
        <f t="shared" si="1"/>
        <v>362204.32055555552</v>
      </c>
      <c r="R49" s="4">
        <f t="shared" si="1"/>
        <v>362204.32055555552</v>
      </c>
      <c r="S49" s="4">
        <f t="shared" si="1"/>
        <v>362204.32055555552</v>
      </c>
      <c r="T49" s="4">
        <f t="shared" si="1"/>
        <v>362204.32055555552</v>
      </c>
      <c r="U49" s="4">
        <f t="shared" si="3"/>
        <v>4346451.8466666667</v>
      </c>
    </row>
    <row r="50" spans="1:21">
      <c r="A50" s="1">
        <v>143004552</v>
      </c>
      <c r="B50" t="s">
        <v>45</v>
      </c>
      <c r="C50" s="593">
        <v>43500</v>
      </c>
      <c r="D50" s="4">
        <v>60</v>
      </c>
      <c r="E50" s="31">
        <f t="shared" si="4"/>
        <v>45322</v>
      </c>
      <c r="F50" s="31"/>
      <c r="G50" s="4">
        <f t="shared" si="0"/>
        <v>1322.5325</v>
      </c>
      <c r="H50" s="4">
        <v>79351.95</v>
      </c>
      <c r="I50" s="4">
        <f t="shared" si="1"/>
        <v>1322.5325</v>
      </c>
      <c r="J50" s="4">
        <f t="shared" si="1"/>
        <v>1322.5325</v>
      </c>
      <c r="K50" s="4">
        <f t="shared" si="1"/>
        <v>1322.5325</v>
      </c>
      <c r="L50" s="4">
        <f t="shared" si="1"/>
        <v>1322.5325</v>
      </c>
      <c r="M50" s="4">
        <f t="shared" si="1"/>
        <v>1322.5325</v>
      </c>
      <c r="N50" s="4">
        <f t="shared" si="1"/>
        <v>1322.5325</v>
      </c>
      <c r="O50" s="4">
        <f t="shared" si="1"/>
        <v>1322.5325</v>
      </c>
      <c r="P50" s="4">
        <f t="shared" si="1"/>
        <v>1322.5325</v>
      </c>
      <c r="Q50" s="4">
        <f t="shared" si="1"/>
        <v>1322.5325</v>
      </c>
      <c r="R50" s="4">
        <f t="shared" si="1"/>
        <v>1322.5325</v>
      </c>
      <c r="S50" s="4">
        <f t="shared" si="1"/>
        <v>1322.5325</v>
      </c>
      <c r="T50" s="4">
        <f t="shared" si="1"/>
        <v>1322.5325</v>
      </c>
      <c r="U50" s="4">
        <f t="shared" si="3"/>
        <v>15870.389999999998</v>
      </c>
    </row>
    <row r="51" spans="1:21">
      <c r="A51" s="1">
        <v>143004584</v>
      </c>
      <c r="B51" t="s">
        <v>42</v>
      </c>
      <c r="C51" s="593">
        <v>43500</v>
      </c>
      <c r="D51" s="4">
        <v>122.95081967213113</v>
      </c>
      <c r="E51" s="31">
        <f t="shared" si="4"/>
        <v>47208</v>
      </c>
      <c r="F51" s="31"/>
      <c r="G51" s="4">
        <f t="shared" si="0"/>
        <v>95524.75137066668</v>
      </c>
      <c r="H51" s="4">
        <v>11744846.48</v>
      </c>
      <c r="I51" s="4">
        <f t="shared" si="1"/>
        <v>95524.75137066668</v>
      </c>
      <c r="J51" s="4">
        <f t="shared" si="1"/>
        <v>95524.75137066668</v>
      </c>
      <c r="K51" s="4">
        <f t="shared" si="1"/>
        <v>95524.75137066668</v>
      </c>
      <c r="L51" s="4">
        <f t="shared" si="1"/>
        <v>95524.75137066668</v>
      </c>
      <c r="M51" s="4">
        <f t="shared" si="1"/>
        <v>95524.75137066668</v>
      </c>
      <c r="N51" s="4">
        <f t="shared" si="1"/>
        <v>95524.75137066668</v>
      </c>
      <c r="O51" s="4">
        <f t="shared" si="1"/>
        <v>95524.75137066668</v>
      </c>
      <c r="P51" s="4">
        <f t="shared" si="1"/>
        <v>95524.75137066668</v>
      </c>
      <c r="Q51" s="4">
        <f t="shared" si="1"/>
        <v>95524.75137066668</v>
      </c>
      <c r="R51" s="4">
        <f t="shared" si="1"/>
        <v>95524.75137066668</v>
      </c>
      <c r="S51" s="4">
        <f t="shared" si="1"/>
        <v>95524.75137066668</v>
      </c>
      <c r="T51" s="4">
        <f t="shared" si="1"/>
        <v>95524.75137066668</v>
      </c>
      <c r="U51" s="4">
        <f t="shared" si="3"/>
        <v>1146297.0164480002</v>
      </c>
    </row>
    <row r="52" spans="1:21">
      <c r="A52" s="1">
        <v>143004241</v>
      </c>
      <c r="B52" t="s">
        <v>34</v>
      </c>
      <c r="C52" s="593">
        <v>43646</v>
      </c>
      <c r="D52" s="4">
        <v>120</v>
      </c>
      <c r="E52" s="31">
        <f t="shared" si="4"/>
        <v>47269</v>
      </c>
      <c r="F52" s="31"/>
      <c r="G52" s="4">
        <f t="shared" si="0"/>
        <v>6858.333333333333</v>
      </c>
      <c r="H52" s="4">
        <v>823000</v>
      </c>
      <c r="I52" s="4"/>
      <c r="J52" s="4">
        <f t="shared" ref="J52:T54" si="7">IF(J$3&lt;$E52,$G52,0)</f>
        <v>6858.333333333333</v>
      </c>
      <c r="K52" s="4">
        <f t="shared" si="7"/>
        <v>6858.333333333333</v>
      </c>
      <c r="L52" s="4">
        <f t="shared" si="7"/>
        <v>6858.333333333333</v>
      </c>
      <c r="M52" s="4">
        <f t="shared" si="7"/>
        <v>6858.333333333333</v>
      </c>
      <c r="N52" s="4">
        <f t="shared" si="7"/>
        <v>6858.333333333333</v>
      </c>
      <c r="O52" s="4">
        <f t="shared" si="7"/>
        <v>6858.333333333333</v>
      </c>
      <c r="P52" s="4">
        <f t="shared" si="7"/>
        <v>6858.333333333333</v>
      </c>
      <c r="Q52" s="4">
        <f t="shared" si="7"/>
        <v>6858.333333333333</v>
      </c>
      <c r="R52" s="4">
        <f t="shared" si="7"/>
        <v>6858.333333333333</v>
      </c>
      <c r="S52" s="4">
        <f t="shared" si="7"/>
        <v>6858.333333333333</v>
      </c>
      <c r="T52" s="4">
        <f t="shared" si="7"/>
        <v>6858.333333333333</v>
      </c>
      <c r="U52" s="4">
        <f t="shared" si="3"/>
        <v>75441.666666666672</v>
      </c>
    </row>
    <row r="53" spans="1:21">
      <c r="A53" s="1">
        <v>143004079</v>
      </c>
      <c r="B53" t="s">
        <v>81</v>
      </c>
      <c r="C53" s="593">
        <v>43515</v>
      </c>
      <c r="D53" s="4">
        <v>36</v>
      </c>
      <c r="E53" s="31">
        <f t="shared" si="4"/>
        <v>44620</v>
      </c>
      <c r="F53" s="31"/>
      <c r="G53" s="4">
        <f t="shared" si="0"/>
        <v>2461.5291666666667</v>
      </c>
      <c r="H53" s="4">
        <v>88615.05</v>
      </c>
      <c r="I53" s="4">
        <f>IF(I$3&lt;$E53,$G53,0)</f>
        <v>2461.5291666666667</v>
      </c>
      <c r="J53" s="4">
        <f t="shared" si="7"/>
        <v>2461.5291666666667</v>
      </c>
      <c r="K53" s="4">
        <f t="shared" si="7"/>
        <v>2461.5291666666667</v>
      </c>
      <c r="L53" s="4">
        <f t="shared" si="7"/>
        <v>2461.5291666666667</v>
      </c>
      <c r="M53" s="4">
        <f t="shared" si="7"/>
        <v>2461.5291666666667</v>
      </c>
      <c r="N53" s="4">
        <f t="shared" si="7"/>
        <v>2461.5291666666667</v>
      </c>
      <c r="O53" s="4">
        <f t="shared" si="7"/>
        <v>2461.5291666666667</v>
      </c>
      <c r="P53" s="4">
        <f t="shared" si="7"/>
        <v>2461.5291666666667</v>
      </c>
      <c r="Q53" s="4">
        <f t="shared" si="7"/>
        <v>2461.5291666666667</v>
      </c>
      <c r="R53" s="4">
        <f t="shared" si="7"/>
        <v>2461.5291666666667</v>
      </c>
      <c r="S53" s="4">
        <f t="shared" si="7"/>
        <v>2461.5291666666667</v>
      </c>
      <c r="T53" s="4">
        <f t="shared" si="7"/>
        <v>2461.5291666666667</v>
      </c>
      <c r="U53" s="4">
        <f t="shared" si="3"/>
        <v>29538.350000000002</v>
      </c>
    </row>
    <row r="54" spans="1:21">
      <c r="A54" s="1">
        <v>143004080</v>
      </c>
      <c r="B54" t="s">
        <v>80</v>
      </c>
      <c r="C54" s="593">
        <v>43515</v>
      </c>
      <c r="D54" s="4">
        <v>36</v>
      </c>
      <c r="E54" s="31">
        <f t="shared" si="4"/>
        <v>44620</v>
      </c>
      <c r="F54" s="31"/>
      <c r="G54" s="4">
        <f t="shared" si="0"/>
        <v>9039.8624999999993</v>
      </c>
      <c r="H54" s="4">
        <v>325435.05</v>
      </c>
      <c r="I54" s="4">
        <f>IF(I$3&lt;$E54,$G54,0)</f>
        <v>9039.8624999999993</v>
      </c>
      <c r="J54" s="4">
        <f t="shared" si="7"/>
        <v>9039.8624999999993</v>
      </c>
      <c r="K54" s="4">
        <f t="shared" si="7"/>
        <v>9039.8624999999993</v>
      </c>
      <c r="L54" s="4">
        <f t="shared" si="7"/>
        <v>9039.8624999999993</v>
      </c>
      <c r="M54" s="4">
        <f t="shared" si="7"/>
        <v>9039.8624999999993</v>
      </c>
      <c r="N54" s="4">
        <f t="shared" si="7"/>
        <v>9039.8624999999993</v>
      </c>
      <c r="O54" s="4">
        <f t="shared" si="7"/>
        <v>9039.8624999999993</v>
      </c>
      <c r="P54" s="4">
        <f t="shared" si="7"/>
        <v>9039.8624999999993</v>
      </c>
      <c r="Q54" s="4">
        <f t="shared" si="7"/>
        <v>9039.8624999999993</v>
      </c>
      <c r="R54" s="4">
        <f t="shared" si="7"/>
        <v>9039.8624999999993</v>
      </c>
      <c r="S54" s="4">
        <f t="shared" si="7"/>
        <v>9039.8624999999993</v>
      </c>
      <c r="T54" s="4">
        <f t="shared" si="7"/>
        <v>9039.8624999999993</v>
      </c>
      <c r="U54" s="4">
        <f t="shared" si="3"/>
        <v>108478.35000000002</v>
      </c>
    </row>
    <row r="55" spans="1:21" ht="15.75" thickBot="1">
      <c r="H55" s="18">
        <f>SUM(H4:H54)</f>
        <v>165723995.64999995</v>
      </c>
      <c r="I55" s="18">
        <f>SUM(I4:I54)</f>
        <v>2539710.7381798397</v>
      </c>
      <c r="J55" s="18">
        <f t="shared" ref="J55:U55" si="8">SUM(J4:J54)</f>
        <v>2546569.0715131732</v>
      </c>
      <c r="K55" s="18">
        <f t="shared" si="8"/>
        <v>2546569.0715131732</v>
      </c>
      <c r="L55" s="18">
        <f t="shared" si="8"/>
        <v>2546569.0715131732</v>
      </c>
      <c r="M55" s="18">
        <f t="shared" si="8"/>
        <v>2546569.0715131732</v>
      </c>
      <c r="N55" s="18">
        <f t="shared" si="8"/>
        <v>2546569.0715131732</v>
      </c>
      <c r="O55" s="18">
        <f t="shared" si="8"/>
        <v>2546569.0715131732</v>
      </c>
      <c r="P55" s="18">
        <f t="shared" si="8"/>
        <v>2546569.0715131732</v>
      </c>
      <c r="Q55" s="18">
        <f t="shared" si="8"/>
        <v>2546569.0715131732</v>
      </c>
      <c r="R55" s="18">
        <f t="shared" si="8"/>
        <v>2546569.0715131732</v>
      </c>
      <c r="S55" s="18">
        <f t="shared" si="8"/>
        <v>2546569.0715131732</v>
      </c>
      <c r="T55" s="18">
        <f t="shared" si="8"/>
        <v>2546569.0715131732</v>
      </c>
      <c r="U55" s="18">
        <f t="shared" si="8"/>
        <v>30551970.524824746</v>
      </c>
    </row>
    <row r="56" spans="1:21" ht="15.75" thickTop="1">
      <c r="A56" s="36" t="s">
        <v>121</v>
      </c>
      <c r="B56" t="s">
        <v>128</v>
      </c>
      <c r="H56" s="585">
        <f>'Monthly Deprec'!I56</f>
        <v>165723995.64999995</v>
      </c>
      <c r="I56" s="573" t="s">
        <v>572</v>
      </c>
      <c r="J56" s="573"/>
      <c r="K56" s="573"/>
    </row>
    <row r="57" spans="1:21">
      <c r="A57" s="36" t="s">
        <v>122</v>
      </c>
      <c r="B57" t="s">
        <v>129</v>
      </c>
      <c r="G57" s="4"/>
    </row>
    <row r="58" spans="1:21">
      <c r="A58" s="36" t="s">
        <v>123</v>
      </c>
      <c r="B58" t="s">
        <v>130</v>
      </c>
      <c r="G58" s="4"/>
    </row>
    <row r="59" spans="1:21">
      <c r="A59" s="36" t="s">
        <v>124</v>
      </c>
      <c r="B59" t="s">
        <v>131</v>
      </c>
      <c r="G59" s="4"/>
    </row>
    <row r="60" spans="1:21">
      <c r="A60" s="36" t="s">
        <v>125</v>
      </c>
      <c r="B60" t="s">
        <v>132</v>
      </c>
      <c r="G60" s="4"/>
    </row>
    <row r="61" spans="1:21">
      <c r="A61" s="36" t="s">
        <v>126</v>
      </c>
      <c r="B61" t="s">
        <v>133</v>
      </c>
      <c r="G61" s="4"/>
    </row>
    <row r="62" spans="1:21">
      <c r="A62" s="36" t="s">
        <v>127</v>
      </c>
      <c r="B62" t="s">
        <v>134</v>
      </c>
      <c r="G62" s="4"/>
    </row>
    <row r="63" spans="1:21">
      <c r="G63" s="4"/>
    </row>
    <row r="64" spans="1:21">
      <c r="G64" s="4"/>
    </row>
    <row r="65" spans="7:7">
      <c r="G65" s="4"/>
    </row>
  </sheetData>
  <autoFilter ref="A3:Y3"/>
  <pageMargins left="0" right="0" top="0.5" bottom="0.25" header="0.3" footer="0.3"/>
  <pageSetup scale="45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54" sqref="I54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DBA803-D808-44E0-9B0F-A5AFF6AC3FF4}"/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purl.org/dc/terms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614D868-033A-4401-BD1C-8BA071A52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BR#3 Att B</vt:lpstr>
      <vt:lpstr>wp's --&gt;</vt:lpstr>
      <vt:lpstr>GTZ Historical RB</vt:lpstr>
      <vt:lpstr>Rate Year Proforma</vt:lpstr>
      <vt:lpstr>DFIT Proforma</vt:lpstr>
      <vt:lpstr>GTZ Com Amort of Def Depr</vt:lpstr>
      <vt:lpstr>GTZ Com Amort of CarryChrg</vt:lpstr>
      <vt:lpstr>Deferral Detail</vt:lpstr>
      <vt:lpstr>Attrition=&gt;</vt:lpstr>
      <vt:lpstr>GTZ_Forecast</vt:lpstr>
      <vt:lpstr>Lead</vt:lpstr>
      <vt:lpstr>Monthly Deprec</vt:lpstr>
      <vt:lpstr>GTZ Forecast</vt:lpstr>
      <vt:lpstr>MACRS</vt:lpstr>
      <vt:lpstr>GTZ depn def plant 12-2018 </vt:lpstr>
      <vt:lpstr>Amounts in Attrition</vt:lpstr>
      <vt:lpstr>RJA-3_Electric_Attrition</vt:lpstr>
      <vt:lpstr>RJA-4_Gas_Attrition</vt:lpstr>
      <vt:lpstr>Electric SEF-22</vt:lpstr>
      <vt:lpstr>Gas SEF-22</vt:lpstr>
      <vt:lpstr>Electric Consol</vt:lpstr>
      <vt:lpstr>Gas Consol</vt:lpstr>
      <vt:lpstr>'Electric SEF-22'!Print_Area</vt:lpstr>
      <vt:lpstr>'Electric SEF-22'!Print_Titles</vt:lpstr>
      <vt:lpstr>'RJA-3_Electric_Attrition'!Print_Titles</vt:lpstr>
      <vt:lpstr>'RJA-4_Gas_Attrition'!Print_Titles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Doyle, Paige (UTC)</cp:lastModifiedBy>
  <cp:lastPrinted>2019-05-01T22:01:50Z</cp:lastPrinted>
  <dcterms:created xsi:type="dcterms:W3CDTF">2013-03-08T01:16:38Z</dcterms:created>
  <dcterms:modified xsi:type="dcterms:W3CDTF">2020-08-17T18:41:11Z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