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110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ref1" localSheetId="0">Sheet1!$A$28</definedName>
    <definedName name="_xlnm.Print_Area" localSheetId="0">Sheet1!$A$1:$F$72</definedName>
  </definedNames>
  <calcPr calcId="145621"/>
</workbook>
</file>

<file path=xl/calcChain.xml><?xml version="1.0" encoding="utf-8"?>
<calcChain xmlns="http://schemas.openxmlformats.org/spreadsheetml/2006/main">
  <c r="F67" i="1" l="1"/>
  <c r="D67" i="1"/>
  <c r="F58" i="1" l="1"/>
  <c r="D58" i="1"/>
  <c r="F33" i="1" l="1"/>
  <c r="F24" i="1"/>
  <c r="D69" i="1" l="1"/>
  <c r="D32" i="1" l="1"/>
  <c r="E32" i="1"/>
  <c r="F32" i="1"/>
  <c r="E24" i="1"/>
  <c r="D24" i="1"/>
  <c r="F9" i="1"/>
  <c r="E9" i="1"/>
  <c r="D9" i="1"/>
  <c r="E33" i="1" l="1"/>
  <c r="F43" i="1"/>
  <c r="F69" i="1" s="1"/>
  <c r="F71" i="1" l="1"/>
  <c r="D33" i="1"/>
  <c r="D71" i="1" s="1"/>
</calcChain>
</file>

<file path=xl/sharedStrings.xml><?xml version="1.0" encoding="utf-8"?>
<sst xmlns="http://schemas.openxmlformats.org/spreadsheetml/2006/main" count="88" uniqueCount="53">
  <si>
    <t>DATE</t>
  </si>
  <si>
    <t>HOURS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</si>
  <si>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</si>
  <si>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</si>
  <si>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</si>
  <si>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</si>
  <si>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</si>
  <si>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</si>
  <si>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</si>
  <si>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</si>
  <si>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</si>
  <si>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</si>
  <si>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</si>
  <si>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</si>
  <si>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Booth Davis TOTAL</t>
  </si>
  <si>
    <t>TOTAL WKG &amp; 
BOOTH DAVIS</t>
  </si>
  <si>
    <t>497495-475655</t>
  </si>
  <si>
    <t>499281-477514</t>
  </si>
  <si>
    <t>500323-479304</t>
  </si>
  <si>
    <t>501693-481023</t>
  </si>
  <si>
    <t>503218-482691</t>
  </si>
  <si>
    <t>504635-484692</t>
  </si>
  <si>
    <t>506207-487570</t>
  </si>
  <si>
    <t>507653-489526</t>
  </si>
  <si>
    <t>509391-491774</t>
  </si>
  <si>
    <t>510251-493904</t>
  </si>
  <si>
    <t>513538-498421</t>
  </si>
  <si>
    <t>514732-502826</t>
  </si>
  <si>
    <t>516136-503990</t>
  </si>
  <si>
    <t>WKG Subtotal 2014</t>
  </si>
  <si>
    <t>516192-505792</t>
  </si>
  <si>
    <t>518601-508834</t>
  </si>
  <si>
    <t>52010-51084</t>
  </si>
  <si>
    <t>521514-512583</t>
  </si>
  <si>
    <t>522564-514239</t>
  </si>
  <si>
    <t>GL BOOTH JG DAVIS &amp; ASSOCIATES 2013-2015 ACCOUNTING COSTS</t>
  </si>
  <si>
    <t>COSTS AND FEES</t>
  </si>
  <si>
    <t>TOTAL WKG</t>
  </si>
  <si>
    <t>TIME/HOURS</t>
  </si>
  <si>
    <t>TOTAL COSTS &amp; FEES</t>
  </si>
  <si>
    <t>COSTS</t>
  </si>
  <si>
    <t>INVOICE #</t>
  </si>
  <si>
    <t>INVOICE DATE</t>
  </si>
  <si>
    <t>TIME  FROM  MONTH</t>
  </si>
  <si>
    <t>BD Subtotal 2015</t>
  </si>
  <si>
    <t>BD Subtotal 2014</t>
  </si>
  <si>
    <t>BD Subtotal 2013</t>
  </si>
  <si>
    <t>WKG Subtotal 2015</t>
  </si>
  <si>
    <t>WKG Subtotal 2013</t>
  </si>
  <si>
    <t>524020-516370</t>
  </si>
  <si>
    <t>511735-496185</t>
  </si>
  <si>
    <t>JD-47 
Updated 6-26-15</t>
  </si>
  <si>
    <t>2013-2015 
RATE CASE COSTS 
LEGAL AND ACCOUNTING EXPENSES 
 TG-131794, TG-140560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</si>
</sst>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8" fontId="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8" fontId="4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8" fontId="3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8" fontId="3" fillId="0" borderId="12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8" fontId="3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8" fontId="4" fillId="0" borderId="12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8" fontId="4" fillId="2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8" fontId="3" fillId="0" borderId="2" xfId="0" applyNumberFormat="1" applyFont="1" applyBorder="1" applyAlignment="1">
      <alignment horizontal="right" vertical="center" wrapText="1"/>
    </xf>
    <xf numFmtId="0" fontId="2" fillId="0" borderId="7" xfId="0" applyFont="1" applyBorder="1"/>
    <xf numFmtId="0" fontId="3" fillId="2" borderId="9" xfId="0" applyFont="1" applyFill="1" applyBorder="1" applyAlignment="1">
      <alignment horizontal="right" vertical="center" wrapText="1"/>
    </xf>
    <xf numFmtId="8" fontId="3" fillId="0" borderId="7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4" fontId="4" fillId="2" borderId="1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8" fontId="3" fillId="4" borderId="2" xfId="0" applyNumberFormat="1" applyFont="1" applyFill="1" applyBorder="1" applyAlignment="1">
      <alignment horizontal="right" vertical="center" wrapText="1"/>
    </xf>
    <xf numFmtId="0" fontId="2" fillId="0" borderId="16" xfId="0" applyFont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righ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 wrapText="1"/>
    </xf>
    <xf numFmtId="8" fontId="3" fillId="0" borderId="21" xfId="0" applyNumberFormat="1" applyFont="1" applyBorder="1" applyAlignment="1">
      <alignment horizontal="right" vertical="center" wrapText="1"/>
    </xf>
    <xf numFmtId="8" fontId="3" fillId="0" borderId="22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8" fontId="3" fillId="0" borderId="1" xfId="0" applyNumberFormat="1" applyFont="1" applyFill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A55" zoomScaleNormal="100" workbookViewId="0">
      <selection activeCell="G60" sqref="G60"/>
    </sheetView>
  </sheetViews>
  <sheetFormatPr defaultRowHeight="15" x14ac:dyDescent="0.25"/>
  <cols>
    <col min="1" max="5" width="26.5703125" customWidth="1"/>
    <col min="6" max="6" width="26.28515625" customWidth="1"/>
  </cols>
  <sheetData>
    <row r="1" spans="1:9" ht="39" customHeight="1" x14ac:dyDescent="0.3">
      <c r="A1" s="1"/>
      <c r="B1" s="1"/>
      <c r="C1" s="1"/>
      <c r="D1" s="1"/>
      <c r="E1" s="1"/>
      <c r="F1" s="2" t="s">
        <v>51</v>
      </c>
    </row>
    <row r="2" spans="1:9" ht="74.25" customHeight="1" thickBot="1" x14ac:dyDescent="0.35">
      <c r="A2" s="94" t="s">
        <v>52</v>
      </c>
      <c r="B2" s="95"/>
      <c r="C2" s="95"/>
      <c r="D2" s="95"/>
      <c r="E2" s="95"/>
      <c r="F2" s="95"/>
    </row>
    <row r="3" spans="1:9" ht="36.75" customHeight="1" thickBot="1" x14ac:dyDescent="0.35">
      <c r="A3" s="3" t="s">
        <v>43</v>
      </c>
      <c r="B3" s="4" t="s">
        <v>41</v>
      </c>
      <c r="C3" s="5" t="s">
        <v>42</v>
      </c>
      <c r="D3" s="6" t="s">
        <v>38</v>
      </c>
      <c r="E3" s="6" t="s">
        <v>40</v>
      </c>
      <c r="F3" s="7" t="s">
        <v>39</v>
      </c>
      <c r="I3" s="77"/>
    </row>
    <row r="4" spans="1:9" ht="16.5" customHeight="1" x14ac:dyDescent="0.3">
      <c r="A4" s="8"/>
      <c r="B4" s="9"/>
      <c r="C4" s="10"/>
      <c r="D4" s="10"/>
      <c r="E4" s="10"/>
      <c r="F4" s="10"/>
    </row>
    <row r="5" spans="1:9" ht="18.75" x14ac:dyDescent="0.25">
      <c r="A5" s="11">
        <v>2013</v>
      </c>
      <c r="B5" s="98"/>
      <c r="C5" s="98"/>
      <c r="D5" s="98"/>
      <c r="E5" s="98"/>
      <c r="F5" s="98"/>
    </row>
    <row r="6" spans="1:9" ht="18.75" x14ac:dyDescent="0.25">
      <c r="A6" s="12" t="s">
        <v>4</v>
      </c>
      <c r="B6" s="13" t="s">
        <v>16</v>
      </c>
      <c r="C6" s="14">
        <v>41586</v>
      </c>
      <c r="D6" s="15">
        <v>7.5</v>
      </c>
      <c r="E6" s="15">
        <v>0</v>
      </c>
      <c r="F6" s="16">
        <v>2962.5</v>
      </c>
    </row>
    <row r="7" spans="1:9" ht="18.75" x14ac:dyDescent="0.25">
      <c r="A7" s="17" t="s">
        <v>5</v>
      </c>
      <c r="B7" s="17" t="s">
        <v>17</v>
      </c>
      <c r="C7" s="18">
        <v>41622</v>
      </c>
      <c r="D7" s="19">
        <v>23.5</v>
      </c>
      <c r="E7" s="19">
        <v>0</v>
      </c>
      <c r="F7" s="20">
        <v>9282.5</v>
      </c>
    </row>
    <row r="8" spans="1:9" ht="19.5" thickBot="1" x14ac:dyDescent="0.3">
      <c r="A8" s="13" t="s">
        <v>6</v>
      </c>
      <c r="B8" s="13" t="s">
        <v>18</v>
      </c>
      <c r="C8" s="14">
        <v>41649</v>
      </c>
      <c r="D8" s="15">
        <v>30.8</v>
      </c>
      <c r="E8" s="82">
        <v>75.180000000000007</v>
      </c>
      <c r="F8" s="16">
        <v>12241.18</v>
      </c>
    </row>
    <row r="9" spans="1:9" ht="19.5" thickBot="1" x14ac:dyDescent="0.3">
      <c r="A9" s="21" t="s">
        <v>48</v>
      </c>
      <c r="B9" s="99"/>
      <c r="C9" s="99"/>
      <c r="D9" s="22">
        <f>SUM(D6:D8)</f>
        <v>61.8</v>
      </c>
      <c r="E9" s="86">
        <f>SUM(E6:E8)</f>
        <v>75.180000000000007</v>
      </c>
      <c r="F9" s="23">
        <f>SUM(F6:F8)</f>
        <v>24486.18</v>
      </c>
    </row>
    <row r="10" spans="1:9" ht="18.75" x14ac:dyDescent="0.25">
      <c r="A10" s="8"/>
      <c r="B10" s="24"/>
      <c r="C10" s="24"/>
      <c r="D10" s="25"/>
      <c r="E10" s="24"/>
      <c r="F10" s="26"/>
    </row>
    <row r="11" spans="1:9" ht="18.75" x14ac:dyDescent="0.25">
      <c r="A11" s="27">
        <v>2014</v>
      </c>
      <c r="B11" s="96"/>
      <c r="C11" s="96"/>
      <c r="D11" s="96"/>
      <c r="E11" s="96"/>
      <c r="F11" s="96"/>
    </row>
    <row r="12" spans="1:9" ht="18.75" x14ac:dyDescent="0.25">
      <c r="A12" s="13" t="s">
        <v>7</v>
      </c>
      <c r="B12" s="13" t="s">
        <v>19</v>
      </c>
      <c r="C12" s="14">
        <v>41681</v>
      </c>
      <c r="D12" s="15">
        <v>24.9</v>
      </c>
      <c r="E12" s="82">
        <v>80.67</v>
      </c>
      <c r="F12" s="16">
        <v>10165.17</v>
      </c>
    </row>
    <row r="13" spans="1:9" ht="18.75" x14ac:dyDescent="0.25">
      <c r="A13" s="13" t="s">
        <v>8</v>
      </c>
      <c r="B13" s="13" t="s">
        <v>20</v>
      </c>
      <c r="C13" s="14">
        <v>41711</v>
      </c>
      <c r="D13" s="15">
        <v>57.5</v>
      </c>
      <c r="E13" s="82">
        <v>333.95</v>
      </c>
      <c r="F13" s="16">
        <v>22811.45</v>
      </c>
    </row>
    <row r="14" spans="1:9" ht="18.75" x14ac:dyDescent="0.25">
      <c r="A14" s="13" t="s">
        <v>9</v>
      </c>
      <c r="B14" s="13" t="s">
        <v>21</v>
      </c>
      <c r="C14" s="14">
        <v>41737</v>
      </c>
      <c r="D14" s="15">
        <v>74.2</v>
      </c>
      <c r="E14" s="82">
        <v>305.49</v>
      </c>
      <c r="F14" s="16">
        <v>23423.49</v>
      </c>
    </row>
    <row r="15" spans="1:9" ht="18.75" x14ac:dyDescent="0.25">
      <c r="A15" s="13" t="s">
        <v>10</v>
      </c>
      <c r="B15" s="13" t="s">
        <v>22</v>
      </c>
      <c r="C15" s="14">
        <v>41768</v>
      </c>
      <c r="D15" s="15">
        <v>33.799999999999997</v>
      </c>
      <c r="E15" s="82">
        <v>279.25</v>
      </c>
      <c r="F15" s="16">
        <v>13968.25</v>
      </c>
    </row>
    <row r="16" spans="1:9" ht="18.75" x14ac:dyDescent="0.25">
      <c r="A16" s="13" t="s">
        <v>11</v>
      </c>
      <c r="B16" s="13" t="s">
        <v>23</v>
      </c>
      <c r="C16" s="14">
        <v>41801</v>
      </c>
      <c r="D16" s="83">
        <v>44</v>
      </c>
      <c r="E16" s="82">
        <v>208.05</v>
      </c>
      <c r="F16" s="16">
        <v>17028.05</v>
      </c>
    </row>
    <row r="17" spans="1:6" ht="18.75" x14ac:dyDescent="0.25">
      <c r="A17" s="13" t="s">
        <v>12</v>
      </c>
      <c r="B17" s="13" t="s">
        <v>24</v>
      </c>
      <c r="C17" s="14">
        <v>41841</v>
      </c>
      <c r="D17" s="15">
        <v>83.6</v>
      </c>
      <c r="E17" s="82">
        <v>562.98</v>
      </c>
      <c r="F17" s="16">
        <v>31452.95</v>
      </c>
    </row>
    <row r="18" spans="1:6" ht="18.75" x14ac:dyDescent="0.25">
      <c r="A18" s="13" t="s">
        <v>13</v>
      </c>
      <c r="B18" s="13" t="s">
        <v>25</v>
      </c>
      <c r="C18" s="14">
        <v>41864</v>
      </c>
      <c r="D18" s="15">
        <v>76.2</v>
      </c>
      <c r="E18" s="82">
        <v>244.31</v>
      </c>
      <c r="F18" s="16">
        <v>30105.31</v>
      </c>
    </row>
    <row r="19" spans="1:6" ht="18.75" x14ac:dyDescent="0.25">
      <c r="A19" s="13" t="s">
        <v>2</v>
      </c>
      <c r="B19" s="13" t="s">
        <v>50</v>
      </c>
      <c r="C19" s="14">
        <v>41893</v>
      </c>
      <c r="D19" s="83">
        <v>93</v>
      </c>
      <c r="E19" s="82">
        <v>494.76</v>
      </c>
      <c r="F19" s="16">
        <v>36322.26</v>
      </c>
    </row>
    <row r="20" spans="1:6" ht="18.75" x14ac:dyDescent="0.25">
      <c r="A20" s="13" t="s">
        <v>3</v>
      </c>
      <c r="B20" s="13" t="s">
        <v>26</v>
      </c>
      <c r="C20" s="14">
        <v>41932</v>
      </c>
      <c r="D20" s="15">
        <v>34.5</v>
      </c>
      <c r="E20" s="82">
        <v>102.15</v>
      </c>
      <c r="F20" s="16">
        <v>13574.65</v>
      </c>
    </row>
    <row r="21" spans="1:6" ht="18.75" x14ac:dyDescent="0.25">
      <c r="A21" s="13" t="s">
        <v>4</v>
      </c>
      <c r="B21" s="13" t="s">
        <v>27</v>
      </c>
      <c r="C21" s="14">
        <v>41960</v>
      </c>
      <c r="D21" s="15">
        <v>41.6</v>
      </c>
      <c r="E21" s="82">
        <v>125.95</v>
      </c>
      <c r="F21" s="16">
        <v>16173.95</v>
      </c>
    </row>
    <row r="22" spans="1:6" ht="18.75" x14ac:dyDescent="0.25">
      <c r="A22" s="17" t="s">
        <v>5</v>
      </c>
      <c r="B22" s="17" t="s">
        <v>28</v>
      </c>
      <c r="C22" s="18">
        <v>41983</v>
      </c>
      <c r="D22" s="19">
        <v>62.5</v>
      </c>
      <c r="E22" s="85">
        <v>75.58</v>
      </c>
      <c r="F22" s="20">
        <v>18174.580000000002</v>
      </c>
    </row>
    <row r="23" spans="1:6" ht="19.5" thickBot="1" x14ac:dyDescent="0.3">
      <c r="A23" s="13" t="s">
        <v>6</v>
      </c>
      <c r="B23" s="13" t="s">
        <v>30</v>
      </c>
      <c r="C23" s="14">
        <v>42017</v>
      </c>
      <c r="D23" s="15">
        <v>16.5</v>
      </c>
      <c r="E23" s="16">
        <v>54.1</v>
      </c>
      <c r="F23" s="16">
        <v>6736.6</v>
      </c>
    </row>
    <row r="24" spans="1:6" ht="19.5" thickBot="1" x14ac:dyDescent="0.3">
      <c r="A24" s="21" t="s">
        <v>29</v>
      </c>
      <c r="B24" s="28"/>
      <c r="C24" s="29"/>
      <c r="D24" s="84">
        <f>SUM(D12:D23)</f>
        <v>642.30000000000007</v>
      </c>
      <c r="E24" s="30">
        <f>SUM(E12:E23)</f>
        <v>2867.24</v>
      </c>
      <c r="F24" s="23">
        <f>SUM(F12:F23)</f>
        <v>239936.71000000005</v>
      </c>
    </row>
    <row r="25" spans="1:6" ht="18.75" x14ac:dyDescent="0.25">
      <c r="A25" s="31"/>
      <c r="B25" s="31"/>
      <c r="C25" s="32"/>
      <c r="D25" s="24"/>
      <c r="E25" s="33"/>
      <c r="F25" s="33"/>
    </row>
    <row r="26" spans="1:6" ht="18.75" x14ac:dyDescent="0.25">
      <c r="A26" s="27">
        <v>2015</v>
      </c>
      <c r="B26" s="96"/>
      <c r="C26" s="96"/>
      <c r="D26" s="96"/>
      <c r="E26" s="96"/>
      <c r="F26" s="96"/>
    </row>
    <row r="27" spans="1:6" ht="18.75" x14ac:dyDescent="0.25">
      <c r="A27" s="13" t="s">
        <v>7</v>
      </c>
      <c r="B27" s="13" t="s">
        <v>31</v>
      </c>
      <c r="C27" s="14">
        <v>42044</v>
      </c>
      <c r="D27" s="15">
        <v>22.2</v>
      </c>
      <c r="E27" s="16">
        <v>18.8</v>
      </c>
      <c r="F27" s="16">
        <v>8561.2999999999993</v>
      </c>
    </row>
    <row r="28" spans="1:6" ht="18.75" x14ac:dyDescent="0.25">
      <c r="A28" s="90" t="s">
        <v>8</v>
      </c>
      <c r="B28" s="13" t="s">
        <v>32</v>
      </c>
      <c r="C28" s="14">
        <v>42072</v>
      </c>
      <c r="D28" s="15">
        <v>14.8</v>
      </c>
      <c r="E28" s="16">
        <v>139.01</v>
      </c>
      <c r="F28" s="16">
        <v>6133.01</v>
      </c>
    </row>
    <row r="29" spans="1:6" ht="18.75" x14ac:dyDescent="0.25">
      <c r="A29" s="13" t="s">
        <v>9</v>
      </c>
      <c r="B29" s="13" t="s">
        <v>33</v>
      </c>
      <c r="C29" s="14">
        <v>42111</v>
      </c>
      <c r="D29" s="15">
        <v>76.5</v>
      </c>
      <c r="E29" s="16">
        <v>877.8</v>
      </c>
      <c r="F29" s="16">
        <v>30990.3</v>
      </c>
    </row>
    <row r="30" spans="1:6" ht="18.75" x14ac:dyDescent="0.25">
      <c r="A30" s="13" t="s">
        <v>10</v>
      </c>
      <c r="B30" s="13" t="s">
        <v>34</v>
      </c>
      <c r="C30" s="14">
        <v>42132</v>
      </c>
      <c r="D30" s="83">
        <v>2</v>
      </c>
      <c r="E30" s="82">
        <v>55.15</v>
      </c>
      <c r="F30" s="82">
        <v>865.15</v>
      </c>
    </row>
    <row r="31" spans="1:6" ht="18.75" x14ac:dyDescent="0.25">
      <c r="A31" s="13" t="s">
        <v>11</v>
      </c>
      <c r="B31" s="13" t="s">
        <v>49</v>
      </c>
      <c r="C31" s="14">
        <v>42165</v>
      </c>
      <c r="D31" s="76">
        <v>2.4</v>
      </c>
      <c r="E31" s="82">
        <v>7.05</v>
      </c>
      <c r="F31" s="82">
        <v>979.05</v>
      </c>
    </row>
    <row r="32" spans="1:6" ht="19.5" thickBot="1" x14ac:dyDescent="0.3">
      <c r="A32" s="78" t="s">
        <v>47</v>
      </c>
      <c r="B32" s="97"/>
      <c r="C32" s="97"/>
      <c r="D32" s="79">
        <f>SUM(D27:D31)</f>
        <v>117.9</v>
      </c>
      <c r="E32" s="80">
        <f>SUM(E27:E31)</f>
        <v>1097.81</v>
      </c>
      <c r="F32" s="81">
        <f>SUM(F27:F31)</f>
        <v>47528.810000000005</v>
      </c>
    </row>
    <row r="33" spans="1:6" ht="23.25" customHeight="1" thickBot="1" x14ac:dyDescent="0.3">
      <c r="A33" s="34" t="s">
        <v>37</v>
      </c>
      <c r="B33" s="34"/>
      <c r="C33" s="34"/>
      <c r="D33" s="87">
        <f>SUM(D9, D24, D32)</f>
        <v>822</v>
      </c>
      <c r="E33" s="35">
        <f>SUM(E9, E24, E32)</f>
        <v>4040.2299999999996</v>
      </c>
      <c r="F33" s="35">
        <f>SUM(F9,F24,F32,)</f>
        <v>311951.70000000007</v>
      </c>
    </row>
    <row r="34" spans="1:6" ht="19.5" thickBot="1" x14ac:dyDescent="0.35">
      <c r="A34" s="1"/>
      <c r="B34" s="1"/>
      <c r="C34" s="1"/>
      <c r="D34" s="1"/>
      <c r="E34" s="1"/>
      <c r="F34" s="1"/>
    </row>
    <row r="35" spans="1:6" ht="19.5" thickBot="1" x14ac:dyDescent="0.35">
      <c r="A35" s="91" t="s">
        <v>35</v>
      </c>
      <c r="B35" s="92"/>
      <c r="C35" s="92"/>
      <c r="D35" s="92"/>
      <c r="E35" s="92"/>
      <c r="F35" s="93"/>
    </row>
    <row r="36" spans="1:6" ht="18.75" x14ac:dyDescent="0.25">
      <c r="A36" s="36">
        <v>2013</v>
      </c>
      <c r="B36" s="36"/>
      <c r="C36" s="36" t="s">
        <v>0</v>
      </c>
      <c r="D36" s="36" t="s">
        <v>1</v>
      </c>
      <c r="E36" s="37"/>
      <c r="F36" s="36" t="s">
        <v>36</v>
      </c>
    </row>
    <row r="37" spans="1:6" ht="18.75" x14ac:dyDescent="0.25">
      <c r="A37" s="38" t="s">
        <v>2</v>
      </c>
      <c r="B37" s="38"/>
      <c r="C37" s="39">
        <v>41517</v>
      </c>
      <c r="D37" s="40"/>
      <c r="E37" s="40"/>
      <c r="F37" s="41">
        <v>16243.8</v>
      </c>
    </row>
    <row r="38" spans="1:6" ht="18.75" x14ac:dyDescent="0.25">
      <c r="A38" s="38" t="s">
        <v>2</v>
      </c>
      <c r="B38" s="38"/>
      <c r="C38" s="39">
        <v>41517</v>
      </c>
      <c r="D38" s="40"/>
      <c r="E38" s="40"/>
      <c r="F38" s="41">
        <v>528</v>
      </c>
    </row>
    <row r="39" spans="1:6" ht="18.75" x14ac:dyDescent="0.25">
      <c r="A39" s="38" t="s">
        <v>3</v>
      </c>
      <c r="B39" s="38"/>
      <c r="C39" s="39">
        <v>41547</v>
      </c>
      <c r="D39" s="40"/>
      <c r="E39" s="40"/>
      <c r="F39" s="41">
        <v>15239.2</v>
      </c>
    </row>
    <row r="40" spans="1:6" ht="18.75" x14ac:dyDescent="0.25">
      <c r="A40" s="38" t="s">
        <v>4</v>
      </c>
      <c r="B40" s="38"/>
      <c r="C40" s="39">
        <v>41577</v>
      </c>
      <c r="D40" s="40"/>
      <c r="E40" s="40"/>
      <c r="F40" s="41">
        <v>25824</v>
      </c>
    </row>
    <row r="41" spans="1:6" ht="18.75" x14ac:dyDescent="0.25">
      <c r="A41" s="38" t="s">
        <v>5</v>
      </c>
      <c r="B41" s="38"/>
      <c r="C41" s="39">
        <v>41608</v>
      </c>
      <c r="D41" s="40"/>
      <c r="E41" s="40"/>
      <c r="F41" s="41">
        <v>24072.6</v>
      </c>
    </row>
    <row r="42" spans="1:6" ht="19.5" thickBot="1" x14ac:dyDescent="0.3">
      <c r="A42" s="13" t="s">
        <v>6</v>
      </c>
      <c r="B42" s="27"/>
      <c r="C42" s="14">
        <v>42004</v>
      </c>
      <c r="D42" s="15"/>
      <c r="E42" s="15"/>
      <c r="F42" s="41">
        <v>10079</v>
      </c>
    </row>
    <row r="43" spans="1:6" ht="19.5" thickBot="1" x14ac:dyDescent="0.3">
      <c r="A43" s="42" t="s">
        <v>46</v>
      </c>
      <c r="B43" s="42"/>
      <c r="C43" s="42"/>
      <c r="D43" s="43">
        <v>617.9</v>
      </c>
      <c r="E43" s="42"/>
      <c r="F43" s="44">
        <f>SUM(F37:F42)</f>
        <v>91986.6</v>
      </c>
    </row>
    <row r="44" spans="1:6" ht="19.5" thickBot="1" x14ac:dyDescent="0.35">
      <c r="A44" s="27"/>
      <c r="B44" s="45"/>
      <c r="C44" s="39"/>
      <c r="D44" s="46"/>
      <c r="E44" s="15"/>
      <c r="F44" s="47"/>
    </row>
    <row r="45" spans="1:6" ht="19.5" thickBot="1" x14ac:dyDescent="0.3">
      <c r="A45" s="42">
        <v>2014</v>
      </c>
      <c r="B45" s="48"/>
      <c r="C45" s="49" t="s">
        <v>0</v>
      </c>
      <c r="D45" s="50" t="s">
        <v>1</v>
      </c>
      <c r="E45" s="48"/>
      <c r="F45" s="51" t="s">
        <v>36</v>
      </c>
    </row>
    <row r="46" spans="1:6" ht="18.75" x14ac:dyDescent="0.25">
      <c r="A46" s="39" t="s">
        <v>7</v>
      </c>
      <c r="B46" s="39"/>
      <c r="C46" s="52">
        <v>41670</v>
      </c>
      <c r="D46" s="15">
        <v>13.7</v>
      </c>
      <c r="E46" s="53"/>
      <c r="F46" s="16">
        <v>2949.5</v>
      </c>
    </row>
    <row r="47" spans="1:6" ht="18.75" x14ac:dyDescent="0.25">
      <c r="A47" s="39" t="s">
        <v>8</v>
      </c>
      <c r="B47" s="39"/>
      <c r="C47" s="52">
        <v>41698</v>
      </c>
      <c r="D47" s="15">
        <v>55.3</v>
      </c>
      <c r="E47" s="53"/>
      <c r="F47" s="16">
        <v>11563.7</v>
      </c>
    </row>
    <row r="48" spans="1:6" ht="18.75" x14ac:dyDescent="0.25">
      <c r="A48" s="39" t="s">
        <v>9</v>
      </c>
      <c r="B48" s="39"/>
      <c r="C48" s="52">
        <v>41729</v>
      </c>
      <c r="D48" s="15">
        <v>62.7</v>
      </c>
      <c r="E48" s="53"/>
      <c r="F48" s="54">
        <v>12650.9</v>
      </c>
    </row>
    <row r="49" spans="1:6" ht="18.75" x14ac:dyDescent="0.25">
      <c r="A49" s="39" t="s">
        <v>10</v>
      </c>
      <c r="B49" s="39"/>
      <c r="C49" s="52">
        <v>41759</v>
      </c>
      <c r="D49" s="15">
        <v>41.5</v>
      </c>
      <c r="E49" s="53"/>
      <c r="F49" s="16">
        <v>8023.9</v>
      </c>
    </row>
    <row r="50" spans="1:6" ht="18.75" x14ac:dyDescent="0.25">
      <c r="A50" s="39" t="s">
        <v>11</v>
      </c>
      <c r="B50" s="39"/>
      <c r="C50" s="52">
        <v>41790</v>
      </c>
      <c r="D50" s="15">
        <v>78.7</v>
      </c>
      <c r="E50" s="53"/>
      <c r="F50" s="16">
        <v>15632.5</v>
      </c>
    </row>
    <row r="51" spans="1:6" ht="18.75" x14ac:dyDescent="0.25">
      <c r="A51" s="39" t="s">
        <v>12</v>
      </c>
      <c r="B51" s="39"/>
      <c r="C51" s="52">
        <v>41820</v>
      </c>
      <c r="D51" s="15">
        <v>41.3</v>
      </c>
      <c r="E51" s="53"/>
      <c r="F51" s="16">
        <v>5830.5</v>
      </c>
    </row>
    <row r="52" spans="1:6" ht="18.75" x14ac:dyDescent="0.25">
      <c r="A52" s="39" t="s">
        <v>13</v>
      </c>
      <c r="B52" s="39"/>
      <c r="C52" s="52">
        <v>41851</v>
      </c>
      <c r="D52" s="15">
        <v>109.1</v>
      </c>
      <c r="E52" s="53"/>
      <c r="F52" s="16">
        <v>21742.1</v>
      </c>
    </row>
    <row r="53" spans="1:6" ht="18.75" x14ac:dyDescent="0.25">
      <c r="A53" s="39" t="s">
        <v>2</v>
      </c>
      <c r="B53" s="39"/>
      <c r="C53" s="52">
        <v>41882</v>
      </c>
      <c r="D53" s="15">
        <v>165.2</v>
      </c>
      <c r="E53" s="53"/>
      <c r="F53" s="16">
        <v>29850</v>
      </c>
    </row>
    <row r="54" spans="1:6" ht="18.75" x14ac:dyDescent="0.25">
      <c r="A54" s="39" t="s">
        <v>3</v>
      </c>
      <c r="B54" s="39"/>
      <c r="C54" s="52">
        <v>41912</v>
      </c>
      <c r="D54" s="15">
        <v>11.5</v>
      </c>
      <c r="E54" s="53"/>
      <c r="F54" s="16">
        <v>2376.3000000000002</v>
      </c>
    </row>
    <row r="55" spans="1:6" ht="18.75" x14ac:dyDescent="0.25">
      <c r="A55" s="39" t="s">
        <v>4</v>
      </c>
      <c r="B55" s="39"/>
      <c r="C55" s="52">
        <v>41943</v>
      </c>
      <c r="D55" s="15">
        <v>4.8</v>
      </c>
      <c r="E55" s="53"/>
      <c r="F55" s="16">
        <v>1232</v>
      </c>
    </row>
    <row r="56" spans="1:6" ht="18.75" x14ac:dyDescent="0.25">
      <c r="A56" s="39" t="s">
        <v>5</v>
      </c>
      <c r="B56" s="39"/>
      <c r="C56" s="52">
        <v>41973</v>
      </c>
      <c r="D56" s="15">
        <v>24.7</v>
      </c>
      <c r="E56" s="53"/>
      <c r="F56" s="16">
        <v>4999.5</v>
      </c>
    </row>
    <row r="57" spans="1:6" ht="18.75" x14ac:dyDescent="0.25">
      <c r="A57" s="70" t="s">
        <v>6</v>
      </c>
      <c r="B57" s="70"/>
      <c r="C57" s="71">
        <v>42004</v>
      </c>
      <c r="D57" s="19">
        <v>2.6</v>
      </c>
      <c r="E57" s="72"/>
      <c r="F57" s="20">
        <v>467</v>
      </c>
    </row>
    <row r="58" spans="1:6" ht="18.75" x14ac:dyDescent="0.25">
      <c r="A58" s="68" t="s">
        <v>45</v>
      </c>
      <c r="B58" s="13"/>
      <c r="C58" s="73"/>
      <c r="D58" s="73">
        <f>SUM(D46:D57)</f>
        <v>611.1</v>
      </c>
      <c r="E58" s="47"/>
      <c r="F58" s="47">
        <f>SUM(F46:F57)</f>
        <v>117317.90000000001</v>
      </c>
    </row>
    <row r="59" spans="1:6" ht="19.5" thickBot="1" x14ac:dyDescent="0.3">
      <c r="A59" s="8"/>
      <c r="B59" s="8"/>
      <c r="C59" s="8"/>
      <c r="D59" s="8"/>
      <c r="E59" s="8"/>
      <c r="F59" s="8"/>
    </row>
    <row r="60" spans="1:6" ht="19.5" thickBot="1" x14ac:dyDescent="0.3">
      <c r="A60" s="3">
        <v>2015</v>
      </c>
      <c r="B60" s="55"/>
      <c r="C60" s="21"/>
      <c r="D60" s="56"/>
      <c r="E60" s="56"/>
      <c r="F60" s="57"/>
    </row>
    <row r="61" spans="1:6" ht="18.75" x14ac:dyDescent="0.25">
      <c r="A61" s="39" t="s">
        <v>7</v>
      </c>
      <c r="B61" s="58"/>
      <c r="C61" s="32">
        <v>42035</v>
      </c>
      <c r="D61" s="24">
        <v>13.7</v>
      </c>
      <c r="E61" s="8"/>
      <c r="F61" s="33">
        <v>2912</v>
      </c>
    </row>
    <row r="62" spans="1:6" ht="18.75" x14ac:dyDescent="0.25">
      <c r="A62" s="39" t="s">
        <v>8</v>
      </c>
      <c r="B62" s="58"/>
      <c r="C62" s="14">
        <v>42053</v>
      </c>
      <c r="D62" s="15">
        <v>24.5</v>
      </c>
      <c r="E62" s="27"/>
      <c r="F62" s="16">
        <v>5041.7</v>
      </c>
    </row>
    <row r="63" spans="1:6" ht="18.75" x14ac:dyDescent="0.25">
      <c r="A63" s="70" t="s">
        <v>9</v>
      </c>
      <c r="B63" s="59"/>
      <c r="C63" s="18">
        <v>42088</v>
      </c>
      <c r="D63" s="101">
        <v>41</v>
      </c>
      <c r="E63" s="60"/>
      <c r="F63" s="20">
        <v>9399.5</v>
      </c>
    </row>
    <row r="64" spans="1:6" ht="18.75" x14ac:dyDescent="0.25">
      <c r="A64" s="39" t="s">
        <v>10</v>
      </c>
      <c r="B64" s="75"/>
      <c r="C64" s="14">
        <v>42124</v>
      </c>
      <c r="D64" s="74">
        <v>0.7</v>
      </c>
      <c r="E64" s="75"/>
      <c r="F64" s="16">
        <v>126.7</v>
      </c>
    </row>
    <row r="65" spans="1:6" ht="18.75" x14ac:dyDescent="0.25">
      <c r="A65" s="39" t="s">
        <v>11</v>
      </c>
      <c r="B65" s="75"/>
      <c r="C65" s="14">
        <v>42155</v>
      </c>
      <c r="D65" s="74">
        <v>0</v>
      </c>
      <c r="E65" s="75"/>
      <c r="F65" s="16">
        <v>0</v>
      </c>
    </row>
    <row r="66" spans="1:6" ht="18.75" x14ac:dyDescent="0.25">
      <c r="A66" s="39" t="s">
        <v>12</v>
      </c>
      <c r="B66" s="89"/>
      <c r="C66" s="14">
        <v>42170</v>
      </c>
      <c r="D66" s="88">
        <v>11</v>
      </c>
      <c r="E66" s="89"/>
      <c r="F66" s="16">
        <v>1999.3</v>
      </c>
    </row>
    <row r="67" spans="1:6" ht="18.75" x14ac:dyDescent="0.25">
      <c r="A67" s="75" t="s">
        <v>44</v>
      </c>
      <c r="B67" s="75"/>
      <c r="C67" s="75"/>
      <c r="D67" s="73">
        <f>SUM(D61:D66)</f>
        <v>90.9</v>
      </c>
      <c r="E67" s="75"/>
      <c r="F67" s="47">
        <f>SUM(F61:F66)</f>
        <v>19479.2</v>
      </c>
    </row>
    <row r="68" spans="1:6" ht="19.5" thickBot="1" x14ac:dyDescent="0.35">
      <c r="A68" s="1"/>
      <c r="B68" s="61"/>
      <c r="C68" s="61"/>
      <c r="D68" s="61"/>
      <c r="E68" s="61"/>
      <c r="F68" s="8"/>
    </row>
    <row r="69" spans="1:6" ht="19.5" thickBot="1" x14ac:dyDescent="0.3">
      <c r="A69" s="62" t="s">
        <v>14</v>
      </c>
      <c r="B69" s="63"/>
      <c r="C69" s="63"/>
      <c r="D69" s="69">
        <f>SUM(D43,D58,D67)</f>
        <v>1319.9</v>
      </c>
      <c r="E69" s="64"/>
      <c r="F69" s="65">
        <f>SUM(F43,F58, F67)</f>
        <v>228783.7</v>
      </c>
    </row>
    <row r="70" spans="1:6" ht="19.5" thickBot="1" x14ac:dyDescent="0.35">
      <c r="A70" s="66"/>
      <c r="B70" s="61"/>
      <c r="C70" s="61"/>
      <c r="D70" s="61"/>
      <c r="E70" s="61"/>
      <c r="F70" s="60"/>
    </row>
    <row r="71" spans="1:6" ht="38.25" thickBot="1" x14ac:dyDescent="0.3">
      <c r="A71" s="67" t="s">
        <v>15</v>
      </c>
      <c r="B71" s="56"/>
      <c r="C71" s="56"/>
      <c r="D71" s="22">
        <f>SUM(D33,D69)</f>
        <v>2141.9</v>
      </c>
      <c r="E71" s="100"/>
      <c r="F71" s="23">
        <f>SUM(F33,F69)</f>
        <v>540735.40000000014</v>
      </c>
    </row>
    <row r="72" spans="1:6" ht="18.75" x14ac:dyDescent="0.3">
      <c r="A72" s="1"/>
      <c r="B72" s="1"/>
      <c r="C72" s="1"/>
      <c r="D72" s="1"/>
      <c r="E72" s="1"/>
      <c r="F72" s="1"/>
    </row>
  </sheetData>
  <mergeCells count="7">
    <mergeCell ref="A35:F35"/>
    <mergeCell ref="A2:F2"/>
    <mergeCell ref="B26:F26"/>
    <mergeCell ref="B32:C32"/>
    <mergeCell ref="B5:F5"/>
    <mergeCell ref="B9:C9"/>
    <mergeCell ref="B11:F11"/>
  </mergeCells>
  <pageMargins left="0.25" right="0.25" top="0.75" bottom="0.75" header="0.3" footer="0.3"/>
  <pageSetup scale="64" fitToHeight="0" orientation="portrait" r:id="rId1"/>
  <headerFooter>
    <oddFooter>&amp;L.1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2015-06-29T07:00:00+00:00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D1605-D2CC-4C5E-85AD-2842A982C042}"/>
</file>

<file path=customXml/itemProps2.xml><?xml version="1.0" encoding="utf-8"?>
<ds:datastoreItem xmlns:ds="http://schemas.openxmlformats.org/officeDocument/2006/customXml" ds:itemID="{A46038AA-5142-4F03-9E63-90553BD0C077}"/>
</file>

<file path=customXml/itemProps3.xml><?xml version="1.0" encoding="utf-8"?>
<ds:datastoreItem xmlns:ds="http://schemas.openxmlformats.org/officeDocument/2006/customXml" ds:itemID="{3892D052-D8AE-4C63-B692-6F15DBD839BB}"/>
</file>

<file path=customXml/itemProps4.xml><?xml version="1.0" encoding="utf-8"?>
<ds:datastoreItem xmlns:ds="http://schemas.openxmlformats.org/officeDocument/2006/customXml" ds:itemID="{3EE4734E-361E-4570-8431-B1F6204CC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Sheet1!_ftnref1</vt:lpstr>
      <vt:lpstr>Sheet1!Print_Area</vt:lpstr>
    </vt:vector>
  </TitlesOfParts>
  <Company>Williams Kastner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 Gruber</dc:creator>
  <cp:lastModifiedBy>Maggi Gruber</cp:lastModifiedBy>
  <cp:lastPrinted>2015-06-29T23:25:29Z</cp:lastPrinted>
  <dcterms:created xsi:type="dcterms:W3CDTF">2015-06-18T22:23:37Z</dcterms:created>
  <dcterms:modified xsi:type="dcterms:W3CDTF">2015-06-29T23:25:53Z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