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STANY\AppData\Local\Box\Box Edit\Documents\8QxNwwMWekG2_vOQwgPVRw==\"/>
    </mc:Choice>
  </mc:AlternateContent>
  <xr:revisionPtr revIDLastSave="0" documentId="13_ncr:1_{4B7EBA69-BD42-4EED-AD07-CBD7F77522B3}" xr6:coauthVersionLast="47" xr6:coauthVersionMax="47" xr10:uidLastSave="{00000000-0000-0000-0000-000000000000}"/>
  <bookViews>
    <workbookView xWindow="-120" yWindow="-120" windowWidth="25440" windowHeight="15390" tabRatio="740" xr2:uid="{00000000-000D-0000-FFFF-FFFF00000000}"/>
  </bookViews>
  <sheets>
    <sheet name="20 FERC 557 costs" sheetId="16" r:id="rId1"/>
  </sheets>
  <externalReferences>
    <externalReference r:id="rId2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rint_Area_Reset">OFFSET(Full_Print,0,0,Last_Row)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6" l="1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B27" i="16" l="1"/>
  <c r="B26" i="16"/>
  <c r="F6" i="16" l="1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4" i="16"/>
  <c r="F25" i="16"/>
  <c r="F23" i="16"/>
  <c r="C27" i="16" l="1"/>
  <c r="G27" i="16" s="1"/>
  <c r="D27" i="16"/>
  <c r="C26" i="16" l="1"/>
  <c r="G26" i="16" s="1"/>
  <c r="D26" i="16"/>
  <c r="C28" i="16" l="1"/>
  <c r="B28" i="16" l="1"/>
  <c r="G28" i="16" s="1"/>
  <c r="F5" i="16" l="1"/>
  <c r="F27" i="16"/>
  <c r="F26" i="16" l="1"/>
  <c r="F28" i="16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<sst xmlns="http://schemas.openxmlformats.org/spreadsheetml/2006/main" count="31" uniqueCount="31">
  <si>
    <t>Puget Sound Energy</t>
  </si>
  <si>
    <t>FERC 557 Other Power Costs</t>
  </si>
  <si>
    <t>5329-Energy Delivery</t>
  </si>
  <si>
    <t>3050-EIM Power Costs</t>
  </si>
  <si>
    <t>9810-Customer Renewables</t>
  </si>
  <si>
    <t>6008-Real-Time Trading</t>
  </si>
  <si>
    <t>6009-Day-Ahead Trading</t>
  </si>
  <si>
    <t>1900-Legal</t>
  </si>
  <si>
    <t>6003-Power Costs</t>
  </si>
  <si>
    <t>5301-Energy Risk Control</t>
  </si>
  <si>
    <t>5360-Power &amp; Gas Supply Ops</t>
  </si>
  <si>
    <t>6005-Power &amp; Gas Trading</t>
  </si>
  <si>
    <t>1148-Energy &amp; Derivative Accounting</t>
  </si>
  <si>
    <t>4201-Regulatory Affairs</t>
  </si>
  <si>
    <t>1810-Resource Planning &amp; Analysis</t>
  </si>
  <si>
    <t>5300-Joint Generation</t>
  </si>
  <si>
    <t>Less Green Power Program (offset in revenue)</t>
  </si>
  <si>
    <t xml:space="preserve">   Total rate year FERC 557 other power supply expense</t>
  </si>
  <si>
    <t>Rate years: January 2025 through December 2026</t>
  </si>
  <si>
    <t>1256-IT</t>
  </si>
  <si>
    <t>5302-Market Risk &amp; Analytics</t>
  </si>
  <si>
    <t>6012-Energy Analytics</t>
  </si>
  <si>
    <t>4310-Corporate (Safety &amp; Training)</t>
  </si>
  <si>
    <t>1820-Resource Adequacy (incl. WRAP)</t>
  </si>
  <si>
    <t>1820-Natural Gas Resources</t>
  </si>
  <si>
    <t>6011 - Energy Market Design</t>
  </si>
  <si>
    <t>2025 increase / (decrease) vs 2024</t>
  </si>
  <si>
    <t>2026 increase / (decrease) vs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</si>
  <si>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</si>
  <si>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2024 GRC - Exhibit BDM-20</t>
  </si>
  <si>
    <t>Forecasted total (excludes PCA customer portion)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</si>
</sst>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3" formatCode="_(* #,##0.00_);_(* \(#,##0.00\);_(* &quot;-&quot;??_);_(@_)"/>
    <numFmt numFmtId="164" formatCode="[$-409]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1" fillId="0" borderId="0"/>
  </cellStyleXfs>
  <cellXfs count="28">
    <xf numFmtId="0" fontId="0" fillId="0" borderId="0" xfId="0"/>
    <xf numFmtId="0" fontId="0" fillId="0" borderId="0" xfId="0" applyFont="1"/>
    <xf numFmtId="0" fontId="4" fillId="0" borderId="0" xfId="2" applyNumberFormat="1" applyFont="1" applyFill="1" applyAlignment="1">
      <alignment vertical="top"/>
    </xf>
    <xf numFmtId="5" fontId="0" fillId="0" borderId="0" xfId="0" applyNumberFormat="1" applyFont="1"/>
    <xf numFmtId="0" fontId="10" fillId="0" borderId="0" xfId="2" applyFont="1" applyFill="1" applyAlignment="1">
      <alignment horizontal="left"/>
    </xf>
    <xf numFmtId="0" fontId="3" fillId="0" borderId="0" xfId="2" applyFont="1" applyFill="1" applyBorder="1"/>
    <xf numFmtId="0" fontId="5" fillId="0" borderId="0" xfId="0" applyNumberFormat="1" applyFont="1" applyFill="1" applyBorder="1" applyAlignment="1"/>
    <xf numFmtId="0" fontId="4" fillId="0" borderId="0" xfId="0" applyFont="1"/>
    <xf numFmtId="0" fontId="6" fillId="0" borderId="0" xfId="0" applyNumberFormat="1" applyFont="1" applyFill="1" applyBorder="1" applyAlignment="1"/>
    <xf numFmtId="0" fontId="0" fillId="0" borderId="0" xfId="0" applyFont="1" applyAlignment="1">
      <alignment horizontal="right"/>
    </xf>
    <xf numFmtId="0" fontId="9" fillId="0" borderId="2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 wrapText="1"/>
    </xf>
    <xf numFmtId="0" fontId="0" fillId="0" borderId="4" xfId="0" applyFont="1" applyBorder="1"/>
    <xf numFmtId="0" fontId="0" fillId="0" borderId="0" xfId="0" applyFont="1" applyFill="1" applyBorder="1" applyAlignment="1">
      <alignment horizontal="right"/>
    </xf>
    <xf numFmtId="0" fontId="2" fillId="0" borderId="9" xfId="0" applyFont="1" applyBorder="1" applyAlignment="1">
      <alignment horizontal="right"/>
    </xf>
    <xf numFmtId="5" fontId="0" fillId="0" borderId="3" xfId="1" applyNumberFormat="1" applyFont="1" applyBorder="1" applyAlignment="1">
      <alignment horizontal="right"/>
    </xf>
    <xf numFmtId="5" fontId="0" fillId="0" borderId="5" xfId="1" applyNumberFormat="1" applyFont="1" applyBorder="1" applyAlignment="1">
      <alignment horizontal="right"/>
    </xf>
    <xf numFmtId="5" fontId="8" fillId="0" borderId="7" xfId="0" applyNumberFormat="1" applyFont="1" applyBorder="1" applyAlignment="1">
      <alignment horizontal="right"/>
    </xf>
    <xf numFmtId="5" fontId="8" fillId="0" borderId="6" xfId="0" applyNumberFormat="1" applyFont="1" applyBorder="1" applyAlignment="1">
      <alignment horizontal="right"/>
    </xf>
    <xf numFmtId="5" fontId="0" fillId="0" borderId="3" xfId="0" applyNumberFormat="1" applyFont="1" applyBorder="1" applyAlignment="1">
      <alignment horizontal="right"/>
    </xf>
    <xf numFmtId="5" fontId="0" fillId="0" borderId="5" xfId="0" applyNumberFormat="1" applyFont="1" applyBorder="1" applyAlignment="1">
      <alignment horizontal="right"/>
    </xf>
    <xf numFmtId="5" fontId="2" fillId="0" borderId="10" xfId="0" applyNumberFormat="1" applyFont="1" applyBorder="1"/>
    <xf numFmtId="5" fontId="2" fillId="0" borderId="8" xfId="0" applyNumberFormat="1" applyFont="1" applyBorder="1"/>
    <xf numFmtId="9" fontId="0" fillId="0" borderId="0" xfId="3" applyFont="1"/>
    <xf numFmtId="0" fontId="5" fillId="0" borderId="0" xfId="0" applyFont="1" applyFill="1" applyBorder="1" applyAlignment="1">
      <alignment horizontal="right"/>
    </xf>
    <xf numFmtId="5" fontId="5" fillId="0" borderId="3" xfId="1" applyNumberFormat="1" applyFont="1" applyBorder="1" applyAlignment="1">
      <alignment horizontal="right"/>
    </xf>
    <xf numFmtId="0" fontId="7" fillId="0" borderId="2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right"/>
    </xf>
  </cellXfs>
  <cellStyles count="5">
    <cellStyle name="Comma" xfId="1" builtinId="3"/>
    <cellStyle name="Normal" xfId="0" builtinId="0"/>
    <cellStyle name="Normal 10 10 6" xfId="2" xr:uid="{00000000-0005-0000-0000-000005000000}"/>
    <cellStyle name="Normal 10 2" xfId="4" xr:uid="{00000000-0005-0000-0000-000006000000}"/>
    <cellStyle name="Percent" xfId="3" builtinId="5"/>
  </cellStyles>
  <dxfs count="12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L30"/>
  <sheetViews>
    <sheetView tabSelected="1" zoomScale="80" zoomScaleNormal="80" workbookViewId="0">
      <pane ySplit="4" topLeftCell="A5" activePane="bottomLeft" state="frozen"/>
      <selection pane="bottomLeft" activeCell="N21" sqref="N21"/>
    </sheetView>
  </sheetViews>
  <sheetFormatPr defaultRowHeight="15" x14ac:dyDescent="0.25"/>
  <cols>
    <col min="1" max="1" width="50.140625" style="1" bestFit="1" customWidth="1"/>
    <col min="2" max="2" width="18" style="1" bestFit="1" customWidth="1"/>
    <col min="3" max="3" width="18" style="1" customWidth="1"/>
    <col min="4" max="4" width="18" style="1" bestFit="1" customWidth="1"/>
    <col min="5" max="5" width="3.42578125" style="1" customWidth="1"/>
    <col min="6" max="6" width="13.5703125" style="1" customWidth="1"/>
    <col min="7" max="7" width="11.5703125" style="1" bestFit="1" customWidth="1"/>
    <col min="12" max="12" width="10.85546875" bestFit="1" customWidth="1"/>
  </cols>
  <sheetData>
    <row r="1" spans="1:7" ht="18.75" x14ac:dyDescent="0.3">
      <c r="A1" s="4" t="s">
        <v>0</v>
      </c>
      <c r="B1" s="4"/>
      <c r="C1" s="4"/>
      <c r="D1" s="4"/>
      <c r="E1" s="4"/>
      <c r="F1" s="4"/>
      <c r="G1" s="4"/>
    </row>
    <row r="2" spans="1:7" ht="21" x14ac:dyDescent="0.35">
      <c r="A2" s="7" t="s">
        <v>29</v>
      </c>
      <c r="B2" s="5"/>
      <c r="C2" s="5"/>
      <c r="D2" s="5"/>
      <c r="E2" s="5"/>
      <c r="F2" s="5"/>
      <c r="G2" s="5"/>
    </row>
    <row r="3" spans="1:7" ht="21" x14ac:dyDescent="0.35">
      <c r="A3" s="5" t="s">
        <v>1</v>
      </c>
      <c r="B3" s="2"/>
      <c r="C3" s="2"/>
      <c r="D3" s="2"/>
      <c r="E3" s="2"/>
      <c r="F3" s="2"/>
      <c r="G3" s="2"/>
    </row>
    <row r="4" spans="1:7" s="1" customFormat="1" ht="51.75" x14ac:dyDescent="0.25">
      <c r="A4" s="12"/>
      <c r="B4" s="10">
        <v>2025</v>
      </c>
      <c r="C4" s="10">
        <v>2026</v>
      </c>
      <c r="D4" s="11" t="s">
        <v>28</v>
      </c>
      <c r="E4" s="11"/>
      <c r="F4" s="26" t="s">
        <v>26</v>
      </c>
      <c r="G4" s="26" t="s">
        <v>27</v>
      </c>
    </row>
    <row r="5" spans="1:7" s="1" customFormat="1" x14ac:dyDescent="0.25">
      <c r="A5" s="13" t="s">
        <v>12</v>
      </c>
      <c r="B5" s="15">
        <v>658372.2296208312</v>
      </c>
      <c r="C5" s="15">
        <v>674195.87010301801</v>
      </c>
      <c r="D5" s="15">
        <v>369318.42819307209</v>
      </c>
      <c r="E5" s="15"/>
      <c r="F5" s="16">
        <f>B5-$D5</f>
        <v>289053.80142775911</v>
      </c>
      <c r="G5" s="16">
        <f>C5-B5</f>
        <v>15823.640482186805</v>
      </c>
    </row>
    <row r="6" spans="1:7" s="1" customFormat="1" x14ac:dyDescent="0.25">
      <c r="A6" s="13" t="s">
        <v>19</v>
      </c>
      <c r="B6" s="15">
        <v>80895.937769482101</v>
      </c>
      <c r="C6" s="15">
        <v>82840.230341589602</v>
      </c>
      <c r="D6" s="15"/>
      <c r="E6" s="15"/>
      <c r="F6" s="16">
        <f t="shared" ref="F6:F25" si="0">B6-$D6</f>
        <v>80895.937769482101</v>
      </c>
      <c r="G6" s="16">
        <f t="shared" ref="G6:G28" si="1">C6-B6</f>
        <v>1944.2925721075007</v>
      </c>
    </row>
    <row r="7" spans="1:7" s="1" customFormat="1" x14ac:dyDescent="0.25">
      <c r="A7" s="13" t="s">
        <v>14</v>
      </c>
      <c r="B7" s="15">
        <v>1702.3198992734074</v>
      </c>
      <c r="C7" s="15">
        <v>1743.2342891274391</v>
      </c>
      <c r="D7" s="15">
        <v>78621.039423243987</v>
      </c>
      <c r="E7" s="15"/>
      <c r="F7" s="16">
        <f t="shared" si="0"/>
        <v>-76918.719523970576</v>
      </c>
      <c r="G7" s="16">
        <f t="shared" si="1"/>
        <v>40.914389854031697</v>
      </c>
    </row>
    <row r="8" spans="1:7" s="1" customFormat="1" x14ac:dyDescent="0.25">
      <c r="A8" s="13" t="s">
        <v>24</v>
      </c>
      <c r="B8" s="15">
        <v>24191.665241063292</v>
      </c>
      <c r="C8" s="15">
        <v>24773.099566840461</v>
      </c>
      <c r="D8" s="15"/>
      <c r="E8" s="15"/>
      <c r="F8" s="16">
        <f t="shared" si="0"/>
        <v>24191.665241063292</v>
      </c>
      <c r="G8" s="16">
        <f t="shared" si="1"/>
        <v>581.43432577716885</v>
      </c>
    </row>
    <row r="9" spans="1:7" s="1" customFormat="1" x14ac:dyDescent="0.25">
      <c r="A9" s="13" t="s">
        <v>7</v>
      </c>
      <c r="B9" s="15">
        <v>1644959.3497689276</v>
      </c>
      <c r="C9" s="15">
        <v>1684495.1080944967</v>
      </c>
      <c r="D9" s="15">
        <v>1900000</v>
      </c>
      <c r="E9" s="15"/>
      <c r="F9" s="16">
        <f t="shared" si="0"/>
        <v>-255040.65023107245</v>
      </c>
      <c r="G9" s="16">
        <f t="shared" si="1"/>
        <v>39535.758325569099</v>
      </c>
    </row>
    <row r="10" spans="1:7" s="1" customFormat="1" x14ac:dyDescent="0.25">
      <c r="A10" s="13" t="s">
        <v>3</v>
      </c>
      <c r="B10" s="15">
        <v>5257922.8431531508</v>
      </c>
      <c r="C10" s="15">
        <v>5384294.3348563304</v>
      </c>
      <c r="D10" s="15">
        <v>4976404.8799190456</v>
      </c>
      <c r="E10" s="15"/>
      <c r="F10" s="16">
        <f t="shared" si="0"/>
        <v>281517.96323410515</v>
      </c>
      <c r="G10" s="16">
        <f t="shared" si="1"/>
        <v>126371.49170317966</v>
      </c>
    </row>
    <row r="11" spans="1:7" s="1" customFormat="1" x14ac:dyDescent="0.25">
      <c r="A11" s="13" t="s">
        <v>13</v>
      </c>
      <c r="B11" s="15">
        <v>261850.00774814497</v>
      </c>
      <c r="C11" s="15">
        <v>268143.43902675575</v>
      </c>
      <c r="D11" s="15">
        <v>263192.83985377726</v>
      </c>
      <c r="E11" s="15"/>
      <c r="F11" s="16">
        <f t="shared" si="0"/>
        <v>-1342.8321056322893</v>
      </c>
      <c r="G11" s="16">
        <f t="shared" si="1"/>
        <v>6293.4312786107766</v>
      </c>
    </row>
    <row r="12" spans="1:7" s="1" customFormat="1" x14ac:dyDescent="0.25">
      <c r="A12" s="13" t="s">
        <v>22</v>
      </c>
      <c r="B12" s="15">
        <v>406112.54777309019</v>
      </c>
      <c r="C12" s="15">
        <v>415873.25556443678</v>
      </c>
      <c r="D12" s="15">
        <v>50000</v>
      </c>
      <c r="E12" s="15"/>
      <c r="F12" s="16">
        <f t="shared" si="0"/>
        <v>356112.54777309019</v>
      </c>
      <c r="G12" s="16">
        <f t="shared" si="1"/>
        <v>9760.707791346591</v>
      </c>
    </row>
    <row r="13" spans="1:7" s="1" customFormat="1" x14ac:dyDescent="0.25">
      <c r="A13" s="13" t="s">
        <v>15</v>
      </c>
      <c r="B13" s="15">
        <v>139055.35708501522</v>
      </c>
      <c r="C13" s="15">
        <v>142397.48161372234</v>
      </c>
      <c r="D13" s="15">
        <v>58703.709436022182</v>
      </c>
      <c r="E13" s="15"/>
      <c r="F13" s="16">
        <f t="shared" si="0"/>
        <v>80351.647648993036</v>
      </c>
      <c r="G13" s="16">
        <f t="shared" si="1"/>
        <v>3342.1245287071215</v>
      </c>
    </row>
    <row r="14" spans="1:7" s="1" customFormat="1" x14ac:dyDescent="0.25">
      <c r="A14" s="13" t="s">
        <v>9</v>
      </c>
      <c r="B14" s="15">
        <v>3307254.4843475479</v>
      </c>
      <c r="C14" s="15">
        <v>3386742.6577377818</v>
      </c>
      <c r="D14" s="15">
        <v>1270411.5813658321</v>
      </c>
      <c r="E14" s="15"/>
      <c r="F14" s="16">
        <f t="shared" si="0"/>
        <v>2036842.9029817157</v>
      </c>
      <c r="G14" s="16">
        <f t="shared" si="1"/>
        <v>79488.173390233889</v>
      </c>
    </row>
    <row r="15" spans="1:7" s="1" customFormat="1" x14ac:dyDescent="0.25">
      <c r="A15" s="13" t="s">
        <v>20</v>
      </c>
      <c r="B15" s="15">
        <v>136489.00625721479</v>
      </c>
      <c r="C15" s="15">
        <v>139769.44985373304</v>
      </c>
      <c r="D15" s="15"/>
      <c r="E15" s="15"/>
      <c r="F15" s="16">
        <f t="shared" si="0"/>
        <v>136489.00625721479</v>
      </c>
      <c r="G15" s="16">
        <f t="shared" si="1"/>
        <v>3280.4435965182493</v>
      </c>
    </row>
    <row r="16" spans="1:7" s="1" customFormat="1" x14ac:dyDescent="0.25">
      <c r="A16" s="13" t="s">
        <v>2</v>
      </c>
      <c r="B16" s="15">
        <v>781505.36815972638</v>
      </c>
      <c r="C16" s="15">
        <v>800288.45077513449</v>
      </c>
      <c r="D16" s="15">
        <v>639692.12033522979</v>
      </c>
      <c r="E16" s="15"/>
      <c r="F16" s="16">
        <f t="shared" si="0"/>
        <v>141813.24782449659</v>
      </c>
      <c r="G16" s="16">
        <f t="shared" si="1"/>
        <v>18783.082615408115</v>
      </c>
    </row>
    <row r="17" spans="1:12" s="1" customFormat="1" x14ac:dyDescent="0.25">
      <c r="A17" s="13" t="s">
        <v>10</v>
      </c>
      <c r="B17" s="15">
        <v>1121961.6974725353</v>
      </c>
      <c r="C17" s="15">
        <v>1148927.4741818809</v>
      </c>
      <c r="D17" s="15">
        <v>1672500.3923181726</v>
      </c>
      <c r="E17" s="15"/>
      <c r="F17" s="16">
        <f t="shared" si="0"/>
        <v>-550538.69484563731</v>
      </c>
      <c r="G17" s="16">
        <f t="shared" si="1"/>
        <v>26965.776709345635</v>
      </c>
    </row>
    <row r="18" spans="1:12" s="1" customFormat="1" x14ac:dyDescent="0.25">
      <c r="A18" s="13" t="s">
        <v>8</v>
      </c>
      <c r="B18" s="15">
        <v>1174500.3242839405</v>
      </c>
      <c r="C18" s="15">
        <v>1202728.8400711028</v>
      </c>
      <c r="D18" s="15">
        <v>1556527.094584845</v>
      </c>
      <c r="E18" s="15"/>
      <c r="F18" s="16">
        <f t="shared" si="0"/>
        <v>-382026.77030090452</v>
      </c>
      <c r="G18" s="16">
        <f t="shared" si="1"/>
        <v>28228.515787162352</v>
      </c>
    </row>
    <row r="19" spans="1:12" s="1" customFormat="1" x14ac:dyDescent="0.25">
      <c r="A19" s="13" t="s">
        <v>11</v>
      </c>
      <c r="B19" s="15">
        <v>2176548.2746935645</v>
      </c>
      <c r="C19" s="15">
        <v>2228860.501487684</v>
      </c>
      <c r="D19" s="15">
        <v>961215.4503094845</v>
      </c>
      <c r="E19" s="15"/>
      <c r="F19" s="16">
        <f t="shared" si="0"/>
        <v>1215332.82438408</v>
      </c>
      <c r="G19" s="16">
        <f t="shared" si="1"/>
        <v>52312.226794119459</v>
      </c>
      <c r="L19" s="3"/>
    </row>
    <row r="20" spans="1:12" s="1" customFormat="1" x14ac:dyDescent="0.25">
      <c r="A20" s="13" t="s">
        <v>5</v>
      </c>
      <c r="B20" s="15">
        <v>634263.47383952315</v>
      </c>
      <c r="C20" s="15">
        <v>649507.67268247798</v>
      </c>
      <c r="D20" s="15">
        <v>650468.87393385812</v>
      </c>
      <c r="E20" s="15"/>
      <c r="F20" s="16">
        <f t="shared" si="0"/>
        <v>-16205.400094334967</v>
      </c>
      <c r="G20" s="16">
        <f t="shared" si="1"/>
        <v>15244.198842954822</v>
      </c>
      <c r="L20" s="3"/>
    </row>
    <row r="21" spans="1:12" s="1" customFormat="1" x14ac:dyDescent="0.25">
      <c r="A21" s="13" t="s">
        <v>6</v>
      </c>
      <c r="B21" s="15">
        <v>2013642.5763185646</v>
      </c>
      <c r="C21" s="15">
        <v>2062039.4478051397</v>
      </c>
      <c r="D21" s="15">
        <v>2706886.2111813505</v>
      </c>
      <c r="E21" s="15"/>
      <c r="F21" s="16">
        <f t="shared" si="0"/>
        <v>-693243.63486278593</v>
      </c>
      <c r="G21" s="16">
        <f t="shared" si="1"/>
        <v>48396.87148657511</v>
      </c>
    </row>
    <row r="22" spans="1:12" s="1" customFormat="1" x14ac:dyDescent="0.25">
      <c r="A22" s="13" t="s">
        <v>23</v>
      </c>
      <c r="B22" s="15">
        <v>1364442.3643543925</v>
      </c>
      <c r="C22" s="15">
        <v>1970380.0401214326</v>
      </c>
      <c r="D22" s="15"/>
      <c r="E22" s="15"/>
      <c r="F22" s="16">
        <f t="shared" si="0"/>
        <v>1364442.3643543925</v>
      </c>
      <c r="G22" s="16">
        <f t="shared" si="1"/>
        <v>605937.67576704011</v>
      </c>
    </row>
    <row r="23" spans="1:12" s="1" customFormat="1" x14ac:dyDescent="0.25">
      <c r="A23" s="24" t="s">
        <v>25</v>
      </c>
      <c r="B23" s="25">
        <v>1129956.7195735821</v>
      </c>
      <c r="C23" s="25">
        <v>1157114.652558181</v>
      </c>
      <c r="D23" s="15"/>
      <c r="E23" s="15"/>
      <c r="F23" s="16">
        <f>B23-$D23</f>
        <v>1129956.7195735821</v>
      </c>
      <c r="G23" s="16">
        <f t="shared" si="1"/>
        <v>27157.932984598912</v>
      </c>
    </row>
    <row r="24" spans="1:12" s="1" customFormat="1" x14ac:dyDescent="0.25">
      <c r="A24" s="13" t="s">
        <v>21</v>
      </c>
      <c r="B24" s="15">
        <v>231726.72529727762</v>
      </c>
      <c r="C24" s="15">
        <v>237296.15885818333</v>
      </c>
      <c r="D24" s="15"/>
      <c r="E24" s="15"/>
      <c r="F24" s="16">
        <f t="shared" si="0"/>
        <v>231726.72529727762</v>
      </c>
      <c r="G24" s="16">
        <f t="shared" si="1"/>
        <v>5569.4335609057161</v>
      </c>
    </row>
    <row r="25" spans="1:12" s="1" customFormat="1" x14ac:dyDescent="0.25">
      <c r="A25" s="24" t="s">
        <v>4</v>
      </c>
      <c r="B25" s="25">
        <v>4296408.4470623098</v>
      </c>
      <c r="C25" s="25">
        <v>4399670.4310468072</v>
      </c>
      <c r="D25" s="15">
        <v>7291616.6200000001</v>
      </c>
      <c r="E25" s="15"/>
      <c r="F25" s="16">
        <f t="shared" si="0"/>
        <v>-2995208.1729376903</v>
      </c>
      <c r="G25" s="16">
        <f t="shared" si="1"/>
        <v>103261.98398449738</v>
      </c>
    </row>
    <row r="26" spans="1:12" s="1" customFormat="1" x14ac:dyDescent="0.25">
      <c r="A26" s="27" t="s">
        <v>30</v>
      </c>
      <c r="B26" s="17">
        <f>SUM(B5:B25)</f>
        <v>26843761.71971916</v>
      </c>
      <c r="C26" s="17">
        <f>SUM(C5:C25)</f>
        <v>28062081.830635857</v>
      </c>
      <c r="D26" s="17">
        <f>SUM(D5:D25)</f>
        <v>24445559.240853935</v>
      </c>
      <c r="E26" s="17"/>
      <c r="F26" s="18">
        <f t="shared" ref="F26:F28" si="2">B26-$D26</f>
        <v>2398202.4788652249</v>
      </c>
      <c r="G26" s="18">
        <f t="shared" si="1"/>
        <v>1218320.1109166965</v>
      </c>
    </row>
    <row r="27" spans="1:12" s="1" customFormat="1" x14ac:dyDescent="0.25">
      <c r="A27" s="9" t="s">
        <v>16</v>
      </c>
      <c r="B27" s="19">
        <f>-B25</f>
        <v>-4296408.4470623098</v>
      </c>
      <c r="C27" s="19">
        <f t="shared" ref="C27" si="3">-C25</f>
        <v>-4399670.4310468072</v>
      </c>
      <c r="D27" s="19">
        <f>-D25</f>
        <v>-7291616.6200000001</v>
      </c>
      <c r="E27" s="19"/>
      <c r="F27" s="20">
        <f t="shared" si="2"/>
        <v>2995208.1729376903</v>
      </c>
      <c r="G27" s="20">
        <f t="shared" si="1"/>
        <v>-103261.98398449738</v>
      </c>
    </row>
    <row r="28" spans="1:12" s="1" customFormat="1" ht="15.75" thickBot="1" x14ac:dyDescent="0.3">
      <c r="A28" s="14" t="s">
        <v>17</v>
      </c>
      <c r="B28" s="21">
        <f>SUM(B26:B27)</f>
        <v>22547353.272656851</v>
      </c>
      <c r="C28" s="21">
        <f>SUM(C26:C27)</f>
        <v>23662411.399589051</v>
      </c>
      <c r="D28" s="21">
        <v>17153942.620853931</v>
      </c>
      <c r="E28" s="21"/>
      <c r="F28" s="22">
        <f t="shared" si="2"/>
        <v>5393410.6518029198</v>
      </c>
      <c r="G28" s="22">
        <f t="shared" si="1"/>
        <v>1115058.1269322</v>
      </c>
    </row>
    <row r="29" spans="1:12" s="1" customFormat="1" x14ac:dyDescent="0.25">
      <c r="F29" s="23"/>
      <c r="G29" s="23"/>
    </row>
    <row r="30" spans="1:12" s="1" customFormat="1" x14ac:dyDescent="0.25">
      <c r="A30" s="8" t="s">
        <v>18</v>
      </c>
      <c r="B30" s="6"/>
      <c r="C30" s="6"/>
      <c r="D30" s="6"/>
      <c r="E30" s="6"/>
      <c r="F30" s="6"/>
      <c r="G30" s="6"/>
    </row>
  </sheetData>
  <conditionalFormatting sqref="A30:C30">
    <cfRule type="cellIs" dxfId="11" priority="13" operator="equal">
      <formula>"Jennifer"</formula>
    </cfRule>
    <cfRule type="cellIs" dxfId="10" priority="14" operator="equal">
      <formula>"Kacee"</formula>
    </cfRule>
    <cfRule type="cellIs" dxfId="9" priority="15" operator="equal">
      <formula>"Tricia"</formula>
    </cfRule>
    <cfRule type="cellIs" dxfId="8" priority="16" operator="equal">
      <formula>"Henry"</formula>
    </cfRule>
  </conditionalFormatting>
  <conditionalFormatting sqref="D30:F30">
    <cfRule type="cellIs" dxfId="7" priority="5" operator="equal">
      <formula>"Jennifer"</formula>
    </cfRule>
    <cfRule type="cellIs" dxfId="6" priority="6" operator="equal">
      <formula>"Kacee"</formula>
    </cfRule>
    <cfRule type="cellIs" dxfId="5" priority="7" operator="equal">
      <formula>"Tricia"</formula>
    </cfRule>
    <cfRule type="cellIs" dxfId="4" priority="8" operator="equal">
      <formula>"Henry"</formula>
    </cfRule>
  </conditionalFormatting>
  <conditionalFormatting sqref="G30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92" fitToHeight="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A4801E20E0A1144990DA28540514F1C" ma:contentTypeVersion="7" ma:contentTypeDescription="" ma:contentTypeScope="" ma:versionID="21d8856a92aa8925eda62973258121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044AE2C-A512-4A2E-A2BB-E41D6B3F8B13}"/>
</file>

<file path=customXml/itemProps2.xml><?xml version="1.0" encoding="utf-8"?>
<ds:datastoreItem xmlns:ds="http://schemas.openxmlformats.org/officeDocument/2006/customXml" ds:itemID="{614A6A0D-1C6E-462E-AEB5-B1B4CAC64FCB}"/>
</file>

<file path=customXml/itemProps3.xml><?xml version="1.0" encoding="utf-8"?>
<ds:datastoreItem xmlns:ds="http://schemas.openxmlformats.org/officeDocument/2006/customXml" ds:itemID="{5F5442D4-E8D4-4A51-A49C-438D438BDCD0}"/>
</file>

<file path=customXml/itemProps4.xml><?xml version="1.0" encoding="utf-8"?>
<ds:datastoreItem xmlns:ds="http://schemas.openxmlformats.org/officeDocument/2006/customXml" ds:itemID="{EC379D5F-ABD5-444A-ABAD-65104A6107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 FERC 557 costs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Stanton, Amy (SEA)</cp:lastModifiedBy>
  <cp:lastPrinted>2024-02-13T00:47:13Z</cp:lastPrinted>
  <dcterms:created xsi:type="dcterms:W3CDTF">2023-07-20T23:25:18Z</dcterms:created>
  <dcterms:modified xsi:type="dcterms:W3CDTF">2024-02-13T00:48:59Z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0x0101006E56B4D1795A2E4DB2F0B01679ED314A00DA4801E20E0A1144990DA28540514F1C</vt:lpwstr>
  </property>
</Properties>
</file>