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6275" windowHeight="7485"/>
  </bookViews>
  <sheets>
    <sheet name="JKR-3 Elec Sept 2016" sheetId="1" r:id="rId1"/>
    <sheet name="JKR-3 Gas Sept 2016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2" i="2" l="1"/>
  <c r="G55" i="2"/>
  <c r="F55" i="2"/>
  <c r="G50" i="2"/>
  <c r="F50" i="2"/>
  <c r="G47" i="2"/>
  <c r="F47" i="2"/>
  <c r="G43" i="2"/>
  <c r="F43" i="2"/>
  <c r="G39" i="2"/>
  <c r="F39" i="2"/>
  <c r="G36" i="2"/>
  <c r="F36" i="2"/>
  <c r="G32" i="2"/>
  <c r="F32" i="2"/>
  <c r="G29" i="2"/>
  <c r="F29" i="2"/>
  <c r="G24" i="2"/>
  <c r="F24" i="2"/>
  <c r="G21" i="2"/>
  <c r="F21" i="2"/>
  <c r="G17" i="2"/>
  <c r="F17" i="2"/>
  <c r="G12" i="2"/>
  <c r="G64" i="2" s="1"/>
  <c r="F12" i="2"/>
  <c r="F64" i="2" s="1"/>
  <c r="G7" i="2"/>
  <c r="G51" i="1"/>
  <c r="F51" i="1"/>
  <c r="G48" i="1"/>
  <c r="F48" i="1"/>
  <c r="G45" i="1"/>
  <c r="F45" i="1"/>
  <c r="G42" i="1"/>
  <c r="F42" i="1"/>
  <c r="G38" i="1"/>
  <c r="F38" i="1"/>
  <c r="G35" i="1"/>
  <c r="F35" i="1"/>
  <c r="G32" i="1"/>
  <c r="F32" i="1"/>
  <c r="G29" i="1"/>
  <c r="F29" i="1"/>
  <c r="G26" i="1"/>
  <c r="F26" i="1"/>
  <c r="G23" i="1"/>
  <c r="F23" i="1"/>
  <c r="G20" i="1"/>
  <c r="F20" i="1"/>
  <c r="G17" i="1"/>
  <c r="F17" i="1"/>
  <c r="G14" i="1"/>
  <c r="F14" i="1"/>
  <c r="G11" i="1"/>
  <c r="G55" i="1" s="1"/>
  <c r="F11" i="1"/>
  <c r="F55" i="1" s="1"/>
  <c r="G7" i="1"/>
</calcChain>
</file>

<file path=xl/sharedStrings.xml><?xml version="1.0" encoding="utf-8"?>
<sst xmlns="http://schemas.openxmlformats.org/spreadsheetml/2006/main" count="125" uniqueCount="111">
  <si>
    <t>Exhibit No. ___   (JKR-3)</t>
  </si>
  <si>
    <t>Page 1 of 2</t>
  </si>
  <si>
    <t>Actual Costs</t>
  </si>
  <si>
    <t>Recoveries from Insurance</t>
  </si>
  <si>
    <t>Through</t>
  </si>
  <si>
    <t>or Third PartiesThrough</t>
  </si>
  <si>
    <t>SAP Account</t>
  </si>
  <si>
    <t>Site Description</t>
  </si>
  <si>
    <t xml:space="preserve">ELECTRIC SITES: </t>
  </si>
  <si>
    <t>18231251</t>
  </si>
  <si>
    <t>Env Rem - White River/Buckley Phase I Headworks (Remediation Cost)</t>
  </si>
  <si>
    <t>Subtotal White River/Buckley Phase I Headworks Site</t>
  </si>
  <si>
    <t>A</t>
  </si>
  <si>
    <t>18232251</t>
  </si>
  <si>
    <t>Env Rem - White River/Buckley Phase II Burn Pile and Wood Debris</t>
  </si>
  <si>
    <t>Subtotal White River/Buckley Phase II Burn Pile and Wood Debris Site</t>
  </si>
  <si>
    <t>B</t>
  </si>
  <si>
    <t>18232271</t>
  </si>
  <si>
    <t xml:space="preserve">Env Rem - Lower Duwamish Waterway  </t>
  </si>
  <si>
    <t>Subtotal Lower Duwamish Waterway Site</t>
  </si>
  <si>
    <t>Elec. UNDERGROUND STORAGE TANKS AND OTHER SITES</t>
  </si>
  <si>
    <t>L</t>
  </si>
  <si>
    <t>18233091</t>
  </si>
  <si>
    <t xml:space="preserve">Env Rem - Tenino Service Center UST </t>
  </si>
  <si>
    <t>Subtotal Tenino Service Center UST</t>
  </si>
  <si>
    <t>C</t>
  </si>
  <si>
    <t>18608001</t>
  </si>
  <si>
    <t xml:space="preserve">Env Rem - Lower Baker Power Plant </t>
  </si>
  <si>
    <t>Subtotal Lower Baker Power Plant Site</t>
  </si>
  <si>
    <t>D</t>
  </si>
  <si>
    <t>18608021</t>
  </si>
  <si>
    <t xml:space="preserve">Env Rem - Snoqualmie Hydro Generation (Power Plant) </t>
  </si>
  <si>
    <t>Subtotal Snoqualmie Hydro Generation Site</t>
  </si>
  <si>
    <t>E</t>
  </si>
  <si>
    <t>18608041</t>
  </si>
  <si>
    <t>Env Rem - Bellingham South State Street MGP (former Blvd Park)</t>
  </si>
  <si>
    <t>Subtotal Bellingham South State Street MGP (former Blvd Park) Site</t>
  </si>
  <si>
    <t>F</t>
  </si>
  <si>
    <t>18608081</t>
  </si>
  <si>
    <t xml:space="preserve">Env Rem - Electron Flume </t>
  </si>
  <si>
    <t xml:space="preserve">Subtotal Electron Flume Site </t>
  </si>
  <si>
    <t>G</t>
  </si>
  <si>
    <t>18608141</t>
  </si>
  <si>
    <t xml:space="preserve">Env Rem - Talbot Hill Substation and Switchyard </t>
  </si>
  <si>
    <t>Subtotal Talbot Hill Substation &amp; Switchyard Site</t>
  </si>
  <si>
    <t>J</t>
  </si>
  <si>
    <t>18608191</t>
  </si>
  <si>
    <t>Env Rem - Sammamish Substation</t>
  </si>
  <si>
    <t>Subtotal Sammamish Substation Site</t>
  </si>
  <si>
    <t>K</t>
  </si>
  <si>
    <t>18608231</t>
  </si>
  <si>
    <t xml:space="preserve">Env Rem - City of Olympia v PSE Plum Street Station </t>
  </si>
  <si>
    <t>City of Olympia v PSE Plum St Station  (Reimbursement from Insurance)</t>
  </si>
  <si>
    <t>Subtotal City of Olympia v PSE Plum Street Station</t>
  </si>
  <si>
    <t>18608251</t>
  </si>
  <si>
    <t>Env Rem - Whitehorn UST Remediation</t>
  </si>
  <si>
    <t>Subtotal Whitehorn UST</t>
  </si>
  <si>
    <t>18608171</t>
  </si>
  <si>
    <t xml:space="preserve">Env Rem - Everett Asarco </t>
  </si>
  <si>
    <t>Subtotal Everett Asarco Site</t>
  </si>
  <si>
    <t>18608211</t>
  </si>
  <si>
    <t xml:space="preserve">Env Rem - Pt. Robinson Cable Station </t>
  </si>
  <si>
    <t>Subtotal Pt. Robinson Cable Station</t>
  </si>
  <si>
    <t>22841001</t>
  </si>
  <si>
    <t>Accum Misc Oper Provi – Unallocated Def Elec Env Rem Recoveries</t>
  </si>
  <si>
    <t>TOTAL ELECTRIC SITES</t>
  </si>
  <si>
    <t>Page 2 of 2</t>
  </si>
  <si>
    <t xml:space="preserve"> Sept 2016</t>
  </si>
  <si>
    <t xml:space="preserve">FORMER MANUFACTURED GAS SITES: </t>
  </si>
  <si>
    <t xml:space="preserve"> </t>
  </si>
  <si>
    <t>Tacoma Gas Company (Upload Source Control) (Remediation Costs)</t>
  </si>
  <si>
    <t>Subtotal Tacoma Gas Company</t>
  </si>
  <si>
    <t>Thea Foss Waterway (Remediation Costs)</t>
  </si>
  <si>
    <t>Thea Foss Waterway (WADOT Settlement)</t>
  </si>
  <si>
    <t>Thea Foss Recovery</t>
  </si>
  <si>
    <t>Subtotal Thea Foss Waterway</t>
  </si>
  <si>
    <t>Everett Washington (Remediation Costs)</t>
  </si>
  <si>
    <t>Everett Washington (WADOT Settlement)</t>
  </si>
  <si>
    <t>Subtotal Everett Washington</t>
  </si>
  <si>
    <t>Chehalis Washington (Remediation Costs)</t>
  </si>
  <si>
    <t>Subtotal Chehalis Washington</t>
  </si>
  <si>
    <t>Post - Nov 2012 Gas Works Park  (Remediation Costs)</t>
  </si>
  <si>
    <t>Pre-Nov 2012 Gas Works Park (Remediation Costs)</t>
  </si>
  <si>
    <t>Pre-Nov 2012 Lake Union Sediments (Remediation Costs)</t>
  </si>
  <si>
    <t>Subtotal Gas Works Park &amp; Lake Union</t>
  </si>
  <si>
    <t>Quendall Terminal (Remediation Costs)</t>
  </si>
  <si>
    <t>Subtotal Quendall Terminal</t>
  </si>
  <si>
    <t>Post-June 1999 Tacoma Tar Pits (Remediation Costs)</t>
  </si>
  <si>
    <t>Pre June 1999 Tacoma Tar Pits (Remediation Costs)</t>
  </si>
  <si>
    <t>Subtotal Tacoma Tar Pits</t>
  </si>
  <si>
    <t>Bay Station (Remediation Costs)</t>
  </si>
  <si>
    <t>Subtotal Bay Station</t>
  </si>
  <si>
    <t>Olympia Columbia Street MGP (Remediation Costs)</t>
  </si>
  <si>
    <t>Olympia Columbia Street MGP (WADOT Settlement)</t>
  </si>
  <si>
    <t>Subtotal Olympia Columbia Street MGP</t>
  </si>
  <si>
    <t>Verbeek Autowrecking (Remediation Costs)</t>
  </si>
  <si>
    <t>Verbeek Autowrecking (Reimbursement of Remed Cost from 3rd Party)</t>
  </si>
  <si>
    <t>Subtotal Verbeek Autowrecking</t>
  </si>
  <si>
    <t>Downtowner Property (Remediation Costs)</t>
  </si>
  <si>
    <t>Subtotal Downtowner Property</t>
  </si>
  <si>
    <t>Unallocated Insurance and Third Party Recoveries</t>
  </si>
  <si>
    <t>Gas Underground Storage Tanks and Other Sites</t>
  </si>
  <si>
    <t>SWARR STATION</t>
  </si>
  <si>
    <t>(A)</t>
  </si>
  <si>
    <t>SOUTH SEATTLE GATE STATION</t>
  </si>
  <si>
    <t>NORTH TACOMA GATE STATION</t>
  </si>
  <si>
    <t>NORTH SEATTLE GATE STATION</t>
  </si>
  <si>
    <t>COVINGTON GATE STATION</t>
  </si>
  <si>
    <t>UST - ESTIMATED FUTURE COSTS</t>
  </si>
  <si>
    <t>Total 182.3 sites</t>
  </si>
  <si>
    <t>TOTAL GAS STORAGE TANKS AND MANUFACTURED GAS SITES (182.3 AND 186)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</si>
</sst>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dj.&quot;\ 0.00"/>
    <numFmt numFmtId="165" formatCode="[$-409]mmmm\-yy;@"/>
    <numFmt numFmtId="166" formatCode="_-* #,##0.00\ _D_M_-;\-* #,##0.00\ _D_M_-;_-* &quot;-&quot;??\ _D_M_-;_-@_-"/>
    <numFmt numFmtId="167" formatCode="_(* #,##0_);_(* \(#,##0\);_(* &quot;-&quot;??_);_(@_)"/>
    <numFmt numFmtId="168" formatCode="_(&quot;$&quot;* #,##0_);_(&quot;$&quot;* \(#,##0\);_(&quot;$&quot;* &quot;-&quot;??_);_(@_)"/>
  </numFmts>
  <fonts count="13" x14ac:knownFonts="1">
    <font>
      <sz val="10"/>
      <color theme="1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39" fontId="1" fillId="0" borderId="0"/>
    <xf numFmtId="0" fontId="2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166" fontId="2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66">
    <xf numFmtId="0" fontId="0" fillId="0" borderId="0" xfId="0"/>
    <xf numFmtId="37" fontId="2" fillId="0" borderId="0" xfId="1" applyNumberFormat="1" applyFont="1" applyFill="1"/>
    <xf numFmtId="49" fontId="2" fillId="0" borderId="0" xfId="1" applyNumberFormat="1" applyFont="1" applyFill="1" applyBorder="1" applyAlignment="1">
      <alignment horizontal="center"/>
    </xf>
    <xf numFmtId="39" fontId="2" fillId="0" borderId="0" xfId="1" applyFont="1" applyFill="1"/>
    <xf numFmtId="39" fontId="2" fillId="0" borderId="0" xfId="1" applyFont="1" applyFill="1" applyBorder="1"/>
    <xf numFmtId="43" fontId="2" fillId="0" borderId="0" xfId="1" applyNumberFormat="1" applyFont="1" applyFill="1" applyAlignment="1">
      <alignment horizontal="righ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2" applyFont="1" applyFill="1"/>
    <xf numFmtId="0" fontId="4" fillId="0" borderId="0" xfId="0" applyNumberFormat="1" applyFont="1" applyFill="1" applyAlignment="1"/>
    <xf numFmtId="0" fontId="4" fillId="0" borderId="0" xfId="0" applyNumberFormat="1" applyFont="1" applyAlignment="1">
      <alignment horizontal="right"/>
    </xf>
    <xf numFmtId="37" fontId="5" fillId="0" borderId="0" xfId="1" applyNumberFormat="1" applyFont="1" applyFill="1" applyBorder="1" applyAlignment="1">
      <alignment horizontal="centerContinuous"/>
    </xf>
    <xf numFmtId="49" fontId="5" fillId="0" borderId="0" xfId="1" applyNumberFormat="1" applyFont="1" applyFill="1" applyBorder="1" applyAlignment="1">
      <alignment horizontal="center"/>
    </xf>
    <xf numFmtId="39" fontId="5" fillId="0" borderId="0" xfId="1" applyFont="1" applyFill="1" applyBorder="1" applyAlignment="1">
      <alignment horizontal="centerContinuous"/>
    </xf>
    <xf numFmtId="39" fontId="5" fillId="0" borderId="0" xfId="1" applyFont="1" applyFill="1" applyBorder="1" applyAlignment="1">
      <alignment horizontal="center"/>
    </xf>
    <xf numFmtId="43" fontId="5" fillId="0" borderId="0" xfId="3" applyFont="1" applyFill="1" applyAlignment="1">
      <alignment horizontal="center"/>
    </xf>
    <xf numFmtId="37" fontId="5" fillId="0" borderId="0" xfId="1" applyNumberFormat="1" applyFont="1" applyFill="1" applyAlignment="1">
      <alignment horizontal="left"/>
    </xf>
    <xf numFmtId="49" fontId="5" fillId="0" borderId="0" xfId="1" applyNumberFormat="1" applyFont="1" applyFill="1" applyBorder="1" applyAlignment="1" applyProtection="1">
      <alignment horizontal="center"/>
    </xf>
    <xf numFmtId="39" fontId="5" fillId="0" borderId="0" xfId="1" applyFont="1" applyFill="1" applyAlignment="1">
      <alignment horizontal="centerContinuous"/>
    </xf>
    <xf numFmtId="39" fontId="5" fillId="0" borderId="0" xfId="1" applyFont="1" applyFill="1"/>
    <xf numFmtId="39" fontId="5" fillId="0" borderId="0" xfId="1" quotePrefix="1" applyFont="1" applyFill="1" applyBorder="1" applyAlignment="1" applyProtection="1">
      <alignment horizontal="center"/>
    </xf>
    <xf numFmtId="14" fontId="5" fillId="0" borderId="0" xfId="3" applyNumberFormat="1" applyFont="1" applyFill="1" applyBorder="1" applyAlignment="1" applyProtection="1">
      <alignment horizontal="center"/>
    </xf>
    <xf numFmtId="37" fontId="5" fillId="0" borderId="0" xfId="1" applyNumberFormat="1" applyFont="1" applyFill="1"/>
    <xf numFmtId="0" fontId="5" fillId="0" borderId="1" xfId="4" applyNumberFormat="1" applyFont="1" applyFill="1" applyBorder="1" applyAlignment="1" applyProtection="1">
      <alignment horizontal="center"/>
    </xf>
    <xf numFmtId="39" fontId="5" fillId="0" borderId="2" xfId="1" applyFont="1" applyFill="1" applyBorder="1" applyAlignment="1" applyProtection="1">
      <alignment horizontal="center"/>
    </xf>
    <xf numFmtId="165" fontId="5" fillId="0" borderId="2" xfId="3" applyNumberFormat="1" applyFont="1" applyFill="1" applyBorder="1" applyAlignment="1" applyProtection="1">
      <alignment horizontal="center"/>
    </xf>
    <xf numFmtId="37" fontId="7" fillId="0" borderId="0" xfId="1" applyNumberFormat="1" applyFont="1" applyFill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39" fontId="7" fillId="0" borderId="0" xfId="1" applyFont="1" applyFill="1" applyAlignment="1">
      <alignment horizontal="center"/>
    </xf>
    <xf numFmtId="39" fontId="7" fillId="0" borderId="0" xfId="1" applyFont="1" applyFill="1" applyBorder="1" applyAlignment="1">
      <alignment horizontal="center"/>
    </xf>
    <xf numFmtId="43" fontId="7" fillId="0" borderId="0" xfId="1" applyNumberFormat="1" applyFont="1" applyFill="1" applyAlignment="1">
      <alignment horizontal="center"/>
    </xf>
    <xf numFmtId="0" fontId="7" fillId="0" borderId="0" xfId="2" applyFont="1" applyFill="1"/>
    <xf numFmtId="39" fontId="8" fillId="0" borderId="0" xfId="1" applyFont="1" applyFill="1" applyAlignment="1">
      <alignment wrapText="1"/>
    </xf>
    <xf numFmtId="49" fontId="8" fillId="0" borderId="0" xfId="1" applyNumberFormat="1" applyFont="1" applyFill="1" applyBorder="1" applyAlignment="1" applyProtection="1">
      <alignment horizontal="center" wrapText="1"/>
    </xf>
    <xf numFmtId="0" fontId="9" fillId="0" borderId="3" xfId="5" applyFont="1" applyFill="1" applyBorder="1" applyAlignment="1">
      <alignment horizontal="center" wrapText="1"/>
    </xf>
    <xf numFmtId="39" fontId="8" fillId="0" borderId="0" xfId="1" applyFont="1" applyFill="1" applyBorder="1" applyAlignment="1" applyProtection="1">
      <alignment wrapText="1"/>
    </xf>
    <xf numFmtId="43" fontId="8" fillId="0" borderId="0" xfId="6" applyNumberFormat="1" applyFont="1" applyFill="1" applyAlignment="1"/>
    <xf numFmtId="43" fontId="8" fillId="0" borderId="0" xfId="1" applyNumberFormat="1" applyFont="1" applyFill="1" applyBorder="1" applyAlignment="1" applyProtection="1"/>
    <xf numFmtId="0" fontId="8" fillId="0" borderId="0" xfId="2" applyFont="1" applyFill="1" applyAlignment="1">
      <alignment wrapText="1"/>
    </xf>
    <xf numFmtId="49" fontId="8" fillId="0" borderId="0" xfId="1" applyNumberFormat="1" applyFont="1" applyFill="1" applyBorder="1" applyAlignment="1" applyProtection="1">
      <alignment horizontal="center"/>
    </xf>
    <xf numFmtId="39" fontId="8" fillId="0" borderId="0" xfId="1" quotePrefix="1" applyFont="1" applyFill="1" applyAlignment="1" applyProtection="1">
      <alignment horizontal="left" wrapText="1"/>
    </xf>
    <xf numFmtId="167" fontId="8" fillId="0" borderId="0" xfId="6" applyNumberFormat="1" applyFont="1" applyFill="1" applyAlignment="1"/>
    <xf numFmtId="39" fontId="8" fillId="0" borderId="0" xfId="1" applyFont="1" applyFill="1" applyBorder="1" applyAlignment="1" applyProtection="1">
      <alignment horizontal="left"/>
    </xf>
    <xf numFmtId="167" fontId="8" fillId="0" borderId="4" xfId="1" applyNumberFormat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37" fontId="10" fillId="0" borderId="0" xfId="1" applyNumberFormat="1" applyFont="1" applyFill="1" applyAlignment="1">
      <alignment wrapText="1"/>
    </xf>
    <xf numFmtId="39" fontId="8" fillId="0" borderId="0" xfId="1" applyFont="1" applyFill="1"/>
    <xf numFmtId="39" fontId="8" fillId="0" borderId="0" xfId="1" applyFont="1" applyFill="1" applyAlignment="1" applyProtection="1">
      <alignment horizontal="left"/>
    </xf>
    <xf numFmtId="39" fontId="8" fillId="0" borderId="0" xfId="1" applyFont="1" applyFill="1" applyBorder="1" applyProtection="1"/>
    <xf numFmtId="167" fontId="8" fillId="0" borderId="0" xfId="1" applyNumberFormat="1" applyFont="1" applyFill="1" applyAlignment="1"/>
    <xf numFmtId="0" fontId="8" fillId="0" borderId="0" xfId="2" applyFont="1" applyFill="1"/>
    <xf numFmtId="37" fontId="7" fillId="0" borderId="0" xfId="1" applyNumberFormat="1" applyFont="1" applyFill="1"/>
    <xf numFmtId="39" fontId="7" fillId="0" borderId="0" xfId="1" applyFont="1" applyFill="1"/>
    <xf numFmtId="39" fontId="7" fillId="0" borderId="0" xfId="1" applyFont="1" applyFill="1" applyBorder="1" applyAlignment="1" applyProtection="1"/>
    <xf numFmtId="167" fontId="7" fillId="0" borderId="4" xfId="6" applyNumberFormat="1" applyFont="1" applyFill="1" applyBorder="1" applyAlignment="1"/>
    <xf numFmtId="37" fontId="8" fillId="0" borderId="0" xfId="1" applyNumberFormat="1" applyFont="1" applyFill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39" fontId="8" fillId="0" borderId="0" xfId="1" applyFont="1" applyFill="1" applyAlignment="1">
      <alignment horizontal="center"/>
    </xf>
    <xf numFmtId="39" fontId="8" fillId="0" borderId="0" xfId="1" applyFont="1" applyFill="1" applyBorder="1" applyAlignment="1">
      <alignment horizontal="center"/>
    </xf>
    <xf numFmtId="167" fontId="8" fillId="0" borderId="0" xfId="1" applyNumberFormat="1" applyFont="1" applyFill="1" applyAlignment="1">
      <alignment horizontal="right"/>
    </xf>
    <xf numFmtId="167" fontId="8" fillId="0" borderId="0" xfId="1" applyNumberFormat="1" applyFont="1" applyFill="1" applyAlignment="1">
      <alignment horizontal="center"/>
    </xf>
    <xf numFmtId="37" fontId="10" fillId="0" borderId="0" xfId="1" applyNumberFormat="1" applyFont="1" applyFill="1"/>
    <xf numFmtId="39" fontId="8" fillId="0" borderId="0" xfId="1" applyFont="1" applyFill="1" applyBorder="1"/>
    <xf numFmtId="37" fontId="11" fillId="0" borderId="0" xfId="1" applyNumberFormat="1" applyFont="1" applyFill="1" applyAlignment="1"/>
    <xf numFmtId="39" fontId="11" fillId="0" borderId="0" xfId="1" applyFont="1" applyFill="1" applyBorder="1"/>
    <xf numFmtId="167" fontId="11" fillId="0" borderId="5" xfId="1" applyNumberFormat="1" applyFont="1" applyFill="1" applyBorder="1" applyAlignment="1"/>
    <xf numFmtId="39" fontId="11" fillId="0" borderId="0" xfId="1" applyFont="1" applyFill="1"/>
    <xf numFmtId="0" fontId="11" fillId="0" borderId="0" xfId="2" applyFont="1" applyFill="1"/>
    <xf numFmtId="37" fontId="10" fillId="0" borderId="0" xfId="1" applyNumberFormat="1" applyFont="1" applyFill="1" applyAlignment="1">
      <alignment horizontal="left"/>
    </xf>
    <xf numFmtId="167" fontId="8" fillId="0" borderId="0" xfId="1" applyNumberFormat="1" applyFont="1" applyFill="1" applyBorder="1" applyAlignment="1"/>
    <xf numFmtId="39" fontId="8" fillId="0" borderId="0" xfId="1" applyFont="1" applyFill="1" applyBorder="1" applyAlignment="1" applyProtection="1"/>
    <xf numFmtId="39" fontId="8" fillId="0" borderId="0" xfId="1" quotePrefix="1" applyFont="1" applyFill="1" applyAlignment="1" applyProtection="1">
      <alignment horizontal="left"/>
    </xf>
    <xf numFmtId="37" fontId="8" fillId="0" borderId="0" xfId="1" applyNumberFormat="1" applyFont="1" applyFill="1"/>
    <xf numFmtId="37" fontId="8" fillId="2" borderId="0" xfId="1" applyNumberFormat="1" applyFont="1" applyFill="1" applyAlignment="1">
      <alignment horizontal="center"/>
    </xf>
    <xf numFmtId="37" fontId="10" fillId="2" borderId="0" xfId="1" applyNumberFormat="1" applyFont="1" applyFill="1"/>
    <xf numFmtId="37" fontId="8" fillId="2" borderId="0" xfId="1" applyNumberFormat="1" applyFont="1" applyFill="1"/>
    <xf numFmtId="37" fontId="10" fillId="3" borderId="0" xfId="1" applyNumberFormat="1" applyFont="1" applyFill="1"/>
    <xf numFmtId="37" fontId="8" fillId="3" borderId="0" xfId="1" applyNumberFormat="1" applyFont="1" applyFill="1"/>
    <xf numFmtId="37" fontId="8" fillId="3" borderId="0" xfId="1" applyNumberFormat="1" applyFont="1" applyFill="1" applyAlignment="1">
      <alignment horizontal="center"/>
    </xf>
    <xf numFmtId="37" fontId="10" fillId="3" borderId="0" xfId="1" applyNumberFormat="1" applyFont="1" applyFill="1" applyAlignment="1">
      <alignment horizontal="left"/>
    </xf>
    <xf numFmtId="39" fontId="2" fillId="0" borderId="0" xfId="1" quotePrefix="1" applyFont="1" applyFill="1" applyAlignment="1" applyProtection="1">
      <alignment horizontal="left"/>
    </xf>
    <xf numFmtId="167" fontId="2" fillId="0" borderId="0" xfId="1" applyNumberFormat="1" applyFont="1" applyFill="1" applyBorder="1" applyAlignment="1" applyProtection="1"/>
    <xf numFmtId="167" fontId="2" fillId="0" borderId="0" xfId="6" applyNumberFormat="1" applyFont="1" applyFill="1" applyAlignment="1"/>
    <xf numFmtId="0" fontId="2" fillId="0" borderId="0" xfId="5" applyFont="1" applyFill="1" applyBorder="1" applyAlignment="1" applyProtection="1">
      <alignment horizontal="left" wrapText="1"/>
    </xf>
    <xf numFmtId="37" fontId="2" fillId="3" borderId="0" xfId="1" applyNumberFormat="1" applyFont="1" applyFill="1"/>
    <xf numFmtId="167" fontId="7" fillId="0" borderId="0" xfId="1" applyNumberFormat="1" applyFont="1" applyFill="1" applyBorder="1" applyAlignment="1" applyProtection="1"/>
    <xf numFmtId="167" fontId="7" fillId="0" borderId="0" xfId="6" applyNumberFormat="1" applyFont="1" applyFill="1" applyBorder="1" applyAlignment="1"/>
    <xf numFmtId="37" fontId="10" fillId="0" borderId="0" xfId="1" applyNumberFormat="1" applyFont="1" applyFill="1" applyAlignment="1">
      <alignment horizontal="left" wrapText="1"/>
    </xf>
    <xf numFmtId="39" fontId="5" fillId="0" borderId="0" xfId="1" applyFont="1" applyFill="1" applyBorder="1" applyAlignment="1" applyProtection="1"/>
    <xf numFmtId="167" fontId="2" fillId="0" borderId="0" xfId="6" applyNumberFormat="1" applyFont="1" applyFill="1" applyBorder="1" applyAlignment="1"/>
    <xf numFmtId="39" fontId="2" fillId="0" borderId="0" xfId="1" applyFont="1" applyFill="1" applyAlignment="1">
      <alignment horizontal="center"/>
    </xf>
    <xf numFmtId="39" fontId="2" fillId="0" borderId="0" xfId="1" applyFont="1" applyFill="1" applyBorder="1" applyAlignment="1">
      <alignment horizontal="center"/>
    </xf>
    <xf numFmtId="167" fontId="2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center"/>
    </xf>
    <xf numFmtId="39" fontId="7" fillId="0" borderId="0" xfId="1" applyFont="1" applyFill="1" applyAlignment="1" applyProtection="1">
      <alignment horizontal="left"/>
    </xf>
    <xf numFmtId="39" fontId="2" fillId="0" borderId="0" xfId="1" applyFont="1" applyFill="1" applyAlignment="1" applyProtection="1">
      <alignment horizontal="left"/>
    </xf>
    <xf numFmtId="167" fontId="7" fillId="0" borderId="4" xfId="1" applyNumberFormat="1" applyFont="1" applyFill="1" applyBorder="1" applyAlignment="1" applyProtection="1"/>
    <xf numFmtId="167" fontId="8" fillId="0" borderId="4" xfId="6" applyNumberFormat="1" applyFont="1" applyFill="1" applyBorder="1" applyAlignment="1"/>
    <xf numFmtId="43" fontId="7" fillId="0" borderId="0" xfId="1" applyNumberFormat="1" applyFont="1" applyFill="1" applyBorder="1" applyAlignment="1" applyProtection="1"/>
    <xf numFmtId="43" fontId="7" fillId="0" borderId="0" xfId="6" applyNumberFormat="1" applyFont="1" applyFill="1" applyBorder="1" applyAlignment="1"/>
    <xf numFmtId="37" fontId="12" fillId="0" borderId="0" xfId="1" applyNumberFormat="1" applyFont="1" applyFill="1"/>
    <xf numFmtId="49" fontId="12" fillId="0" borderId="0" xfId="1" applyNumberFormat="1" applyFont="1" applyFill="1" applyBorder="1" applyAlignment="1">
      <alignment horizontal="center"/>
    </xf>
    <xf numFmtId="39" fontId="12" fillId="0" borderId="0" xfId="1" applyFont="1" applyFill="1"/>
    <xf numFmtId="0" fontId="5" fillId="0" borderId="0" xfId="5" applyFont="1" applyFill="1" applyBorder="1" applyAlignment="1" applyProtection="1">
      <alignment horizontal="right" wrapText="1"/>
    </xf>
    <xf numFmtId="39" fontId="12" fillId="0" borderId="0" xfId="1" applyFont="1" applyFill="1" applyBorder="1" applyAlignment="1">
      <alignment horizontal="center"/>
    </xf>
    <xf numFmtId="167" fontId="5" fillId="0" borderId="3" xfId="1" applyNumberFormat="1" applyFont="1" applyFill="1" applyBorder="1" applyAlignment="1"/>
    <xf numFmtId="0" fontId="12" fillId="0" borderId="0" xfId="2" applyFont="1" applyFill="1"/>
    <xf numFmtId="43" fontId="11" fillId="0" borderId="0" xfId="1" applyNumberFormat="1" applyFont="1" applyFill="1" applyBorder="1" applyAlignment="1"/>
    <xf numFmtId="43" fontId="2" fillId="0" borderId="0" xfId="2" applyNumberFormat="1" applyFont="1" applyFill="1"/>
    <xf numFmtId="0" fontId="5" fillId="0" borderId="0" xfId="3" applyNumberFormat="1" applyFont="1" applyFill="1" applyAlignment="1">
      <alignment horizontal="center"/>
    </xf>
    <xf numFmtId="0" fontId="5" fillId="0" borderId="0" xfId="5" applyFont="1" applyFill="1"/>
    <xf numFmtId="0" fontId="5" fillId="0" borderId="0" xfId="5" applyFont="1" applyFill="1" applyAlignment="1">
      <alignment wrapText="1"/>
    </xf>
    <xf numFmtId="43" fontId="5" fillId="0" borderId="0" xfId="3" applyFont="1" applyFill="1" applyBorder="1" applyAlignment="1">
      <alignment horizontal="center"/>
    </xf>
    <xf numFmtId="0" fontId="2" fillId="0" borderId="0" xfId="5" applyFont="1" applyFill="1"/>
    <xf numFmtId="0" fontId="5" fillId="0" borderId="0" xfId="3" applyNumberFormat="1" applyFont="1" applyFill="1" applyBorder="1" applyAlignment="1" applyProtection="1">
      <alignment horizontal="centerContinuous"/>
    </xf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 applyProtection="1">
      <alignment horizontal="center" wrapText="1"/>
    </xf>
    <xf numFmtId="14" fontId="5" fillId="0" borderId="0" xfId="3" quotePrefix="1" applyNumberFormat="1" applyFont="1" applyFill="1" applyBorder="1" applyAlignment="1" applyProtection="1">
      <alignment horizontal="center"/>
    </xf>
    <xf numFmtId="0" fontId="5" fillId="0" borderId="1" xfId="3" applyNumberFormat="1" applyFont="1" applyFill="1" applyBorder="1" applyAlignment="1" applyProtection="1">
      <alignment horizontal="center"/>
    </xf>
    <xf numFmtId="39" fontId="5" fillId="0" borderId="0" xfId="1" applyFont="1" applyFill="1" applyBorder="1"/>
    <xf numFmtId="43" fontId="5" fillId="0" borderId="0" xfId="3" applyFont="1" applyFill="1" applyBorder="1" applyAlignment="1" applyProtection="1">
      <alignment horizontal="center"/>
    </xf>
    <xf numFmtId="14" fontId="5" fillId="0" borderId="2" xfId="3" applyNumberFormat="1" applyFont="1" applyFill="1" applyBorder="1" applyAlignment="1" applyProtection="1">
      <alignment horizontal="center"/>
    </xf>
    <xf numFmtId="0" fontId="5" fillId="0" borderId="0" xfId="5" applyFont="1" applyFill="1" applyBorder="1"/>
    <xf numFmtId="0" fontId="2" fillId="0" borderId="0" xfId="3" applyNumberFormat="1" applyFont="1" applyFill="1" applyBorder="1" applyAlignment="1">
      <alignment horizontal="center"/>
    </xf>
    <xf numFmtId="0" fontId="2" fillId="0" borderId="0" xfId="5" applyFont="1" applyFill="1" applyBorder="1" applyAlignment="1">
      <alignment wrapText="1"/>
    </xf>
    <xf numFmtId="43" fontId="5" fillId="0" borderId="0" xfId="3" applyFont="1" applyFill="1" applyBorder="1" applyAlignment="1">
      <alignment horizontal="justify"/>
    </xf>
    <xf numFmtId="0" fontId="2" fillId="0" borderId="0" xfId="5" applyFont="1" applyFill="1" applyBorder="1" applyAlignment="1">
      <alignment horizontal="center"/>
    </xf>
    <xf numFmtId="0" fontId="2" fillId="0" borderId="0" xfId="5" applyFont="1" applyFill="1" applyAlignment="1">
      <alignment horizontal="center"/>
    </xf>
    <xf numFmtId="0" fontId="5" fillId="0" borderId="0" xfId="5" applyFont="1" applyFill="1" applyAlignment="1">
      <alignment horizontal="left" wrapText="1"/>
    </xf>
    <xf numFmtId="43" fontId="5" fillId="0" borderId="0" xfId="3" applyFont="1" applyFill="1" applyAlignment="1">
      <alignment horizontal="justify"/>
    </xf>
    <xf numFmtId="0" fontId="2" fillId="0" borderId="0" xfId="3" applyNumberFormat="1" applyFont="1" applyFill="1" applyBorder="1" applyAlignment="1" applyProtection="1">
      <alignment horizontal="center"/>
    </xf>
    <xf numFmtId="0" fontId="2" fillId="0" borderId="0" xfId="5" applyFont="1" applyFill="1" applyAlignment="1" applyProtection="1">
      <alignment horizontal="left" wrapText="1"/>
    </xf>
    <xf numFmtId="43" fontId="2" fillId="0" borderId="0" xfId="3" applyFont="1" applyFill="1" applyBorder="1" applyAlignment="1" applyProtection="1">
      <alignment horizontal="justify"/>
    </xf>
    <xf numFmtId="167" fontId="2" fillId="0" borderId="0" xfId="3" applyNumberFormat="1" applyFont="1" applyFill="1" applyAlignment="1" applyProtection="1">
      <alignment horizontal="justify"/>
    </xf>
    <xf numFmtId="0" fontId="5" fillId="0" borderId="0" xfId="5" applyFont="1" applyFill="1" applyAlignment="1" applyProtection="1">
      <alignment horizontal="left" wrapText="1"/>
    </xf>
    <xf numFmtId="43" fontId="5" fillId="0" borderId="0" xfId="3" applyFont="1" applyFill="1" applyBorder="1" applyAlignment="1" applyProtection="1">
      <alignment horizontal="justify"/>
    </xf>
    <xf numFmtId="167" fontId="5" fillId="0" borderId="4" xfId="3" applyNumberFormat="1" applyFont="1" applyFill="1" applyBorder="1" applyAlignment="1" applyProtection="1">
      <alignment horizontal="justify"/>
    </xf>
    <xf numFmtId="0" fontId="2" fillId="0" borderId="0" xfId="5" applyNumberFormat="1" applyFont="1" applyFill="1" applyAlignment="1">
      <alignment horizontal="center"/>
    </xf>
    <xf numFmtId="0" fontId="2" fillId="0" borderId="0" xfId="5" applyFont="1" applyFill="1" applyAlignment="1">
      <alignment wrapText="1"/>
    </xf>
    <xf numFmtId="0" fontId="2" fillId="0" borderId="0" xfId="5" applyFont="1" applyFill="1" applyBorder="1"/>
    <xf numFmtId="0" fontId="5" fillId="0" borderId="0" xfId="5" applyFont="1" applyFill="1" applyAlignment="1" applyProtection="1">
      <alignment wrapText="1"/>
    </xf>
    <xf numFmtId="43" fontId="2" fillId="0" borderId="0" xfId="3" applyFont="1" applyFill="1" applyBorder="1" applyAlignment="1">
      <alignment horizontal="justify"/>
    </xf>
    <xf numFmtId="167" fontId="2" fillId="0" borderId="0" xfId="3" applyNumberFormat="1" applyFont="1" applyFill="1" applyAlignment="1">
      <alignment horizontal="justify"/>
    </xf>
    <xf numFmtId="167" fontId="2" fillId="0" borderId="1" xfId="3" applyNumberFormat="1" applyFont="1" applyFill="1" applyBorder="1" applyAlignment="1" applyProtection="1">
      <alignment horizontal="justify"/>
    </xf>
    <xf numFmtId="0" fontId="2" fillId="0" borderId="0" xfId="5" applyFont="1" applyFill="1" applyAlignment="1" applyProtection="1">
      <alignment wrapText="1"/>
    </xf>
    <xf numFmtId="167" fontId="2" fillId="0" borderId="0" xfId="3" applyNumberFormat="1" applyFont="1" applyFill="1" applyBorder="1" applyAlignment="1" applyProtection="1">
      <alignment horizontal="justify"/>
    </xf>
    <xf numFmtId="37" fontId="2" fillId="0" borderId="0" xfId="5" applyNumberFormat="1" applyFont="1" applyFill="1" applyBorder="1"/>
    <xf numFmtId="0" fontId="5" fillId="0" borderId="0" xfId="5" applyFont="1" applyFill="1" applyBorder="1" applyAlignment="1">
      <alignment wrapText="1"/>
    </xf>
    <xf numFmtId="167" fontId="5" fillId="0" borderId="0" xfId="3" applyNumberFormat="1" applyFont="1" applyFill="1" applyBorder="1" applyAlignment="1" applyProtection="1">
      <alignment horizontal="justify"/>
    </xf>
    <xf numFmtId="0" fontId="11" fillId="0" borderId="0" xfId="5" applyFont="1" applyFill="1" applyAlignment="1" applyProtection="1">
      <alignment horizontal="right" wrapText="1"/>
    </xf>
    <xf numFmtId="0" fontId="5" fillId="0" borderId="0" xfId="5" quotePrefix="1" applyFont="1" applyFill="1" applyBorder="1" applyAlignment="1" applyProtection="1">
      <alignment horizontal="left" wrapText="1"/>
    </xf>
    <xf numFmtId="43" fontId="11" fillId="0" borderId="0" xfId="3" applyFont="1" applyFill="1" applyBorder="1" applyAlignment="1" applyProtection="1">
      <alignment horizontal="justify"/>
    </xf>
    <xf numFmtId="167" fontId="11" fillId="0" borderId="0" xfId="3" applyNumberFormat="1" applyFont="1" applyFill="1" applyBorder="1" applyAlignment="1" applyProtection="1">
      <alignment horizontal="justify"/>
    </xf>
    <xf numFmtId="37" fontId="2" fillId="0" borderId="0" xfId="5" applyNumberFormat="1" applyFont="1" applyFill="1"/>
    <xf numFmtId="167" fontId="2" fillId="0" borderId="4" xfId="3" applyNumberFormat="1" applyFont="1" applyFill="1" applyBorder="1" applyAlignment="1" applyProtection="1">
      <alignment horizontal="justify"/>
    </xf>
    <xf numFmtId="0" fontId="5" fillId="0" borderId="0" xfId="5" applyFont="1" applyFill="1" applyAlignment="1" applyProtection="1">
      <alignment horizontal="right" wrapText="1"/>
    </xf>
    <xf numFmtId="168" fontId="5" fillId="0" borderId="6" xfId="7" applyNumberFormat="1" applyFont="1" applyFill="1" applyBorder="1" applyAlignment="1" applyProtection="1">
      <alignment horizontal="justify"/>
    </xf>
    <xf numFmtId="167" fontId="2" fillId="0" borderId="0" xfId="3" applyNumberFormat="1" applyFont="1" applyFill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justify"/>
    </xf>
    <xf numFmtId="167" fontId="2" fillId="0" borderId="0" xfId="3" applyNumberFormat="1" applyFont="1" applyFill="1" applyBorder="1" applyAlignment="1">
      <alignment horizontal="center"/>
    </xf>
    <xf numFmtId="0" fontId="2" fillId="0" borderId="0" xfId="3" applyNumberFormat="1" applyFont="1" applyFill="1" applyBorder="1" applyAlignment="1">
      <alignment horizontal="justify"/>
    </xf>
    <xf numFmtId="167" fontId="2" fillId="0" borderId="0" xfId="3" quotePrefix="1" applyNumberFormat="1" applyFont="1" applyFill="1" applyBorder="1" applyAlignment="1">
      <alignment horizontal="center"/>
    </xf>
    <xf numFmtId="0" fontId="2" fillId="0" borderId="0" xfId="3" quotePrefix="1" applyNumberFormat="1" applyFont="1" applyFill="1" applyBorder="1" applyAlignment="1">
      <alignment horizontal="justify"/>
    </xf>
    <xf numFmtId="44" fontId="5" fillId="0" borderId="0" xfId="7" applyFont="1" applyFill="1"/>
    <xf numFmtId="164" fontId="4" fillId="0" borderId="0" xfId="0" applyNumberFormat="1" applyFont="1" applyFill="1" applyBorder="1" applyAlignment="1"/>
  </cellXfs>
  <cellStyles count="8">
    <cellStyle name="Comma 6" xfId="3"/>
    <cellStyle name="Comma_ 6-30-12 " xfId="4"/>
    <cellStyle name="Comma_Q2 - Elec Env worksheet" xfId="6"/>
    <cellStyle name="Currency 4" xfId="7"/>
    <cellStyle name="Normal" xfId="0" builtinId="0"/>
    <cellStyle name="Normal 84" xfId="5"/>
    <cellStyle name="Normal_Env-ele12-31-99" xfId="1"/>
    <cellStyle name="Normal_Q2 - Elec Env work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6"/>
  <sheetViews>
    <sheetView tabSelected="1" view="pageLayout" topLeftCell="B1" zoomScaleNormal="100" workbookViewId="0">
      <selection activeCell="H3" sqref="H3"/>
    </sheetView>
  </sheetViews>
  <sheetFormatPr defaultColWidth="23" defaultRowHeight="12.75" x14ac:dyDescent="0.2"/>
  <cols>
    <col min="1" max="1" width="5.7109375" style="1" hidden="1" customWidth="1"/>
    <col min="2" max="2" width="12.28515625" style="2" customWidth="1"/>
    <col min="3" max="3" width="1.28515625" style="3" customWidth="1"/>
    <col min="4" max="4" width="58.5703125" style="3" customWidth="1"/>
    <col min="5" max="5" width="2.85546875" style="4" customWidth="1"/>
    <col min="6" max="6" width="17.7109375" style="5" customWidth="1"/>
    <col min="7" max="7" width="24.5703125" style="109" customWidth="1"/>
    <col min="8" max="8" width="3.5703125" style="8" customWidth="1"/>
    <col min="9" max="9" width="21.28515625" style="8" bestFit="1" customWidth="1"/>
    <col min="10" max="10" width="4.140625" style="8" customWidth="1"/>
    <col min="11" max="11" width="16.42578125" style="8" customWidth="1"/>
    <col min="12" max="12" width="4.140625" style="8" customWidth="1"/>
    <col min="15" max="82" width="23" style="9"/>
    <col min="83" max="16384" width="23" style="3"/>
  </cols>
  <sheetData>
    <row r="1" spans="1:82" x14ac:dyDescent="0.2">
      <c r="G1" s="6"/>
      <c r="H1" s="7" t="s">
        <v>0</v>
      </c>
    </row>
    <row r="2" spans="1:82" x14ac:dyDescent="0.2">
      <c r="G2" s="10"/>
      <c r="H2" s="11" t="s">
        <v>1</v>
      </c>
    </row>
    <row r="3" spans="1:82" x14ac:dyDescent="0.2">
      <c r="G3" s="10"/>
      <c r="H3" s="165"/>
    </row>
    <row r="5" spans="1:82" s="15" customFormat="1" x14ac:dyDescent="0.2">
      <c r="A5" s="12"/>
      <c r="B5" s="13"/>
      <c r="C5" s="14"/>
      <c r="F5" s="16" t="s">
        <v>2</v>
      </c>
      <c r="G5" s="16" t="s">
        <v>3</v>
      </c>
      <c r="H5" s="8"/>
      <c r="K5" s="8"/>
      <c r="L5" s="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</row>
    <row r="6" spans="1:82" x14ac:dyDescent="0.2">
      <c r="A6" s="17"/>
      <c r="B6" s="18"/>
      <c r="C6" s="19"/>
      <c r="D6" s="20"/>
      <c r="E6" s="21"/>
      <c r="F6" s="22" t="s">
        <v>4</v>
      </c>
      <c r="G6" s="22" t="s">
        <v>5</v>
      </c>
      <c r="I6" s="3"/>
      <c r="J6" s="3"/>
    </row>
    <row r="7" spans="1:82" ht="13.5" thickBot="1" x14ac:dyDescent="0.25">
      <c r="A7" s="23"/>
      <c r="B7" s="24" t="s">
        <v>6</v>
      </c>
      <c r="C7" s="20"/>
      <c r="D7" s="25" t="s">
        <v>7</v>
      </c>
      <c r="E7" s="21"/>
      <c r="F7" s="26">
        <v>42614</v>
      </c>
      <c r="G7" s="26">
        <f>F7</f>
        <v>42614</v>
      </c>
      <c r="I7" s="3"/>
      <c r="J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spans="1:82" s="29" customFormat="1" ht="12.6" customHeight="1" x14ac:dyDescent="0.2">
      <c r="A8" s="27"/>
      <c r="B8" s="28"/>
      <c r="E8" s="30"/>
      <c r="F8" s="31"/>
      <c r="G8" s="31"/>
      <c r="H8" s="8"/>
      <c r="I8" s="8"/>
      <c r="J8" s="8"/>
      <c r="K8" s="8"/>
      <c r="L8" s="8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</row>
    <row r="9" spans="1:82" s="33" customFormat="1" ht="21.6" customHeight="1" thickBot="1" x14ac:dyDescent="0.3">
      <c r="B9" s="34"/>
      <c r="D9" s="35" t="s">
        <v>8</v>
      </c>
      <c r="E9" s="36"/>
      <c r="F9" s="37"/>
      <c r="G9" s="38"/>
      <c r="H9" s="8"/>
      <c r="I9" s="8"/>
      <c r="J9" s="8"/>
      <c r="K9" s="8"/>
      <c r="L9" s="8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</row>
    <row r="10" spans="1:82" s="33" customFormat="1" ht="30.75" customHeight="1" thickTop="1" x14ac:dyDescent="0.2">
      <c r="B10" s="40" t="s">
        <v>9</v>
      </c>
      <c r="D10" s="41" t="s">
        <v>10</v>
      </c>
      <c r="E10" s="36"/>
      <c r="F10" s="42">
        <v>5906.25</v>
      </c>
      <c r="G10" s="38">
        <v>0</v>
      </c>
      <c r="H10" s="8"/>
      <c r="I10" s="8"/>
      <c r="J10" s="8"/>
      <c r="K10" s="8"/>
      <c r="L10" s="8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</row>
    <row r="11" spans="1:82" s="33" customFormat="1" ht="21.6" customHeight="1" x14ac:dyDescent="0.2">
      <c r="B11" s="34"/>
      <c r="D11" s="43" t="s">
        <v>11</v>
      </c>
      <c r="E11" s="36"/>
      <c r="F11" s="44">
        <f>F10</f>
        <v>5906.25</v>
      </c>
      <c r="G11" s="44">
        <f>G10</f>
        <v>0</v>
      </c>
      <c r="H11" s="8"/>
      <c r="I11" s="8"/>
      <c r="J11" s="8"/>
      <c r="K11" s="8"/>
      <c r="L11" s="8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</row>
    <row r="12" spans="1:82" s="33" customFormat="1" ht="15" customHeight="1" x14ac:dyDescent="0.2">
      <c r="B12" s="34"/>
      <c r="D12" s="43"/>
      <c r="E12" s="36"/>
      <c r="F12" s="45"/>
      <c r="G12" s="45"/>
      <c r="H12" s="8"/>
      <c r="I12" s="8"/>
      <c r="J12" s="8"/>
      <c r="K12" s="8"/>
      <c r="L12" s="8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</row>
    <row r="13" spans="1:82" s="47" customFormat="1" ht="16.5" customHeight="1" x14ac:dyDescent="0.2">
      <c r="A13" s="46" t="s">
        <v>12</v>
      </c>
      <c r="B13" s="40" t="s">
        <v>13</v>
      </c>
      <c r="D13" s="48" t="s">
        <v>14</v>
      </c>
      <c r="E13" s="49"/>
      <c r="F13" s="50">
        <v>2147559.11</v>
      </c>
      <c r="G13" s="42">
        <v>0</v>
      </c>
      <c r="H13" s="8"/>
      <c r="I13" s="8"/>
      <c r="J13" s="8"/>
      <c r="K13" s="8"/>
      <c r="L13" s="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</row>
    <row r="14" spans="1:82" s="47" customFormat="1" ht="16.5" customHeight="1" x14ac:dyDescent="0.2">
      <c r="A14" s="52"/>
      <c r="B14" s="28"/>
      <c r="C14" s="53"/>
      <c r="D14" s="48" t="s">
        <v>15</v>
      </c>
      <c r="E14" s="54"/>
      <c r="F14" s="44">
        <f>F13</f>
        <v>2147559.11</v>
      </c>
      <c r="G14" s="55">
        <f>SUM(G9:G13)</f>
        <v>0</v>
      </c>
      <c r="H14" s="8"/>
      <c r="I14" s="8"/>
      <c r="J14" s="8"/>
      <c r="K14" s="8"/>
      <c r="L14" s="8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</row>
    <row r="15" spans="1:82" s="58" customFormat="1" ht="11.25" customHeight="1" x14ac:dyDescent="0.2">
      <c r="A15" s="56"/>
      <c r="B15" s="57"/>
      <c r="E15" s="59"/>
      <c r="F15" s="60"/>
      <c r="G15" s="61"/>
      <c r="H15" s="8"/>
      <c r="I15" s="8"/>
      <c r="J15" s="8"/>
      <c r="K15" s="8"/>
      <c r="L15" s="8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</row>
    <row r="16" spans="1:82" s="47" customFormat="1" ht="16.5" customHeight="1" x14ac:dyDescent="0.2">
      <c r="A16" s="62" t="s">
        <v>16</v>
      </c>
      <c r="B16" s="40" t="s">
        <v>17</v>
      </c>
      <c r="C16" s="53"/>
      <c r="D16" s="48" t="s">
        <v>18</v>
      </c>
      <c r="E16" s="54"/>
      <c r="F16" s="50">
        <v>465045.94</v>
      </c>
      <c r="G16" s="42">
        <v>-71171.44</v>
      </c>
      <c r="H16" s="8"/>
      <c r="I16" s="8"/>
      <c r="J16" s="8"/>
      <c r="K16" s="8"/>
      <c r="L16" s="8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</row>
    <row r="17" spans="1:82" s="47" customFormat="1" ht="16.5" customHeight="1" x14ac:dyDescent="0.2">
      <c r="A17" s="52"/>
      <c r="B17" s="28"/>
      <c r="C17" s="53"/>
      <c r="D17" s="48" t="s">
        <v>19</v>
      </c>
      <c r="E17" s="63"/>
      <c r="F17" s="44">
        <f>SUM(F16:F16)</f>
        <v>465045.94</v>
      </c>
      <c r="G17" s="55">
        <f>SUM(G16:G16)</f>
        <v>-71171.44</v>
      </c>
      <c r="H17" s="8"/>
      <c r="I17" s="8"/>
      <c r="J17" s="8"/>
      <c r="K17" s="8"/>
      <c r="L17" s="8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</row>
    <row r="18" spans="1:82" s="67" customFormat="1" ht="13.5" customHeight="1" x14ac:dyDescent="0.2">
      <c r="A18" s="64" t="s">
        <v>20</v>
      </c>
      <c r="B18" s="64"/>
      <c r="C18" s="64"/>
      <c r="D18" s="64"/>
      <c r="E18" s="65"/>
      <c r="F18" s="66"/>
      <c r="G18" s="66"/>
      <c r="H18" s="8"/>
      <c r="I18" s="8"/>
      <c r="J18" s="8"/>
      <c r="K18" s="8"/>
      <c r="L18" s="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</row>
    <row r="19" spans="1:82" s="47" customFormat="1" ht="15.75" customHeight="1" x14ac:dyDescent="0.2">
      <c r="A19" s="69" t="s">
        <v>21</v>
      </c>
      <c r="B19" s="57" t="s">
        <v>22</v>
      </c>
      <c r="D19" s="51" t="s">
        <v>23</v>
      </c>
      <c r="E19" s="63"/>
      <c r="F19" s="70">
        <v>198092.16</v>
      </c>
      <c r="G19" s="42">
        <v>0</v>
      </c>
      <c r="H19" s="8"/>
      <c r="I19" s="8"/>
      <c r="J19" s="8"/>
      <c r="K19" s="8"/>
      <c r="L19" s="8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</row>
    <row r="20" spans="1:82" ht="13.5" customHeight="1" x14ac:dyDescent="0.2">
      <c r="A20" s="23"/>
      <c r="B20" s="28"/>
      <c r="C20" s="53"/>
      <c r="D20" s="48" t="s">
        <v>24</v>
      </c>
      <c r="E20" s="71"/>
      <c r="F20" s="44">
        <f>SUM(F19:F19)</f>
        <v>198092.16</v>
      </c>
      <c r="G20" s="55">
        <f>SUM(G19:G19)</f>
        <v>0</v>
      </c>
    </row>
    <row r="21" spans="1:82" s="58" customFormat="1" ht="9.75" customHeight="1" x14ac:dyDescent="0.2">
      <c r="A21" s="56"/>
      <c r="B21" s="57"/>
      <c r="E21" s="59"/>
      <c r="F21" s="60"/>
      <c r="G21" s="61"/>
      <c r="H21" s="8"/>
      <c r="I21" s="8"/>
      <c r="J21" s="8"/>
      <c r="K21" s="8"/>
      <c r="L21" s="8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</row>
    <row r="22" spans="1:82" s="47" customFormat="1" ht="18" customHeight="1" x14ac:dyDescent="0.2">
      <c r="A22" s="62" t="s">
        <v>25</v>
      </c>
      <c r="B22" s="57" t="s">
        <v>26</v>
      </c>
      <c r="D22" s="72" t="s">
        <v>27</v>
      </c>
      <c r="E22" s="63"/>
      <c r="F22" s="45">
        <v>440996.89</v>
      </c>
      <c r="G22" s="42">
        <v>0</v>
      </c>
      <c r="H22" s="8"/>
      <c r="I22" s="8"/>
      <c r="J22" s="8"/>
      <c r="K22" s="8"/>
      <c r="L22" s="8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</row>
    <row r="23" spans="1:82" s="47" customFormat="1" ht="18" customHeight="1" x14ac:dyDescent="0.2">
      <c r="A23" s="73"/>
      <c r="B23" s="57"/>
      <c r="D23" s="48" t="s">
        <v>28</v>
      </c>
      <c r="E23" s="63"/>
      <c r="F23" s="44">
        <f>SUM(F22:F22)</f>
        <v>440996.89</v>
      </c>
      <c r="G23" s="55">
        <f>SUM(G22:G22)</f>
        <v>0</v>
      </c>
      <c r="H23" s="8"/>
      <c r="I23" s="8"/>
      <c r="J23" s="8"/>
      <c r="K23" s="8"/>
      <c r="L23" s="8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</row>
    <row r="24" spans="1:82" s="58" customFormat="1" ht="9.75" customHeight="1" x14ac:dyDescent="0.2">
      <c r="A24" s="74"/>
      <c r="B24" s="57"/>
      <c r="E24" s="59"/>
      <c r="F24" s="60"/>
      <c r="G24" s="61"/>
      <c r="H24" s="8"/>
      <c r="I24" s="8"/>
      <c r="J24" s="8"/>
      <c r="K24" s="8"/>
      <c r="L24" s="8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</row>
    <row r="25" spans="1:82" s="47" customFormat="1" ht="17.25" customHeight="1" x14ac:dyDescent="0.2">
      <c r="A25" s="75" t="s">
        <v>29</v>
      </c>
      <c r="B25" s="57" t="s">
        <v>30</v>
      </c>
      <c r="D25" s="72" t="s">
        <v>31</v>
      </c>
      <c r="E25" s="63"/>
      <c r="F25" s="45">
        <v>2254508.17</v>
      </c>
      <c r="G25" s="42">
        <v>0</v>
      </c>
      <c r="H25" s="8"/>
      <c r="I25" s="8"/>
      <c r="J25" s="8"/>
      <c r="K25" s="8"/>
      <c r="L25" s="8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</row>
    <row r="26" spans="1:82" s="47" customFormat="1" ht="17.25" customHeight="1" x14ac:dyDescent="0.2">
      <c r="A26" s="76"/>
      <c r="B26" s="57"/>
      <c r="D26" s="48" t="s">
        <v>32</v>
      </c>
      <c r="E26" s="63"/>
      <c r="F26" s="44">
        <f>SUM(F25:F25)</f>
        <v>2254508.17</v>
      </c>
      <c r="G26" s="55">
        <f>SUM(G25:G25)</f>
        <v>0</v>
      </c>
      <c r="H26" s="8"/>
      <c r="I26" s="8"/>
      <c r="J26" s="8"/>
      <c r="K26" s="8"/>
      <c r="L26" s="8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</row>
    <row r="27" spans="1:82" s="58" customFormat="1" ht="10.5" customHeight="1" x14ac:dyDescent="0.2">
      <c r="A27" s="56"/>
      <c r="B27" s="57"/>
      <c r="E27" s="59"/>
      <c r="F27" s="60"/>
      <c r="G27" s="61"/>
      <c r="H27" s="8"/>
      <c r="I27" s="8"/>
      <c r="J27" s="8"/>
      <c r="K27" s="8"/>
      <c r="L27" s="8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</row>
    <row r="28" spans="1:82" s="47" customFormat="1" ht="17.25" customHeight="1" x14ac:dyDescent="0.2">
      <c r="A28" s="46" t="s">
        <v>33</v>
      </c>
      <c r="B28" s="57" t="s">
        <v>34</v>
      </c>
      <c r="D28" s="72" t="s">
        <v>35</v>
      </c>
      <c r="E28" s="63"/>
      <c r="F28" s="45">
        <v>2242411.06</v>
      </c>
      <c r="G28" s="42">
        <v>-662553.87</v>
      </c>
      <c r="H28" s="8"/>
      <c r="I28" s="8"/>
      <c r="J28" s="8"/>
      <c r="K28" s="8"/>
      <c r="L28" s="8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</row>
    <row r="29" spans="1:82" s="47" customFormat="1" ht="17.25" customHeight="1" x14ac:dyDescent="0.2">
      <c r="A29" s="73"/>
      <c r="B29" s="57"/>
      <c r="D29" s="48" t="s">
        <v>36</v>
      </c>
      <c r="E29" s="63"/>
      <c r="F29" s="44">
        <f>SUM(F28:F28)</f>
        <v>2242411.06</v>
      </c>
      <c r="G29" s="55">
        <f>SUM(G28:G28)</f>
        <v>-662553.87</v>
      </c>
      <c r="H29" s="8"/>
      <c r="I29" s="8"/>
      <c r="J29" s="8"/>
      <c r="K29" s="8"/>
      <c r="L29" s="8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</row>
    <row r="30" spans="1:82" s="58" customFormat="1" ht="9.75" customHeight="1" x14ac:dyDescent="0.2">
      <c r="A30" s="56"/>
      <c r="B30" s="57"/>
      <c r="E30" s="59"/>
      <c r="F30" s="60"/>
      <c r="G30" s="61"/>
      <c r="H30" s="8"/>
      <c r="I30" s="8"/>
      <c r="J30" s="8"/>
      <c r="K30" s="8"/>
      <c r="L30" s="8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</row>
    <row r="31" spans="1:82" s="47" customFormat="1" ht="16.5" customHeight="1" x14ac:dyDescent="0.2">
      <c r="A31" s="62" t="s">
        <v>37</v>
      </c>
      <c r="B31" s="57" t="s">
        <v>38</v>
      </c>
      <c r="D31" s="47" t="s">
        <v>39</v>
      </c>
      <c r="E31" s="63"/>
      <c r="F31" s="70">
        <v>659654.59</v>
      </c>
      <c r="G31" s="42">
        <v>0</v>
      </c>
      <c r="H31" s="8"/>
      <c r="I31" s="8"/>
      <c r="J31" s="8"/>
      <c r="K31" s="8"/>
      <c r="L31" s="8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</row>
    <row r="32" spans="1:82" s="47" customFormat="1" ht="16.5" customHeight="1" x14ac:dyDescent="0.2">
      <c r="A32" s="73"/>
      <c r="B32" s="57"/>
      <c r="D32" s="48" t="s">
        <v>40</v>
      </c>
      <c r="E32" s="63"/>
      <c r="F32" s="44">
        <f>SUM(F31:F31)</f>
        <v>659654.59</v>
      </c>
      <c r="G32" s="55">
        <f>SUM(G31:G31)</f>
        <v>0</v>
      </c>
      <c r="H32" s="8"/>
      <c r="I32" s="8"/>
      <c r="J32" s="8"/>
      <c r="K32" s="8"/>
      <c r="L32" s="8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</row>
    <row r="33" spans="1:82" s="58" customFormat="1" ht="9.75" customHeight="1" x14ac:dyDescent="0.2">
      <c r="A33" s="56"/>
      <c r="B33" s="57"/>
      <c r="E33" s="59"/>
      <c r="F33" s="60"/>
      <c r="G33" s="61"/>
      <c r="H33" s="8"/>
      <c r="I33" s="8"/>
      <c r="J33" s="8"/>
      <c r="K33" s="8"/>
      <c r="L33" s="8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</row>
    <row r="34" spans="1:82" s="47" customFormat="1" ht="15.75" customHeight="1" x14ac:dyDescent="0.2">
      <c r="A34" s="77" t="s">
        <v>41</v>
      </c>
      <c r="B34" s="57" t="s">
        <v>42</v>
      </c>
      <c r="D34" s="47" t="s">
        <v>43</v>
      </c>
      <c r="E34" s="63"/>
      <c r="F34" s="70">
        <v>224879.76</v>
      </c>
      <c r="G34" s="42">
        <v>0</v>
      </c>
      <c r="H34" s="8"/>
      <c r="I34" s="8"/>
      <c r="J34" s="8"/>
      <c r="K34" s="8"/>
      <c r="L34" s="8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</row>
    <row r="35" spans="1:82" s="47" customFormat="1" ht="17.25" customHeight="1" x14ac:dyDescent="0.2">
      <c r="A35" s="78"/>
      <c r="B35" s="57"/>
      <c r="D35" s="48" t="s">
        <v>44</v>
      </c>
      <c r="E35" s="63"/>
      <c r="F35" s="44">
        <f>SUM(F34:F34)</f>
        <v>224879.76</v>
      </c>
      <c r="G35" s="55">
        <f>SUM(G34:G34)</f>
        <v>0</v>
      </c>
      <c r="H35" s="8"/>
      <c r="I35" s="8"/>
      <c r="J35" s="8"/>
      <c r="K35" s="8"/>
      <c r="L35" s="8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</row>
    <row r="36" spans="1:82" s="58" customFormat="1" ht="9.75" customHeight="1" x14ac:dyDescent="0.2">
      <c r="A36" s="79"/>
      <c r="B36" s="57"/>
      <c r="E36" s="59"/>
      <c r="F36" s="60"/>
      <c r="G36" s="61"/>
      <c r="H36" s="8"/>
      <c r="I36" s="8"/>
      <c r="J36" s="8"/>
      <c r="K36" s="8"/>
      <c r="L36" s="8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</row>
    <row r="37" spans="1:82" s="58" customFormat="1" ht="18.75" customHeight="1" x14ac:dyDescent="0.2">
      <c r="A37" s="80" t="s">
        <v>45</v>
      </c>
      <c r="B37" s="57" t="s">
        <v>46</v>
      </c>
      <c r="D37" s="72" t="s">
        <v>47</v>
      </c>
      <c r="E37" s="59"/>
      <c r="F37" s="60">
        <v>400495.47</v>
      </c>
      <c r="G37" s="60">
        <v>0</v>
      </c>
      <c r="H37" s="8"/>
      <c r="I37" s="8"/>
      <c r="J37" s="8"/>
      <c r="K37" s="8"/>
      <c r="L37" s="8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</row>
    <row r="38" spans="1:82" s="58" customFormat="1" ht="18.75" customHeight="1" x14ac:dyDescent="0.2">
      <c r="A38" s="79"/>
      <c r="B38" s="57"/>
      <c r="D38" s="48" t="s">
        <v>48</v>
      </c>
      <c r="E38" s="59"/>
      <c r="F38" s="44">
        <f>SUM(F37:F37)</f>
        <v>400495.47</v>
      </c>
      <c r="G38" s="55">
        <f>SUM(G37:G37)</f>
        <v>0</v>
      </c>
      <c r="H38" s="8"/>
      <c r="I38" s="8"/>
      <c r="J38" s="8"/>
      <c r="K38" s="8"/>
      <c r="L38" s="8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</row>
    <row r="39" spans="1:82" s="58" customFormat="1" ht="9.75" customHeight="1" x14ac:dyDescent="0.2">
      <c r="A39" s="79"/>
      <c r="B39" s="57"/>
      <c r="E39" s="59"/>
      <c r="F39" s="60"/>
      <c r="G39" s="61"/>
      <c r="H39" s="8"/>
      <c r="I39" s="8"/>
      <c r="J39" s="8"/>
      <c r="K39" s="8"/>
      <c r="L39" s="8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</row>
    <row r="40" spans="1:82" ht="17.25" customHeight="1" x14ac:dyDescent="0.2">
      <c r="A40" s="77" t="s">
        <v>49</v>
      </c>
      <c r="B40" s="2" t="s">
        <v>50</v>
      </c>
      <c r="D40" s="81" t="s">
        <v>51</v>
      </c>
      <c r="F40" s="82">
        <v>324638.12</v>
      </c>
      <c r="G40" s="83"/>
    </row>
    <row r="41" spans="1:82" ht="31.5" customHeight="1" x14ac:dyDescent="0.2">
      <c r="A41" s="77"/>
      <c r="D41" s="84" t="s">
        <v>52</v>
      </c>
      <c r="F41" s="82">
        <v>-92939.88</v>
      </c>
      <c r="G41" s="83"/>
    </row>
    <row r="42" spans="1:82" ht="17.25" customHeight="1" x14ac:dyDescent="0.2">
      <c r="A42" s="85"/>
      <c r="D42" s="3" t="s">
        <v>53</v>
      </c>
      <c r="F42" s="44">
        <f>SUM(F40:F41)</f>
        <v>231698.24</v>
      </c>
      <c r="G42" s="55">
        <f>SUM(G40:G40)</f>
        <v>0</v>
      </c>
    </row>
    <row r="43" spans="1:82" x14ac:dyDescent="0.2">
      <c r="A43" s="64" t="s">
        <v>20</v>
      </c>
      <c r="D43" s="20"/>
      <c r="F43" s="86"/>
      <c r="G43" s="87"/>
    </row>
    <row r="44" spans="1:82" ht="16.149999999999999" customHeight="1" x14ac:dyDescent="0.2">
      <c r="A44" s="88" t="s">
        <v>21</v>
      </c>
      <c r="B44" s="2" t="s">
        <v>54</v>
      </c>
      <c r="D44" s="9" t="s">
        <v>55</v>
      </c>
      <c r="E44" s="89"/>
      <c r="F44" s="82">
        <v>695.75</v>
      </c>
      <c r="G44" s="90">
        <v>0</v>
      </c>
    </row>
    <row r="45" spans="1:82" ht="20.25" customHeight="1" x14ac:dyDescent="0.2">
      <c r="A45" s="69"/>
      <c r="D45" s="3" t="s">
        <v>56</v>
      </c>
      <c r="F45" s="44">
        <f>SUM(F44:F44)</f>
        <v>695.75</v>
      </c>
      <c r="G45" s="55">
        <f>SUM(G44:G44)</f>
        <v>0</v>
      </c>
    </row>
    <row r="46" spans="1:82" s="91" customFormat="1" ht="9.75" customHeight="1" x14ac:dyDescent="0.2">
      <c r="A46" s="69"/>
      <c r="B46" s="2"/>
      <c r="E46" s="92"/>
      <c r="F46" s="93"/>
      <c r="G46" s="94"/>
      <c r="H46" s="8"/>
      <c r="I46" s="8"/>
      <c r="J46" s="8"/>
      <c r="K46" s="8"/>
      <c r="L46" s="8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</row>
    <row r="47" spans="1:82" s="58" customFormat="1" ht="12.75" customHeight="1" x14ac:dyDescent="0.2">
      <c r="A47" s="69">
        <v>1</v>
      </c>
      <c r="B47" s="57" t="s">
        <v>57</v>
      </c>
      <c r="D47" s="48" t="s">
        <v>58</v>
      </c>
      <c r="E47" s="59"/>
      <c r="F47" s="60">
        <v>212588.68</v>
      </c>
      <c r="G47" s="60">
        <v>0</v>
      </c>
      <c r="H47" s="8"/>
      <c r="I47" s="8"/>
      <c r="J47" s="8"/>
      <c r="K47" s="8"/>
      <c r="L47" s="8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</row>
    <row r="48" spans="1:82" s="58" customFormat="1" ht="12.75" customHeight="1" x14ac:dyDescent="0.2">
      <c r="A48" s="69"/>
      <c r="B48" s="57"/>
      <c r="D48" s="48" t="s">
        <v>59</v>
      </c>
      <c r="E48" s="59"/>
      <c r="F48" s="44">
        <f>SUM(F47:F47)</f>
        <v>212588.68</v>
      </c>
      <c r="G48" s="55">
        <f>SUM(G47:G47)</f>
        <v>0</v>
      </c>
      <c r="H48" s="8"/>
      <c r="I48" s="8"/>
      <c r="J48" s="8"/>
      <c r="K48" s="8"/>
      <c r="L48" s="8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</row>
    <row r="49" spans="1:82" s="58" customFormat="1" ht="12.75" customHeight="1" x14ac:dyDescent="0.2">
      <c r="A49" s="80"/>
      <c r="B49" s="57"/>
      <c r="D49" s="95"/>
      <c r="E49" s="59"/>
      <c r="F49" s="86"/>
      <c r="G49" s="87"/>
      <c r="H49" s="8"/>
      <c r="I49" s="8"/>
      <c r="J49" s="8"/>
      <c r="K49" s="8"/>
      <c r="L49" s="8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</row>
    <row r="50" spans="1:82" s="47" customFormat="1" x14ac:dyDescent="0.2">
      <c r="A50" s="80" t="s">
        <v>21</v>
      </c>
      <c r="B50" s="57" t="s">
        <v>60</v>
      </c>
      <c r="D50" s="47" t="s">
        <v>61</v>
      </c>
      <c r="E50" s="63"/>
      <c r="F50" s="60">
        <v>111880.23</v>
      </c>
      <c r="G50" s="60">
        <v>0</v>
      </c>
      <c r="H50" s="8"/>
      <c r="I50" s="8"/>
      <c r="J50" s="8"/>
      <c r="K50" s="8"/>
      <c r="L50" s="8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</row>
    <row r="51" spans="1:82" s="47" customFormat="1" x14ac:dyDescent="0.2">
      <c r="A51" s="80"/>
      <c r="B51" s="57"/>
      <c r="D51" s="47" t="s">
        <v>62</v>
      </c>
      <c r="E51" s="63"/>
      <c r="F51" s="44">
        <f>SUM(F50:F50)</f>
        <v>111880.23</v>
      </c>
      <c r="G51" s="55">
        <f>SUM(G50:G50)</f>
        <v>0</v>
      </c>
      <c r="H51" s="8"/>
      <c r="I51" s="8"/>
      <c r="J51" s="8"/>
      <c r="K51" s="8"/>
      <c r="L51" s="8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</row>
    <row r="52" spans="1:82" s="47" customFormat="1" x14ac:dyDescent="0.2">
      <c r="A52" s="80"/>
      <c r="B52" s="57"/>
      <c r="D52" s="53"/>
      <c r="E52" s="63"/>
      <c r="F52" s="86"/>
      <c r="G52" s="87"/>
      <c r="H52" s="8"/>
      <c r="I52" s="8"/>
      <c r="J52" s="8"/>
      <c r="K52" s="8"/>
      <c r="L52" s="8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</row>
    <row r="53" spans="1:82" s="47" customFormat="1" x14ac:dyDescent="0.2">
      <c r="A53" s="69"/>
      <c r="B53" s="2" t="s">
        <v>63</v>
      </c>
      <c r="C53" s="3"/>
      <c r="D53" s="96" t="s">
        <v>64</v>
      </c>
      <c r="E53" s="63"/>
      <c r="F53" s="97">
        <v>0</v>
      </c>
      <c r="G53" s="98">
        <v>-4610484.08</v>
      </c>
      <c r="H53" s="8"/>
      <c r="I53" s="8"/>
      <c r="J53" s="8"/>
      <c r="K53" s="8"/>
      <c r="L53" s="8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</row>
    <row r="54" spans="1:82" s="47" customFormat="1" x14ac:dyDescent="0.2">
      <c r="A54" s="69"/>
      <c r="B54" s="57"/>
      <c r="D54" s="53"/>
      <c r="E54" s="63"/>
      <c r="F54" s="99"/>
      <c r="G54" s="100"/>
      <c r="H54" s="8"/>
      <c r="I54" s="8"/>
      <c r="J54" s="8"/>
      <c r="K54" s="8"/>
      <c r="L54" s="8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</row>
    <row r="55" spans="1:82" s="103" customFormat="1" ht="15.6" customHeight="1" thickBot="1" x14ac:dyDescent="0.25">
      <c r="A55" s="101"/>
      <c r="B55" s="102"/>
      <c r="D55" s="104" t="s">
        <v>65</v>
      </c>
      <c r="E55" s="105"/>
      <c r="F55" s="106">
        <f>F11+F14+F17+F20+F23+F26+F29+F32+F35+F38+F42+F45+F48+F51+F53</f>
        <v>9596412.3000000007</v>
      </c>
      <c r="G55" s="106">
        <f>G11+G14+G17+G20+G23+G26+G29+G32+G35+G38+G42+G45+G48+G51+G53</f>
        <v>-5344209.3900000006</v>
      </c>
      <c r="H55" s="105"/>
      <c r="I55" s="8"/>
      <c r="J55" s="8"/>
      <c r="K55" s="8"/>
      <c r="L55" s="8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</row>
    <row r="56" spans="1:82" s="103" customFormat="1" ht="13.15" customHeight="1" thickTop="1" x14ac:dyDescent="0.2">
      <c r="A56" s="101"/>
      <c r="B56" s="102"/>
      <c r="D56" s="67"/>
      <c r="E56" s="105"/>
      <c r="F56" s="108"/>
      <c r="G56" s="108"/>
      <c r="H56" s="8"/>
      <c r="I56" s="8"/>
      <c r="J56" s="8"/>
      <c r="K56" s="8"/>
      <c r="L56" s="8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</row>
  </sheetData>
  <pageMargins left="0.75" right="0.7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71"/>
  <sheetViews>
    <sheetView view="pageBreakPreview" topLeftCell="A4" zoomScale="60" zoomScaleNormal="100" workbookViewId="0">
      <selection activeCell="I24" sqref="I24"/>
    </sheetView>
  </sheetViews>
  <sheetFormatPr defaultColWidth="23" defaultRowHeight="12.75" x14ac:dyDescent="0.2"/>
  <cols>
    <col min="1" max="1" width="1" style="114" customWidth="1"/>
    <col min="2" max="2" width="14.140625" style="160" customWidth="1"/>
    <col min="3" max="3" width="2.85546875" style="128" customWidth="1"/>
    <col min="4" max="4" width="55.42578125" style="139" customWidth="1"/>
    <col min="5" max="5" width="3" style="161" customWidth="1"/>
    <col min="6" max="6" width="15.140625" style="161" customWidth="1"/>
    <col min="7" max="7" width="25.7109375" style="161" customWidth="1"/>
    <col min="8" max="8" width="3.42578125" style="8" customWidth="1"/>
    <col min="12" max="13" width="23" customWidth="1"/>
    <col min="14" max="14" width="23" style="114" customWidth="1"/>
    <col min="15" max="16384" width="23" style="114"/>
  </cols>
  <sheetData>
    <row r="1" spans="2:81" s="3" customFormat="1" x14ac:dyDescent="0.2">
      <c r="B1" s="1"/>
      <c r="C1" s="2"/>
      <c r="F1" s="4"/>
      <c r="G1" s="6"/>
      <c r="H1" s="7" t="s">
        <v>0</v>
      </c>
      <c r="I1" s="8"/>
      <c r="J1" s="8"/>
      <c r="K1" s="8"/>
      <c r="L1"/>
      <c r="M1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</row>
    <row r="2" spans="2:81" s="3" customFormat="1" x14ac:dyDescent="0.2">
      <c r="B2" s="1"/>
      <c r="C2" s="2"/>
      <c r="F2" s="4"/>
      <c r="G2" s="10"/>
      <c r="H2" s="11" t="s">
        <v>66</v>
      </c>
      <c r="I2" s="8"/>
      <c r="J2" s="8"/>
      <c r="K2" s="8"/>
      <c r="L2"/>
      <c r="M2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</row>
    <row r="3" spans="2:81" s="3" customFormat="1" x14ac:dyDescent="0.2">
      <c r="B3" s="1"/>
      <c r="C3" s="2"/>
      <c r="F3" s="4"/>
      <c r="G3" s="10"/>
      <c r="H3" s="165"/>
      <c r="I3" s="8"/>
      <c r="J3" s="8"/>
      <c r="K3" s="8"/>
      <c r="L3"/>
      <c r="M3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</row>
    <row r="4" spans="2:81" s="3" customFormat="1" x14ac:dyDescent="0.2">
      <c r="B4" s="1"/>
      <c r="C4" s="2"/>
      <c r="F4" s="4"/>
      <c r="G4" s="5"/>
      <c r="H4" s="109"/>
      <c r="I4" s="8"/>
      <c r="J4" s="8"/>
      <c r="K4" s="8"/>
      <c r="L4"/>
      <c r="M4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</row>
    <row r="5" spans="2:81" ht="13.5" customHeight="1" x14ac:dyDescent="0.2">
      <c r="B5" s="110"/>
      <c r="C5" s="111"/>
      <c r="D5" s="112"/>
      <c r="E5" s="113"/>
      <c r="F5" s="16" t="s">
        <v>2</v>
      </c>
      <c r="G5" s="16" t="s">
        <v>3</v>
      </c>
      <c r="L5" s="8"/>
      <c r="M5" s="8"/>
    </row>
    <row r="6" spans="2:81" s="111" customFormat="1" ht="13.5" customHeight="1" x14ac:dyDescent="0.2">
      <c r="B6" s="115"/>
      <c r="C6" s="116"/>
      <c r="D6" s="117"/>
      <c r="E6" s="118"/>
      <c r="F6" s="22" t="s">
        <v>4</v>
      </c>
      <c r="G6" s="22" t="s">
        <v>5</v>
      </c>
      <c r="H6" s="8"/>
      <c r="L6" s="8"/>
      <c r="M6" s="8"/>
    </row>
    <row r="7" spans="2:81" s="123" customFormat="1" ht="13.5" customHeight="1" thickBot="1" x14ac:dyDescent="0.25">
      <c r="B7" s="119" t="s">
        <v>6</v>
      </c>
      <c r="C7" s="120"/>
      <c r="D7" s="25" t="s">
        <v>7</v>
      </c>
      <c r="E7" s="121"/>
      <c r="F7" s="122" t="s">
        <v>67</v>
      </c>
      <c r="G7" s="122" t="str">
        <f>F7</f>
        <v xml:space="preserve"> Sept 2016</v>
      </c>
      <c r="H7" s="8"/>
      <c r="L7" s="8"/>
      <c r="M7" s="8"/>
    </row>
    <row r="8" spans="2:81" s="127" customFormat="1" ht="13.5" customHeight="1" x14ac:dyDescent="0.2">
      <c r="B8" s="124"/>
      <c r="C8" s="30"/>
      <c r="D8" s="125"/>
      <c r="E8" s="126"/>
      <c r="F8" s="113"/>
      <c r="G8" s="113"/>
      <c r="H8" s="8"/>
      <c r="L8" s="8"/>
      <c r="M8" s="8"/>
    </row>
    <row r="9" spans="2:81" s="128" customFormat="1" ht="17.25" customHeight="1" thickBot="1" x14ac:dyDescent="0.3">
      <c r="B9" s="124"/>
      <c r="D9" s="35" t="s">
        <v>68</v>
      </c>
      <c r="E9" s="126"/>
      <c r="F9" s="126"/>
      <c r="G9" s="126"/>
      <c r="H9" s="8"/>
      <c r="L9" s="8"/>
      <c r="M9" s="8"/>
    </row>
    <row r="10" spans="2:81" s="128" customFormat="1" ht="7.5" customHeight="1" thickTop="1" x14ac:dyDescent="0.2">
      <c r="B10" s="124"/>
      <c r="D10" s="129" t="s">
        <v>69</v>
      </c>
      <c r="E10" s="126"/>
      <c r="F10" s="130"/>
      <c r="G10" s="130"/>
      <c r="H10" s="8"/>
      <c r="L10" s="8"/>
      <c r="M10" s="8"/>
    </row>
    <row r="11" spans="2:81" ht="27.75" customHeight="1" x14ac:dyDescent="0.2">
      <c r="B11" s="131">
        <v>18608612</v>
      </c>
      <c r="C11" s="114"/>
      <c r="D11" s="132" t="s">
        <v>70</v>
      </c>
      <c r="E11" s="133"/>
      <c r="F11" s="134">
        <v>785957.33</v>
      </c>
      <c r="G11" s="134">
        <v>0</v>
      </c>
      <c r="L11" s="8"/>
      <c r="M11" s="8"/>
    </row>
    <row r="12" spans="2:81" ht="15.95" customHeight="1" x14ac:dyDescent="0.2">
      <c r="B12" s="131"/>
      <c r="C12" s="114"/>
      <c r="D12" s="135" t="s">
        <v>71</v>
      </c>
      <c r="E12" s="136"/>
      <c r="F12" s="137">
        <f>SUM(F11:F11)</f>
        <v>785957.33</v>
      </c>
      <c r="G12" s="137">
        <f>SUM(G11:G11)</f>
        <v>0</v>
      </c>
      <c r="L12" s="8"/>
      <c r="M12" s="8"/>
    </row>
    <row r="13" spans="2:81" ht="15.6" customHeight="1" x14ac:dyDescent="0.2">
      <c r="B13" s="138"/>
      <c r="C13" s="114"/>
      <c r="D13" s="132"/>
      <c r="E13" s="133"/>
      <c r="F13" s="134"/>
      <c r="G13" s="134"/>
      <c r="L13" s="8"/>
      <c r="M13" s="8"/>
    </row>
    <row r="14" spans="2:81" ht="15.95" customHeight="1" x14ac:dyDescent="0.2">
      <c r="B14" s="131">
        <v>18608712</v>
      </c>
      <c r="C14" s="114"/>
      <c r="D14" s="132" t="s">
        <v>72</v>
      </c>
      <c r="E14" s="133"/>
      <c r="F14" s="134">
        <v>5361208.37</v>
      </c>
      <c r="G14" s="134">
        <v>0</v>
      </c>
      <c r="L14" s="8"/>
      <c r="M14" s="8"/>
    </row>
    <row r="15" spans="2:81" ht="15.95" customHeight="1" x14ac:dyDescent="0.2">
      <c r="B15" s="131">
        <v>18608772</v>
      </c>
      <c r="C15" s="114"/>
      <c r="D15" s="139" t="s">
        <v>73</v>
      </c>
      <c r="E15" s="140"/>
      <c r="F15" s="134">
        <v>-3488999.0999999996</v>
      </c>
      <c r="G15" s="134">
        <v>0</v>
      </c>
      <c r="L15" s="8"/>
      <c r="M15" s="8"/>
    </row>
    <row r="16" spans="2:81" ht="15.95" customHeight="1" x14ac:dyDescent="0.2">
      <c r="B16" s="131">
        <v>18608722</v>
      </c>
      <c r="C16" s="114"/>
      <c r="D16" s="139" t="s">
        <v>74</v>
      </c>
      <c r="E16" s="140"/>
      <c r="F16" s="134">
        <v>8781.25</v>
      </c>
      <c r="G16" s="134">
        <v>0</v>
      </c>
      <c r="L16" s="8"/>
      <c r="M16" s="8"/>
    </row>
    <row r="17" spans="2:13" ht="15.95" customHeight="1" x14ac:dyDescent="0.2">
      <c r="B17" s="138"/>
      <c r="C17" s="114"/>
      <c r="D17" s="135" t="s">
        <v>75</v>
      </c>
      <c r="E17" s="136"/>
      <c r="F17" s="137">
        <f>SUM(F14:F16)</f>
        <v>1880990.5200000005</v>
      </c>
      <c r="G17" s="137">
        <f>SUM(G14:G16)</f>
        <v>0</v>
      </c>
      <c r="L17" s="8"/>
      <c r="M17" s="8"/>
    </row>
    <row r="18" spans="2:13" ht="15" customHeight="1" x14ac:dyDescent="0.2">
      <c r="B18" s="138"/>
      <c r="C18" s="114"/>
      <c r="D18" s="132"/>
      <c r="E18" s="133"/>
      <c r="F18" s="134"/>
      <c r="G18" s="134"/>
      <c r="L18" s="8"/>
      <c r="M18" s="8"/>
    </row>
    <row r="19" spans="2:13" ht="15.95" customHeight="1" x14ac:dyDescent="0.2">
      <c r="B19" s="131">
        <v>18608212</v>
      </c>
      <c r="C19" s="114"/>
      <c r="D19" s="139" t="s">
        <v>76</v>
      </c>
      <c r="E19" s="133"/>
      <c r="F19" s="134">
        <v>1470852.25</v>
      </c>
      <c r="G19" s="134">
        <v>0</v>
      </c>
      <c r="L19" s="8"/>
      <c r="M19" s="8"/>
    </row>
    <row r="20" spans="2:13" ht="15.95" customHeight="1" x14ac:dyDescent="0.2">
      <c r="B20" s="131">
        <v>18608782</v>
      </c>
      <c r="C20" s="114"/>
      <c r="D20" s="139" t="s">
        <v>77</v>
      </c>
      <c r="E20" s="140"/>
      <c r="F20" s="134">
        <v>-801550.75</v>
      </c>
      <c r="G20" s="134">
        <v>0</v>
      </c>
      <c r="L20" s="8"/>
      <c r="M20" s="8"/>
    </row>
    <row r="21" spans="2:13" ht="15.95" customHeight="1" x14ac:dyDescent="0.2">
      <c r="B21" s="124"/>
      <c r="C21" s="114"/>
      <c r="D21" s="141" t="s">
        <v>78</v>
      </c>
      <c r="E21" s="136"/>
      <c r="F21" s="137">
        <f>SUM(F19:F20)</f>
        <v>669301.5</v>
      </c>
      <c r="G21" s="137">
        <f>SUM(G19:G20)</f>
        <v>0</v>
      </c>
      <c r="L21" s="8"/>
      <c r="M21" s="8"/>
    </row>
    <row r="22" spans="2:13" ht="15" customHeight="1" x14ac:dyDescent="0.2">
      <c r="B22" s="124"/>
      <c r="C22" s="114"/>
      <c r="E22" s="142"/>
      <c r="F22" s="143"/>
      <c r="G22" s="143"/>
      <c r="L22" s="8"/>
      <c r="M22" s="8"/>
    </row>
    <row r="23" spans="2:13" ht="15.95" customHeight="1" x14ac:dyDescent="0.2">
      <c r="B23" s="131">
        <v>18608312</v>
      </c>
      <c r="C23" s="114"/>
      <c r="D23" s="139" t="s">
        <v>79</v>
      </c>
      <c r="E23" s="133"/>
      <c r="F23" s="144">
        <v>3961262</v>
      </c>
      <c r="G23" s="144">
        <v>0</v>
      </c>
      <c r="L23" s="8"/>
      <c r="M23" s="8"/>
    </row>
    <row r="24" spans="2:13" ht="15.95" customHeight="1" x14ac:dyDescent="0.2">
      <c r="B24" s="124"/>
      <c r="C24" s="114"/>
      <c r="D24" s="141" t="s">
        <v>80</v>
      </c>
      <c r="E24" s="136"/>
      <c r="F24" s="137">
        <f>SUM(F23:F23)</f>
        <v>3961262</v>
      </c>
      <c r="G24" s="137">
        <f>SUM(G23:G23)</f>
        <v>0</v>
      </c>
      <c r="L24" s="8"/>
      <c r="M24" s="8"/>
    </row>
    <row r="25" spans="2:13" ht="15" customHeight="1" x14ac:dyDescent="0.2">
      <c r="B25" s="124"/>
      <c r="C25" s="114"/>
      <c r="D25" s="145"/>
      <c r="E25" s="142"/>
      <c r="F25" s="146"/>
      <c r="G25" s="146"/>
      <c r="L25" s="8"/>
      <c r="M25" s="8"/>
    </row>
    <row r="26" spans="2:13" ht="15.95" customHeight="1" x14ac:dyDescent="0.2">
      <c r="B26" s="124">
        <v>18609432</v>
      </c>
      <c r="C26" s="114"/>
      <c r="D26" s="132" t="s">
        <v>81</v>
      </c>
      <c r="E26" s="147"/>
      <c r="F26" s="146">
        <v>6872373.6200000001</v>
      </c>
      <c r="G26" s="146"/>
      <c r="L26" s="8"/>
      <c r="M26" s="8"/>
    </row>
    <row r="27" spans="2:13" ht="15.95" customHeight="1" x14ac:dyDescent="0.2">
      <c r="B27" s="131">
        <v>18608412</v>
      </c>
      <c r="C27" s="114"/>
      <c r="D27" s="132" t="s">
        <v>82</v>
      </c>
      <c r="E27" s="133"/>
      <c r="F27" s="134">
        <v>2651381.7400000002</v>
      </c>
      <c r="G27" s="134">
        <v>0</v>
      </c>
      <c r="L27" s="8"/>
      <c r="M27" s="8"/>
    </row>
    <row r="28" spans="2:13" s="140" customFormat="1" ht="15.95" customHeight="1" x14ac:dyDescent="0.2">
      <c r="B28" s="131">
        <v>18609312</v>
      </c>
      <c r="D28" s="132" t="s">
        <v>83</v>
      </c>
      <c r="E28" s="133"/>
      <c r="F28" s="146">
        <v>12405154.710000001</v>
      </c>
      <c r="G28" s="146">
        <v>0</v>
      </c>
      <c r="H28" s="8"/>
      <c r="L28" s="8"/>
      <c r="M28" s="8"/>
    </row>
    <row r="29" spans="2:13" ht="15.95" customHeight="1" x14ac:dyDescent="0.2">
      <c r="B29" s="131"/>
      <c r="C29" s="114"/>
      <c r="D29" s="135" t="s">
        <v>84</v>
      </c>
      <c r="E29" s="136"/>
      <c r="F29" s="137">
        <f>SUM(F26:F28)</f>
        <v>21928910.07</v>
      </c>
      <c r="G29" s="137">
        <f>SUM(G27:G27)</f>
        <v>0</v>
      </c>
      <c r="L29" s="8"/>
      <c r="M29" s="8"/>
    </row>
    <row r="30" spans="2:13" ht="15" customHeight="1" x14ac:dyDescent="0.2">
      <c r="B30" s="131"/>
      <c r="C30" s="114"/>
      <c r="D30" s="132"/>
      <c r="E30" s="133"/>
      <c r="F30" s="134"/>
      <c r="G30" s="134"/>
      <c r="L30" s="8"/>
      <c r="M30" s="8"/>
    </row>
    <row r="31" spans="2:13" s="140" customFormat="1" ht="15.95" customHeight="1" x14ac:dyDescent="0.2">
      <c r="B31" s="131">
        <v>18609512</v>
      </c>
      <c r="D31" s="125" t="s">
        <v>85</v>
      </c>
      <c r="E31" s="133"/>
      <c r="F31" s="146">
        <v>227819.36</v>
      </c>
      <c r="G31" s="146">
        <v>0</v>
      </c>
      <c r="H31" s="8"/>
      <c r="L31" s="8"/>
      <c r="M31" s="8"/>
    </row>
    <row r="32" spans="2:13" s="140" customFormat="1" ht="15.95" customHeight="1" x14ac:dyDescent="0.2">
      <c r="B32" s="131"/>
      <c r="D32" s="148" t="s">
        <v>86</v>
      </c>
      <c r="E32" s="136"/>
      <c r="F32" s="137">
        <f>SUM(F31:F31)</f>
        <v>227819.36</v>
      </c>
      <c r="G32" s="137">
        <f>SUM(G31:G31)</f>
        <v>0</v>
      </c>
      <c r="H32" s="8"/>
      <c r="L32" s="8"/>
      <c r="M32" s="8"/>
    </row>
    <row r="33" spans="2:16" s="140" customFormat="1" ht="15" customHeight="1" x14ac:dyDescent="0.2">
      <c r="B33" s="131"/>
      <c r="D33" s="148"/>
      <c r="E33" s="136"/>
      <c r="F33" s="149"/>
      <c r="G33" s="149"/>
      <c r="H33" s="8"/>
      <c r="L33" s="8"/>
      <c r="M33" s="8"/>
    </row>
    <row r="34" spans="2:16" ht="15.95" customHeight="1" x14ac:dyDescent="0.2">
      <c r="B34" s="124">
        <v>18608112</v>
      </c>
      <c r="C34" s="114"/>
      <c r="D34" s="132" t="s">
        <v>87</v>
      </c>
      <c r="E34" s="133"/>
      <c r="F34" s="134">
        <v>4147808.85</v>
      </c>
      <c r="G34" s="134">
        <v>0</v>
      </c>
      <c r="L34" s="8"/>
      <c r="M34" s="8"/>
    </row>
    <row r="35" spans="2:16" ht="15.95" customHeight="1" x14ac:dyDescent="0.2">
      <c r="B35" s="124">
        <v>18608112</v>
      </c>
      <c r="C35" s="114"/>
      <c r="D35" s="132" t="s">
        <v>88</v>
      </c>
      <c r="E35" s="133"/>
      <c r="F35" s="134">
        <v>34881722.379999995</v>
      </c>
      <c r="G35" s="134">
        <v>0</v>
      </c>
      <c r="L35" s="8"/>
      <c r="M35" s="8"/>
    </row>
    <row r="36" spans="2:16" ht="15.95" customHeight="1" x14ac:dyDescent="0.2">
      <c r="B36" s="124"/>
      <c r="C36" s="114"/>
      <c r="D36" s="135" t="s">
        <v>89</v>
      </c>
      <c r="E36" s="136"/>
      <c r="F36" s="137">
        <f>SUM(F34:F35)</f>
        <v>39029531.229999997</v>
      </c>
      <c r="G36" s="137">
        <f>SUM(G34:G35)</f>
        <v>0</v>
      </c>
      <c r="L36" s="8"/>
      <c r="M36" s="8"/>
    </row>
    <row r="37" spans="2:16" ht="9" customHeight="1" x14ac:dyDescent="0.2">
      <c r="B37" s="138"/>
      <c r="C37" s="114"/>
      <c r="D37" s="132"/>
      <c r="E37" s="133"/>
      <c r="F37" s="134"/>
      <c r="G37" s="134"/>
      <c r="L37" s="8"/>
      <c r="M37" s="8"/>
    </row>
    <row r="38" spans="2:16" s="140" customFormat="1" ht="15.95" customHeight="1" x14ac:dyDescent="0.2">
      <c r="B38" s="131">
        <v>18609532</v>
      </c>
      <c r="D38" s="84" t="s">
        <v>90</v>
      </c>
      <c r="E38" s="133"/>
      <c r="F38" s="146">
        <v>436858.74</v>
      </c>
      <c r="G38" s="146">
        <v>0</v>
      </c>
      <c r="H38" s="8"/>
      <c r="L38" s="8"/>
      <c r="M38" s="8"/>
    </row>
    <row r="39" spans="2:16" s="140" customFormat="1" ht="15.95" customHeight="1" x14ac:dyDescent="0.2">
      <c r="B39" s="131"/>
      <c r="D39" s="135" t="s">
        <v>91</v>
      </c>
      <c r="E39" s="136"/>
      <c r="F39" s="137">
        <f>SUM(F38:F38)</f>
        <v>436858.74</v>
      </c>
      <c r="G39" s="137">
        <f>SUM(G38:G38)</f>
        <v>0</v>
      </c>
      <c r="H39" s="8"/>
      <c r="L39" s="8"/>
      <c r="M39" s="8"/>
    </row>
    <row r="40" spans="2:16" s="140" customFormat="1" ht="6.6" customHeight="1" x14ac:dyDescent="0.2">
      <c r="B40" s="131"/>
      <c r="D40" s="84"/>
      <c r="E40" s="133"/>
      <c r="F40" s="146"/>
      <c r="G40" s="146"/>
      <c r="H40" s="8"/>
      <c r="L40" s="8"/>
      <c r="M40" s="8"/>
    </row>
    <row r="41" spans="2:16" s="140" customFormat="1" ht="15.95" customHeight="1" x14ac:dyDescent="0.2">
      <c r="B41" s="131">
        <v>18609542</v>
      </c>
      <c r="D41" s="84" t="s">
        <v>92</v>
      </c>
      <c r="E41" s="133"/>
      <c r="F41" s="146">
        <v>1263973.54</v>
      </c>
      <c r="G41" s="146">
        <v>0</v>
      </c>
      <c r="H41" s="8"/>
      <c r="L41" s="8"/>
      <c r="M41" s="8"/>
    </row>
    <row r="42" spans="2:16" s="140" customFormat="1" ht="15.95" customHeight="1" x14ac:dyDescent="0.2">
      <c r="B42" s="131">
        <v>18608792</v>
      </c>
      <c r="D42" s="84" t="s">
        <v>93</v>
      </c>
      <c r="F42" s="146">
        <v>-160310.15</v>
      </c>
      <c r="G42" s="146">
        <v>0</v>
      </c>
      <c r="H42" s="8"/>
      <c r="L42" s="8"/>
      <c r="M42" s="8"/>
    </row>
    <row r="43" spans="2:16" s="140" customFormat="1" ht="15.95" customHeight="1" x14ac:dyDescent="0.2">
      <c r="B43" s="131"/>
      <c r="D43" s="135" t="s">
        <v>94</v>
      </c>
      <c r="E43" s="136"/>
      <c r="F43" s="137">
        <f>SUM(F41:F42)</f>
        <v>1103663.3900000001</v>
      </c>
      <c r="G43" s="137">
        <f>SUM(G41:G42)</f>
        <v>0</v>
      </c>
      <c r="H43" s="8"/>
      <c r="L43" s="8"/>
      <c r="M43" s="8"/>
      <c r="N43" s="136"/>
      <c r="O43" s="136"/>
      <c r="P43" s="136"/>
    </row>
    <row r="44" spans="2:16" s="140" customFormat="1" ht="8.25" customHeight="1" x14ac:dyDescent="0.2">
      <c r="B44" s="131"/>
      <c r="D44" s="132"/>
      <c r="E44" s="133"/>
      <c r="F44" s="134"/>
      <c r="G44" s="134"/>
      <c r="H44" s="8"/>
      <c r="L44" s="8"/>
      <c r="M44" s="8"/>
    </row>
    <row r="45" spans="2:16" s="140" customFormat="1" ht="24" customHeight="1" x14ac:dyDescent="0.2">
      <c r="B45" s="131">
        <v>18608752</v>
      </c>
      <c r="D45" s="84" t="s">
        <v>95</v>
      </c>
      <c r="E45" s="133"/>
      <c r="F45" s="146">
        <v>2050122.67</v>
      </c>
      <c r="G45" s="146">
        <v>0</v>
      </c>
      <c r="H45" s="8"/>
      <c r="L45" s="8"/>
      <c r="M45" s="8"/>
    </row>
    <row r="46" spans="2:16" s="140" customFormat="1" ht="27.6" customHeight="1" x14ac:dyDescent="0.2">
      <c r="B46" s="131">
        <v>18608752</v>
      </c>
      <c r="D46" s="84" t="s">
        <v>96</v>
      </c>
      <c r="E46" s="133"/>
      <c r="F46" s="146">
        <v>-1114592.67</v>
      </c>
      <c r="G46" s="146">
        <v>0</v>
      </c>
      <c r="H46" s="8"/>
      <c r="L46" s="8"/>
      <c r="M46" s="8"/>
    </row>
    <row r="47" spans="2:16" s="140" customFormat="1" ht="15.95" customHeight="1" x14ac:dyDescent="0.2">
      <c r="B47" s="131"/>
      <c r="D47" s="135" t="s">
        <v>97</v>
      </c>
      <c r="E47" s="136"/>
      <c r="F47" s="137">
        <f>SUM(F45:F46)</f>
        <v>935530</v>
      </c>
      <c r="G47" s="137">
        <f>SUM(G45:G46)</f>
        <v>0</v>
      </c>
      <c r="H47" s="8"/>
      <c r="L47" s="8"/>
      <c r="M47" s="8"/>
    </row>
    <row r="48" spans="2:16" s="140" customFormat="1" ht="12" customHeight="1" x14ac:dyDescent="0.2">
      <c r="B48" s="131"/>
      <c r="D48" s="132"/>
      <c r="E48" s="133"/>
      <c r="F48" s="134"/>
      <c r="G48" s="134"/>
      <c r="H48" s="8"/>
      <c r="L48" s="8"/>
      <c r="M48" s="8"/>
    </row>
    <row r="49" spans="2:13" s="140" customFormat="1" ht="15.95" customHeight="1" x14ac:dyDescent="0.2">
      <c r="B49" s="131">
        <v>18608002</v>
      </c>
      <c r="D49" s="84" t="s">
        <v>98</v>
      </c>
      <c r="E49" s="133"/>
      <c r="F49" s="146">
        <v>518202.47</v>
      </c>
      <c r="G49" s="146">
        <v>0</v>
      </c>
      <c r="H49" s="8"/>
      <c r="L49" s="8"/>
      <c r="M49" s="8"/>
    </row>
    <row r="50" spans="2:13" s="140" customFormat="1" ht="15.95" customHeight="1" x14ac:dyDescent="0.2">
      <c r="B50" s="131"/>
      <c r="D50" s="135" t="s">
        <v>99</v>
      </c>
      <c r="E50" s="136"/>
      <c r="F50" s="137">
        <f>SUM(F49:F49)</f>
        <v>518202.47</v>
      </c>
      <c r="G50" s="137">
        <f>SUM(G49:G49)</f>
        <v>0</v>
      </c>
      <c r="H50" s="8"/>
      <c r="L50" s="8"/>
      <c r="M50" s="8"/>
    </row>
    <row r="51" spans="2:13" s="140" customFormat="1" ht="20.25" customHeight="1" x14ac:dyDescent="0.2">
      <c r="B51" s="131">
        <v>18608062</v>
      </c>
      <c r="D51" s="132" t="s">
        <v>100</v>
      </c>
      <c r="E51" s="133"/>
      <c r="F51" s="144">
        <v>0</v>
      </c>
      <c r="G51" s="137">
        <v>-50267724.640000001</v>
      </c>
      <c r="H51" s="8"/>
      <c r="L51" s="8"/>
      <c r="M51" s="8"/>
    </row>
    <row r="52" spans="2:13" s="140" customFormat="1" ht="16.899999999999999" customHeight="1" x14ac:dyDescent="0.2">
      <c r="B52" s="131"/>
      <c r="D52" s="150"/>
      <c r="E52" s="133"/>
      <c r="F52" s="146"/>
      <c r="G52" s="146"/>
      <c r="H52" s="8"/>
      <c r="L52" s="8"/>
      <c r="M52" s="8"/>
    </row>
    <row r="53" spans="2:13" s="140" customFormat="1" ht="15" customHeight="1" x14ac:dyDescent="0.2">
      <c r="B53" s="138"/>
      <c r="C53" s="114"/>
      <c r="D53" s="151" t="s">
        <v>101</v>
      </c>
      <c r="E53" s="152"/>
      <c r="F53" s="153"/>
      <c r="G53" s="153"/>
      <c r="H53" s="8"/>
      <c r="L53" s="8"/>
      <c r="M53" s="8"/>
    </row>
    <row r="54" spans="2:13" s="140" customFormat="1" ht="15.95" customHeight="1" x14ac:dyDescent="0.2">
      <c r="B54" s="138">
        <v>18237112</v>
      </c>
      <c r="C54" s="154"/>
      <c r="D54" s="84" t="s">
        <v>102</v>
      </c>
      <c r="E54" s="133"/>
      <c r="F54" s="146">
        <v>289121.19</v>
      </c>
      <c r="G54" s="146">
        <v>0</v>
      </c>
      <c r="H54" s="8"/>
      <c r="L54" s="8"/>
      <c r="M54" s="8"/>
    </row>
    <row r="55" spans="2:13" s="140" customFormat="1" ht="15.95" customHeight="1" x14ac:dyDescent="0.2">
      <c r="B55" s="138"/>
      <c r="C55" s="154"/>
      <c r="D55" s="84"/>
      <c r="E55" s="133"/>
      <c r="F55" s="155">
        <f>SUM(F54:F54)</f>
        <v>289121.19</v>
      </c>
      <c r="G55" s="137">
        <f>SUM(G54:G54)</f>
        <v>0</v>
      </c>
      <c r="H55" s="8"/>
      <c r="L55" s="8"/>
      <c r="M55" s="8"/>
    </row>
    <row r="56" spans="2:13" s="140" customFormat="1" ht="10.15" customHeight="1" x14ac:dyDescent="0.2">
      <c r="B56" s="138"/>
      <c r="C56" s="154"/>
      <c r="D56" s="84"/>
      <c r="E56" s="133"/>
      <c r="F56" s="146"/>
      <c r="G56" s="146"/>
      <c r="H56" s="8"/>
      <c r="L56" s="8"/>
      <c r="M56" s="8"/>
    </row>
    <row r="57" spans="2:13" s="140" customFormat="1" ht="15.95" customHeight="1" x14ac:dyDescent="0.2">
      <c r="B57" s="138">
        <v>18237122</v>
      </c>
      <c r="C57" s="154" t="s">
        <v>103</v>
      </c>
      <c r="D57" s="84" t="s">
        <v>104</v>
      </c>
      <c r="E57" s="133"/>
      <c r="F57" s="146">
        <v>169602.13</v>
      </c>
      <c r="G57" s="146">
        <v>0</v>
      </c>
      <c r="H57" s="8"/>
      <c r="L57" s="8"/>
      <c r="M57" s="8"/>
    </row>
    <row r="58" spans="2:13" s="140" customFormat="1" ht="15.95" customHeight="1" x14ac:dyDescent="0.2">
      <c r="B58" s="138">
        <v>18237132</v>
      </c>
      <c r="C58" s="154" t="s">
        <v>103</v>
      </c>
      <c r="D58" s="84" t="s">
        <v>105</v>
      </c>
      <c r="E58" s="133"/>
      <c r="F58" s="146">
        <v>133750.43</v>
      </c>
      <c r="G58" s="146">
        <v>0</v>
      </c>
      <c r="H58" s="8"/>
      <c r="L58" s="8"/>
      <c r="M58" s="8"/>
    </row>
    <row r="59" spans="2:13" s="140" customFormat="1" ht="15.95" customHeight="1" x14ac:dyDescent="0.2">
      <c r="B59" s="138">
        <v>18237142</v>
      </c>
      <c r="C59" s="154" t="s">
        <v>103</v>
      </c>
      <c r="D59" s="84" t="s">
        <v>106</v>
      </c>
      <c r="E59" s="133"/>
      <c r="F59" s="146">
        <v>53995.63</v>
      </c>
      <c r="G59" s="146">
        <v>0</v>
      </c>
      <c r="H59" s="8"/>
      <c r="L59" s="8"/>
      <c r="M59" s="8"/>
    </row>
    <row r="60" spans="2:13" s="140" customFormat="1" ht="15.95" customHeight="1" x14ac:dyDescent="0.2">
      <c r="B60" s="138">
        <v>18237152</v>
      </c>
      <c r="C60" s="154" t="s">
        <v>103</v>
      </c>
      <c r="D60" s="84" t="s">
        <v>107</v>
      </c>
      <c r="E60" s="133"/>
      <c r="F60" s="146">
        <v>67987.45</v>
      </c>
      <c r="G60" s="146">
        <v>0</v>
      </c>
      <c r="H60" s="8"/>
      <c r="L60" s="8"/>
      <c r="M60" s="8"/>
    </row>
    <row r="61" spans="2:13" s="140" customFormat="1" ht="15.95" customHeight="1" x14ac:dyDescent="0.2">
      <c r="B61" s="138">
        <v>18236022</v>
      </c>
      <c r="C61" s="154"/>
      <c r="D61" s="84" t="s">
        <v>108</v>
      </c>
      <c r="E61" s="133"/>
      <c r="F61" s="144">
        <v>0</v>
      </c>
      <c r="G61" s="144">
        <v>0</v>
      </c>
      <c r="H61" s="8"/>
      <c r="L61" s="8"/>
      <c r="M61" s="8"/>
    </row>
    <row r="62" spans="2:13" s="140" customFormat="1" ht="15" customHeight="1" x14ac:dyDescent="0.2">
      <c r="B62" s="138"/>
      <c r="C62" s="154"/>
      <c r="D62" s="156" t="s">
        <v>109</v>
      </c>
      <c r="E62" s="133"/>
      <c r="F62" s="149">
        <f>SUM(F57:F61)</f>
        <v>425335.64</v>
      </c>
      <c r="G62" s="146"/>
      <c r="H62" s="8"/>
      <c r="L62"/>
      <c r="M62"/>
    </row>
    <row r="63" spans="2:13" s="140" customFormat="1" ht="15" customHeight="1" x14ac:dyDescent="0.2">
      <c r="B63" s="138"/>
      <c r="C63" s="154"/>
      <c r="D63" s="150"/>
      <c r="E63" s="133"/>
      <c r="F63" s="133"/>
      <c r="G63" s="133"/>
      <c r="H63" s="8"/>
      <c r="L63"/>
      <c r="M63"/>
    </row>
    <row r="64" spans="2:13" ht="32.450000000000003" customHeight="1" thickBot="1" x14ac:dyDescent="0.25">
      <c r="B64" s="140"/>
      <c r="C64" s="140"/>
      <c r="D64" s="104" t="s">
        <v>110</v>
      </c>
      <c r="E64" s="105"/>
      <c r="F64" s="157">
        <f>F12+F17+F21+F24+F29+F32+F36+F39+F43+F47+F50+F51+F55+F62</f>
        <v>72192483.439999983</v>
      </c>
      <c r="G64" s="157">
        <f>G12+G17+G21+G24+G29+G32+G36+G39+G43+G47+G50+G51+G55+G62</f>
        <v>-50267724.640000001</v>
      </c>
      <c r="H64" s="105"/>
    </row>
    <row r="65" spans="2:21" s="140" customFormat="1" ht="9" customHeight="1" thickTop="1" x14ac:dyDescent="0.2">
      <c r="C65" s="128"/>
      <c r="D65" s="150"/>
      <c r="E65" s="105"/>
      <c r="F65" s="152"/>
      <c r="G65" s="152"/>
      <c r="H65" s="8"/>
      <c r="L65"/>
      <c r="M65"/>
    </row>
    <row r="67" spans="2:21" customFormat="1" ht="13.5" customHeight="1" x14ac:dyDescent="0.2">
      <c r="B67" s="158"/>
      <c r="C67" s="128"/>
      <c r="D67" s="139"/>
      <c r="E67" s="159"/>
      <c r="F67" s="159"/>
      <c r="G67" s="159"/>
      <c r="H67" s="8"/>
      <c r="N67" s="114"/>
      <c r="O67" s="114"/>
      <c r="P67" s="114"/>
      <c r="Q67" s="114"/>
      <c r="R67" s="114"/>
      <c r="S67" s="114"/>
      <c r="T67" s="114"/>
      <c r="U67" s="114"/>
    </row>
    <row r="68" spans="2:21" ht="13.5" customHeight="1" x14ac:dyDescent="0.2">
      <c r="G68" s="161" t="s">
        <v>69</v>
      </c>
    </row>
    <row r="69" spans="2:21" ht="13.5" customHeight="1" x14ac:dyDescent="0.2">
      <c r="B69" s="162"/>
      <c r="E69" s="163"/>
      <c r="F69" s="163"/>
      <c r="G69" s="163"/>
    </row>
    <row r="70" spans="2:21" ht="13.5" customHeight="1" x14ac:dyDescent="0.2">
      <c r="B70" s="162"/>
      <c r="E70" s="163"/>
      <c r="F70" s="163"/>
      <c r="G70" s="163"/>
    </row>
    <row r="71" spans="2:21" s="164" customFormat="1" ht="13.5" customHeight="1" x14ac:dyDescent="0.2">
      <c r="B71" s="162"/>
      <c r="C71" s="128"/>
      <c r="D71" s="139"/>
      <c r="E71" s="163"/>
      <c r="F71" s="163"/>
      <c r="G71" s="163"/>
      <c r="H71" s="8"/>
      <c r="L71"/>
      <c r="M71"/>
    </row>
  </sheetData>
  <pageMargins left="0.75" right="0.75" top="0.5" bottom="0.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2E1995C-72CB-47F0-B562-1E3DB9CA78D4}"/>
</file>

<file path=customXml/itemProps2.xml><?xml version="1.0" encoding="utf-8"?>
<ds:datastoreItem xmlns:ds="http://schemas.openxmlformats.org/officeDocument/2006/customXml" ds:itemID="{E7D23E1F-FBF7-41AD-8B2E-D7F085CE2E52}"/>
</file>

<file path=customXml/itemProps3.xml><?xml version="1.0" encoding="utf-8"?>
<ds:datastoreItem xmlns:ds="http://schemas.openxmlformats.org/officeDocument/2006/customXml" ds:itemID="{B031743E-C801-48D5-8319-2BC96C0F2FE7}"/>
</file>

<file path=customXml/itemProps4.xml><?xml version="1.0" encoding="utf-8"?>
<ds:datastoreItem xmlns:ds="http://schemas.openxmlformats.org/officeDocument/2006/customXml" ds:itemID="{F2F2F06F-6A92-421A-B999-00831446C6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JKR-3 Elec Sept 2016</vt:lpstr>
      <vt:lpstr>JKR-3 Gas Sept 2016</vt:lpstr>
      <vt:lpstr>Sheet3</vt:lpstr>
    </vt:vector>
  </TitlesOfParts>
  <Company>Perkins Coie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No Name</cp:lastModifiedBy>
  <cp:lastPrinted>2017-01-02T18:09:50Z</cp:lastPrinted>
  <dcterms:created xsi:type="dcterms:W3CDTF">2012-03-15T22:32:44Z</dcterms:created>
  <dcterms:modified xsi:type="dcterms:W3CDTF">2017-01-02T18:28:55Z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