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8800" windowHeight="11775" activeTab="1"/>
  </bookViews>
  <sheets>
    <sheet name="SEF-13 p 1 Elect wp" sheetId="3" r:id="rId1"/>
    <sheet name="SEF-13 p 2" sheetId="2" r:id="rId2"/>
  </sheets>
  <definedNames>
    <definedName name="_xlnm.Print_Area" localSheetId="0">'SEF-13 p 1 Elect wp'!$A$1:$N$53</definedName>
    <definedName name="_xlnm.Print_Area" localSheetId="1">'SEF-13 p 2'!$A$1:$K$56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53" i="2" l="1"/>
  <c r="K4" i="2"/>
  <c r="K41" i="2" l="1"/>
  <c r="K48" i="2"/>
  <c r="J45" i="2"/>
  <c r="K42" i="2"/>
  <c r="K49" i="2"/>
  <c r="K40" i="2"/>
  <c r="J40" i="2"/>
  <c r="K45" i="2"/>
  <c r="J41" i="2"/>
  <c r="J48" i="2"/>
  <c r="J42" i="2"/>
  <c r="J49" i="2"/>
  <c r="I45" i="2" l="1"/>
  <c r="I49" i="2"/>
  <c r="I40" i="2"/>
  <c r="I41" i="2"/>
  <c r="I48" i="2" l="1"/>
  <c r="I42" i="2" l="1"/>
  <c r="K39" i="2" l="1"/>
  <c r="J39" i="2" l="1"/>
  <c r="I44" i="2" l="1"/>
  <c r="J44" i="2" l="1"/>
  <c r="K44" i="2" l="1"/>
  <c r="I43" i="2" l="1"/>
  <c r="J43" i="2" l="1"/>
  <c r="K43" i="2" l="1"/>
  <c r="I46" i="2" l="1"/>
  <c r="K46" i="2" l="1"/>
  <c r="J46" i="2"/>
  <c r="I47" i="2" l="1"/>
  <c r="J47" i="2" l="1"/>
  <c r="D53" i="3"/>
  <c r="K47" i="2" l="1"/>
  <c r="F53" i="3"/>
  <c r="H53" i="3" l="1"/>
  <c r="J27" i="2" l="1"/>
  <c r="J23" i="2"/>
  <c r="K30" i="2"/>
  <c r="K19" i="2"/>
  <c r="K24" i="2"/>
  <c r="J34" i="2"/>
  <c r="K17" i="2"/>
  <c r="J22" i="2"/>
  <c r="J50" i="2"/>
  <c r="K23" i="2"/>
  <c r="K28" i="2"/>
  <c r="J32" i="2"/>
  <c r="K13" i="2"/>
  <c r="K6" i="2"/>
  <c r="J16" i="2"/>
  <c r="K25" i="2"/>
  <c r="J30" i="2"/>
  <c r="K27" i="2"/>
  <c r="J31" i="2"/>
  <c r="K32" i="2"/>
  <c r="K34" i="2"/>
  <c r="K10" i="2"/>
  <c r="K31" i="2"/>
  <c r="K29" i="2"/>
  <c r="K52" i="2"/>
  <c r="J12" i="2"/>
  <c r="J24" i="2"/>
  <c r="K14" i="2"/>
  <c r="J7" i="2"/>
  <c r="J51" i="2"/>
  <c r="J21" i="2"/>
  <c r="K18" i="2"/>
  <c r="J10" i="2"/>
  <c r="K7" i="2"/>
  <c r="K51" i="2"/>
  <c r="J11" i="2"/>
  <c r="K12" i="2"/>
  <c r="J52" i="2"/>
  <c r="K21" i="2"/>
  <c r="K50" i="2"/>
  <c r="J6" i="2"/>
  <c r="K8" i="2"/>
  <c r="J25" i="2"/>
  <c r="K22" i="2"/>
  <c r="J14" i="2"/>
  <c r="K11" i="2"/>
  <c r="J8" i="2"/>
  <c r="J15" i="2"/>
  <c r="K16" i="2"/>
  <c r="J33" i="2"/>
  <c r="J17" i="2"/>
  <c r="J29" i="2"/>
  <c r="J18" i="2"/>
  <c r="K15" i="2"/>
  <c r="J20" i="2"/>
  <c r="J19" i="2"/>
  <c r="K20" i="2"/>
  <c r="K33" i="2"/>
  <c r="I4" i="2" l="1"/>
  <c r="I14" i="2"/>
  <c r="I34" i="2"/>
  <c r="I24" i="2"/>
  <c r="I8" i="2"/>
  <c r="I21" i="2"/>
  <c r="J28" i="2"/>
  <c r="I18" i="2"/>
  <c r="I13" i="2"/>
  <c r="I12" i="2"/>
  <c r="I27" i="2"/>
  <c r="I17" i="2"/>
  <c r="I10" i="2"/>
  <c r="I25" i="2"/>
  <c r="I31" i="2"/>
  <c r="I52" i="2"/>
  <c r="J13" i="2"/>
  <c r="I22" i="2"/>
  <c r="I23" i="2"/>
  <c r="I51" i="2"/>
  <c r="I15" i="2"/>
  <c r="I30" i="2"/>
  <c r="I32" i="2"/>
  <c r="I16" i="2"/>
  <c r="I29" i="2"/>
  <c r="I50" i="2"/>
  <c r="I19" i="2"/>
  <c r="I33" i="2"/>
  <c r="I11" i="2"/>
  <c r="I20" i="2"/>
  <c r="K5" i="2" l="1"/>
  <c r="J5" i="2"/>
  <c r="I6" i="2"/>
  <c r="I7" i="2"/>
  <c r="I5" i="2" l="1"/>
  <c r="I28" i="2" l="1"/>
  <c r="J36" i="2" l="1"/>
  <c r="K36" i="2"/>
  <c r="J38" i="2" l="1"/>
  <c r="J35" i="2"/>
  <c r="K38" i="2"/>
  <c r="K37" i="2"/>
  <c r="K35" i="2"/>
  <c r="J37" i="2"/>
  <c r="J53" i="3"/>
  <c r="I38" i="2" l="1"/>
  <c r="I37" i="2"/>
  <c r="I35" i="2"/>
  <c r="I36" i="2"/>
  <c r="L53" i="3" l="1"/>
  <c r="I53" i="3" l="1"/>
  <c r="N53" i="3"/>
  <c r="I9" i="2" l="1"/>
  <c r="F54" i="2"/>
  <c r="K53" i="3"/>
  <c r="J9" i="2" l="1"/>
  <c r="K9" i="2"/>
  <c r="M53" i="3"/>
  <c r="G54" i="2"/>
  <c r="H54" i="2" l="1"/>
  <c r="I26" i="2" l="1"/>
  <c r="I39" i="2" l="1"/>
  <c r="I54" i="2" s="1"/>
  <c r="C54" i="2"/>
  <c r="J26" i="2"/>
  <c r="C53" i="3"/>
  <c r="E53" i="3" l="1"/>
  <c r="J53" i="2" l="1"/>
  <c r="J54" i="2" s="1"/>
  <c r="D54" i="2"/>
  <c r="K26" i="2" l="1"/>
  <c r="G53" i="3"/>
  <c r="C56" i="2" l="1"/>
  <c r="D56" i="2"/>
  <c r="K53" i="2" l="1"/>
  <c r="K54" i="2" s="1"/>
  <c r="E54" i="2"/>
  <c r="E56" i="2" l="1"/>
  <c r="H56" i="2" l="1"/>
  <c r="K55" i="2"/>
  <c r="K56" i="2" s="1"/>
  <c r="G56" i="2"/>
  <c r="J55" i="2"/>
  <c r="J56" i="2" s="1"/>
  <c r="F56" i="2"/>
  <c r="I55" i="2"/>
  <c r="I56" i="2" s="1"/>
</calcChain>
</file>

<file path=xl/sharedStrings.xml><?xml version="1.0" encoding="utf-8"?>
<sst xmlns="http://schemas.openxmlformats.org/spreadsheetml/2006/main" count="194" uniqueCount="100">
  <si>
    <t>PUGET SOUND ENERGY - NET OPERATING INCOME AND RATE BASE BY ADJUSTMENT</t>
  </si>
  <si>
    <t>ELECTRIC NOI</t>
  </si>
  <si>
    <t>ELECTRIC RATE BASE</t>
  </si>
  <si>
    <t>Adj. No.</t>
  </si>
  <si>
    <t>Adjustment Description</t>
  </si>
  <si>
    <t>Test Year</t>
  </si>
  <si>
    <t>6&amp;11.01</t>
  </si>
  <si>
    <t>Revenues And Expenses</t>
  </si>
  <si>
    <t>6&amp;11.02</t>
  </si>
  <si>
    <t>Pass-Through Revenue &amp; Expense</t>
  </si>
  <si>
    <t>6&amp;11.03</t>
  </si>
  <si>
    <t>Temperature Normalization</t>
  </si>
  <si>
    <t>6&amp;11.04</t>
  </si>
  <si>
    <t>Federal Income Tax</t>
  </si>
  <si>
    <t>6&amp;11.05</t>
  </si>
  <si>
    <t>Tax Benefit Of Interest</t>
  </si>
  <si>
    <t>6&amp;11.06</t>
  </si>
  <si>
    <t>Bad Debt Expense</t>
  </si>
  <si>
    <t>6&amp;11.07</t>
  </si>
  <si>
    <t>Rate Case Expense</t>
  </si>
  <si>
    <t>6&amp;11.08</t>
  </si>
  <si>
    <t xml:space="preserve">Excise Tax </t>
  </si>
  <si>
    <t>6&amp;11.09</t>
  </si>
  <si>
    <t>Employee Insurance</t>
  </si>
  <si>
    <t>6&amp;11.10</t>
  </si>
  <si>
    <t>Injuries &amp; Damages</t>
  </si>
  <si>
    <t>6&amp;11.11</t>
  </si>
  <si>
    <t>Incentive Pay</t>
  </si>
  <si>
    <t>6&amp;11.12</t>
  </si>
  <si>
    <t>Investment Plan</t>
  </si>
  <si>
    <t>6&amp;11.13</t>
  </si>
  <si>
    <t>Interest On  Customer Deposits</t>
  </si>
  <si>
    <t>6&amp;11.14</t>
  </si>
  <si>
    <t>Property And Liab Insurance</t>
  </si>
  <si>
    <t>6&amp;11.15</t>
  </si>
  <si>
    <t>Deferred Gains And Losses On Property Sales</t>
  </si>
  <si>
    <t>6&amp;11.16</t>
  </si>
  <si>
    <t>D&amp;O Insurance</t>
  </si>
  <si>
    <t>6&amp;11.17</t>
  </si>
  <si>
    <t>Pension Plan</t>
  </si>
  <si>
    <t>6&amp;11.18</t>
  </si>
  <si>
    <t>Wage Increase</t>
  </si>
  <si>
    <t>6&amp;11.19</t>
  </si>
  <si>
    <t>AMA To EOP Rate Base</t>
  </si>
  <si>
    <t>6&amp;11.20</t>
  </si>
  <si>
    <t>AMA To EOP Depreciation</t>
  </si>
  <si>
    <t>6&amp;11.21</t>
  </si>
  <si>
    <t>WUTC Filing Fee</t>
  </si>
  <si>
    <t>6&amp;11.22</t>
  </si>
  <si>
    <t>Pro Forma O&amp;M</t>
  </si>
  <si>
    <t>6&amp;11.23</t>
  </si>
  <si>
    <t>AMR Regulatory Asset</t>
  </si>
  <si>
    <t>6&amp;11.24</t>
  </si>
  <si>
    <t>AMI Plant And Deferral</t>
  </si>
  <si>
    <t>6&amp;11.25</t>
  </si>
  <si>
    <t>GTZ Deferral</t>
  </si>
  <si>
    <t>6&amp;11.26</t>
  </si>
  <si>
    <t>Environmental Remediation</t>
  </si>
  <si>
    <t>6&amp;11.27</t>
  </si>
  <si>
    <t>Covid Deferral</t>
  </si>
  <si>
    <t>6&amp;11.28</t>
  </si>
  <si>
    <t>Estimated Plant Retirements Rate Base</t>
  </si>
  <si>
    <t>6&amp;11.29</t>
  </si>
  <si>
    <t>Test Year Plant Roll Forward</t>
  </si>
  <si>
    <t>6&amp;11.30</t>
  </si>
  <si>
    <t>Provisional Proforma Retirements Depreciation</t>
  </si>
  <si>
    <t>6&amp;11.31</t>
  </si>
  <si>
    <t>Programmatic Provisional Proforma</t>
  </si>
  <si>
    <t>6&amp;11.32</t>
  </si>
  <si>
    <t>Customer Driven Programmatic Provisional Proforma</t>
  </si>
  <si>
    <t>6&amp;11.33</t>
  </si>
  <si>
    <t>Specific Provisional Proforma</t>
  </si>
  <si>
    <t>6&amp;11.34</t>
  </si>
  <si>
    <t>Projected Provisional Proforma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</si>
  <si>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</si>
  <si>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</si>
  <si>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</si>
  <si>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</si>
  <si>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</si>
  <si>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</si>
  <si>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</si>
  <si>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</si>
  <si>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</si>
  <si>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Monetize PTCs For Colstrip</t>
  </si>
  <si>
    <t>Acquisition Adjustment</t>
  </si>
  <si>
    <t>Tacoma Lng Upgrade Plant Deferral</t>
  </si>
  <si>
    <t>Regulatory Assets &amp; Liab</t>
  </si>
  <si>
    <t>Tacoma Lng Plant Deferral</t>
  </si>
  <si>
    <t>Change To Base Rates</t>
  </si>
  <si>
    <t>PUGET SOUND ENERGY - NET REVENUE CHANGE BY ADJUSTMENT</t>
  </si>
  <si>
    <t>ELECTRIC</t>
  </si>
  <si>
    <t>NATURAL GAS</t>
  </si>
  <si>
    <t>COMBINED</t>
  </si>
  <si>
    <t>Increased Rate Of Return</t>
  </si>
  <si>
    <t>Adjustments To Other Price Schedules</t>
  </si>
  <si>
    <t>Net Revenue Change</t>
  </si>
  <si>
    <t>GAS NOI</t>
  </si>
  <si>
    <t>GAS RATE BASE</t>
  </si>
  <si>
    <t>EXH. SEF-13 page 1 of 2</t>
  </si>
  <si>
    <t>EXH. SEF-13 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</si>
</sst>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hair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2" fontId="0" fillId="0" borderId="4" xfId="0" applyNumberFormat="1" applyBorder="1" applyAlignment="1">
      <alignment horizontal="center"/>
    </xf>
    <xf numFmtId="165" fontId="0" fillId="0" borderId="4" xfId="0" applyNumberFormat="1" applyFont="1" applyBorder="1"/>
    <xf numFmtId="165" fontId="0" fillId="0" borderId="0" xfId="0" applyNumberFormat="1" applyFont="1" applyBorder="1"/>
    <xf numFmtId="165" fontId="0" fillId="0" borderId="5" xfId="0" applyNumberFormat="1" applyFont="1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2" fillId="0" borderId="0" xfId="0" applyFont="1" applyAlignment="1">
      <alignment horizontal="right"/>
    </xf>
    <xf numFmtId="1" fontId="2" fillId="0" borderId="0" xfId="0" applyNumberFormat="1" applyFont="1"/>
    <xf numFmtId="2" fontId="0" fillId="0" borderId="4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3" fillId="2" borderId="11" xfId="0" applyFont="1" applyFill="1" applyBorder="1" applyAlignment="1">
      <alignment horizontal="centerContinuous"/>
    </xf>
    <xf numFmtId="0" fontId="3" fillId="2" borderId="13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3" xfId="0" applyFont="1" applyFill="1" applyBorder="1" applyAlignment="1">
      <alignment horizontal="centerContinuous"/>
    </xf>
    <xf numFmtId="0" fontId="3" fillId="2" borderId="12" xfId="0" applyFont="1" applyFill="1" applyBorder="1" applyAlignment="1">
      <alignment horizontal="centerContinuous"/>
    </xf>
    <xf numFmtId="0" fontId="3" fillId="2" borderId="14" xfId="0" applyFont="1" applyFill="1" applyBorder="1" applyAlignment="1">
      <alignment horizontal="centerContinuous"/>
    </xf>
    <xf numFmtId="0" fontId="3" fillId="3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0" fillId="2" borderId="15" xfId="0" applyNumberFormat="1" applyFill="1" applyBorder="1"/>
    <xf numFmtId="164" fontId="0" fillId="2" borderId="0" xfId="0" applyNumberFormat="1" applyFill="1" applyBorder="1"/>
    <xf numFmtId="164" fontId="0" fillId="2" borderId="16" xfId="0" applyNumberFormat="1" applyFill="1" applyBorder="1"/>
    <xf numFmtId="164" fontId="0" fillId="3" borderId="0" xfId="0" applyNumberFormat="1" applyFill="1" applyBorder="1"/>
    <xf numFmtId="164" fontId="0" fillId="3" borderId="16" xfId="0" applyNumberFormat="1" applyFill="1" applyBorder="1"/>
    <xf numFmtId="164" fontId="0" fillId="2" borderId="17" xfId="0" applyNumberFormat="1" applyFill="1" applyBorder="1"/>
    <xf numFmtId="164" fontId="0" fillId="3" borderId="15" xfId="0" applyNumberFormat="1" applyFill="1" applyBorder="1"/>
    <xf numFmtId="164" fontId="0" fillId="3" borderId="17" xfId="0" applyNumberFormat="1" applyFill="1" applyBorder="1"/>
    <xf numFmtId="165" fontId="0" fillId="2" borderId="15" xfId="0" applyNumberFormat="1" applyFont="1" applyFill="1" applyBorder="1"/>
    <xf numFmtId="165" fontId="0" fillId="2" borderId="0" xfId="0" applyNumberFormat="1" applyFont="1" applyFill="1" applyBorder="1"/>
    <xf numFmtId="165" fontId="0" fillId="2" borderId="16" xfId="0" applyNumberFormat="1" applyFont="1" applyFill="1" applyBorder="1"/>
    <xf numFmtId="165" fontId="0" fillId="3" borderId="0" xfId="0" applyNumberFormat="1" applyFont="1" applyFill="1" applyBorder="1"/>
    <xf numFmtId="165" fontId="0" fillId="3" borderId="16" xfId="0" applyNumberFormat="1" applyFont="1" applyFill="1" applyBorder="1"/>
    <xf numFmtId="165" fontId="0" fillId="2" borderId="17" xfId="0" applyNumberFormat="1" applyFont="1" applyFill="1" applyBorder="1"/>
    <xf numFmtId="165" fontId="0" fillId="3" borderId="15" xfId="0" applyNumberFormat="1" applyFont="1" applyFill="1" applyBorder="1"/>
    <xf numFmtId="165" fontId="0" fillId="3" borderId="17" xfId="0" applyNumberFormat="1" applyFont="1" applyFill="1" applyBorder="1"/>
    <xf numFmtId="165" fontId="0" fillId="2" borderId="18" xfId="0" applyNumberFormat="1" applyFont="1" applyFill="1" applyBorder="1"/>
    <xf numFmtId="165" fontId="0" fillId="2" borderId="19" xfId="0" applyNumberFormat="1" applyFont="1" applyFill="1" applyBorder="1"/>
    <xf numFmtId="165" fontId="0" fillId="3" borderId="19" xfId="0" applyNumberFormat="1" applyFont="1" applyFill="1" applyBorder="1"/>
    <xf numFmtId="165" fontId="0" fillId="2" borderId="20" xfId="0" applyNumberFormat="1" applyFont="1" applyFill="1" applyBorder="1"/>
    <xf numFmtId="164" fontId="0" fillId="2" borderId="21" xfId="0" applyNumberFormat="1" applyFill="1" applyBorder="1"/>
    <xf numFmtId="164" fontId="0" fillId="2" borderId="22" xfId="0" applyNumberFormat="1" applyFill="1" applyBorder="1"/>
    <xf numFmtId="164" fontId="0" fillId="2" borderId="23" xfId="0" applyNumberFormat="1" applyFill="1" applyBorder="1"/>
    <xf numFmtId="164" fontId="0" fillId="3" borderId="22" xfId="0" applyNumberFormat="1" applyFill="1" applyBorder="1"/>
    <xf numFmtId="164" fontId="0" fillId="3" borderId="23" xfId="0" applyNumberFormat="1" applyFill="1" applyBorder="1"/>
    <xf numFmtId="164" fontId="0" fillId="2" borderId="24" xfId="0" applyNumberFormat="1" applyFill="1" applyBorder="1"/>
    <xf numFmtId="164" fontId="0" fillId="3" borderId="21" xfId="0" applyNumberFormat="1" applyFill="1" applyBorder="1"/>
    <xf numFmtId="164" fontId="0" fillId="3" borderId="24" xfId="0" applyNumberFormat="1" applyFill="1" applyBorder="1"/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pane xSplit="2" ySplit="3" topLeftCell="C22" activePane="bottomRight" state="frozen"/>
      <selection activeCell="B51" sqref="B51"/>
      <selection pane="topRight" activeCell="B51" sqref="B51"/>
      <selection pane="bottomLeft" activeCell="B51" sqref="B51"/>
      <selection pane="bottomRight" activeCell="C45" sqref="C45"/>
    </sheetView>
  </sheetViews>
  <sheetFormatPr defaultRowHeight="15" x14ac:dyDescent="0.25"/>
  <cols>
    <col min="2" max="2" width="45.85546875" customWidth="1"/>
    <col min="3" max="3" width="14.28515625" customWidth="1"/>
    <col min="4" max="4" width="15.28515625" bestFit="1" customWidth="1"/>
    <col min="5" max="5" width="14.28515625" customWidth="1"/>
    <col min="6" max="6" width="16" bestFit="1" customWidth="1" collapsed="1"/>
    <col min="7" max="7" width="14.28515625" customWidth="1"/>
    <col min="8" max="8" width="16" bestFit="1" customWidth="1" collapsed="1"/>
    <col min="9" max="9" width="14.28515625" customWidth="1" collapsed="1"/>
    <col min="10" max="10" width="15.28515625" bestFit="1" customWidth="1" collapsed="1"/>
    <col min="11" max="11" width="14.28515625" customWidth="1"/>
    <col min="12" max="12" width="15.28515625" bestFit="1" customWidth="1"/>
    <col min="13" max="13" width="14.28515625" customWidth="1"/>
    <col min="14" max="14" width="15.28515625" bestFit="1" customWidth="1"/>
  </cols>
  <sheetData>
    <row r="1" spans="1:14" ht="15.75" thickBot="1" x14ac:dyDescent="0.3">
      <c r="A1" s="1" t="s">
        <v>0</v>
      </c>
      <c r="N1" s="77" t="s">
        <v>98</v>
      </c>
    </row>
    <row r="2" spans="1:14" ht="15.75" thickTop="1" x14ac:dyDescent="0.25">
      <c r="A2" s="2"/>
      <c r="B2" s="3"/>
      <c r="C2" s="30" t="s">
        <v>1</v>
      </c>
      <c r="D2" s="31" t="s">
        <v>2</v>
      </c>
      <c r="E2" s="32" t="s">
        <v>1</v>
      </c>
      <c r="F2" s="33" t="s">
        <v>2</v>
      </c>
      <c r="G2" s="34" t="s">
        <v>1</v>
      </c>
      <c r="H2" s="35" t="s">
        <v>2</v>
      </c>
      <c r="I2" s="36" t="s">
        <v>96</v>
      </c>
      <c r="J2" s="33" t="s">
        <v>97</v>
      </c>
      <c r="K2" s="37" t="s">
        <v>96</v>
      </c>
      <c r="L2" s="38" t="s">
        <v>97</v>
      </c>
      <c r="M2" s="39" t="s">
        <v>96</v>
      </c>
      <c r="N2" s="40" t="s">
        <v>97</v>
      </c>
    </row>
    <row r="3" spans="1:14" x14ac:dyDescent="0.25">
      <c r="A3" s="7" t="s">
        <v>3</v>
      </c>
      <c r="B3" s="8" t="s">
        <v>4</v>
      </c>
      <c r="C3" s="41">
        <v>2023</v>
      </c>
      <c r="D3" s="43">
        <v>2023</v>
      </c>
      <c r="E3" s="44">
        <v>2024</v>
      </c>
      <c r="F3" s="45">
        <v>2024</v>
      </c>
      <c r="G3" s="42">
        <v>2025</v>
      </c>
      <c r="H3" s="46">
        <v>2025</v>
      </c>
      <c r="I3" s="47">
        <v>2023</v>
      </c>
      <c r="J3" s="45">
        <v>2023</v>
      </c>
      <c r="K3" s="42">
        <v>2024</v>
      </c>
      <c r="L3" s="43">
        <v>2024</v>
      </c>
      <c r="M3" s="44">
        <v>2025</v>
      </c>
      <c r="N3" s="48">
        <v>2025</v>
      </c>
    </row>
    <row r="4" spans="1:14" x14ac:dyDescent="0.25">
      <c r="A4" s="10"/>
      <c r="B4" s="11" t="s">
        <v>5</v>
      </c>
      <c r="C4" s="49">
        <v>297280276.17000008</v>
      </c>
      <c r="D4" s="51">
        <v>5483216405.8370619</v>
      </c>
      <c r="E4" s="52">
        <v>169918366.64650363</v>
      </c>
      <c r="F4" s="53">
        <v>5659074413.4054632</v>
      </c>
      <c r="G4" s="50">
        <v>153070840.41360381</v>
      </c>
      <c r="H4" s="54">
        <v>6028296640.1346502</v>
      </c>
      <c r="I4" s="55">
        <v>148876035.75999987</v>
      </c>
      <c r="J4" s="53">
        <v>2470296822.411552</v>
      </c>
      <c r="K4" s="50">
        <v>94107923.137343705</v>
      </c>
      <c r="L4" s="51">
        <v>2963664294.494709</v>
      </c>
      <c r="M4" s="52">
        <v>85647411.004108205</v>
      </c>
      <c r="N4" s="56">
        <v>3133269162.2188005</v>
      </c>
    </row>
    <row r="5" spans="1:14" x14ac:dyDescent="0.25">
      <c r="A5" s="15" t="s">
        <v>6</v>
      </c>
      <c r="B5" s="11" t="s">
        <v>7</v>
      </c>
      <c r="C5" s="57">
        <v>-3283607.834219873</v>
      </c>
      <c r="D5" s="59">
        <v>0</v>
      </c>
      <c r="E5" s="60">
        <v>16230699.011550086</v>
      </c>
      <c r="F5" s="61">
        <v>0</v>
      </c>
      <c r="G5" s="58">
        <v>4769409.0190590601</v>
      </c>
      <c r="H5" s="62">
        <v>0</v>
      </c>
      <c r="I5" s="63">
        <v>-11611400.944311513</v>
      </c>
      <c r="J5" s="61">
        <v>0</v>
      </c>
      <c r="K5" s="58">
        <v>3086005.6546553429</v>
      </c>
      <c r="L5" s="59">
        <v>0</v>
      </c>
      <c r="M5" s="60">
        <v>644762.49332177895</v>
      </c>
      <c r="N5" s="64">
        <v>0</v>
      </c>
    </row>
    <row r="6" spans="1:14" x14ac:dyDescent="0.25">
      <c r="A6" s="15" t="s">
        <v>8</v>
      </c>
      <c r="B6" s="11" t="s">
        <v>9</v>
      </c>
      <c r="C6" s="57">
        <v>984321.82894507051</v>
      </c>
      <c r="D6" s="59">
        <v>0</v>
      </c>
      <c r="E6" s="60">
        <v>0</v>
      </c>
      <c r="F6" s="61">
        <v>0</v>
      </c>
      <c r="G6" s="58">
        <v>0</v>
      </c>
      <c r="H6" s="62">
        <v>0</v>
      </c>
      <c r="I6" s="63">
        <v>-611838.08835041523</v>
      </c>
      <c r="J6" s="61">
        <v>0</v>
      </c>
      <c r="K6" s="58">
        <v>0</v>
      </c>
      <c r="L6" s="59">
        <v>0</v>
      </c>
      <c r="M6" s="60">
        <v>0</v>
      </c>
      <c r="N6" s="64">
        <v>0</v>
      </c>
    </row>
    <row r="7" spans="1:14" x14ac:dyDescent="0.25">
      <c r="A7" s="15" t="s">
        <v>10</v>
      </c>
      <c r="B7" s="11" t="s">
        <v>11</v>
      </c>
      <c r="C7" s="57">
        <v>829813.62078860006</v>
      </c>
      <c r="D7" s="59">
        <v>0</v>
      </c>
      <c r="E7" s="60">
        <v>0</v>
      </c>
      <c r="F7" s="61">
        <v>0</v>
      </c>
      <c r="G7" s="58">
        <v>0</v>
      </c>
      <c r="H7" s="62">
        <v>0</v>
      </c>
      <c r="I7" s="63">
        <v>9850092.9376798254</v>
      </c>
      <c r="J7" s="61">
        <v>0</v>
      </c>
      <c r="K7" s="58">
        <v>0</v>
      </c>
      <c r="L7" s="59">
        <v>0</v>
      </c>
      <c r="M7" s="60">
        <v>0</v>
      </c>
      <c r="N7" s="64">
        <v>0</v>
      </c>
    </row>
    <row r="8" spans="1:14" x14ac:dyDescent="0.25">
      <c r="A8" s="15" t="s">
        <v>12</v>
      </c>
      <c r="B8" s="11" t="s">
        <v>13</v>
      </c>
      <c r="C8" s="57">
        <v>38253117.783525549</v>
      </c>
      <c r="D8" s="59">
        <v>42320911.056645855</v>
      </c>
      <c r="E8" s="60">
        <v>-467403.99771801173</v>
      </c>
      <c r="F8" s="61">
        <v>21213022.136484977</v>
      </c>
      <c r="G8" s="58">
        <v>553818.45254800306</v>
      </c>
      <c r="H8" s="62">
        <v>20837437.957287818</v>
      </c>
      <c r="I8" s="63">
        <v>5287961.2904744791</v>
      </c>
      <c r="J8" s="61">
        <v>12825208.103468508</v>
      </c>
      <c r="K8" s="58">
        <v>527842.51771800278</v>
      </c>
      <c r="L8" s="59">
        <v>6797605.0150674582</v>
      </c>
      <c r="M8" s="60">
        <v>695730.51745199854</v>
      </c>
      <c r="N8" s="64">
        <v>7261899.4397121966</v>
      </c>
    </row>
    <row r="9" spans="1:14" x14ac:dyDescent="0.25">
      <c r="A9" s="15" t="s">
        <v>14</v>
      </c>
      <c r="B9" s="11" t="s">
        <v>15</v>
      </c>
      <c r="C9" s="57">
        <v>30185502.921104722</v>
      </c>
      <c r="D9" s="59">
        <v>0</v>
      </c>
      <c r="E9" s="60">
        <v>1969431.357373487</v>
      </c>
      <c r="F9" s="61">
        <v>0</v>
      </c>
      <c r="G9" s="58">
        <v>2201721.6329558119</v>
      </c>
      <c r="H9" s="62">
        <v>0</v>
      </c>
      <c r="I9" s="63">
        <v>15808185.346834779</v>
      </c>
      <c r="J9" s="61">
        <v>0</v>
      </c>
      <c r="K9" s="58">
        <v>904672.36444030167</v>
      </c>
      <c r="L9" s="59">
        <v>0</v>
      </c>
      <c r="M9" s="60">
        <v>500745.82573861192</v>
      </c>
      <c r="N9" s="64">
        <v>0</v>
      </c>
    </row>
    <row r="10" spans="1:14" x14ac:dyDescent="0.25">
      <c r="A10" s="15" t="s">
        <v>16</v>
      </c>
      <c r="B10" s="11" t="s">
        <v>17</v>
      </c>
      <c r="C10" s="57">
        <v>2975709.7977257613</v>
      </c>
      <c r="D10" s="59">
        <v>0</v>
      </c>
      <c r="E10" s="60">
        <v>0</v>
      </c>
      <c r="F10" s="61">
        <v>0</v>
      </c>
      <c r="G10" s="58">
        <v>0</v>
      </c>
      <c r="H10" s="62">
        <v>0</v>
      </c>
      <c r="I10" s="63">
        <v>332327.22565972776</v>
      </c>
      <c r="J10" s="61">
        <v>0</v>
      </c>
      <c r="K10" s="58">
        <v>0</v>
      </c>
      <c r="L10" s="59">
        <v>0</v>
      </c>
      <c r="M10" s="60">
        <v>0</v>
      </c>
      <c r="N10" s="64">
        <v>0</v>
      </c>
    </row>
    <row r="11" spans="1:14" x14ac:dyDescent="0.25">
      <c r="A11" s="15" t="s">
        <v>18</v>
      </c>
      <c r="B11" s="11" t="s">
        <v>19</v>
      </c>
      <c r="C11" s="57">
        <v>139378.00489226007</v>
      </c>
      <c r="D11" s="59">
        <v>0</v>
      </c>
      <c r="E11" s="60">
        <v>0</v>
      </c>
      <c r="F11" s="61">
        <v>0</v>
      </c>
      <c r="G11" s="58">
        <v>0</v>
      </c>
      <c r="H11" s="62">
        <v>0</v>
      </c>
      <c r="I11" s="63">
        <v>-30618.301992259963</v>
      </c>
      <c r="J11" s="61">
        <v>0</v>
      </c>
      <c r="K11" s="58">
        <v>0</v>
      </c>
      <c r="L11" s="59">
        <v>0</v>
      </c>
      <c r="M11" s="60">
        <v>0</v>
      </c>
      <c r="N11" s="64">
        <v>0</v>
      </c>
    </row>
    <row r="12" spans="1:14" x14ac:dyDescent="0.25">
      <c r="A12" s="15" t="s">
        <v>20</v>
      </c>
      <c r="B12" s="11" t="s">
        <v>21</v>
      </c>
      <c r="C12" s="57">
        <v>1744.5848380158841</v>
      </c>
      <c r="D12" s="59">
        <v>0</v>
      </c>
      <c r="E12" s="60">
        <v>0</v>
      </c>
      <c r="F12" s="61">
        <v>0</v>
      </c>
      <c r="G12" s="58">
        <v>0</v>
      </c>
      <c r="H12" s="62">
        <v>0</v>
      </c>
      <c r="I12" s="63">
        <v>950.77666197940709</v>
      </c>
      <c r="J12" s="61">
        <v>0</v>
      </c>
      <c r="K12" s="58">
        <v>0</v>
      </c>
      <c r="L12" s="59">
        <v>0</v>
      </c>
      <c r="M12" s="60">
        <v>0</v>
      </c>
      <c r="N12" s="64">
        <v>0</v>
      </c>
    </row>
    <row r="13" spans="1:14" x14ac:dyDescent="0.25">
      <c r="A13" s="15" t="s">
        <v>22</v>
      </c>
      <c r="B13" s="11" t="s">
        <v>23</v>
      </c>
      <c r="C13" s="57">
        <v>-53998.906761864382</v>
      </c>
      <c r="D13" s="59">
        <v>0</v>
      </c>
      <c r="E13" s="60">
        <v>0</v>
      </c>
      <c r="F13" s="61">
        <v>0</v>
      </c>
      <c r="G13" s="58">
        <v>0</v>
      </c>
      <c r="H13" s="62">
        <v>0</v>
      </c>
      <c r="I13" s="63">
        <v>-21576.889965726812</v>
      </c>
      <c r="J13" s="61">
        <v>0</v>
      </c>
      <c r="K13" s="58">
        <v>0</v>
      </c>
      <c r="L13" s="59">
        <v>0</v>
      </c>
      <c r="M13" s="60">
        <v>0</v>
      </c>
      <c r="N13" s="64">
        <v>0</v>
      </c>
    </row>
    <row r="14" spans="1:14" x14ac:dyDescent="0.25">
      <c r="A14" s="15" t="s">
        <v>24</v>
      </c>
      <c r="B14" s="11" t="s">
        <v>25</v>
      </c>
      <c r="C14" s="57">
        <v>-70788.642846595074</v>
      </c>
      <c r="D14" s="59">
        <v>0</v>
      </c>
      <c r="E14" s="60">
        <v>0</v>
      </c>
      <c r="F14" s="61">
        <v>0</v>
      </c>
      <c r="G14" s="58">
        <v>0</v>
      </c>
      <c r="H14" s="62">
        <v>0</v>
      </c>
      <c r="I14" s="63">
        <v>662275.35417178285</v>
      </c>
      <c r="J14" s="61">
        <v>0</v>
      </c>
      <c r="K14" s="58">
        <v>0</v>
      </c>
      <c r="L14" s="59">
        <v>0</v>
      </c>
      <c r="M14" s="60">
        <v>0</v>
      </c>
      <c r="N14" s="64">
        <v>0</v>
      </c>
    </row>
    <row r="15" spans="1:14" x14ac:dyDescent="0.25">
      <c r="A15" s="15" t="s">
        <v>26</v>
      </c>
      <c r="B15" s="11" t="s">
        <v>27</v>
      </c>
      <c r="C15" s="57">
        <v>-3697810.2512667226</v>
      </c>
      <c r="D15" s="59">
        <v>0</v>
      </c>
      <c r="E15" s="60">
        <v>-1312687.165039951</v>
      </c>
      <c r="F15" s="61">
        <v>0</v>
      </c>
      <c r="G15" s="58">
        <v>-1982533.4266663087</v>
      </c>
      <c r="H15" s="62">
        <v>0</v>
      </c>
      <c r="I15" s="63">
        <v>-1503654.2694783087</v>
      </c>
      <c r="J15" s="61">
        <v>0</v>
      </c>
      <c r="K15" s="58">
        <v>-524529.6720035621</v>
      </c>
      <c r="L15" s="59">
        <v>0</v>
      </c>
      <c r="M15" s="60">
        <v>-792189.97162490746</v>
      </c>
      <c r="N15" s="64">
        <v>0</v>
      </c>
    </row>
    <row r="16" spans="1:14" x14ac:dyDescent="0.25">
      <c r="A16" s="15" t="s">
        <v>28</v>
      </c>
      <c r="B16" s="11" t="s">
        <v>29</v>
      </c>
      <c r="C16" s="57">
        <v>-122822.85124517528</v>
      </c>
      <c r="D16" s="59">
        <v>0</v>
      </c>
      <c r="E16" s="60">
        <v>0</v>
      </c>
      <c r="F16" s="61">
        <v>0</v>
      </c>
      <c r="G16" s="58">
        <v>0</v>
      </c>
      <c r="H16" s="62">
        <v>0</v>
      </c>
      <c r="I16" s="63">
        <v>-49077.570371584741</v>
      </c>
      <c r="J16" s="61">
        <v>0</v>
      </c>
      <c r="K16" s="58">
        <v>0</v>
      </c>
      <c r="L16" s="59">
        <v>0</v>
      </c>
      <c r="M16" s="60">
        <v>0</v>
      </c>
      <c r="N16" s="64">
        <v>0</v>
      </c>
    </row>
    <row r="17" spans="1:14" x14ac:dyDescent="0.25">
      <c r="A17" s="15" t="s">
        <v>30</v>
      </c>
      <c r="B17" s="11" t="s">
        <v>31</v>
      </c>
      <c r="C17" s="57">
        <v>-17521.863852870072</v>
      </c>
      <c r="D17" s="59">
        <v>0</v>
      </c>
      <c r="E17" s="60">
        <v>0</v>
      </c>
      <c r="F17" s="61">
        <v>0</v>
      </c>
      <c r="G17" s="58">
        <v>0</v>
      </c>
      <c r="H17" s="62">
        <v>0</v>
      </c>
      <c r="I17" s="63">
        <v>-3870.6276671299306</v>
      </c>
      <c r="J17" s="61">
        <v>0</v>
      </c>
      <c r="K17" s="58">
        <v>0</v>
      </c>
      <c r="L17" s="59">
        <v>0</v>
      </c>
      <c r="M17" s="60">
        <v>0</v>
      </c>
      <c r="N17" s="64">
        <v>0</v>
      </c>
    </row>
    <row r="18" spans="1:14" x14ac:dyDescent="0.25">
      <c r="A18" s="15" t="s">
        <v>32</v>
      </c>
      <c r="B18" s="11" t="s">
        <v>33</v>
      </c>
      <c r="C18" s="57">
        <v>-1565157.8971303985</v>
      </c>
      <c r="D18" s="59">
        <v>0</v>
      </c>
      <c r="E18" s="60">
        <v>0</v>
      </c>
      <c r="F18" s="61">
        <v>0</v>
      </c>
      <c r="G18" s="58">
        <v>0</v>
      </c>
      <c r="H18" s="62">
        <v>0</v>
      </c>
      <c r="I18" s="63">
        <v>-684138.05245658103</v>
      </c>
      <c r="J18" s="61">
        <v>0</v>
      </c>
      <c r="K18" s="58">
        <v>0</v>
      </c>
      <c r="L18" s="59">
        <v>0</v>
      </c>
      <c r="M18" s="60">
        <v>0</v>
      </c>
      <c r="N18" s="64">
        <v>0</v>
      </c>
    </row>
    <row r="19" spans="1:14" x14ac:dyDescent="0.25">
      <c r="A19" s="15" t="s">
        <v>34</v>
      </c>
      <c r="B19" s="11" t="s">
        <v>35</v>
      </c>
      <c r="C19" s="57">
        <v>-3329198.5502000009</v>
      </c>
      <c r="D19" s="59">
        <v>0</v>
      </c>
      <c r="E19" s="60">
        <v>0</v>
      </c>
      <c r="F19" s="61">
        <v>0</v>
      </c>
      <c r="G19" s="58">
        <v>0</v>
      </c>
      <c r="H19" s="62">
        <v>0</v>
      </c>
      <c r="I19" s="63">
        <v>-1470174.8530666668</v>
      </c>
      <c r="J19" s="61">
        <v>0</v>
      </c>
      <c r="K19" s="58">
        <v>0</v>
      </c>
      <c r="L19" s="59">
        <v>0</v>
      </c>
      <c r="M19" s="60">
        <v>0</v>
      </c>
      <c r="N19" s="64">
        <v>0</v>
      </c>
    </row>
    <row r="20" spans="1:14" x14ac:dyDescent="0.25">
      <c r="A20" s="15" t="s">
        <v>36</v>
      </c>
      <c r="B20" s="11" t="s">
        <v>37</v>
      </c>
      <c r="C20" s="57">
        <v>66097.118360055465</v>
      </c>
      <c r="D20" s="59">
        <v>0</v>
      </c>
      <c r="E20" s="60">
        <v>0</v>
      </c>
      <c r="F20" s="61">
        <v>0</v>
      </c>
      <c r="G20" s="58">
        <v>0</v>
      </c>
      <c r="H20" s="62">
        <v>0</v>
      </c>
      <c r="I20" s="63">
        <v>47549.921461222839</v>
      </c>
      <c r="J20" s="61">
        <v>0</v>
      </c>
      <c r="K20" s="58">
        <v>0</v>
      </c>
      <c r="L20" s="59">
        <v>0</v>
      </c>
      <c r="M20" s="60">
        <v>0</v>
      </c>
      <c r="N20" s="64">
        <v>0</v>
      </c>
    </row>
    <row r="21" spans="1:14" x14ac:dyDescent="0.25">
      <c r="A21" s="15" t="s">
        <v>38</v>
      </c>
      <c r="B21" s="11" t="s">
        <v>39</v>
      </c>
      <c r="C21" s="57">
        <v>351645.67150505702</v>
      </c>
      <c r="D21" s="59">
        <v>0</v>
      </c>
      <c r="E21" s="60">
        <v>0</v>
      </c>
      <c r="F21" s="61">
        <v>0</v>
      </c>
      <c r="G21" s="58">
        <v>0</v>
      </c>
      <c r="H21" s="62">
        <v>0</v>
      </c>
      <c r="I21" s="63">
        <v>140510.62171405717</v>
      </c>
      <c r="J21" s="61">
        <v>0</v>
      </c>
      <c r="K21" s="58">
        <v>0</v>
      </c>
      <c r="L21" s="59">
        <v>0</v>
      </c>
      <c r="M21" s="60">
        <v>0</v>
      </c>
      <c r="N21" s="64">
        <v>0</v>
      </c>
    </row>
    <row r="22" spans="1:14" x14ac:dyDescent="0.25">
      <c r="A22" s="15" t="s">
        <v>40</v>
      </c>
      <c r="B22" s="11" t="s">
        <v>41</v>
      </c>
      <c r="C22" s="57">
        <v>-2262436.406464857</v>
      </c>
      <c r="D22" s="59">
        <v>0</v>
      </c>
      <c r="E22" s="60">
        <v>0</v>
      </c>
      <c r="F22" s="61">
        <v>0</v>
      </c>
      <c r="G22" s="58">
        <v>0</v>
      </c>
      <c r="H22" s="62">
        <v>0</v>
      </c>
      <c r="I22" s="63">
        <v>-939593.36042031588</v>
      </c>
      <c r="J22" s="61">
        <v>0</v>
      </c>
      <c r="K22" s="58">
        <v>0</v>
      </c>
      <c r="L22" s="59">
        <v>0</v>
      </c>
      <c r="M22" s="60">
        <v>0</v>
      </c>
      <c r="N22" s="64">
        <v>0</v>
      </c>
    </row>
    <row r="23" spans="1:14" x14ac:dyDescent="0.25">
      <c r="A23" s="15" t="s">
        <v>42</v>
      </c>
      <c r="B23" s="11" t="s">
        <v>43</v>
      </c>
      <c r="C23" s="57">
        <v>0</v>
      </c>
      <c r="D23" s="59">
        <v>18890706.954618394</v>
      </c>
      <c r="E23" s="60">
        <v>0</v>
      </c>
      <c r="F23" s="61">
        <v>0</v>
      </c>
      <c r="G23" s="58">
        <v>0</v>
      </c>
      <c r="H23" s="62">
        <v>0</v>
      </c>
      <c r="I23" s="63">
        <v>0</v>
      </c>
      <c r="J23" s="61">
        <v>67075380.91394949</v>
      </c>
      <c r="K23" s="58">
        <v>0</v>
      </c>
      <c r="L23" s="59">
        <v>0</v>
      </c>
      <c r="M23" s="60">
        <v>0</v>
      </c>
      <c r="N23" s="64">
        <v>0</v>
      </c>
    </row>
    <row r="24" spans="1:14" x14ac:dyDescent="0.25">
      <c r="A24" s="15" t="s">
        <v>44</v>
      </c>
      <c r="B24" s="11" t="s">
        <v>45</v>
      </c>
      <c r="C24" s="57">
        <v>-657625.84572865348</v>
      </c>
      <c r="D24" s="59">
        <v>-657625.84572865302</v>
      </c>
      <c r="E24" s="60">
        <v>0</v>
      </c>
      <c r="F24" s="61">
        <v>0</v>
      </c>
      <c r="G24" s="58">
        <v>0</v>
      </c>
      <c r="H24" s="62">
        <v>0</v>
      </c>
      <c r="I24" s="63">
        <v>210100.48828822756</v>
      </c>
      <c r="J24" s="61">
        <v>210100.48828822773</v>
      </c>
      <c r="K24" s="58">
        <v>0</v>
      </c>
      <c r="L24" s="59">
        <v>0</v>
      </c>
      <c r="M24" s="60">
        <v>0</v>
      </c>
      <c r="N24" s="64">
        <v>0</v>
      </c>
    </row>
    <row r="25" spans="1:14" x14ac:dyDescent="0.25">
      <c r="A25" s="15" t="s">
        <v>46</v>
      </c>
      <c r="B25" s="11" t="s">
        <v>47</v>
      </c>
      <c r="C25" s="57">
        <v>-69587.980321600218</v>
      </c>
      <c r="D25" s="59">
        <v>0</v>
      </c>
      <c r="E25" s="60">
        <v>0</v>
      </c>
      <c r="F25" s="61">
        <v>0</v>
      </c>
      <c r="G25" s="58">
        <v>0</v>
      </c>
      <c r="H25" s="62">
        <v>0</v>
      </c>
      <c r="I25" s="63">
        <v>6486.0668321998955</v>
      </c>
      <c r="J25" s="61">
        <v>0</v>
      </c>
      <c r="K25" s="58">
        <v>0</v>
      </c>
      <c r="L25" s="59">
        <v>0</v>
      </c>
      <c r="M25" s="60">
        <v>0</v>
      </c>
      <c r="N25" s="64">
        <v>0</v>
      </c>
    </row>
    <row r="26" spans="1:14" x14ac:dyDescent="0.25">
      <c r="A26" s="15" t="s">
        <v>48</v>
      </c>
      <c r="B26" s="11" t="s">
        <v>49</v>
      </c>
      <c r="C26" s="57">
        <v>-61645700.114186279</v>
      </c>
      <c r="D26" s="59">
        <v>0</v>
      </c>
      <c r="E26" s="60">
        <v>-10074160.952368703</v>
      </c>
      <c r="F26" s="61">
        <v>0</v>
      </c>
      <c r="G26" s="58">
        <v>-11252064.464582482</v>
      </c>
      <c r="H26" s="62">
        <v>0</v>
      </c>
      <c r="I26" s="63">
        <v>-28583950.02399075</v>
      </c>
      <c r="J26" s="61">
        <v>0</v>
      </c>
      <c r="K26" s="58">
        <v>-4393717.742931297</v>
      </c>
      <c r="L26" s="59">
        <v>0</v>
      </c>
      <c r="M26" s="60">
        <v>-3867024.4508332675</v>
      </c>
      <c r="N26" s="64">
        <v>0</v>
      </c>
    </row>
    <row r="27" spans="1:14" x14ac:dyDescent="0.25">
      <c r="A27" s="15" t="s">
        <v>50</v>
      </c>
      <c r="B27" s="11" t="s">
        <v>51</v>
      </c>
      <c r="C27" s="57">
        <v>-245505.14664022264</v>
      </c>
      <c r="D27" s="59">
        <v>1743384.3323934791</v>
      </c>
      <c r="E27" s="60">
        <v>-2700556.6130424486</v>
      </c>
      <c r="F27" s="61">
        <v>-21401979.720287658</v>
      </c>
      <c r="G27" s="58">
        <v>0</v>
      </c>
      <c r="H27" s="62">
        <v>-2946061.7596826805</v>
      </c>
      <c r="I27" s="63">
        <v>-122295.68415809781</v>
      </c>
      <c r="J27" s="61">
        <v>1101188.86890066</v>
      </c>
      <c r="K27" s="58">
        <v>-1345252.5257390761</v>
      </c>
      <c r="L27" s="59">
        <v>-10011818.034171246</v>
      </c>
      <c r="M27" s="60">
        <v>0</v>
      </c>
      <c r="N27" s="64">
        <v>-1467548.2098971759</v>
      </c>
    </row>
    <row r="28" spans="1:14" x14ac:dyDescent="0.25">
      <c r="A28" s="15" t="s">
        <v>52</v>
      </c>
      <c r="B28" s="11" t="s">
        <v>53</v>
      </c>
      <c r="C28" s="57">
        <v>-11543859.769908348</v>
      </c>
      <c r="D28" s="59">
        <v>0</v>
      </c>
      <c r="E28" s="60">
        <v>0</v>
      </c>
      <c r="F28" s="61">
        <v>0</v>
      </c>
      <c r="G28" s="58">
        <v>0</v>
      </c>
      <c r="H28" s="62">
        <v>0</v>
      </c>
      <c r="I28" s="63">
        <v>-4927420.0827150904</v>
      </c>
      <c r="J28" s="61">
        <v>0</v>
      </c>
      <c r="K28" s="58">
        <v>0</v>
      </c>
      <c r="L28" s="59">
        <v>0</v>
      </c>
      <c r="M28" s="60">
        <v>0</v>
      </c>
      <c r="N28" s="64">
        <v>0</v>
      </c>
    </row>
    <row r="29" spans="1:14" x14ac:dyDescent="0.25">
      <c r="A29" s="15" t="s">
        <v>54</v>
      </c>
      <c r="B29" s="11" t="s">
        <v>55</v>
      </c>
      <c r="C29" s="57">
        <v>-14452335.872648323</v>
      </c>
      <c r="D29" s="59">
        <v>6265547.6394193908</v>
      </c>
      <c r="E29" s="60">
        <v>0</v>
      </c>
      <c r="F29" s="61">
        <v>-5294316.163872092</v>
      </c>
      <c r="G29" s="58">
        <v>0</v>
      </c>
      <c r="H29" s="62">
        <v>-5294316.1638720883</v>
      </c>
      <c r="I29" s="63">
        <v>-8308096.6289649662</v>
      </c>
      <c r="J29" s="61">
        <v>6707204.4316119114</v>
      </c>
      <c r="K29" s="58">
        <v>0</v>
      </c>
      <c r="L29" s="59">
        <v>-3527374.5424600434</v>
      </c>
      <c r="M29" s="60">
        <v>0</v>
      </c>
      <c r="N29" s="64">
        <v>-3527374.5424600434</v>
      </c>
    </row>
    <row r="30" spans="1:14" x14ac:dyDescent="0.25">
      <c r="A30" s="15" t="s">
        <v>56</v>
      </c>
      <c r="B30" s="11" t="s">
        <v>57</v>
      </c>
      <c r="C30" s="57">
        <v>61992.350844471657</v>
      </c>
      <c r="D30" s="59">
        <v>0</v>
      </c>
      <c r="E30" s="60">
        <v>0</v>
      </c>
      <c r="F30" s="61">
        <v>0</v>
      </c>
      <c r="G30" s="58">
        <v>239304.78550000006</v>
      </c>
      <c r="H30" s="62">
        <v>0</v>
      </c>
      <c r="I30" s="63">
        <v>179175.62290135212</v>
      </c>
      <c r="J30" s="61">
        <v>0</v>
      </c>
      <c r="K30" s="58">
        <v>0</v>
      </c>
      <c r="L30" s="59">
        <v>0</v>
      </c>
      <c r="M30" s="60">
        <v>2587614.9562998684</v>
      </c>
      <c r="N30" s="64">
        <v>0</v>
      </c>
    </row>
    <row r="31" spans="1:14" x14ac:dyDescent="0.25">
      <c r="A31" s="15" t="s">
        <v>58</v>
      </c>
      <c r="B31" s="11" t="s">
        <v>59</v>
      </c>
      <c r="C31" s="57">
        <v>-803115.10942405707</v>
      </c>
      <c r="D31" s="59">
        <v>-57423.495738292637</v>
      </c>
      <c r="E31" s="60">
        <v>0</v>
      </c>
      <c r="F31" s="61">
        <v>-803115.10942405812</v>
      </c>
      <c r="G31" s="58">
        <v>803115.10942405707</v>
      </c>
      <c r="H31" s="62">
        <v>-401557.55471203179</v>
      </c>
      <c r="I31" s="63">
        <v>-249888.27411794034</v>
      </c>
      <c r="J31" s="61">
        <v>-100456.40240804582</v>
      </c>
      <c r="K31" s="58">
        <v>0</v>
      </c>
      <c r="L31" s="59">
        <v>-249888.27411794057</v>
      </c>
      <c r="M31" s="60">
        <v>249888.27411794034</v>
      </c>
      <c r="N31" s="64">
        <v>-124944.1370589709</v>
      </c>
    </row>
    <row r="32" spans="1:14" x14ac:dyDescent="0.25">
      <c r="A32" s="15" t="s">
        <v>60</v>
      </c>
      <c r="B32" s="11" t="s">
        <v>61</v>
      </c>
      <c r="C32" s="57">
        <v>0</v>
      </c>
      <c r="D32" s="59">
        <v>0</v>
      </c>
      <c r="E32" s="60">
        <v>0</v>
      </c>
      <c r="F32" s="61">
        <v>0</v>
      </c>
      <c r="G32" s="58">
        <v>0</v>
      </c>
      <c r="H32" s="62">
        <v>0</v>
      </c>
      <c r="I32" s="63">
        <v>0</v>
      </c>
      <c r="J32" s="61">
        <v>0</v>
      </c>
      <c r="K32" s="58">
        <v>0</v>
      </c>
      <c r="L32" s="59">
        <v>0</v>
      </c>
      <c r="M32" s="60">
        <v>0</v>
      </c>
      <c r="N32" s="64">
        <v>0</v>
      </c>
    </row>
    <row r="33" spans="1:14" x14ac:dyDescent="0.25">
      <c r="A33" s="15" t="s">
        <v>62</v>
      </c>
      <c r="B33" s="11" t="s">
        <v>63</v>
      </c>
      <c r="C33" s="57">
        <v>39439049.289280765</v>
      </c>
      <c r="D33" s="59">
        <v>-786018942.42348886</v>
      </c>
      <c r="E33" s="60">
        <v>15753467.313203076</v>
      </c>
      <c r="F33" s="61">
        <v>-369995483.59326911</v>
      </c>
      <c r="G33" s="58">
        <v>6588668.5078014154</v>
      </c>
      <c r="H33" s="62">
        <v>-353567888.62914097</v>
      </c>
      <c r="I33" s="63">
        <v>2993678.6160595473</v>
      </c>
      <c r="J33" s="61">
        <v>-344017499.58411932</v>
      </c>
      <c r="K33" s="58">
        <v>6419401.374896952</v>
      </c>
      <c r="L33" s="59">
        <v>-159209516.20228195</v>
      </c>
      <c r="M33" s="60">
        <v>2418271.6000985508</v>
      </c>
      <c r="N33" s="64">
        <v>-151371216.49016714</v>
      </c>
    </row>
    <row r="34" spans="1:14" x14ac:dyDescent="0.25">
      <c r="A34" s="15" t="s">
        <v>64</v>
      </c>
      <c r="B34" s="11" t="s">
        <v>65</v>
      </c>
      <c r="C34" s="57">
        <v>10496654.297202453</v>
      </c>
      <c r="D34" s="59">
        <v>13203721.016380001</v>
      </c>
      <c r="E34" s="60">
        <v>3186127.5465514394</v>
      </c>
      <c r="F34" s="61">
        <v>15530997.728948005</v>
      </c>
      <c r="G34" s="58">
        <v>2437396.2775514396</v>
      </c>
      <c r="H34" s="62">
        <v>18862632.939278003</v>
      </c>
      <c r="I34" s="63">
        <v>2345164.9487975389</v>
      </c>
      <c r="J34" s="61">
        <v>3128240.363619999</v>
      </c>
      <c r="K34" s="58">
        <v>470086.55034856161</v>
      </c>
      <c r="L34" s="59">
        <v>3310956.6510520019</v>
      </c>
      <c r="M34" s="60">
        <v>353204.68364855938</v>
      </c>
      <c r="N34" s="64">
        <v>3787156.7907220004</v>
      </c>
    </row>
    <row r="35" spans="1:14" x14ac:dyDescent="0.25">
      <c r="A35" s="15" t="s">
        <v>66</v>
      </c>
      <c r="B35" s="11" t="s">
        <v>67</v>
      </c>
      <c r="C35" s="57">
        <v>-25674438.113988355</v>
      </c>
      <c r="D35" s="59">
        <v>566416527.55889988</v>
      </c>
      <c r="E35" s="60">
        <v>-24146729.005190726</v>
      </c>
      <c r="F35" s="61">
        <v>504451934.22671396</v>
      </c>
      <c r="G35" s="58">
        <v>-19728637.315743931</v>
      </c>
      <c r="H35" s="62">
        <v>434225941.39003211</v>
      </c>
      <c r="I35" s="63">
        <v>-9914483.708711639</v>
      </c>
      <c r="J35" s="61">
        <v>230897875.01109999</v>
      </c>
      <c r="K35" s="58">
        <v>-9989512.6856092587</v>
      </c>
      <c r="L35" s="59">
        <v>217591260.62328604</v>
      </c>
      <c r="M35" s="60">
        <v>-6217907.733156031</v>
      </c>
      <c r="N35" s="64">
        <v>135474933.4399679</v>
      </c>
    </row>
    <row r="36" spans="1:14" x14ac:dyDescent="0.25">
      <c r="A36" s="15" t="s">
        <v>68</v>
      </c>
      <c r="B36" s="11" t="s">
        <v>69</v>
      </c>
      <c r="C36" s="57">
        <v>-1128610.9139000003</v>
      </c>
      <c r="D36" s="59">
        <v>40587258.629999995</v>
      </c>
      <c r="E36" s="60">
        <v>-247672.57610000021</v>
      </c>
      <c r="F36" s="61">
        <v>6798414.0799999991</v>
      </c>
      <c r="G36" s="58">
        <v>-322232.33369999728</v>
      </c>
      <c r="H36" s="62">
        <v>9396376.4400000051</v>
      </c>
      <c r="I36" s="63">
        <v>-5220474.6977999993</v>
      </c>
      <c r="J36" s="61">
        <v>218386107.89000002</v>
      </c>
      <c r="K36" s="58">
        <v>-2039439.5574000152</v>
      </c>
      <c r="L36" s="59">
        <v>84769335.090000004</v>
      </c>
      <c r="M36" s="60">
        <v>-1837510.9991000185</v>
      </c>
      <c r="N36" s="64">
        <v>72306559.649999961</v>
      </c>
    </row>
    <row r="37" spans="1:14" x14ac:dyDescent="0.25">
      <c r="A37" s="15" t="s">
        <v>70</v>
      </c>
      <c r="B37" s="11" t="s">
        <v>71</v>
      </c>
      <c r="C37" s="57">
        <v>-4212719.9762800001</v>
      </c>
      <c r="D37" s="59">
        <v>130105095.574708</v>
      </c>
      <c r="E37" s="60">
        <v>-2612117.9206581991</v>
      </c>
      <c r="F37" s="61">
        <v>103418992.61372802</v>
      </c>
      <c r="G37" s="58">
        <v>-6460147.5837604003</v>
      </c>
      <c r="H37" s="62">
        <v>232425138.98714393</v>
      </c>
      <c r="I37" s="63">
        <v>-4054541.9782200004</v>
      </c>
      <c r="J37" s="61">
        <v>232798954.55529198</v>
      </c>
      <c r="K37" s="58">
        <v>-160444.97844180002</v>
      </c>
      <c r="L37" s="59">
        <v>-3427353.7037280039</v>
      </c>
      <c r="M37" s="60">
        <v>-1051203.5738396</v>
      </c>
      <c r="N37" s="64">
        <v>11119859.832856031</v>
      </c>
    </row>
    <row r="38" spans="1:14" x14ac:dyDescent="0.25">
      <c r="A38" s="15" t="s">
        <v>72</v>
      </c>
      <c r="B38" s="11" t="s">
        <v>73</v>
      </c>
      <c r="C38" s="57">
        <v>-19739624.171516258</v>
      </c>
      <c r="D38" s="59">
        <v>242682042.32381386</v>
      </c>
      <c r="E38" s="60">
        <v>-13638239.265215576</v>
      </c>
      <c r="F38" s="61">
        <v>122625300.25564417</v>
      </c>
      <c r="G38" s="58">
        <v>-7115182.1580814598</v>
      </c>
      <c r="H38" s="62">
        <v>69149599.774446085</v>
      </c>
      <c r="I38" s="63">
        <v>-6953955.0446837405</v>
      </c>
      <c r="J38" s="61">
        <v>63094178.566186018</v>
      </c>
      <c r="K38" s="58">
        <v>-4874604.5002844194</v>
      </c>
      <c r="L38" s="59">
        <v>37191156.254355997</v>
      </c>
      <c r="M38" s="60">
        <v>-2693657.2300185445</v>
      </c>
      <c r="N38" s="64">
        <v>22938716.735553999</v>
      </c>
    </row>
    <row r="39" spans="1:14" x14ac:dyDescent="0.25">
      <c r="A39" s="15">
        <v>6.45</v>
      </c>
      <c r="B39" s="11" t="s">
        <v>74</v>
      </c>
      <c r="C39" s="57">
        <v>-133614484.96469623</v>
      </c>
      <c r="D39" s="59">
        <v>0</v>
      </c>
      <c r="E39" s="60">
        <v>-8975771.2570642624</v>
      </c>
      <c r="F39" s="61">
        <v>0</v>
      </c>
      <c r="G39" s="58">
        <v>44494077.295159809</v>
      </c>
      <c r="H39" s="62">
        <v>0</v>
      </c>
      <c r="I39" s="63">
        <v>0</v>
      </c>
      <c r="J39" s="61">
        <v>0</v>
      </c>
      <c r="K39" s="58">
        <v>0</v>
      </c>
      <c r="L39" s="59">
        <v>0</v>
      </c>
      <c r="M39" s="60">
        <v>0</v>
      </c>
      <c r="N39" s="64">
        <v>0</v>
      </c>
    </row>
    <row r="40" spans="1:14" x14ac:dyDescent="0.25">
      <c r="A40" s="15">
        <v>6.46</v>
      </c>
      <c r="B40" s="11" t="s">
        <v>75</v>
      </c>
      <c r="C40" s="57">
        <v>-216705.63074999995</v>
      </c>
      <c r="D40" s="59">
        <v>0</v>
      </c>
      <c r="E40" s="60">
        <v>47877.97567499998</v>
      </c>
      <c r="F40" s="61">
        <v>0</v>
      </c>
      <c r="G40" s="58">
        <v>4512.3792750000439</v>
      </c>
      <c r="H40" s="62">
        <v>0</v>
      </c>
      <c r="I40" s="63">
        <v>0</v>
      </c>
      <c r="J40" s="61">
        <v>0</v>
      </c>
      <c r="K40" s="58">
        <v>0</v>
      </c>
      <c r="L40" s="59">
        <v>0</v>
      </c>
      <c r="M40" s="60">
        <v>0</v>
      </c>
      <c r="N40" s="64">
        <v>0</v>
      </c>
    </row>
    <row r="41" spans="1:14" x14ac:dyDescent="0.25">
      <c r="A41" s="15">
        <v>6.47</v>
      </c>
      <c r="B41" s="11" t="s">
        <v>76</v>
      </c>
      <c r="C41" s="57">
        <v>180060.474132</v>
      </c>
      <c r="D41" s="59">
        <v>-966805.67460000003</v>
      </c>
      <c r="E41" s="60">
        <v>0</v>
      </c>
      <c r="F41" s="61">
        <v>158140.65079999901</v>
      </c>
      <c r="G41" s="58">
        <v>0</v>
      </c>
      <c r="H41" s="62">
        <v>158140.65079999808</v>
      </c>
      <c r="I41" s="63">
        <v>0</v>
      </c>
      <c r="J41" s="61">
        <v>0</v>
      </c>
      <c r="K41" s="58">
        <v>0</v>
      </c>
      <c r="L41" s="59">
        <v>0</v>
      </c>
      <c r="M41" s="60">
        <v>0</v>
      </c>
      <c r="N41" s="64">
        <v>0</v>
      </c>
    </row>
    <row r="42" spans="1:14" x14ac:dyDescent="0.25">
      <c r="A42" s="15">
        <v>6.4799999999999995</v>
      </c>
      <c r="B42" s="11" t="s">
        <v>77</v>
      </c>
      <c r="C42" s="57">
        <v>81278.485083330539</v>
      </c>
      <c r="D42" s="59">
        <v>0</v>
      </c>
      <c r="E42" s="60">
        <v>0</v>
      </c>
      <c r="F42" s="61">
        <v>0</v>
      </c>
      <c r="G42" s="58">
        <v>0</v>
      </c>
      <c r="H42" s="62">
        <v>0</v>
      </c>
      <c r="I42" s="63">
        <v>0</v>
      </c>
      <c r="J42" s="61">
        <v>0</v>
      </c>
      <c r="K42" s="58">
        <v>0</v>
      </c>
      <c r="L42" s="59">
        <v>0</v>
      </c>
      <c r="M42" s="60">
        <v>0</v>
      </c>
      <c r="N42" s="64">
        <v>0</v>
      </c>
    </row>
    <row r="43" spans="1:14" x14ac:dyDescent="0.25">
      <c r="A43" s="15">
        <v>6.4899999999999993</v>
      </c>
      <c r="B43" s="11" t="s">
        <v>78</v>
      </c>
      <c r="C43" s="57">
        <v>3317726.9801663179</v>
      </c>
      <c r="D43" s="59">
        <v>-24188972.8614657</v>
      </c>
      <c r="E43" s="60">
        <v>7717397.320672133</v>
      </c>
      <c r="F43" s="61">
        <v>-14555862.582186887</v>
      </c>
      <c r="G43" s="58">
        <v>1840722.6137323775</v>
      </c>
      <c r="H43" s="62">
        <v>-14219006.308582447</v>
      </c>
      <c r="I43" s="63">
        <v>0</v>
      </c>
      <c r="J43" s="61">
        <v>0</v>
      </c>
      <c r="K43" s="58">
        <v>0</v>
      </c>
      <c r="L43" s="59">
        <v>0</v>
      </c>
      <c r="M43" s="60">
        <v>0</v>
      </c>
      <c r="N43" s="64">
        <v>0</v>
      </c>
    </row>
    <row r="44" spans="1:14" x14ac:dyDescent="0.25">
      <c r="A44" s="15">
        <v>6.4999999999999991</v>
      </c>
      <c r="B44" s="11" t="s">
        <v>79</v>
      </c>
      <c r="C44" s="57">
        <v>100746.81189999993</v>
      </c>
      <c r="D44" s="59">
        <v>-40492.52976527781</v>
      </c>
      <c r="E44" s="60">
        <v>-78711.642099999939</v>
      </c>
      <c r="F44" s="61">
        <v>40492.529765277883</v>
      </c>
      <c r="G44" s="58">
        <v>0</v>
      </c>
      <c r="H44" s="62">
        <v>0</v>
      </c>
      <c r="I44" s="63">
        <v>0</v>
      </c>
      <c r="J44" s="61">
        <v>0</v>
      </c>
      <c r="K44" s="58">
        <v>0</v>
      </c>
      <c r="L44" s="59">
        <v>0</v>
      </c>
      <c r="M44" s="60">
        <v>0</v>
      </c>
      <c r="N44" s="64">
        <v>0</v>
      </c>
    </row>
    <row r="45" spans="1:14" x14ac:dyDescent="0.25">
      <c r="A45" s="15">
        <v>6.5099999999999989</v>
      </c>
      <c r="B45" s="11" t="s">
        <v>80</v>
      </c>
      <c r="C45" s="57">
        <v>-9004973.4822950009</v>
      </c>
      <c r="D45" s="59">
        <v>0</v>
      </c>
      <c r="E45" s="60">
        <v>0</v>
      </c>
      <c r="F45" s="61">
        <v>0</v>
      </c>
      <c r="G45" s="58">
        <v>3934555.396922037</v>
      </c>
      <c r="H45" s="62">
        <v>0</v>
      </c>
      <c r="I45" s="63">
        <v>0</v>
      </c>
      <c r="J45" s="61">
        <v>0</v>
      </c>
      <c r="K45" s="58">
        <v>0</v>
      </c>
      <c r="L45" s="59">
        <v>0</v>
      </c>
      <c r="M45" s="60">
        <v>0</v>
      </c>
      <c r="N45" s="64">
        <v>0</v>
      </c>
    </row>
    <row r="46" spans="1:14" x14ac:dyDescent="0.25">
      <c r="A46" s="15">
        <v>6.5199999999999987</v>
      </c>
      <c r="B46" s="11" t="s">
        <v>81</v>
      </c>
      <c r="C46" s="57">
        <v>-3205390.0343025373</v>
      </c>
      <c r="D46" s="59">
        <v>5402512.5025642123</v>
      </c>
      <c r="E46" s="60">
        <v>-141140.79015213592</v>
      </c>
      <c r="F46" s="61">
        <v>-1543575.0007326342</v>
      </c>
      <c r="G46" s="58">
        <v>-244615.48069299542</v>
      </c>
      <c r="H46" s="62">
        <v>-1543575.000732634</v>
      </c>
      <c r="I46" s="63">
        <v>0</v>
      </c>
      <c r="J46" s="61">
        <v>0</v>
      </c>
      <c r="K46" s="58">
        <v>0</v>
      </c>
      <c r="L46" s="59">
        <v>0</v>
      </c>
      <c r="M46" s="60">
        <v>0</v>
      </c>
      <c r="N46" s="64">
        <v>0</v>
      </c>
    </row>
    <row r="47" spans="1:14" x14ac:dyDescent="0.25">
      <c r="A47" s="15">
        <v>6.5299999999999985</v>
      </c>
      <c r="B47" s="11" t="s">
        <v>82</v>
      </c>
      <c r="C47" s="57">
        <v>43695479.786783323</v>
      </c>
      <c r="D47" s="59">
        <v>134761179.71931469</v>
      </c>
      <c r="E47" s="60">
        <v>2642664.426725002</v>
      </c>
      <c r="F47" s="61">
        <v>14340757.836875102</v>
      </c>
      <c r="G47" s="58">
        <v>5505530.5195749924</v>
      </c>
      <c r="H47" s="62">
        <v>11449840.215727881</v>
      </c>
      <c r="I47" s="63">
        <v>0</v>
      </c>
      <c r="J47" s="61">
        <v>0</v>
      </c>
      <c r="K47" s="58">
        <v>0</v>
      </c>
      <c r="L47" s="59">
        <v>0</v>
      </c>
      <c r="M47" s="60">
        <v>0</v>
      </c>
      <c r="N47" s="64">
        <v>0</v>
      </c>
    </row>
    <row r="48" spans="1:14" x14ac:dyDescent="0.25">
      <c r="A48" s="15">
        <v>6.549999999999998</v>
      </c>
      <c r="B48" s="11" t="s">
        <v>83</v>
      </c>
      <c r="C48" s="57">
        <v>0</v>
      </c>
      <c r="D48" s="59">
        <v>-199530422.40957046</v>
      </c>
      <c r="E48" s="60">
        <v>0</v>
      </c>
      <c r="F48" s="61">
        <v>0</v>
      </c>
      <c r="G48" s="58">
        <v>0</v>
      </c>
      <c r="H48" s="62">
        <v>0</v>
      </c>
      <c r="I48" s="63">
        <v>0</v>
      </c>
      <c r="J48" s="61">
        <v>0</v>
      </c>
      <c r="K48" s="58">
        <v>0</v>
      </c>
      <c r="L48" s="59">
        <v>0</v>
      </c>
      <c r="M48" s="60">
        <v>0</v>
      </c>
      <c r="N48" s="64">
        <v>0</v>
      </c>
    </row>
    <row r="49" spans="1:14" x14ac:dyDescent="0.25">
      <c r="A49" s="15">
        <v>6.5599999999999978</v>
      </c>
      <c r="B49" s="11" t="s">
        <v>84</v>
      </c>
      <c r="C49" s="57">
        <v>2095791</v>
      </c>
      <c r="D49" s="59">
        <v>-15060194.50000006</v>
      </c>
      <c r="E49" s="60">
        <v>0</v>
      </c>
      <c r="F49" s="61">
        <v>-5761493.1600000188</v>
      </c>
      <c r="G49" s="58">
        <v>0</v>
      </c>
      <c r="H49" s="62">
        <v>-5761493.1600000151</v>
      </c>
      <c r="I49" s="63">
        <v>0</v>
      </c>
      <c r="J49" s="61">
        <v>0</v>
      </c>
      <c r="K49" s="58">
        <v>0</v>
      </c>
      <c r="L49" s="59">
        <v>0</v>
      </c>
      <c r="M49" s="60">
        <v>0</v>
      </c>
      <c r="N49" s="64">
        <v>0</v>
      </c>
    </row>
    <row r="50" spans="1:14" x14ac:dyDescent="0.25">
      <c r="A50" s="15">
        <v>11.479999999999999</v>
      </c>
      <c r="B50" s="11" t="s">
        <v>85</v>
      </c>
      <c r="C50" s="57">
        <v>0</v>
      </c>
      <c r="D50" s="59">
        <v>0</v>
      </c>
      <c r="E50" s="60">
        <v>0</v>
      </c>
      <c r="F50" s="61">
        <v>0</v>
      </c>
      <c r="G50" s="58">
        <v>0</v>
      </c>
      <c r="H50" s="62">
        <v>0</v>
      </c>
      <c r="I50" s="63">
        <v>-2082631.7955846679</v>
      </c>
      <c r="J50" s="61">
        <v>1059724.5648247197</v>
      </c>
      <c r="K50" s="58">
        <v>0</v>
      </c>
      <c r="L50" s="59">
        <v>-423889.82592988736</v>
      </c>
      <c r="M50" s="60">
        <v>0</v>
      </c>
      <c r="N50" s="64">
        <v>-423889.82592988771</v>
      </c>
    </row>
    <row r="51" spans="1:14" x14ac:dyDescent="0.25">
      <c r="A51" s="15">
        <v>11.489999999999998</v>
      </c>
      <c r="B51" s="11" t="s">
        <v>86</v>
      </c>
      <c r="C51" s="57">
        <v>0</v>
      </c>
      <c r="D51" s="59">
        <v>0</v>
      </c>
      <c r="E51" s="60">
        <v>0</v>
      </c>
      <c r="F51" s="61">
        <v>0</v>
      </c>
      <c r="G51" s="58">
        <v>0</v>
      </c>
      <c r="H51" s="62">
        <v>0</v>
      </c>
      <c r="I51" s="63">
        <v>817467.88327499991</v>
      </c>
      <c r="J51" s="61">
        <v>-7134893.6101968884</v>
      </c>
      <c r="K51" s="58">
        <v>3458981.0671147741</v>
      </c>
      <c r="L51" s="59">
        <v>-1109560.2062269687</v>
      </c>
      <c r="M51" s="60">
        <v>0</v>
      </c>
      <c r="N51" s="64">
        <v>0</v>
      </c>
    </row>
    <row r="52" spans="1:14" x14ac:dyDescent="0.25">
      <c r="A52" s="15">
        <v>11.499999999999998</v>
      </c>
      <c r="B52" s="11" t="s">
        <v>87</v>
      </c>
      <c r="C52" s="65">
        <v>0</v>
      </c>
      <c r="D52" s="66">
        <v>0</v>
      </c>
      <c r="E52" s="60">
        <v>0</v>
      </c>
      <c r="F52" s="67">
        <v>0</v>
      </c>
      <c r="G52" s="58">
        <v>0</v>
      </c>
      <c r="H52" s="68">
        <v>0</v>
      </c>
      <c r="I52" s="63">
        <v>-6106358.8464405183</v>
      </c>
      <c r="J52" s="61">
        <v>7336157.9226403516</v>
      </c>
      <c r="K52" s="58">
        <v>0</v>
      </c>
      <c r="L52" s="59">
        <v>-2096045.1207543868</v>
      </c>
      <c r="M52" s="60">
        <v>0</v>
      </c>
      <c r="N52" s="64">
        <v>-2096045.1207543851</v>
      </c>
    </row>
    <row r="53" spans="1:14" ht="15.75" thickBot="1" x14ac:dyDescent="0.3">
      <c r="A53" s="19"/>
      <c r="B53" s="20" t="s">
        <v>88</v>
      </c>
      <c r="C53" s="69">
        <f t="shared" ref="C53:G53" si="0">SUM(C4:C49)</f>
        <v>169918366.64650363</v>
      </c>
      <c r="D53" s="71">
        <f>SUM(D4:D52)</f>
        <v>5659074413.4054632</v>
      </c>
      <c r="E53" s="72">
        <f t="shared" si="0"/>
        <v>153070840.41360381</v>
      </c>
      <c r="F53" s="73">
        <f>SUM(F4:F52)</f>
        <v>6028296640.1346502</v>
      </c>
      <c r="G53" s="70">
        <f t="shared" si="0"/>
        <v>179338259.63988024</v>
      </c>
      <c r="H53" s="74">
        <f t="shared" ref="H53:N53" si="1">SUM(H4:H52)</f>
        <v>6441067849.9126425</v>
      </c>
      <c r="I53" s="75">
        <f t="shared" si="1"/>
        <v>94107923.137343705</v>
      </c>
      <c r="J53" s="73">
        <f>SUM(J4:J52)</f>
        <v>2963664294.494709</v>
      </c>
      <c r="K53" s="70">
        <f t="shared" si="1"/>
        <v>85647411.004108205</v>
      </c>
      <c r="L53" s="71">
        <f>SUM(L4:L52)</f>
        <v>3133269162.2188005</v>
      </c>
      <c r="M53" s="72">
        <f t="shared" si="1"/>
        <v>76638135.396213159</v>
      </c>
      <c r="N53" s="76">
        <f t="shared" si="1"/>
        <v>3227147269.7813458</v>
      </c>
    </row>
    <row r="54" spans="1:14" ht="15.75" thickTop="1" x14ac:dyDescent="0.25"/>
    <row r="57" spans="1:14" x14ac:dyDescent="0.25"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spans="1:14" x14ac:dyDescent="0.25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</sheetData>
  <printOptions horizontalCentered="1"/>
  <pageMargins left="0.2" right="0.2" top="0.5" bottom="0.5" header="0.3" footer="0.3"/>
  <pageSetup scale="57" orientation="landscape" horizontalDpi="4294967293" verticalDpi="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workbookViewId="0">
      <pane xSplit="2" ySplit="3" topLeftCell="C37" activePane="bottomRight" state="frozen"/>
      <selection activeCell="B51" sqref="B51"/>
      <selection pane="topRight" activeCell="B51" sqref="B51"/>
      <selection pane="bottomLeft" activeCell="B51" sqref="B51"/>
      <selection pane="bottomRight" activeCell="F55" sqref="F55"/>
    </sheetView>
  </sheetViews>
  <sheetFormatPr defaultRowHeight="15" x14ac:dyDescent="0.25"/>
  <cols>
    <col min="2" max="2" width="48.85546875" bestFit="1" customWidth="1"/>
    <col min="3" max="3" width="15" bestFit="1" customWidth="1"/>
    <col min="4" max="4" width="13.7109375" customWidth="1" collapsed="1"/>
    <col min="5" max="5" width="14.28515625" bestFit="1" customWidth="1"/>
    <col min="6" max="6" width="15" bestFit="1" customWidth="1" collapsed="1"/>
    <col min="7" max="7" width="13.7109375" customWidth="1" collapsed="1"/>
    <col min="8" max="8" width="14.28515625" bestFit="1" customWidth="1"/>
    <col min="9" max="9" width="15" bestFit="1" customWidth="1" collapsed="1"/>
    <col min="10" max="10" width="13.7109375" customWidth="1" collapsed="1"/>
    <col min="11" max="11" width="14.28515625" bestFit="1" customWidth="1"/>
  </cols>
  <sheetData>
    <row r="1" spans="1:11" x14ac:dyDescent="0.25">
      <c r="A1" s="1" t="s">
        <v>89</v>
      </c>
      <c r="K1" s="77" t="s">
        <v>99</v>
      </c>
    </row>
    <row r="2" spans="1:11" x14ac:dyDescent="0.25">
      <c r="A2" s="2"/>
      <c r="B2" s="3"/>
      <c r="C2" s="4" t="s">
        <v>90</v>
      </c>
      <c r="D2" s="5"/>
      <c r="E2" s="6"/>
      <c r="F2" s="4" t="s">
        <v>91</v>
      </c>
      <c r="G2" s="5"/>
      <c r="H2" s="6"/>
      <c r="I2" s="4" t="s">
        <v>92</v>
      </c>
      <c r="J2" s="5"/>
      <c r="K2" s="6"/>
    </row>
    <row r="3" spans="1:11" x14ac:dyDescent="0.25">
      <c r="A3" s="7" t="s">
        <v>3</v>
      </c>
      <c r="B3" s="8" t="s">
        <v>4</v>
      </c>
      <c r="C3" s="7">
        <v>2023</v>
      </c>
      <c r="D3" s="9">
        <v>2024</v>
      </c>
      <c r="E3" s="8">
        <v>2025</v>
      </c>
      <c r="F3" s="7">
        <v>2023</v>
      </c>
      <c r="G3" s="9">
        <v>2024</v>
      </c>
      <c r="H3" s="8">
        <v>2025</v>
      </c>
      <c r="I3" s="7">
        <v>2023</v>
      </c>
      <c r="J3" s="9">
        <v>2024</v>
      </c>
      <c r="K3" s="8">
        <v>2025</v>
      </c>
    </row>
    <row r="4" spans="1:11" x14ac:dyDescent="0.25">
      <c r="A4" s="10"/>
      <c r="B4" s="11" t="s">
        <v>5</v>
      </c>
      <c r="C4" s="12">
        <v>143455438.21913695</v>
      </c>
      <c r="D4" s="13">
        <v>0</v>
      </c>
      <c r="E4" s="14">
        <v>0</v>
      </c>
      <c r="F4" s="12">
        <v>44619574.452357389</v>
      </c>
      <c r="G4" s="13">
        <v>0</v>
      </c>
      <c r="H4" s="14">
        <v>0</v>
      </c>
      <c r="I4" s="12">
        <f>C4+F4</f>
        <v>188075012.67149433</v>
      </c>
      <c r="J4" s="13">
        <f t="shared" ref="J4:K53" si="0">D4+G4</f>
        <v>0</v>
      </c>
      <c r="K4" s="14">
        <f t="shared" si="0"/>
        <v>0</v>
      </c>
    </row>
    <row r="5" spans="1:11" x14ac:dyDescent="0.25">
      <c r="A5" s="15" t="s">
        <v>6</v>
      </c>
      <c r="B5" s="11" t="s">
        <v>7</v>
      </c>
      <c r="C5" s="16">
        <v>4364439.4391209893</v>
      </c>
      <c r="D5" s="17">
        <v>-21573192.191917494</v>
      </c>
      <c r="E5" s="18">
        <v>-6339306.6026796661</v>
      </c>
      <c r="F5" s="16">
        <v>15383393.694909668</v>
      </c>
      <c r="G5" s="17">
        <v>-4088502.3398953401</v>
      </c>
      <c r="H5" s="18">
        <v>-854215.2081433105</v>
      </c>
      <c r="I5" s="16">
        <f t="shared" ref="I5:I53" si="1">C5+F5</f>
        <v>19747833.134030655</v>
      </c>
      <c r="J5" s="17">
        <f t="shared" si="0"/>
        <v>-25661694.531812835</v>
      </c>
      <c r="K5" s="18">
        <f t="shared" si="0"/>
        <v>-7193521.8108229768</v>
      </c>
    </row>
    <row r="6" spans="1:11" x14ac:dyDescent="0.25">
      <c r="A6" s="15" t="s">
        <v>8</v>
      </c>
      <c r="B6" s="11" t="s">
        <v>9</v>
      </c>
      <c r="C6" s="16">
        <v>-1308320.9773910861</v>
      </c>
      <c r="D6" s="17">
        <v>0</v>
      </c>
      <c r="E6" s="18">
        <v>0</v>
      </c>
      <c r="F6" s="16">
        <v>810595.22755059309</v>
      </c>
      <c r="G6" s="17">
        <v>0</v>
      </c>
      <c r="H6" s="18">
        <v>0</v>
      </c>
      <c r="I6" s="16">
        <f t="shared" si="1"/>
        <v>-497725.74984049296</v>
      </c>
      <c r="J6" s="17">
        <f t="shared" si="0"/>
        <v>0</v>
      </c>
      <c r="K6" s="18">
        <f t="shared" si="0"/>
        <v>0</v>
      </c>
    </row>
    <row r="7" spans="1:11" x14ac:dyDescent="0.25">
      <c r="A7" s="15" t="s">
        <v>10</v>
      </c>
      <c r="B7" s="11" t="s">
        <v>11</v>
      </c>
      <c r="C7" s="16">
        <v>-1102954.8827197268</v>
      </c>
      <c r="D7" s="17">
        <v>0</v>
      </c>
      <c r="E7" s="18">
        <v>0</v>
      </c>
      <c r="F7" s="16">
        <v>-13049920.360041687</v>
      </c>
      <c r="G7" s="17">
        <v>0</v>
      </c>
      <c r="H7" s="18">
        <v>0</v>
      </c>
      <c r="I7" s="16">
        <f t="shared" si="1"/>
        <v>-14152875.242761414</v>
      </c>
      <c r="J7" s="17">
        <f t="shared" si="0"/>
        <v>0</v>
      </c>
      <c r="K7" s="18">
        <f t="shared" si="0"/>
        <v>0</v>
      </c>
    </row>
    <row r="8" spans="1:11" x14ac:dyDescent="0.25">
      <c r="A8" s="15" t="s">
        <v>12</v>
      </c>
      <c r="B8" s="11" t="s">
        <v>13</v>
      </c>
      <c r="C8" s="16">
        <v>-46687537.740082033</v>
      </c>
      <c r="D8" s="17">
        <v>2718999.4679007833</v>
      </c>
      <c r="E8" s="18">
        <v>1338338.4844293643</v>
      </c>
      <c r="F8" s="16">
        <v>-5750096.2659405014</v>
      </c>
      <c r="G8" s="17">
        <v>-29280.17397563584</v>
      </c>
      <c r="H8" s="18">
        <v>-201131.48951519016</v>
      </c>
      <c r="I8" s="16">
        <f t="shared" si="1"/>
        <v>-52437634.006022535</v>
      </c>
      <c r="J8" s="17">
        <f t="shared" si="0"/>
        <v>2689719.2939251475</v>
      </c>
      <c r="K8" s="18">
        <f t="shared" si="0"/>
        <v>1137206.9949141741</v>
      </c>
    </row>
    <row r="9" spans="1:11" x14ac:dyDescent="0.25">
      <c r="A9" s="15" t="s">
        <v>14</v>
      </c>
      <c r="B9" s="11" t="s">
        <v>15</v>
      </c>
      <c r="C9" s="16">
        <v>-40121356.16976656</v>
      </c>
      <c r="D9" s="17">
        <v>-2617688.9332475853</v>
      </c>
      <c r="E9" s="18">
        <v>-2926439.8228971856</v>
      </c>
      <c r="F9" s="16">
        <v>-20943514.047854707</v>
      </c>
      <c r="G9" s="17">
        <v>-1198557.4534748916</v>
      </c>
      <c r="H9" s="18">
        <v>-663414.36449953285</v>
      </c>
      <c r="I9" s="16">
        <f t="shared" si="1"/>
        <v>-61064870.217621267</v>
      </c>
      <c r="J9" s="17">
        <f t="shared" si="0"/>
        <v>-3816246.3867224772</v>
      </c>
      <c r="K9" s="18">
        <f t="shared" si="0"/>
        <v>-3589854.1873967182</v>
      </c>
    </row>
    <row r="10" spans="1:11" x14ac:dyDescent="0.25">
      <c r="A10" s="15" t="s">
        <v>16</v>
      </c>
      <c r="B10" s="11" t="s">
        <v>17</v>
      </c>
      <c r="C10" s="16">
        <v>-3955193.7552428856</v>
      </c>
      <c r="D10" s="17">
        <v>0</v>
      </c>
      <c r="E10" s="18">
        <v>0</v>
      </c>
      <c r="F10" s="16">
        <v>-440284.55932057288</v>
      </c>
      <c r="G10" s="17">
        <v>0</v>
      </c>
      <c r="H10" s="18">
        <v>0</v>
      </c>
      <c r="I10" s="16">
        <f t="shared" si="1"/>
        <v>-4395478.3145634588</v>
      </c>
      <c r="J10" s="17">
        <f t="shared" si="0"/>
        <v>0</v>
      </c>
      <c r="K10" s="18">
        <f t="shared" si="0"/>
        <v>0</v>
      </c>
    </row>
    <row r="11" spans="1:11" x14ac:dyDescent="0.25">
      <c r="A11" s="15" t="s">
        <v>18</v>
      </c>
      <c r="B11" s="11" t="s">
        <v>19</v>
      </c>
      <c r="C11" s="16">
        <v>-185255.63715567792</v>
      </c>
      <c r="D11" s="17">
        <v>0</v>
      </c>
      <c r="E11" s="18">
        <v>0</v>
      </c>
      <c r="F11" s="16">
        <v>40564.73427070176</v>
      </c>
      <c r="G11" s="17">
        <v>0</v>
      </c>
      <c r="H11" s="18">
        <v>0</v>
      </c>
      <c r="I11" s="16">
        <f t="shared" si="1"/>
        <v>-144690.90288497615</v>
      </c>
      <c r="J11" s="17">
        <f t="shared" si="0"/>
        <v>0</v>
      </c>
      <c r="K11" s="18">
        <f t="shared" si="0"/>
        <v>0</v>
      </c>
    </row>
    <row r="12" spans="1:11" x14ac:dyDescent="0.25">
      <c r="A12" s="15" t="s">
        <v>20</v>
      </c>
      <c r="B12" s="11" t="s">
        <v>21</v>
      </c>
      <c r="C12" s="16">
        <v>-2318.8319849218574</v>
      </c>
      <c r="D12" s="17">
        <v>0</v>
      </c>
      <c r="E12" s="18">
        <v>0</v>
      </c>
      <c r="F12" s="16">
        <v>-1259.6388478279798</v>
      </c>
      <c r="G12" s="17">
        <v>0</v>
      </c>
      <c r="H12" s="18">
        <v>0</v>
      </c>
      <c r="I12" s="16">
        <f t="shared" si="1"/>
        <v>-3578.4708327498374</v>
      </c>
      <c r="J12" s="17">
        <f t="shared" si="0"/>
        <v>0</v>
      </c>
      <c r="K12" s="18">
        <f t="shared" si="0"/>
        <v>0</v>
      </c>
    </row>
    <row r="13" spans="1:11" x14ac:dyDescent="0.25">
      <c r="A13" s="15" t="s">
        <v>22</v>
      </c>
      <c r="B13" s="11" t="s">
        <v>23</v>
      </c>
      <c r="C13" s="16">
        <v>71773.174580968262</v>
      </c>
      <c r="D13" s="17">
        <v>0</v>
      </c>
      <c r="E13" s="18">
        <v>0</v>
      </c>
      <c r="F13" s="16">
        <v>28586.196846224113</v>
      </c>
      <c r="G13" s="17">
        <v>0</v>
      </c>
      <c r="H13" s="18">
        <v>0</v>
      </c>
      <c r="I13" s="16">
        <f t="shared" si="1"/>
        <v>100359.37142719238</v>
      </c>
      <c r="J13" s="17">
        <f t="shared" si="0"/>
        <v>0</v>
      </c>
      <c r="K13" s="18">
        <f t="shared" si="0"/>
        <v>0</v>
      </c>
    </row>
    <row r="14" spans="1:11" x14ac:dyDescent="0.25">
      <c r="A14" s="15" t="s">
        <v>24</v>
      </c>
      <c r="B14" s="11" t="s">
        <v>25</v>
      </c>
      <c r="C14" s="16">
        <v>94089.416361418582</v>
      </c>
      <c r="D14" s="17">
        <v>0</v>
      </c>
      <c r="E14" s="18">
        <v>0</v>
      </c>
      <c r="F14" s="16">
        <v>-877417.16581162822</v>
      </c>
      <c r="G14" s="17">
        <v>0</v>
      </c>
      <c r="H14" s="18">
        <v>0</v>
      </c>
      <c r="I14" s="16">
        <f t="shared" si="1"/>
        <v>-783327.74945020967</v>
      </c>
      <c r="J14" s="17">
        <f t="shared" si="0"/>
        <v>0</v>
      </c>
      <c r="K14" s="18">
        <f t="shared" si="0"/>
        <v>0</v>
      </c>
    </row>
    <row r="15" spans="1:11" x14ac:dyDescent="0.25">
      <c r="A15" s="15" t="s">
        <v>26</v>
      </c>
      <c r="B15" s="11" t="s">
        <v>27</v>
      </c>
      <c r="C15" s="16">
        <v>4914980.6291800048</v>
      </c>
      <c r="D15" s="17">
        <v>1744770.9725328481</v>
      </c>
      <c r="E15" s="18">
        <v>2635103.6766769793</v>
      </c>
      <c r="F15" s="16">
        <v>1992120.1342848099</v>
      </c>
      <c r="G15" s="17">
        <v>694924.45293999615</v>
      </c>
      <c r="H15" s="18">
        <v>1049534.872933273</v>
      </c>
      <c r="I15" s="16">
        <f t="shared" si="1"/>
        <v>6907100.763464815</v>
      </c>
      <c r="J15" s="17">
        <f t="shared" si="0"/>
        <v>2439695.4254728444</v>
      </c>
      <c r="K15" s="18">
        <f t="shared" si="0"/>
        <v>3684638.5496102525</v>
      </c>
    </row>
    <row r="16" spans="1:11" x14ac:dyDescent="0.25">
      <c r="A16" s="15" t="s">
        <v>28</v>
      </c>
      <c r="B16" s="11" t="s">
        <v>29</v>
      </c>
      <c r="C16" s="16">
        <v>163251.19291448224</v>
      </c>
      <c r="D16" s="17">
        <v>0</v>
      </c>
      <c r="E16" s="18">
        <v>0</v>
      </c>
      <c r="F16" s="16">
        <v>65020.54233047484</v>
      </c>
      <c r="G16" s="17">
        <v>0</v>
      </c>
      <c r="H16" s="18">
        <v>0</v>
      </c>
      <c r="I16" s="16">
        <f t="shared" si="1"/>
        <v>228271.73524495709</v>
      </c>
      <c r="J16" s="17">
        <f t="shared" si="0"/>
        <v>0</v>
      </c>
      <c r="K16" s="18">
        <f t="shared" si="0"/>
        <v>0</v>
      </c>
    </row>
    <row r="17" spans="1:11" x14ac:dyDescent="0.25">
      <c r="A17" s="15" t="s">
        <v>30</v>
      </c>
      <c r="B17" s="11" t="s">
        <v>31</v>
      </c>
      <c r="C17" s="16">
        <v>23289.356557569328</v>
      </c>
      <c r="D17" s="17">
        <v>0</v>
      </c>
      <c r="E17" s="18">
        <v>0</v>
      </c>
      <c r="F17" s="16">
        <v>5128.010783146724</v>
      </c>
      <c r="G17" s="17">
        <v>0</v>
      </c>
      <c r="H17" s="18">
        <v>0</v>
      </c>
      <c r="I17" s="16">
        <f t="shared" si="1"/>
        <v>28417.367340716053</v>
      </c>
      <c r="J17" s="17">
        <f t="shared" si="0"/>
        <v>0</v>
      </c>
      <c r="K17" s="18">
        <f t="shared" si="0"/>
        <v>0</v>
      </c>
    </row>
    <row r="18" spans="1:11" x14ac:dyDescent="0.25">
      <c r="A18" s="15" t="s">
        <v>32</v>
      </c>
      <c r="B18" s="11" t="s">
        <v>33</v>
      </c>
      <c r="C18" s="16">
        <v>2080344.9131465848</v>
      </c>
      <c r="D18" s="17">
        <v>0</v>
      </c>
      <c r="E18" s="18">
        <v>0</v>
      </c>
      <c r="F18" s="16">
        <v>906382.01652698009</v>
      </c>
      <c r="G18" s="17">
        <v>0</v>
      </c>
      <c r="H18" s="18">
        <v>0</v>
      </c>
      <c r="I18" s="16">
        <f t="shared" si="1"/>
        <v>2986726.9296735646</v>
      </c>
      <c r="J18" s="17">
        <f t="shared" si="0"/>
        <v>0</v>
      </c>
      <c r="K18" s="18">
        <f t="shared" si="0"/>
        <v>0</v>
      </c>
    </row>
    <row r="19" spans="1:11" x14ac:dyDescent="0.25">
      <c r="A19" s="15" t="s">
        <v>34</v>
      </c>
      <c r="B19" s="11" t="s">
        <v>35</v>
      </c>
      <c r="C19" s="16">
        <v>4425036.7847625129</v>
      </c>
      <c r="D19" s="17">
        <v>0</v>
      </c>
      <c r="E19" s="18">
        <v>0</v>
      </c>
      <c r="F19" s="16">
        <v>1947764.8453919198</v>
      </c>
      <c r="G19" s="17">
        <v>0</v>
      </c>
      <c r="H19" s="18">
        <v>0</v>
      </c>
      <c r="I19" s="16">
        <f t="shared" si="1"/>
        <v>6372801.6301544327</v>
      </c>
      <c r="J19" s="17">
        <f t="shared" si="0"/>
        <v>0</v>
      </c>
      <c r="K19" s="18">
        <f t="shared" si="0"/>
        <v>0</v>
      </c>
    </row>
    <row r="20" spans="1:11" x14ac:dyDescent="0.25">
      <c r="A20" s="15" t="s">
        <v>36</v>
      </c>
      <c r="B20" s="11" t="s">
        <v>37</v>
      </c>
      <c r="C20" s="16">
        <v>-87853.630746197567</v>
      </c>
      <c r="D20" s="17">
        <v>0</v>
      </c>
      <c r="E20" s="18">
        <v>0</v>
      </c>
      <c r="F20" s="16">
        <v>-62996.632835969795</v>
      </c>
      <c r="G20" s="17">
        <v>0</v>
      </c>
      <c r="H20" s="18">
        <v>0</v>
      </c>
      <c r="I20" s="16">
        <f t="shared" si="1"/>
        <v>-150850.26358216736</v>
      </c>
      <c r="J20" s="17">
        <f t="shared" si="0"/>
        <v>0</v>
      </c>
      <c r="K20" s="18">
        <f t="shared" si="0"/>
        <v>0</v>
      </c>
    </row>
    <row r="21" spans="1:11" x14ac:dyDescent="0.25">
      <c r="A21" s="15" t="s">
        <v>38</v>
      </c>
      <c r="B21" s="11" t="s">
        <v>39</v>
      </c>
      <c r="C21" s="16">
        <v>-467393.28043949604</v>
      </c>
      <c r="D21" s="17">
        <v>0</v>
      </c>
      <c r="E21" s="18">
        <v>0</v>
      </c>
      <c r="F21" s="16">
        <v>-186155.8499711277</v>
      </c>
      <c r="G21" s="17">
        <v>0</v>
      </c>
      <c r="H21" s="18">
        <v>0</v>
      </c>
      <c r="I21" s="16">
        <f t="shared" si="1"/>
        <v>-653549.13041062374</v>
      </c>
      <c r="J21" s="17">
        <f t="shared" si="0"/>
        <v>0</v>
      </c>
      <c r="K21" s="18">
        <f t="shared" si="0"/>
        <v>0</v>
      </c>
    </row>
    <row r="22" spans="1:11" x14ac:dyDescent="0.25">
      <c r="A22" s="15" t="s">
        <v>40</v>
      </c>
      <c r="B22" s="11" t="s">
        <v>41</v>
      </c>
      <c r="C22" s="16">
        <v>3007139.4573902707</v>
      </c>
      <c r="D22" s="17">
        <v>0</v>
      </c>
      <c r="E22" s="18">
        <v>0</v>
      </c>
      <c r="F22" s="16">
        <v>1244822.6226784487</v>
      </c>
      <c r="G22" s="17">
        <v>0</v>
      </c>
      <c r="H22" s="18">
        <v>0</v>
      </c>
      <c r="I22" s="16">
        <f t="shared" si="1"/>
        <v>4251962.0800687196</v>
      </c>
      <c r="J22" s="17">
        <f t="shared" si="0"/>
        <v>0</v>
      </c>
      <c r="K22" s="18">
        <f t="shared" si="0"/>
        <v>0</v>
      </c>
    </row>
    <row r="23" spans="1:11" x14ac:dyDescent="0.25">
      <c r="A23" s="15" t="s">
        <v>42</v>
      </c>
      <c r="B23" s="11" t="s">
        <v>43</v>
      </c>
      <c r="C23" s="16">
        <v>1855537.9361422455</v>
      </c>
      <c r="D23" s="17">
        <v>0</v>
      </c>
      <c r="E23" s="18">
        <v>0</v>
      </c>
      <c r="F23" s="16">
        <v>6567122.5257264711</v>
      </c>
      <c r="G23" s="17">
        <v>0</v>
      </c>
      <c r="H23" s="18">
        <v>0</v>
      </c>
      <c r="I23" s="16">
        <f t="shared" si="1"/>
        <v>8422660.4618687164</v>
      </c>
      <c r="J23" s="17">
        <f t="shared" si="0"/>
        <v>0</v>
      </c>
      <c r="K23" s="18">
        <f t="shared" si="0"/>
        <v>0</v>
      </c>
    </row>
    <row r="24" spans="1:11" x14ac:dyDescent="0.25">
      <c r="A24" s="15" t="s">
        <v>44</v>
      </c>
      <c r="B24" s="11" t="s">
        <v>45</v>
      </c>
      <c r="C24" s="16">
        <v>809494.58132039534</v>
      </c>
      <c r="D24" s="17">
        <v>0</v>
      </c>
      <c r="E24" s="18">
        <v>0</v>
      </c>
      <c r="F24" s="16">
        <v>-257781.93484604222</v>
      </c>
      <c r="G24" s="17">
        <v>0</v>
      </c>
      <c r="H24" s="18">
        <v>0</v>
      </c>
      <c r="I24" s="16">
        <f t="shared" si="1"/>
        <v>551712.64647435315</v>
      </c>
      <c r="J24" s="17">
        <f t="shared" si="0"/>
        <v>0</v>
      </c>
      <c r="K24" s="18">
        <f t="shared" si="0"/>
        <v>0</v>
      </c>
    </row>
    <row r="25" spans="1:11" x14ac:dyDescent="0.25">
      <c r="A25" s="15" t="s">
        <v>46</v>
      </c>
      <c r="B25" t="s">
        <v>47</v>
      </c>
      <c r="C25" s="16">
        <v>92493.544033867278</v>
      </c>
      <c r="D25" s="17">
        <v>0</v>
      </c>
      <c r="E25" s="18">
        <v>0</v>
      </c>
      <c r="F25" s="16">
        <v>-8593.0819278192466</v>
      </c>
      <c r="G25" s="17">
        <v>0</v>
      </c>
      <c r="H25" s="18">
        <v>0</v>
      </c>
      <c r="I25" s="16">
        <f t="shared" si="1"/>
        <v>83900.462106048028</v>
      </c>
      <c r="J25" s="17">
        <f t="shared" si="0"/>
        <v>0</v>
      </c>
      <c r="K25" s="18">
        <f t="shared" si="0"/>
        <v>0</v>
      </c>
    </row>
    <row r="26" spans="1:11" x14ac:dyDescent="0.25">
      <c r="A26" s="15" t="s">
        <v>48</v>
      </c>
      <c r="B26" s="11" t="s">
        <v>49</v>
      </c>
      <c r="C26" s="16">
        <v>81936984.686997861</v>
      </c>
      <c r="D26" s="17">
        <v>13390169.47101927</v>
      </c>
      <c r="E26" s="18">
        <v>14955791.434339484</v>
      </c>
      <c r="F26" s="16">
        <v>37869517.957701102</v>
      </c>
      <c r="G26" s="17">
        <v>5821027.983443711</v>
      </c>
      <c r="H26" s="18">
        <v>5123237.0529891551</v>
      </c>
      <c r="I26" s="16">
        <f t="shared" si="1"/>
        <v>119806502.64469896</v>
      </c>
      <c r="J26" s="17">
        <f t="shared" si="0"/>
        <v>19211197.454462983</v>
      </c>
      <c r="K26" s="18">
        <f t="shared" si="0"/>
        <v>20079028.487328641</v>
      </c>
    </row>
    <row r="27" spans="1:11" x14ac:dyDescent="0.25">
      <c r="A27" s="15" t="s">
        <v>50</v>
      </c>
      <c r="B27" s="11" t="s">
        <v>51</v>
      </c>
      <c r="C27" s="16">
        <v>497559.32877976587</v>
      </c>
      <c r="D27" s="17">
        <v>1473040.4155658525</v>
      </c>
      <c r="E27" s="18">
        <v>-293292.42950499797</v>
      </c>
      <c r="F27" s="16">
        <v>269837.40293117863</v>
      </c>
      <c r="G27" s="17">
        <v>795406.02621980547</v>
      </c>
      <c r="H27" s="18">
        <v>-145626.94130148005</v>
      </c>
      <c r="I27" s="16">
        <f t="shared" si="1"/>
        <v>767396.73171094456</v>
      </c>
      <c r="J27" s="17">
        <f t="shared" si="0"/>
        <v>2268446.4417856578</v>
      </c>
      <c r="K27" s="18">
        <f t="shared" si="0"/>
        <v>-438919.37080647802</v>
      </c>
    </row>
    <row r="28" spans="1:11" x14ac:dyDescent="0.25">
      <c r="A28" s="15" t="s">
        <v>52</v>
      </c>
      <c r="B28" s="11" t="s">
        <v>53</v>
      </c>
      <c r="C28" s="16">
        <v>15343634.015735056</v>
      </c>
      <c r="D28" s="17">
        <v>0</v>
      </c>
      <c r="E28" s="18">
        <v>0</v>
      </c>
      <c r="F28" s="16">
        <v>6528104.8683230272</v>
      </c>
      <c r="G28" s="17">
        <v>0</v>
      </c>
      <c r="H28" s="18">
        <v>0</v>
      </c>
      <c r="I28" s="16">
        <f t="shared" si="1"/>
        <v>21871738.884058084</v>
      </c>
      <c r="J28" s="17">
        <f t="shared" si="0"/>
        <v>0</v>
      </c>
      <c r="K28" s="18">
        <f t="shared" si="0"/>
        <v>0</v>
      </c>
    </row>
    <row r="29" spans="1:11" x14ac:dyDescent="0.25">
      <c r="A29" s="15" t="s">
        <v>54</v>
      </c>
      <c r="B29" s="11" t="s">
        <v>55</v>
      </c>
      <c r="C29" s="16">
        <v>19824896.283272412</v>
      </c>
      <c r="D29" s="17">
        <v>-523552.20951822423</v>
      </c>
      <c r="E29" s="18">
        <v>-527070.70554993232</v>
      </c>
      <c r="F29" s="16">
        <v>11663682.263882911</v>
      </c>
      <c r="G29" s="17">
        <v>-347689.87582028529</v>
      </c>
      <c r="H29" s="18">
        <v>-350026.50132983027</v>
      </c>
      <c r="I29" s="16">
        <f t="shared" si="1"/>
        <v>31488578.547155321</v>
      </c>
      <c r="J29" s="17">
        <f t="shared" si="0"/>
        <v>-871242.08533850953</v>
      </c>
      <c r="K29" s="18">
        <f t="shared" si="0"/>
        <v>-877097.20687976258</v>
      </c>
    </row>
    <row r="30" spans="1:11" x14ac:dyDescent="0.25">
      <c r="A30" s="15" t="s">
        <v>56</v>
      </c>
      <c r="B30" s="11" t="s">
        <v>57</v>
      </c>
      <c r="C30" s="16">
        <v>-82397.738892506386</v>
      </c>
      <c r="D30" s="17">
        <v>0</v>
      </c>
      <c r="E30" s="18">
        <v>-318074.29405001638</v>
      </c>
      <c r="F30" s="16">
        <v>-237381.27387397748</v>
      </c>
      <c r="G30" s="17">
        <v>0</v>
      </c>
      <c r="H30" s="18">
        <v>-3428208.1718225973</v>
      </c>
      <c r="I30" s="16">
        <f t="shared" si="1"/>
        <v>-319779.01276648388</v>
      </c>
      <c r="J30" s="17">
        <f t="shared" si="0"/>
        <v>0</v>
      </c>
      <c r="K30" s="18">
        <f t="shared" si="0"/>
        <v>-3746282.4658726137</v>
      </c>
    </row>
    <row r="31" spans="1:11" x14ac:dyDescent="0.25">
      <c r="A31" s="15" t="s">
        <v>58</v>
      </c>
      <c r="B31" s="11" t="s">
        <v>59</v>
      </c>
      <c r="C31" s="16">
        <v>1061827.8779153421</v>
      </c>
      <c r="D31" s="17">
        <v>-79419.641181556479</v>
      </c>
      <c r="E31" s="18">
        <v>-1107444.9831156677</v>
      </c>
      <c r="F31" s="16">
        <v>321229.76252016856</v>
      </c>
      <c r="G31" s="17">
        <v>-24631.243989309467</v>
      </c>
      <c r="H31" s="18">
        <v>-343463.49565469212</v>
      </c>
      <c r="I31" s="16">
        <f t="shared" si="1"/>
        <v>1383057.6404355108</v>
      </c>
      <c r="J31" s="17">
        <f t="shared" si="0"/>
        <v>-104050.88517086595</v>
      </c>
      <c r="K31" s="18">
        <f t="shared" si="0"/>
        <v>-1450908.4787703599</v>
      </c>
    </row>
    <row r="32" spans="1:11" x14ac:dyDescent="0.25">
      <c r="A32" s="15" t="s">
        <v>60</v>
      </c>
      <c r="B32" s="11" t="s">
        <v>61</v>
      </c>
      <c r="C32" s="16">
        <v>0</v>
      </c>
      <c r="D32" s="17">
        <v>0</v>
      </c>
      <c r="E32" s="18">
        <v>0</v>
      </c>
      <c r="F32" s="16">
        <v>0</v>
      </c>
      <c r="G32" s="17">
        <v>0</v>
      </c>
      <c r="H32" s="18">
        <v>0</v>
      </c>
      <c r="I32" s="16">
        <f t="shared" si="1"/>
        <v>0</v>
      </c>
      <c r="J32" s="17">
        <f t="shared" si="0"/>
        <v>0</v>
      </c>
      <c r="K32" s="18">
        <f t="shared" si="0"/>
        <v>0</v>
      </c>
    </row>
    <row r="33" spans="1:11" x14ac:dyDescent="0.25">
      <c r="A33" s="15" t="s">
        <v>62</v>
      </c>
      <c r="B33" s="11" t="s">
        <v>63</v>
      </c>
      <c r="C33" s="16">
        <v>-129627435.3654546</v>
      </c>
      <c r="D33" s="17">
        <v>-57527538.58556439</v>
      </c>
      <c r="E33" s="18">
        <v>-43956514.366388306</v>
      </c>
      <c r="F33" s="16">
        <v>-37647766.54419636</v>
      </c>
      <c r="G33" s="17">
        <v>-24197887.099178094</v>
      </c>
      <c r="H33" s="18">
        <v>-18224638.964723241</v>
      </c>
      <c r="I33" s="16">
        <f t="shared" si="1"/>
        <v>-167275201.90965095</v>
      </c>
      <c r="J33" s="17">
        <f t="shared" si="0"/>
        <v>-81725425.684742481</v>
      </c>
      <c r="K33" s="18">
        <f t="shared" si="0"/>
        <v>-62181153.33111155</v>
      </c>
    </row>
    <row r="34" spans="1:11" x14ac:dyDescent="0.25">
      <c r="A34" s="15" t="s">
        <v>64</v>
      </c>
      <c r="B34" s="11" t="s">
        <v>65</v>
      </c>
      <c r="C34" s="16">
        <v>-12654796.35822447</v>
      </c>
      <c r="D34" s="17">
        <v>-2699020.1640418526</v>
      </c>
      <c r="E34" s="18">
        <v>-1361837.2582085812</v>
      </c>
      <c r="F34" s="16">
        <v>-2800722.2909429381</v>
      </c>
      <c r="G34" s="17">
        <v>-296437.57163847511</v>
      </c>
      <c r="H34" s="18">
        <v>-92139.040652412441</v>
      </c>
      <c r="I34" s="16">
        <f t="shared" si="1"/>
        <v>-15455518.649167407</v>
      </c>
      <c r="J34" s="17">
        <f t="shared" si="0"/>
        <v>-2995457.7356803278</v>
      </c>
      <c r="K34" s="18">
        <f t="shared" si="0"/>
        <v>-1453976.2988609937</v>
      </c>
    </row>
    <row r="35" spans="1:11" x14ac:dyDescent="0.25">
      <c r="A35" s="15" t="s">
        <v>66</v>
      </c>
      <c r="B35" s="11" t="s">
        <v>67</v>
      </c>
      <c r="C35" s="16">
        <v>89761641.114355654</v>
      </c>
      <c r="D35" s="17">
        <v>81979853.807920784</v>
      </c>
      <c r="E35" s="18">
        <v>69451469.486954078</v>
      </c>
      <c r="F35" s="16">
        <v>35741654.650738314</v>
      </c>
      <c r="G35" s="17">
        <v>34682389.763635367</v>
      </c>
      <c r="H35" s="18">
        <v>21681185.170408659</v>
      </c>
      <c r="I35" s="16">
        <f t="shared" si="1"/>
        <v>125503295.76509397</v>
      </c>
      <c r="J35" s="17">
        <f t="shared" si="0"/>
        <v>116662243.57155615</v>
      </c>
      <c r="K35" s="18">
        <f t="shared" si="0"/>
        <v>91132654.657362729</v>
      </c>
    </row>
    <row r="36" spans="1:11" x14ac:dyDescent="0.25">
      <c r="A36" s="15" t="s">
        <v>68</v>
      </c>
      <c r="B36" s="11" t="s">
        <v>69</v>
      </c>
      <c r="C36" s="16">
        <v>5486783.9339899383</v>
      </c>
      <c r="D36" s="17">
        <v>1001488.1055512358</v>
      </c>
      <c r="E36" s="18">
        <v>1363745.743772551</v>
      </c>
      <c r="F36" s="16">
        <v>28297800.441269942</v>
      </c>
      <c r="G36" s="17">
        <v>11057587.480800919</v>
      </c>
      <c r="H36" s="18">
        <v>9609516.0404994357</v>
      </c>
      <c r="I36" s="16">
        <f t="shared" si="1"/>
        <v>33784584.375259876</v>
      </c>
      <c r="J36" s="17">
        <f t="shared" si="0"/>
        <v>12059075.586352155</v>
      </c>
      <c r="K36" s="18">
        <f t="shared" si="0"/>
        <v>10973261.784271987</v>
      </c>
    </row>
    <row r="37" spans="1:11" x14ac:dyDescent="0.25">
      <c r="A37" s="15" t="s">
        <v>70</v>
      </c>
      <c r="B37" s="11" t="s">
        <v>71</v>
      </c>
      <c r="C37" s="16">
        <v>18378938.85100906</v>
      </c>
      <c r="D37" s="17">
        <v>13698973.185689686</v>
      </c>
      <c r="E37" s="18">
        <v>31725436.122438848</v>
      </c>
      <c r="F37" s="16">
        <v>28164224.371531136</v>
      </c>
      <c r="G37" s="17">
        <v>-125264.98655349348</v>
      </c>
      <c r="H37" s="18">
        <v>2496129.5431782901</v>
      </c>
      <c r="I37" s="16">
        <f t="shared" si="1"/>
        <v>46543163.2225402</v>
      </c>
      <c r="J37" s="17">
        <f t="shared" si="0"/>
        <v>13573708.199136192</v>
      </c>
      <c r="K37" s="18">
        <f t="shared" si="0"/>
        <v>34221565.665617138</v>
      </c>
    </row>
    <row r="38" spans="1:11" x14ac:dyDescent="0.25">
      <c r="A38" s="15" t="s">
        <v>72</v>
      </c>
      <c r="B38" s="11" t="s">
        <v>73</v>
      </c>
      <c r="C38" s="16">
        <v>50074535.424428761</v>
      </c>
      <c r="D38" s="17">
        <v>30253752.024291061</v>
      </c>
      <c r="E38" s="18">
        <v>16341337.77430531</v>
      </c>
      <c r="F38" s="16">
        <v>15390301.338663947</v>
      </c>
      <c r="G38" s="17">
        <v>10124028.08900426</v>
      </c>
      <c r="H38" s="18">
        <v>5844940.7373752007</v>
      </c>
      <c r="I38" s="16">
        <f t="shared" si="1"/>
        <v>65464836.763092712</v>
      </c>
      <c r="J38" s="17">
        <f t="shared" si="0"/>
        <v>40377780.113295317</v>
      </c>
      <c r="K38" s="18">
        <f t="shared" si="0"/>
        <v>22186278.51168051</v>
      </c>
    </row>
    <row r="39" spans="1:11" x14ac:dyDescent="0.25">
      <c r="A39" s="15">
        <v>6.45</v>
      </c>
      <c r="B39" s="11" t="s">
        <v>74</v>
      </c>
      <c r="C39" s="16">
        <v>177594998.32485494</v>
      </c>
      <c r="D39" s="17">
        <v>11930234.074425321</v>
      </c>
      <c r="E39" s="18">
        <v>-59139737.617427692</v>
      </c>
      <c r="F39" s="16">
        <v>0</v>
      </c>
      <c r="G39" s="17">
        <v>0</v>
      </c>
      <c r="H39" s="18">
        <v>0</v>
      </c>
      <c r="I39" s="16">
        <f t="shared" si="1"/>
        <v>177594998.32485494</v>
      </c>
      <c r="J39" s="17">
        <f t="shared" si="0"/>
        <v>11930234.074425321</v>
      </c>
      <c r="K39" s="18">
        <f t="shared" si="0"/>
        <v>-59139737.617427692</v>
      </c>
    </row>
    <row r="40" spans="1:11" x14ac:dyDescent="0.25">
      <c r="A40" s="15">
        <v>6.46</v>
      </c>
      <c r="B40" s="11" t="s">
        <v>75</v>
      </c>
      <c r="C40" s="16">
        <v>288036.40668301529</v>
      </c>
      <c r="D40" s="17">
        <v>-63637.479215264044</v>
      </c>
      <c r="E40" s="18">
        <v>-5997.673006758836</v>
      </c>
      <c r="F40" s="16">
        <v>0</v>
      </c>
      <c r="G40" s="17">
        <v>0</v>
      </c>
      <c r="H40" s="18">
        <v>0</v>
      </c>
      <c r="I40" s="16">
        <f t="shared" si="1"/>
        <v>288036.40668301529</v>
      </c>
      <c r="J40" s="17">
        <f t="shared" si="0"/>
        <v>-63637.479215264044</v>
      </c>
      <c r="K40" s="18">
        <f t="shared" si="0"/>
        <v>-5997.673006758836</v>
      </c>
    </row>
    <row r="41" spans="1:11" x14ac:dyDescent="0.25">
      <c r="A41" s="15">
        <v>6.47</v>
      </c>
      <c r="B41" s="11" t="s">
        <v>76</v>
      </c>
      <c r="C41" s="16">
        <v>-334293.5362760133</v>
      </c>
      <c r="D41" s="17">
        <v>15638.447833163767</v>
      </c>
      <c r="E41" s="18">
        <v>15743.544928816656</v>
      </c>
      <c r="F41" s="16">
        <v>0</v>
      </c>
      <c r="G41" s="17">
        <v>0</v>
      </c>
      <c r="H41" s="18">
        <v>0</v>
      </c>
      <c r="I41" s="16">
        <f t="shared" si="1"/>
        <v>-334293.5362760133</v>
      </c>
      <c r="J41" s="17">
        <f t="shared" si="0"/>
        <v>15638.447833163767</v>
      </c>
      <c r="K41" s="18">
        <f t="shared" si="0"/>
        <v>15743.544928816656</v>
      </c>
    </row>
    <row r="42" spans="1:11" x14ac:dyDescent="0.25">
      <c r="A42" s="15">
        <v>6.4799999999999995</v>
      </c>
      <c r="B42" s="11" t="s">
        <v>77</v>
      </c>
      <c r="C42" s="16">
        <v>-108032.09267344617</v>
      </c>
      <c r="D42" s="17">
        <v>0</v>
      </c>
      <c r="E42" s="18">
        <v>0</v>
      </c>
      <c r="F42" s="16">
        <v>0</v>
      </c>
      <c r="G42" s="17">
        <v>0</v>
      </c>
      <c r="H42" s="18">
        <v>0</v>
      </c>
      <c r="I42" s="16">
        <f t="shared" si="1"/>
        <v>-108032.09267344617</v>
      </c>
      <c r="J42" s="17">
        <f t="shared" si="0"/>
        <v>0</v>
      </c>
      <c r="K42" s="18">
        <f t="shared" si="0"/>
        <v>0</v>
      </c>
    </row>
    <row r="43" spans="1:11" x14ac:dyDescent="0.25">
      <c r="A43" s="15">
        <v>6.4899999999999993</v>
      </c>
      <c r="B43" s="11" t="s">
        <v>78</v>
      </c>
      <c r="C43" s="16">
        <v>-6785748.8481217427</v>
      </c>
      <c r="D43" s="17">
        <v>-11697075.844231561</v>
      </c>
      <c r="E43" s="18">
        <v>-3862174.35418812</v>
      </c>
      <c r="F43" s="16">
        <v>0</v>
      </c>
      <c r="G43" s="17">
        <v>0</v>
      </c>
      <c r="H43" s="18">
        <v>0</v>
      </c>
      <c r="I43" s="16">
        <f t="shared" si="1"/>
        <v>-6785748.8481217427</v>
      </c>
      <c r="J43" s="17">
        <f t="shared" si="0"/>
        <v>-11697075.844231561</v>
      </c>
      <c r="K43" s="18">
        <f t="shared" si="0"/>
        <v>-3862174.35418812</v>
      </c>
    </row>
    <row r="44" spans="1:11" x14ac:dyDescent="0.25">
      <c r="A44" s="15">
        <v>6.4999999999999991</v>
      </c>
      <c r="B44" s="11" t="s">
        <v>79</v>
      </c>
      <c r="C44" s="16">
        <v>-137885.9844749539</v>
      </c>
      <c r="D44" s="17">
        <v>108624.63373611741</v>
      </c>
      <c r="E44" s="18">
        <v>0</v>
      </c>
      <c r="F44" s="16">
        <v>0</v>
      </c>
      <c r="G44" s="17">
        <v>0</v>
      </c>
      <c r="H44" s="18">
        <v>0</v>
      </c>
      <c r="I44" s="16">
        <f t="shared" si="1"/>
        <v>-137885.9844749539</v>
      </c>
      <c r="J44" s="17">
        <f t="shared" si="0"/>
        <v>108624.63373611741</v>
      </c>
      <c r="K44" s="18">
        <f t="shared" si="0"/>
        <v>0</v>
      </c>
    </row>
    <row r="45" spans="1:11" x14ac:dyDescent="0.25">
      <c r="A45" s="15">
        <v>6.5099999999999989</v>
      </c>
      <c r="B45" s="11" t="s">
        <v>80</v>
      </c>
      <c r="C45" s="16">
        <v>11969048.497444691</v>
      </c>
      <c r="D45" s="17">
        <v>0</v>
      </c>
      <c r="E45" s="18">
        <v>-5229652.7529185517</v>
      </c>
      <c r="F45" s="16">
        <v>0</v>
      </c>
      <c r="G45" s="17">
        <v>0</v>
      </c>
      <c r="H45" s="18">
        <v>0</v>
      </c>
      <c r="I45" s="16">
        <f t="shared" si="1"/>
        <v>11969048.497444691</v>
      </c>
      <c r="J45" s="17">
        <f t="shared" si="0"/>
        <v>0</v>
      </c>
      <c r="K45" s="18">
        <f t="shared" si="0"/>
        <v>-5229652.7529185517</v>
      </c>
    </row>
    <row r="46" spans="1:11" x14ac:dyDescent="0.25">
      <c r="A46" s="15">
        <v>6.5199999999999987</v>
      </c>
      <c r="B46" s="11" t="s">
        <v>81</v>
      </c>
      <c r="C46" s="16">
        <v>4791136.774849683</v>
      </c>
      <c r="D46" s="17">
        <v>34955.320424039099</v>
      </c>
      <c r="E46" s="18">
        <v>171463.88757716923</v>
      </c>
      <c r="F46" s="16">
        <v>0</v>
      </c>
      <c r="G46" s="17">
        <v>0</v>
      </c>
      <c r="H46" s="18">
        <v>0</v>
      </c>
      <c r="I46" s="16">
        <f t="shared" si="1"/>
        <v>4791136.774849683</v>
      </c>
      <c r="J46" s="17">
        <f t="shared" si="0"/>
        <v>34955.320424039099</v>
      </c>
      <c r="K46" s="18">
        <f t="shared" si="0"/>
        <v>171463.88757716923</v>
      </c>
    </row>
    <row r="47" spans="1:11" x14ac:dyDescent="0.25">
      <c r="A47" s="15">
        <v>6.5299999999999985</v>
      </c>
      <c r="B47" s="11" t="s">
        <v>82</v>
      </c>
      <c r="C47" s="16">
        <v>-44841369.573573612</v>
      </c>
      <c r="D47" s="17">
        <v>-2094373.0601398202</v>
      </c>
      <c r="E47" s="18">
        <v>-6177851.5294202529</v>
      </c>
      <c r="F47" s="16">
        <v>0</v>
      </c>
      <c r="G47" s="17">
        <v>0</v>
      </c>
      <c r="H47" s="18">
        <v>0</v>
      </c>
      <c r="I47" s="16">
        <f t="shared" si="1"/>
        <v>-44841369.573573612</v>
      </c>
      <c r="J47" s="17">
        <f t="shared" si="0"/>
        <v>-2094373.0601398202</v>
      </c>
      <c r="K47" s="18">
        <f t="shared" si="0"/>
        <v>-6177851.5294202529</v>
      </c>
    </row>
    <row r="48" spans="1:11" x14ac:dyDescent="0.25">
      <c r="A48" s="15">
        <v>6.549999999999998</v>
      </c>
      <c r="B48" s="11" t="s">
        <v>83</v>
      </c>
      <c r="C48" s="16">
        <v>-19598857.209784284</v>
      </c>
      <c r="D48" s="17">
        <v>0</v>
      </c>
      <c r="E48" s="18">
        <v>0</v>
      </c>
      <c r="F48" s="16">
        <v>0</v>
      </c>
      <c r="G48" s="17">
        <v>0</v>
      </c>
      <c r="H48" s="18">
        <v>0</v>
      </c>
      <c r="I48" s="16">
        <f t="shared" si="1"/>
        <v>-19598857.209784284</v>
      </c>
      <c r="J48" s="17">
        <f t="shared" si="0"/>
        <v>0</v>
      </c>
      <c r="K48" s="18">
        <f t="shared" si="0"/>
        <v>0</v>
      </c>
    </row>
    <row r="49" spans="1:11" x14ac:dyDescent="0.25">
      <c r="A49" s="15">
        <v>6.5599999999999978</v>
      </c>
      <c r="B49" s="11" t="s">
        <v>84</v>
      </c>
      <c r="C49" s="16">
        <v>-4264927.2930332143</v>
      </c>
      <c r="D49" s="17">
        <v>-569751.10300855502</v>
      </c>
      <c r="E49" s="18">
        <v>-573580.07547500986</v>
      </c>
      <c r="F49" s="16">
        <v>0</v>
      </c>
      <c r="G49" s="17">
        <v>0</v>
      </c>
      <c r="H49" s="18">
        <v>0</v>
      </c>
      <c r="I49" s="16">
        <f t="shared" si="1"/>
        <v>-4264927.2930332143</v>
      </c>
      <c r="J49" s="17">
        <f t="shared" si="0"/>
        <v>-569751.10300855502</v>
      </c>
      <c r="K49" s="18">
        <f t="shared" si="0"/>
        <v>-573580.07547500986</v>
      </c>
    </row>
    <row r="50" spans="1:11" x14ac:dyDescent="0.25">
      <c r="A50" s="15">
        <v>11.479999999999999</v>
      </c>
      <c r="B50" s="11" t="s">
        <v>85</v>
      </c>
      <c r="C50" s="16">
        <v>0</v>
      </c>
      <c r="D50" s="17">
        <v>0</v>
      </c>
      <c r="E50" s="18">
        <v>0</v>
      </c>
      <c r="F50" s="16">
        <v>2862933.9930991274</v>
      </c>
      <c r="G50" s="17">
        <v>-41782.407613640702</v>
      </c>
      <c r="H50" s="18">
        <v>-42063.203363732406</v>
      </c>
      <c r="I50" s="16">
        <f t="shared" si="1"/>
        <v>2862933.9930991274</v>
      </c>
      <c r="J50" s="17">
        <f t="shared" si="0"/>
        <v>-41782.407613640702</v>
      </c>
      <c r="K50" s="18">
        <f t="shared" si="0"/>
        <v>-42063.203363732406</v>
      </c>
    </row>
    <row r="51" spans="1:11" x14ac:dyDescent="0.25">
      <c r="A51" s="15">
        <v>11.489999999999998</v>
      </c>
      <c r="B51" s="11" t="s">
        <v>86</v>
      </c>
      <c r="C51" s="16">
        <v>0</v>
      </c>
      <c r="D51" s="17">
        <v>0</v>
      </c>
      <c r="E51" s="18">
        <v>0</v>
      </c>
      <c r="F51" s="16">
        <v>-1781577.5562943739</v>
      </c>
      <c r="G51" s="17">
        <v>-4692008.0212639626</v>
      </c>
      <c r="H51" s="18">
        <v>0</v>
      </c>
      <c r="I51" s="16">
        <f t="shared" si="1"/>
        <v>-1781577.5562943739</v>
      </c>
      <c r="J51" s="17">
        <f t="shared" si="0"/>
        <v>-4692008.0212639626</v>
      </c>
      <c r="K51" s="18">
        <f t="shared" si="0"/>
        <v>0</v>
      </c>
    </row>
    <row r="52" spans="1:11" x14ac:dyDescent="0.25">
      <c r="A52" s="15">
        <v>11.499999999999998</v>
      </c>
      <c r="B52" s="11" t="s">
        <v>87</v>
      </c>
      <c r="C52" s="16">
        <v>0</v>
      </c>
      <c r="D52" s="17">
        <v>0</v>
      </c>
      <c r="E52" s="18">
        <v>0</v>
      </c>
      <c r="F52" s="16">
        <v>8808283.1328040641</v>
      </c>
      <c r="G52" s="17">
        <v>-206605.12768812754</v>
      </c>
      <c r="H52" s="18">
        <v>-207993.60300861209</v>
      </c>
      <c r="I52" s="16">
        <f t="shared" si="1"/>
        <v>8808283.1328040641</v>
      </c>
      <c r="J52" s="17">
        <f t="shared" si="0"/>
        <v>-206605.12768812754</v>
      </c>
      <c r="K52" s="18">
        <f t="shared" si="0"/>
        <v>-207993.60300861209</v>
      </c>
    </row>
    <row r="53" spans="1:11" x14ac:dyDescent="0.25">
      <c r="A53" s="26"/>
      <c r="B53" s="11" t="s">
        <v>93</v>
      </c>
      <c r="C53" s="16">
        <v>0</v>
      </c>
      <c r="D53" s="17">
        <v>3760907.0275370479</v>
      </c>
      <c r="E53" s="18">
        <v>4006284.6928206682</v>
      </c>
      <c r="F53" s="16">
        <v>0</v>
      </c>
      <c r="G53" s="17">
        <v>1963209.0408562124</v>
      </c>
      <c r="H53" s="18">
        <v>2075559.7582799196</v>
      </c>
      <c r="I53" s="16">
        <f t="shared" si="1"/>
        <v>0</v>
      </c>
      <c r="J53" s="17">
        <f t="shared" si="0"/>
        <v>5724116.0683932602</v>
      </c>
      <c r="K53" s="18">
        <f t="shared" si="0"/>
        <v>6081844.4511005878</v>
      </c>
    </row>
    <row r="54" spans="1:11" x14ac:dyDescent="0.25">
      <c r="A54" s="10"/>
      <c r="B54" s="11" t="s">
        <v>88</v>
      </c>
      <c r="C54" s="27">
        <f t="shared" ref="C54:K54" si="2">SUM(C4:C53)</f>
        <v>330013401.25892699</v>
      </c>
      <c r="D54" s="28">
        <f t="shared" si="2"/>
        <v>62666157.742360912</v>
      </c>
      <c r="E54" s="29">
        <f t="shared" si="2"/>
        <v>10185740.383412529</v>
      </c>
      <c r="F54" s="27">
        <f t="shared" si="2"/>
        <v>165483177.98441616</v>
      </c>
      <c r="G54" s="28">
        <f t="shared" si="2"/>
        <v>29889926.535809014</v>
      </c>
      <c r="H54" s="29">
        <f t="shared" si="2"/>
        <v>23327182.191649303</v>
      </c>
      <c r="I54" s="27">
        <f t="shared" si="2"/>
        <v>495496579.24334323</v>
      </c>
      <c r="J54" s="28">
        <f t="shared" si="2"/>
        <v>92556084.27816993</v>
      </c>
      <c r="K54" s="29">
        <f t="shared" si="2"/>
        <v>33512922.57506182</v>
      </c>
    </row>
    <row r="55" spans="1:11" x14ac:dyDescent="0.25">
      <c r="A55" s="10"/>
      <c r="B55" s="11" t="s">
        <v>94</v>
      </c>
      <c r="C55" s="16">
        <v>-19456401.790058553</v>
      </c>
      <c r="D55" s="17">
        <v>392282</v>
      </c>
      <c r="E55" s="18">
        <v>21641220</v>
      </c>
      <c r="F55" s="16">
        <v>-22490172.710115109</v>
      </c>
      <c r="G55" s="17">
        <v>-1351281.9222699441</v>
      </c>
      <c r="H55" s="18">
        <v>-16014.165340036154</v>
      </c>
      <c r="I55" s="16">
        <f t="shared" ref="I55:K55" si="3">C55+F55</f>
        <v>-41946574.500173658</v>
      </c>
      <c r="J55" s="17">
        <f t="shared" si="3"/>
        <v>-958999.9222699441</v>
      </c>
      <c r="K55" s="18">
        <f t="shared" si="3"/>
        <v>21625205.834659964</v>
      </c>
    </row>
    <row r="56" spans="1:11" ht="15.75" thickBot="1" x14ac:dyDescent="0.3">
      <c r="A56" s="19"/>
      <c r="B56" s="20" t="s">
        <v>95</v>
      </c>
      <c r="C56" s="21">
        <f t="shared" ref="C56:K56" si="4">SUM(C54:C55)</f>
        <v>310556999.46886843</v>
      </c>
      <c r="D56" s="22">
        <f t="shared" si="4"/>
        <v>63058439.742360912</v>
      </c>
      <c r="E56" s="23">
        <f t="shared" si="4"/>
        <v>31826960.383412529</v>
      </c>
      <c r="F56" s="21">
        <f t="shared" si="4"/>
        <v>142993005.27430105</v>
      </c>
      <c r="G56" s="22">
        <f t="shared" si="4"/>
        <v>28538644.61353907</v>
      </c>
      <c r="H56" s="23">
        <f t="shared" si="4"/>
        <v>23311168.026309267</v>
      </c>
      <c r="I56" s="21">
        <f t="shared" si="4"/>
        <v>453550004.74316955</v>
      </c>
      <c r="J56" s="22">
        <f t="shared" si="4"/>
        <v>91597084.35589999</v>
      </c>
      <c r="K56" s="23">
        <f t="shared" si="4"/>
        <v>55138128.409721784</v>
      </c>
    </row>
    <row r="57" spans="1:11" ht="15.75" thickTop="1" x14ac:dyDescent="0.25"/>
    <row r="60" spans="1:11" x14ac:dyDescent="0.25">
      <c r="B60" s="24"/>
      <c r="C60" s="25"/>
      <c r="D60" s="25"/>
      <c r="E60" s="25"/>
      <c r="F60" s="25"/>
      <c r="G60" s="25"/>
      <c r="H60" s="25"/>
      <c r="I60" s="25"/>
      <c r="J60" s="25"/>
      <c r="K60" s="25"/>
    </row>
    <row r="61" spans="1:11" x14ac:dyDescent="0.25">
      <c r="B61" s="24"/>
      <c r="C61" s="25"/>
      <c r="D61" s="25"/>
      <c r="E61" s="25"/>
      <c r="F61" s="25"/>
      <c r="G61" s="25"/>
      <c r="H61" s="25"/>
      <c r="I61" s="25"/>
      <c r="J61" s="25"/>
      <c r="K61" s="25"/>
    </row>
  </sheetData>
  <printOptions horizontalCentered="1"/>
  <pageMargins left="0.45" right="0.45" top="0.5" bottom="0.5" header="0.3" footer="0.3"/>
  <pageSetup scale="66" orientation="landscape" horizontalDpi="4294967293" verticalDpi="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CDAC79-5D46-4C41-91CA-5404B28A4DB1}"/>
</file>

<file path=customXml/itemProps2.xml><?xml version="1.0" encoding="utf-8"?>
<ds:datastoreItem xmlns:ds="http://schemas.openxmlformats.org/officeDocument/2006/customXml" ds:itemID="{4C703D07-5F1A-455C-BE3E-FCCC0448D462}"/>
</file>

<file path=customXml/itemProps3.xml><?xml version="1.0" encoding="utf-8"?>
<ds:datastoreItem xmlns:ds="http://schemas.openxmlformats.org/officeDocument/2006/customXml" ds:itemID="{5DBF6E49-F7D7-4CA5-86DC-EA5DBD579117}"/>
</file>

<file path=customXml/itemProps4.xml><?xml version="1.0" encoding="utf-8"?>
<ds:datastoreItem xmlns:ds="http://schemas.openxmlformats.org/officeDocument/2006/customXml" ds:itemID="{0B0437E6-7389-460E-B6F4-491BECC6E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SEF-13 p 1 Elect wp</vt:lpstr>
      <vt:lpstr>SEF-13 p 2</vt:lpstr>
      <vt:lpstr>'SEF-13 p 1 Elect wp'!Print_Area</vt:lpstr>
      <vt:lpstr>'SEF-13 p 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2022-01-16T18:35:03Z</dcterms:created>
  <dcterms:modified xsi:type="dcterms:W3CDTF">2022-01-23T22:48:10Z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