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0275"/>
  </bookViews>
  <sheets>
    <sheet name="SEF Exh. E" sheetId="1" r:id="rId1"/>
    <sheet name="SEF Exh. G" sheetId="2" r:id="rId2"/>
  </sheets>
  <definedNames>
    <definedName name="_xlnm.Print_Area" localSheetId="0">'SEF Exh. E'!$A$1:$L$43</definedName>
    <definedName name="_xlnm.Print_Titles" localSheetId="0">'SEF Exh. E'!$A:$B,'SEF Exh. E'!$1:$6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L29" i="2"/>
  <c r="J22" i="2"/>
  <c r="J28" i="1"/>
  <c r="H22" i="2"/>
  <c r="L22" i="2"/>
  <c r="J29" i="2"/>
  <c r="D23" i="1"/>
  <c r="D28" i="1"/>
  <c r="D17" i="2"/>
  <c r="H29" i="2"/>
  <c r="D42" i="1"/>
  <c r="H28" i="1"/>
  <c r="F17" i="2"/>
  <c r="H17" i="2"/>
  <c r="L28" i="1"/>
  <c r="F42" i="1"/>
  <c r="H23" i="1"/>
  <c r="L42" i="1"/>
  <c r="D29" i="2"/>
  <c r="F22" i="2"/>
  <c r="J17" i="2"/>
  <c r="J23" i="1"/>
  <c r="F23" i="1"/>
  <c r="F29" i="2"/>
  <c r="D22" i="2"/>
  <c r="J42" i="1"/>
  <c r="L17" i="2"/>
  <c r="H42" i="1"/>
  <c r="L23" i="1"/>
  <c r="F43" i="1" l="1"/>
  <c r="J30" i="2"/>
  <c r="D43" i="1"/>
  <c r="L30" i="2"/>
  <c r="L43" i="1"/>
  <c r="F30" i="2"/>
  <c r="D30" i="2"/>
  <c r="H43" i="1"/>
  <c r="H30" i="2"/>
  <c r="J43" i="1"/>
  <c r="E28" i="1" l="1"/>
  <c r="G28" i="1"/>
  <c r="I28" i="1"/>
  <c r="K28" i="1"/>
  <c r="C28" i="1"/>
  <c r="G17" i="2" l="1"/>
  <c r="E17" i="2"/>
  <c r="K17" i="2"/>
  <c r="K22" i="2"/>
  <c r="G29" i="2"/>
  <c r="G22" i="2"/>
  <c r="I29" i="2"/>
  <c r="K29" i="2"/>
  <c r="I17" i="2"/>
  <c r="E22" i="2"/>
  <c r="C29" i="2"/>
  <c r="C17" i="2"/>
  <c r="I22" i="2"/>
  <c r="C22" i="2"/>
  <c r="E29" i="2"/>
  <c r="G30" i="2" l="1"/>
  <c r="E30" i="2"/>
  <c r="I30" i="2"/>
  <c r="K30" i="2"/>
  <c r="C30" i="2"/>
  <c r="C23" i="1" l="1"/>
  <c r="I42" i="1"/>
  <c r="G42" i="1"/>
  <c r="K23" i="1"/>
  <c r="C42" i="1"/>
  <c r="K42" i="1"/>
  <c r="E42" i="1"/>
  <c r="E23" i="1"/>
  <c r="I23" i="1"/>
  <c r="G23" i="1"/>
  <c r="G43" i="1" l="1"/>
  <c r="C43" i="1"/>
  <c r="K43" i="1"/>
  <c r="I43" i="1"/>
  <c r="E43" i="1"/>
  <c r="E1" i="2" l="1"/>
  <c r="C1" i="2" l="1"/>
  <c r="G1" i="2"/>
  <c r="I1" i="2"/>
  <c r="K1" i="2"/>
  <c r="K1" i="1" l="1"/>
  <c r="E1" i="1"/>
  <c r="I1" i="1"/>
  <c r="G1" i="1" l="1"/>
  <c r="C1" i="1"/>
</calcChain>
</file>

<file path=xl/sharedStrings.xml><?xml version="1.0" encoding="utf-8"?>
<sst xmlns="http://schemas.openxmlformats.org/spreadsheetml/2006/main" count="147" uniqueCount="78">
  <si>
    <t>Column Reference</t>
  </si>
  <si>
    <t>Name</t>
  </si>
  <si>
    <t>Witness</t>
  </si>
  <si>
    <t>Programmatic (Adjustments 6.31)</t>
  </si>
  <si>
    <t>AMI Meters and Modules Deployment - Electric</t>
  </si>
  <si>
    <t>C Koch</t>
  </si>
  <si>
    <t>AMI Meters and Modules Deployment - Common</t>
  </si>
  <si>
    <t>Capacity Electric</t>
  </si>
  <si>
    <t>Colstrip 3&amp;4</t>
  </si>
  <si>
    <t>Roberts</t>
  </si>
  <si>
    <t>Customer Sited Energy Storage</t>
  </si>
  <si>
    <t>Einstein</t>
  </si>
  <si>
    <t>Data Center Hardware Refresh</t>
  </si>
  <si>
    <t>Reyes</t>
  </si>
  <si>
    <t>Emergent Electric</t>
  </si>
  <si>
    <t>EV Circuit</t>
  </si>
  <si>
    <t>Grid Modernization</t>
  </si>
  <si>
    <t>GTZ</t>
  </si>
  <si>
    <t>Tamayo</t>
  </si>
  <si>
    <t>IT Operational Program - Electric</t>
  </si>
  <si>
    <t>IT Operational Program - Common</t>
  </si>
  <si>
    <t>Major Projects Electric</t>
  </si>
  <si>
    <t>Bamba</t>
  </si>
  <si>
    <t>Pipe Replacement</t>
  </si>
  <si>
    <t>Resilience Enhancement</t>
  </si>
  <si>
    <t>TEP</t>
  </si>
  <si>
    <t>UG Feeders</t>
  </si>
  <si>
    <t>Subtotal Programmatic</t>
  </si>
  <si>
    <t>Programmatic - Customer Driven (Adjustments 6.32)</t>
  </si>
  <si>
    <t>CIAC - Electric</t>
  </si>
  <si>
    <t>Customer Construction Electric</t>
  </si>
  <si>
    <t>PI Electric</t>
  </si>
  <si>
    <t>Subtotal Programmatic - Customer Driven</t>
  </si>
  <si>
    <t>Specific (Adjustments 6.33)</t>
  </si>
  <si>
    <t>Bainbridge Tlines Trans</t>
  </si>
  <si>
    <t>Control Center</t>
  </si>
  <si>
    <t>Energize Eastside</t>
  </si>
  <si>
    <t>D Koch</t>
  </si>
  <si>
    <t>Carlson</t>
  </si>
  <si>
    <t>Goldendale MM</t>
  </si>
  <si>
    <t>Lower Baker Dam Grouting Program</t>
  </si>
  <si>
    <t>Blood</t>
  </si>
  <si>
    <t>Mint Farm MM</t>
  </si>
  <si>
    <t>Rooftop Solar</t>
  </si>
  <si>
    <t>Sammamish Juanita 115Kv Tline</t>
  </si>
  <si>
    <t>SAP S/4 Hana</t>
  </si>
  <si>
    <t>Thurston Transmission Capacity</t>
  </si>
  <si>
    <t>Transport Network Modernization</t>
  </si>
  <si>
    <t>Subtotal Specific</t>
  </si>
  <si>
    <t>Total Project Detail</t>
  </si>
  <si>
    <t>Check Programmatic</t>
  </si>
  <si>
    <t>Check Programmatic Customer</t>
  </si>
  <si>
    <t>Check Specific</t>
  </si>
  <si>
    <t>AMI Meters and Modules Deployment - Gas</t>
  </si>
  <si>
    <t>Capacity Gas</t>
  </si>
  <si>
    <t>Emergent Gas</t>
  </si>
  <si>
    <t>Gas Modernization</t>
  </si>
  <si>
    <t>IT Operational Program - Gas</t>
  </si>
  <si>
    <t>Major Projects Gas</t>
  </si>
  <si>
    <t>Renewable Natural Gas and Alternative Fuels</t>
  </si>
  <si>
    <t>Jacobs</t>
  </si>
  <si>
    <t>CIAC - Gas</t>
  </si>
  <si>
    <t>Customer Construction Gas</t>
  </si>
  <si>
    <t>PI Gas</t>
  </si>
  <si>
    <t>LNG</t>
  </si>
  <si>
    <t>Marine Crossing</t>
  </si>
  <si>
    <t>Programmatic (Adjustments 11.31)</t>
  </si>
  <si>
    <t>Programmatic - Customer Driven (Adjustments 11.32)</t>
  </si>
  <si>
    <t>Specific (Adjustments 11.33)</t>
  </si>
  <si>
    <t>Exhibit No. SEF-21 page 1 of 2</t>
  </si>
  <si>
    <t>Exhibit No. SEF-21 page 2 of 2</t>
  </si>
  <si>
    <t>Fredonia Hot Gas Path</t>
  </si>
  <si>
    <t>DER Microgrid Circuit Enablement</t>
  </si>
  <si>
    <t>Rate Base (EOP)</t>
  </si>
  <si>
    <t>Dep Exp</t>
  </si>
  <si>
    <t>Rate Base (AMA)</t>
  </si>
  <si>
    <t>Program Detail of Provisional Pro Forma Rate Base and Depreciation Expense - Electric</t>
  </si>
  <si>
    <t>Program Detail of Provisional Pro Forma Rate Base and Depreciation Expense -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</si>
</sst>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37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left"/>
    </xf>
    <xf numFmtId="0" fontId="0" fillId="2" borderId="0" xfId="0" applyFill="1" applyAlignment="1">
      <alignment horizontal="left" indent="1"/>
    </xf>
    <xf numFmtId="164" fontId="0" fillId="2" borderId="0" xfId="0" applyNumberFormat="1" applyFont="1" applyFill="1"/>
    <xf numFmtId="165" fontId="0" fillId="2" borderId="0" xfId="0" applyNumberFormat="1" applyFont="1" applyFill="1"/>
    <xf numFmtId="0" fontId="1" fillId="2" borderId="0" xfId="0" applyFont="1" applyFill="1" applyAlignment="1">
      <alignment horizontal="left"/>
    </xf>
    <xf numFmtId="165" fontId="0" fillId="2" borderId="2" xfId="0" applyNumberFormat="1" applyFont="1" applyFill="1" applyBorder="1"/>
    <xf numFmtId="165" fontId="0" fillId="2" borderId="3" xfId="0" applyNumberFormat="1" applyFont="1" applyFill="1" applyBorder="1"/>
    <xf numFmtId="164" fontId="0" fillId="2" borderId="4" xfId="0" applyNumberFormat="1" applyFont="1" applyFill="1" applyBorder="1"/>
    <xf numFmtId="0" fontId="2" fillId="2" borderId="0" xfId="0" applyFont="1" applyFill="1" applyAlignment="1">
      <alignment horizontal="right"/>
    </xf>
    <xf numFmtId="37" fontId="2" fillId="2" borderId="0" xfId="0" applyNumberFormat="1" applyFont="1" applyFill="1" applyBorder="1"/>
    <xf numFmtId="0" fontId="1" fillId="3" borderId="1" xfId="0" applyFont="1" applyFill="1" applyBorder="1" applyAlignment="1">
      <alignment horizontal="centerContinuous"/>
    </xf>
    <xf numFmtId="0" fontId="1" fillId="3" borderId="0" xfId="0" applyFont="1" applyFill="1" applyAlignment="1">
      <alignment horizontal="center"/>
    </xf>
    <xf numFmtId="164" fontId="0" fillId="3" borderId="0" xfId="0" applyNumberFormat="1" applyFont="1" applyFill="1"/>
    <xf numFmtId="165" fontId="0" fillId="3" borderId="0" xfId="0" applyNumberFormat="1" applyFont="1" applyFill="1"/>
    <xf numFmtId="165" fontId="0" fillId="3" borderId="2" xfId="0" applyNumberFormat="1" applyFont="1" applyFill="1" applyBorder="1"/>
    <xf numFmtId="0" fontId="0" fillId="3" borderId="0" xfId="0" applyFill="1"/>
    <xf numFmtId="165" fontId="0" fillId="3" borderId="3" xfId="0" applyNumberFormat="1" applyFont="1" applyFill="1" applyBorder="1"/>
    <xf numFmtId="164" fontId="0" fillId="3" borderId="4" xfId="0" applyNumberFormat="1" applyFont="1" applyFill="1" applyBorder="1"/>
  </cellXfs>
  <cellStyles count="1">
    <cellStyle name="Normal" xfId="0" builtinId="0"/>
  </cellStyles>
  <dxfs count="8"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workbookViewId="0">
      <pane xSplit="1" ySplit="6" topLeftCell="B7" activePane="bottomRight" state="frozen"/>
      <selection activeCell="B50" sqref="B50"/>
      <selection pane="topRight" activeCell="B50" sqref="B50"/>
      <selection pane="bottomLeft" activeCell="B50" sqref="B50"/>
      <selection pane="bottomRight"/>
    </sheetView>
  </sheetViews>
  <sheetFormatPr defaultRowHeight="15" outlineLevelRow="1" outlineLevelCol="1" x14ac:dyDescent="0.25"/>
  <cols>
    <col min="1" max="1" width="45.7109375" style="3" customWidth="1"/>
    <col min="2" max="2" width="9.42578125" style="3" bestFit="1" customWidth="1"/>
    <col min="3" max="3" width="15.140625" style="3" bestFit="1" customWidth="1"/>
    <col min="4" max="4" width="11.5703125" style="3" bestFit="1" customWidth="1"/>
    <col min="5" max="5" width="16.28515625" style="3" bestFit="1" customWidth="1"/>
    <col min="6" max="6" width="12.5703125" style="3" bestFit="1" customWidth="1"/>
    <col min="7" max="7" width="16.28515625" style="3" bestFit="1" customWidth="1"/>
    <col min="8" max="8" width="12.5703125" style="3" bestFit="1" customWidth="1"/>
    <col min="9" max="9" width="16.28515625" style="3" bestFit="1" customWidth="1"/>
    <col min="10" max="10" width="12.5703125" style="3" bestFit="1" customWidth="1"/>
    <col min="11" max="11" width="16.28515625" style="3" bestFit="1" customWidth="1"/>
    <col min="12" max="12" width="13.7109375" style="3" bestFit="1" customWidth="1"/>
    <col min="13" max="13" width="9.140625" style="3" hidden="1" customWidth="1" outlineLevel="1"/>
    <col min="14" max="14" width="9.140625" style="3" collapsed="1"/>
    <col min="15" max="16384" width="9.140625" style="3"/>
  </cols>
  <sheetData>
    <row r="1" spans="1:13" x14ac:dyDescent="0.25">
      <c r="A1" s="1" t="s">
        <v>69</v>
      </c>
      <c r="B1" s="1"/>
      <c r="C1" s="2">
        <f>SUM(C46:C48)</f>
        <v>0</v>
      </c>
      <c r="D1" s="2"/>
      <c r="E1" s="2">
        <f t="shared" ref="E1:K1" si="0">SUM(E46:E48)</f>
        <v>0</v>
      </c>
      <c r="F1" s="2"/>
      <c r="G1" s="2">
        <f t="shared" si="0"/>
        <v>0</v>
      </c>
      <c r="H1" s="2"/>
      <c r="I1" s="2">
        <f t="shared" si="0"/>
        <v>0</v>
      </c>
      <c r="J1" s="2"/>
      <c r="K1" s="2">
        <f t="shared" si="0"/>
        <v>0</v>
      </c>
      <c r="L1" s="2"/>
    </row>
    <row r="2" spans="1:13" x14ac:dyDescent="0.25">
      <c r="A2" s="1" t="s">
        <v>76</v>
      </c>
      <c r="B2" s="1"/>
    </row>
    <row r="4" spans="1:13" hidden="1" outlineLevel="1" x14ac:dyDescent="0.25">
      <c r="A4" s="4" t="s">
        <v>0</v>
      </c>
      <c r="B4" s="4"/>
      <c r="C4" s="5">
        <v>4</v>
      </c>
      <c r="D4" s="5"/>
      <c r="E4" s="5">
        <v>5</v>
      </c>
      <c r="F4" s="5"/>
      <c r="G4" s="5">
        <v>6</v>
      </c>
      <c r="H4" s="5"/>
      <c r="I4" s="5">
        <v>7</v>
      </c>
      <c r="J4" s="5"/>
      <c r="K4" s="5">
        <v>8</v>
      </c>
      <c r="L4" s="5"/>
    </row>
    <row r="5" spans="1:13" outlineLevel="1" x14ac:dyDescent="0.25">
      <c r="A5" s="4"/>
      <c r="B5" s="4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1</v>
      </c>
      <c r="B6" s="7" t="s">
        <v>2</v>
      </c>
      <c r="C6" s="19">
        <v>2021</v>
      </c>
      <c r="D6" s="19"/>
      <c r="E6" s="8">
        <v>2022</v>
      </c>
      <c r="F6" s="8"/>
      <c r="G6" s="19">
        <v>2023</v>
      </c>
      <c r="H6" s="19"/>
      <c r="I6" s="8">
        <v>2024</v>
      </c>
      <c r="J6" s="8"/>
      <c r="K6" s="19">
        <v>2025</v>
      </c>
      <c r="L6" s="19"/>
    </row>
    <row r="7" spans="1:13" x14ac:dyDescent="0.25">
      <c r="A7" s="9" t="s">
        <v>3</v>
      </c>
      <c r="B7" s="9"/>
      <c r="C7" s="20" t="s">
        <v>73</v>
      </c>
      <c r="D7" s="20" t="s">
        <v>74</v>
      </c>
      <c r="E7" s="6" t="s">
        <v>73</v>
      </c>
      <c r="F7" s="6" t="s">
        <v>74</v>
      </c>
      <c r="G7" s="20" t="s">
        <v>75</v>
      </c>
      <c r="H7" s="20" t="s">
        <v>74</v>
      </c>
      <c r="I7" s="6" t="s">
        <v>75</v>
      </c>
      <c r="J7" s="6" t="s">
        <v>74</v>
      </c>
      <c r="K7" s="20" t="s">
        <v>75</v>
      </c>
      <c r="L7" s="20" t="s">
        <v>74</v>
      </c>
    </row>
    <row r="8" spans="1:13" x14ac:dyDescent="0.25">
      <c r="A8" s="10" t="s">
        <v>4</v>
      </c>
      <c r="B8" s="10" t="s">
        <v>5</v>
      </c>
      <c r="C8" s="21">
        <v>-734205.86516600009</v>
      </c>
      <c r="D8" s="21">
        <v>-16282.407376000003</v>
      </c>
      <c r="E8" s="11">
        <v>26366906.675026</v>
      </c>
      <c r="F8" s="11">
        <v>1477395.389926</v>
      </c>
      <c r="G8" s="21">
        <v>27732116.066587999</v>
      </c>
      <c r="H8" s="21">
        <v>2087357.720584</v>
      </c>
      <c r="I8" s="11">
        <v>118669988.001388</v>
      </c>
      <c r="J8" s="11">
        <v>6846403.4205839997</v>
      </c>
      <c r="K8" s="21">
        <v>108230740.465652</v>
      </c>
      <c r="L8" s="21">
        <v>6846403.4205839997</v>
      </c>
      <c r="M8" s="10" t="s">
        <v>6</v>
      </c>
    </row>
    <row r="9" spans="1:13" x14ac:dyDescent="0.25">
      <c r="A9" s="10" t="s">
        <v>7</v>
      </c>
      <c r="B9" s="10" t="s">
        <v>5</v>
      </c>
      <c r="C9" s="22">
        <v>2278787.23</v>
      </c>
      <c r="D9" s="22">
        <v>20285.21</v>
      </c>
      <c r="E9" s="12">
        <v>5192500.45</v>
      </c>
      <c r="F9" s="12">
        <v>120960.25</v>
      </c>
      <c r="G9" s="22">
        <v>24429144.139999997</v>
      </c>
      <c r="H9" s="22">
        <v>762208.4800000001</v>
      </c>
      <c r="I9" s="12">
        <v>73158877.580000013</v>
      </c>
      <c r="J9" s="12">
        <v>2274153.7100000004</v>
      </c>
      <c r="K9" s="22">
        <v>140925369.28999999</v>
      </c>
      <c r="L9" s="22">
        <v>4427055.7299999986</v>
      </c>
    </row>
    <row r="10" spans="1:13" x14ac:dyDescent="0.25">
      <c r="A10" s="10" t="s">
        <v>8</v>
      </c>
      <c r="B10" s="10" t="s">
        <v>9</v>
      </c>
      <c r="C10" s="22">
        <v>7259150.9500000002</v>
      </c>
      <c r="D10" s="22">
        <v>166038.92999999996</v>
      </c>
      <c r="E10" s="12">
        <v>9610472.2600000016</v>
      </c>
      <c r="F10" s="12">
        <v>711850.11</v>
      </c>
      <c r="G10" s="22">
        <v>11263209.229999999</v>
      </c>
      <c r="H10" s="22">
        <v>897507.29</v>
      </c>
      <c r="I10" s="12">
        <v>21681803.360000007</v>
      </c>
      <c r="J10" s="12">
        <v>1728868.6</v>
      </c>
      <c r="K10" s="22">
        <v>35900013.870000005</v>
      </c>
      <c r="L10" s="22">
        <v>2909142.15</v>
      </c>
    </row>
    <row r="11" spans="1:13" x14ac:dyDescent="0.25">
      <c r="A11" s="10" t="s">
        <v>10</v>
      </c>
      <c r="B11" s="10" t="s">
        <v>11</v>
      </c>
      <c r="C11" s="22">
        <v>17294</v>
      </c>
      <c r="D11" s="22">
        <v>351.64</v>
      </c>
      <c r="E11" s="12">
        <v>1090015.8199999998</v>
      </c>
      <c r="F11" s="12">
        <v>26771.33</v>
      </c>
      <c r="G11" s="22">
        <v>2956916.1500000004</v>
      </c>
      <c r="H11" s="22">
        <v>157339.5</v>
      </c>
      <c r="I11" s="12">
        <v>13100293.880000001</v>
      </c>
      <c r="J11" s="12">
        <v>702636.48</v>
      </c>
      <c r="K11" s="22">
        <v>42159801.060000002</v>
      </c>
      <c r="L11" s="22">
        <v>2290061.7000000002</v>
      </c>
    </row>
    <row r="12" spans="1:13" x14ac:dyDescent="0.25">
      <c r="A12" s="10" t="s">
        <v>12</v>
      </c>
      <c r="B12" s="10" t="s">
        <v>18</v>
      </c>
      <c r="C12" s="22">
        <v>0</v>
      </c>
      <c r="D12" s="22">
        <v>0</v>
      </c>
      <c r="E12" s="12">
        <v>0</v>
      </c>
      <c r="F12" s="12">
        <v>0</v>
      </c>
      <c r="G12" s="22">
        <v>289311.71703000006</v>
      </c>
      <c r="H12" s="22">
        <v>109343.62026000001</v>
      </c>
      <c r="I12" s="12">
        <v>11023765.640831999</v>
      </c>
      <c r="J12" s="12">
        <v>2624246.807112</v>
      </c>
      <c r="K12" s="22">
        <v>8229903.7851240002</v>
      </c>
      <c r="L12" s="22">
        <v>2624246.807112</v>
      </c>
    </row>
    <row r="13" spans="1:13" x14ac:dyDescent="0.25">
      <c r="A13" s="10" t="s">
        <v>72</v>
      </c>
      <c r="B13" s="10" t="s">
        <v>5</v>
      </c>
      <c r="C13" s="22">
        <v>0</v>
      </c>
      <c r="D13" s="22">
        <v>0</v>
      </c>
      <c r="E13" s="12">
        <v>0</v>
      </c>
      <c r="F13" s="12">
        <v>0</v>
      </c>
      <c r="G13" s="22">
        <v>6953008.4300000006</v>
      </c>
      <c r="H13" s="22">
        <v>259672.98</v>
      </c>
      <c r="I13" s="12">
        <v>21644477.169999998</v>
      </c>
      <c r="J13" s="12">
        <v>822298.25999999989</v>
      </c>
      <c r="K13" s="22">
        <v>40304526.799999997</v>
      </c>
      <c r="L13" s="22">
        <v>1558038.9000000001</v>
      </c>
    </row>
    <row r="14" spans="1:13" x14ac:dyDescent="0.25">
      <c r="A14" s="10" t="s">
        <v>14</v>
      </c>
      <c r="B14" s="10" t="s">
        <v>5</v>
      </c>
      <c r="C14" s="22">
        <v>31344038.489999995</v>
      </c>
      <c r="D14" s="22">
        <v>249644.88999999996</v>
      </c>
      <c r="E14" s="12">
        <v>86886665.429999992</v>
      </c>
      <c r="F14" s="12">
        <v>1917213.2800000003</v>
      </c>
      <c r="G14" s="22">
        <v>114087416.38999999</v>
      </c>
      <c r="H14" s="22">
        <v>3861878.2399999993</v>
      </c>
      <c r="I14" s="12">
        <v>166137313.80999997</v>
      </c>
      <c r="J14" s="12">
        <v>5743225.2800000003</v>
      </c>
      <c r="K14" s="22">
        <v>215428952.59999996</v>
      </c>
      <c r="L14" s="22">
        <v>7599750.2699999837</v>
      </c>
    </row>
    <row r="15" spans="1:13" x14ac:dyDescent="0.25">
      <c r="A15" s="10" t="s">
        <v>15</v>
      </c>
      <c r="B15" s="10" t="s">
        <v>5</v>
      </c>
      <c r="C15" s="22">
        <v>0</v>
      </c>
      <c r="D15" s="22">
        <v>0</v>
      </c>
      <c r="E15" s="12">
        <v>2847735.78</v>
      </c>
      <c r="F15" s="12">
        <v>225688.98</v>
      </c>
      <c r="G15" s="22">
        <v>5870340.1900000004</v>
      </c>
      <c r="H15" s="22">
        <v>968107.02</v>
      </c>
      <c r="I15" s="12">
        <v>13073417.880000001</v>
      </c>
      <c r="J15" s="12">
        <v>2295023.04</v>
      </c>
      <c r="K15" s="22">
        <v>21465918.07</v>
      </c>
      <c r="L15" s="22">
        <v>4055217.9</v>
      </c>
    </row>
    <row r="16" spans="1:13" x14ac:dyDescent="0.25">
      <c r="A16" s="10" t="s">
        <v>16</v>
      </c>
      <c r="B16" s="10" t="s">
        <v>5</v>
      </c>
      <c r="C16" s="22">
        <v>46434013.82</v>
      </c>
      <c r="D16" s="22">
        <v>371179.81999999995</v>
      </c>
      <c r="E16" s="12">
        <v>182987620.34999993</v>
      </c>
      <c r="F16" s="12">
        <v>3835509.23</v>
      </c>
      <c r="G16" s="22">
        <v>274271097.56</v>
      </c>
      <c r="H16" s="22">
        <v>10717946.049999999</v>
      </c>
      <c r="I16" s="12">
        <v>476674563.13999999</v>
      </c>
      <c r="J16" s="12">
        <v>20232964.729999974</v>
      </c>
      <c r="K16" s="22">
        <v>682974784.16999984</v>
      </c>
      <c r="L16" s="22">
        <v>28179523.619999938</v>
      </c>
    </row>
    <row r="17" spans="1:13" x14ac:dyDescent="0.25">
      <c r="A17" s="10" t="s">
        <v>17</v>
      </c>
      <c r="B17" s="10" t="s">
        <v>18</v>
      </c>
      <c r="C17" s="22">
        <v>25893977.230000004</v>
      </c>
      <c r="D17" s="22">
        <v>688173.61</v>
      </c>
      <c r="E17" s="12">
        <v>21882995.110000003</v>
      </c>
      <c r="F17" s="12">
        <v>2691935.52</v>
      </c>
      <c r="G17" s="22">
        <v>19925987</v>
      </c>
      <c r="H17" s="22">
        <v>2691935.52</v>
      </c>
      <c r="I17" s="12">
        <v>16139024.310000002</v>
      </c>
      <c r="J17" s="12">
        <v>2691935.52</v>
      </c>
      <c r="K17" s="22">
        <v>13258651.960000003</v>
      </c>
      <c r="L17" s="22">
        <v>2691935.52</v>
      </c>
    </row>
    <row r="18" spans="1:13" x14ac:dyDescent="0.25">
      <c r="A18" s="10" t="s">
        <v>19</v>
      </c>
      <c r="B18" s="10" t="s">
        <v>18</v>
      </c>
      <c r="C18" s="22">
        <v>10329594.906455999</v>
      </c>
      <c r="D18" s="22">
        <v>202904.91016999999</v>
      </c>
      <c r="E18" s="12">
        <v>24756480.001224004</v>
      </c>
      <c r="F18" s="12">
        <v>3994438.8490079995</v>
      </c>
      <c r="G18" s="22">
        <v>30838822.255282</v>
      </c>
      <c r="H18" s="22">
        <v>7899944.6710399985</v>
      </c>
      <c r="I18" s="12">
        <v>41115336.843394004</v>
      </c>
      <c r="J18" s="12">
        <v>12192291.457594002</v>
      </c>
      <c r="K18" s="22">
        <v>48537971.504870012</v>
      </c>
      <c r="L18" s="22">
        <v>16623026.445117999</v>
      </c>
      <c r="M18" s="10" t="s">
        <v>20</v>
      </c>
    </row>
    <row r="19" spans="1:13" x14ac:dyDescent="0.25">
      <c r="A19" s="10" t="s">
        <v>21</v>
      </c>
      <c r="B19" s="10" t="s">
        <v>22</v>
      </c>
      <c r="C19" s="22">
        <v>11624514.800000003</v>
      </c>
      <c r="D19" s="22">
        <v>30265.1</v>
      </c>
      <c r="E19" s="12">
        <v>29214657.819999997</v>
      </c>
      <c r="F19" s="12">
        <v>609911.18000000017</v>
      </c>
      <c r="G19" s="22">
        <v>33101760.949999996</v>
      </c>
      <c r="H19" s="22">
        <v>1044706.56</v>
      </c>
      <c r="I19" s="12">
        <v>49051157.699999996</v>
      </c>
      <c r="J19" s="12">
        <v>1360279.4600000009</v>
      </c>
      <c r="K19" s="22">
        <v>58225798.149999999</v>
      </c>
      <c r="L19" s="22">
        <v>1704103.9100000011</v>
      </c>
    </row>
    <row r="20" spans="1:13" x14ac:dyDescent="0.25">
      <c r="A20" s="10" t="s">
        <v>24</v>
      </c>
      <c r="B20" s="10" t="s">
        <v>5</v>
      </c>
      <c r="C20" s="22">
        <v>0</v>
      </c>
      <c r="D20" s="22">
        <v>0</v>
      </c>
      <c r="E20" s="12">
        <v>938475.72</v>
      </c>
      <c r="F20" s="12">
        <v>16663.02</v>
      </c>
      <c r="G20" s="22">
        <v>2995583.5900000003</v>
      </c>
      <c r="H20" s="22">
        <v>109206.72</v>
      </c>
      <c r="I20" s="12">
        <v>9277677.8699999992</v>
      </c>
      <c r="J20" s="12">
        <v>342571.02</v>
      </c>
      <c r="K20" s="22">
        <v>17501335.41</v>
      </c>
      <c r="L20" s="22">
        <v>658983.66</v>
      </c>
    </row>
    <row r="21" spans="1:13" x14ac:dyDescent="0.25">
      <c r="A21" s="10" t="s">
        <v>25</v>
      </c>
      <c r="B21" s="10" t="s">
        <v>11</v>
      </c>
      <c r="C21" s="22">
        <v>0</v>
      </c>
      <c r="D21" s="22">
        <v>0</v>
      </c>
      <c r="E21" s="12">
        <v>0</v>
      </c>
      <c r="F21" s="12">
        <v>0</v>
      </c>
      <c r="G21" s="22">
        <v>4734679.1900000004</v>
      </c>
      <c r="H21" s="22">
        <v>737400.96</v>
      </c>
      <c r="I21" s="12">
        <v>14886572.870000001</v>
      </c>
      <c r="J21" s="12">
        <v>2493848.16</v>
      </c>
      <c r="K21" s="22">
        <v>24527981.09</v>
      </c>
      <c r="L21" s="22">
        <v>4507102.8600000003</v>
      </c>
    </row>
    <row r="22" spans="1:13" x14ac:dyDescent="0.25">
      <c r="A22" s="10" t="s">
        <v>26</v>
      </c>
      <c r="B22" s="10" t="s">
        <v>5</v>
      </c>
      <c r="C22" s="22">
        <v>0</v>
      </c>
      <c r="D22" s="22">
        <v>0</v>
      </c>
      <c r="E22" s="12">
        <v>0</v>
      </c>
      <c r="F22" s="12">
        <v>0</v>
      </c>
      <c r="G22" s="22">
        <v>6967134.6999999993</v>
      </c>
      <c r="H22" s="22">
        <v>194733.41999999998</v>
      </c>
      <c r="I22" s="12">
        <v>25234191.73</v>
      </c>
      <c r="J22" s="12">
        <v>714022.56</v>
      </c>
      <c r="K22" s="22">
        <v>47422654.950000003</v>
      </c>
      <c r="L22" s="22">
        <v>1363134.24</v>
      </c>
    </row>
    <row r="23" spans="1:13" x14ac:dyDescent="0.25">
      <c r="A23" s="13" t="s">
        <v>27</v>
      </c>
      <c r="B23" s="13"/>
      <c r="C23" s="23">
        <f t="shared" ref="C23:L23" si="1">SUM(C8:C22)</f>
        <v>134447165.56129</v>
      </c>
      <c r="D23" s="23">
        <f t="shared" si="1"/>
        <v>1712561.702794</v>
      </c>
      <c r="E23" s="14">
        <f t="shared" si="1"/>
        <v>391774525.41624993</v>
      </c>
      <c r="F23" s="14">
        <f t="shared" si="1"/>
        <v>15628337.138933999</v>
      </c>
      <c r="G23" s="23">
        <f t="shared" si="1"/>
        <v>566416527.55890012</v>
      </c>
      <c r="H23" s="23">
        <f t="shared" si="1"/>
        <v>32499288.751883999</v>
      </c>
      <c r="I23" s="14">
        <f t="shared" si="1"/>
        <v>1070868461.785614</v>
      </c>
      <c r="J23" s="14">
        <f t="shared" si="1"/>
        <v>63064768.505289987</v>
      </c>
      <c r="K23" s="23">
        <f t="shared" si="1"/>
        <v>1505094403.1756461</v>
      </c>
      <c r="L23" s="23">
        <f t="shared" si="1"/>
        <v>88037727.132813916</v>
      </c>
    </row>
    <row r="24" spans="1:13" x14ac:dyDescent="0.25">
      <c r="A24" s="1" t="s">
        <v>28</v>
      </c>
      <c r="B24" s="1"/>
      <c r="C24" s="24"/>
      <c r="D24" s="24"/>
      <c r="G24" s="24"/>
      <c r="H24" s="24"/>
      <c r="K24" s="24"/>
      <c r="L24" s="24"/>
    </row>
    <row r="25" spans="1:13" x14ac:dyDescent="0.25">
      <c r="A25" s="10" t="s">
        <v>29</v>
      </c>
      <c r="B25" s="10" t="s">
        <v>5</v>
      </c>
      <c r="C25" s="22">
        <v>-6772186.6300000018</v>
      </c>
      <c r="D25" s="22">
        <v>-47501.520000000004</v>
      </c>
      <c r="E25" s="12">
        <v>-23524187.470000003</v>
      </c>
      <c r="F25" s="12">
        <v>-497571.18</v>
      </c>
      <c r="G25" s="22">
        <v>-26167355.199999999</v>
      </c>
      <c r="H25" s="22">
        <v>-919635.23999999987</v>
      </c>
      <c r="I25" s="12">
        <v>-31291616.950000007</v>
      </c>
      <c r="J25" s="12">
        <v>-1133506.92</v>
      </c>
      <c r="K25" s="22">
        <v>-36268542.550000004</v>
      </c>
      <c r="L25" s="22">
        <v>-1350412.0200000012</v>
      </c>
    </row>
    <row r="26" spans="1:13" x14ac:dyDescent="0.25">
      <c r="A26" s="10" t="s">
        <v>30</v>
      </c>
      <c r="B26" s="10" t="s">
        <v>5</v>
      </c>
      <c r="C26" s="22">
        <v>24325428.030000001</v>
      </c>
      <c r="D26" s="22">
        <v>166296.64000000001</v>
      </c>
      <c r="E26" s="12">
        <v>30990512.199999996</v>
      </c>
      <c r="F26" s="12">
        <v>975182.48</v>
      </c>
      <c r="G26" s="22">
        <v>32417579.999999996</v>
      </c>
      <c r="H26" s="22">
        <v>1170824.6599999999</v>
      </c>
      <c r="I26" s="12">
        <v>36048567.560000002</v>
      </c>
      <c r="J26" s="12">
        <v>1343168.4100000001</v>
      </c>
      <c r="K26" s="22">
        <v>41491067.270000003</v>
      </c>
      <c r="L26" s="22">
        <v>1582940.4700000011</v>
      </c>
    </row>
    <row r="27" spans="1:13" x14ac:dyDescent="0.25">
      <c r="A27" s="10" t="s">
        <v>31</v>
      </c>
      <c r="B27" s="10" t="s">
        <v>5</v>
      </c>
      <c r="C27" s="22">
        <v>17565739.400000002</v>
      </c>
      <c r="D27" s="22">
        <v>148767.26999999999</v>
      </c>
      <c r="E27" s="12">
        <v>29974273.030000001</v>
      </c>
      <c r="F27" s="12">
        <v>792675.58</v>
      </c>
      <c r="G27" s="22">
        <v>34337033.829999998</v>
      </c>
      <c r="H27" s="22">
        <v>1177431.99</v>
      </c>
      <c r="I27" s="12">
        <v>42628722.100000009</v>
      </c>
      <c r="J27" s="12">
        <v>1532469.5100000005</v>
      </c>
      <c r="K27" s="22">
        <v>51559524.430000007</v>
      </c>
      <c r="L27" s="22">
        <v>1917491.579999997</v>
      </c>
    </row>
    <row r="28" spans="1:13" x14ac:dyDescent="0.25">
      <c r="A28" s="1" t="s">
        <v>32</v>
      </c>
      <c r="B28" s="1"/>
      <c r="C28" s="23">
        <f>SUM(C25:C27)</f>
        <v>35118980.799999997</v>
      </c>
      <c r="D28" s="23">
        <f>SUM(D25:D27)</f>
        <v>267562.39</v>
      </c>
      <c r="E28" s="14">
        <f t="shared" ref="E28:K28" si="2">SUM(E25:E27)</f>
        <v>37440597.75999999</v>
      </c>
      <c r="F28" s="14">
        <f>SUM(F25:F27)</f>
        <v>1270286.8799999999</v>
      </c>
      <c r="G28" s="23">
        <f t="shared" si="2"/>
        <v>40587258.629999995</v>
      </c>
      <c r="H28" s="23">
        <f>SUM(H25:H27)</f>
        <v>1428621.4100000001</v>
      </c>
      <c r="I28" s="14">
        <f t="shared" si="2"/>
        <v>47385672.710000008</v>
      </c>
      <c r="J28" s="14">
        <f>SUM(J25:J27)</f>
        <v>1742131.0000000007</v>
      </c>
      <c r="K28" s="23">
        <f t="shared" si="2"/>
        <v>56782049.150000006</v>
      </c>
      <c r="L28" s="23">
        <f>SUM(L25:L27)</f>
        <v>2150020.029999997</v>
      </c>
    </row>
    <row r="29" spans="1:13" x14ac:dyDescent="0.25">
      <c r="A29" s="1" t="s">
        <v>33</v>
      </c>
      <c r="B29" s="1"/>
      <c r="C29" s="25"/>
      <c r="D29" s="25"/>
      <c r="E29" s="15"/>
      <c r="F29" s="15"/>
      <c r="G29" s="25"/>
      <c r="H29" s="25"/>
      <c r="I29" s="15"/>
      <c r="J29" s="15"/>
      <c r="K29" s="25"/>
      <c r="L29" s="25"/>
    </row>
    <row r="30" spans="1:13" x14ac:dyDescent="0.25">
      <c r="A30" s="10" t="s">
        <v>34</v>
      </c>
      <c r="B30" s="10" t="s">
        <v>22</v>
      </c>
      <c r="C30" s="22">
        <v>0</v>
      </c>
      <c r="D30" s="22">
        <v>0</v>
      </c>
      <c r="E30" s="12">
        <v>7877398.2299999986</v>
      </c>
      <c r="F30" s="12">
        <v>8308.9</v>
      </c>
      <c r="G30" s="22">
        <v>14821641.9</v>
      </c>
      <c r="H30" s="22">
        <v>549581.3600000001</v>
      </c>
      <c r="I30" s="12">
        <v>26301990.299999997</v>
      </c>
      <c r="J30" s="12">
        <v>978189.3</v>
      </c>
      <c r="K30" s="22">
        <v>32754134.219999999</v>
      </c>
      <c r="L30" s="22">
        <v>1170899.3999999999</v>
      </c>
    </row>
    <row r="31" spans="1:13" x14ac:dyDescent="0.25">
      <c r="A31" s="10" t="s">
        <v>35</v>
      </c>
      <c r="B31" s="10" t="s">
        <v>13</v>
      </c>
      <c r="C31" s="22">
        <v>0</v>
      </c>
      <c r="D31" s="22">
        <v>0</v>
      </c>
      <c r="E31" s="12">
        <v>0</v>
      </c>
      <c r="F31" s="12">
        <v>0</v>
      </c>
      <c r="G31" s="22">
        <v>0</v>
      </c>
      <c r="H31" s="22">
        <v>0</v>
      </c>
      <c r="I31" s="12">
        <v>427686.59602200001</v>
      </c>
      <c r="J31" s="12">
        <v>0</v>
      </c>
      <c r="K31" s="22">
        <v>10264478.218806</v>
      </c>
      <c r="L31" s="22">
        <v>0</v>
      </c>
    </row>
    <row r="32" spans="1:13" x14ac:dyDescent="0.25">
      <c r="A32" s="10" t="s">
        <v>36</v>
      </c>
      <c r="B32" s="10" t="s">
        <v>37</v>
      </c>
      <c r="C32" s="22">
        <v>0</v>
      </c>
      <c r="D32" s="22">
        <v>0</v>
      </c>
      <c r="E32" s="12">
        <v>39803105.660000004</v>
      </c>
      <c r="F32" s="12">
        <v>38737.93</v>
      </c>
      <c r="G32" s="22">
        <v>39230942.760000005</v>
      </c>
      <c r="H32" s="22">
        <v>782265.60000000009</v>
      </c>
      <c r="I32" s="12">
        <v>111231208.17000002</v>
      </c>
      <c r="J32" s="12">
        <v>2493807.5100000002</v>
      </c>
      <c r="K32" s="22">
        <v>284659717.83999997</v>
      </c>
      <c r="L32" s="22">
        <v>6665814.4200000009</v>
      </c>
    </row>
    <row r="33" spans="1:12" x14ac:dyDescent="0.25">
      <c r="A33" s="10" t="s">
        <v>71</v>
      </c>
      <c r="B33" s="10" t="s">
        <v>38</v>
      </c>
      <c r="C33" s="22">
        <v>-38433.24</v>
      </c>
      <c r="D33" s="22">
        <v>-44.87</v>
      </c>
      <c r="E33" s="12">
        <v>-35375.889999999992</v>
      </c>
      <c r="F33" s="12">
        <v>-1075.21</v>
      </c>
      <c r="G33" s="22">
        <v>-34159.659999999996</v>
      </c>
      <c r="H33" s="22">
        <v>-2115.0700000000002</v>
      </c>
      <c r="I33" s="12">
        <v>220836.8</v>
      </c>
      <c r="J33" s="12">
        <v>14108.15</v>
      </c>
      <c r="K33" s="22">
        <v>7518451.5300000003</v>
      </c>
      <c r="L33" s="22">
        <v>450004</v>
      </c>
    </row>
    <row r="34" spans="1:12" x14ac:dyDescent="0.25">
      <c r="A34" s="10" t="s">
        <v>39</v>
      </c>
      <c r="B34" s="10" t="s">
        <v>38</v>
      </c>
      <c r="C34" s="22">
        <v>23141751.57</v>
      </c>
      <c r="D34" s="22">
        <v>83652.98</v>
      </c>
      <c r="E34" s="12">
        <v>11922186.569999998</v>
      </c>
      <c r="F34" s="12">
        <v>1597195.08</v>
      </c>
      <c r="G34" s="22">
        <v>11446137.6</v>
      </c>
      <c r="H34" s="22">
        <v>917765.76</v>
      </c>
      <c r="I34" s="12">
        <v>10501861.159999998</v>
      </c>
      <c r="J34" s="12">
        <v>917765.76</v>
      </c>
      <c r="K34" s="22">
        <v>9579394.7100000009</v>
      </c>
      <c r="L34" s="22">
        <v>917765.76</v>
      </c>
    </row>
    <row r="35" spans="1:12" x14ac:dyDescent="0.25">
      <c r="A35" s="10" t="s">
        <v>40</v>
      </c>
      <c r="B35" s="10" t="s">
        <v>41</v>
      </c>
      <c r="C35" s="22">
        <v>0</v>
      </c>
      <c r="D35" s="22">
        <v>0</v>
      </c>
      <c r="E35" s="12">
        <v>0</v>
      </c>
      <c r="F35" s="12">
        <v>0</v>
      </c>
      <c r="G35" s="22">
        <v>0</v>
      </c>
      <c r="H35" s="22">
        <v>0</v>
      </c>
      <c r="I35" s="12">
        <v>0</v>
      </c>
      <c r="J35" s="12">
        <v>0</v>
      </c>
      <c r="K35" s="22">
        <v>16581358.08</v>
      </c>
      <c r="L35" s="22">
        <v>298247.65999999997</v>
      </c>
    </row>
    <row r="36" spans="1:12" x14ac:dyDescent="0.25">
      <c r="A36" s="10" t="s">
        <v>42</v>
      </c>
      <c r="B36" s="10" t="s">
        <v>38</v>
      </c>
      <c r="C36" s="22">
        <v>0</v>
      </c>
      <c r="D36" s="22">
        <v>0</v>
      </c>
      <c r="E36" s="12">
        <v>14147916.66</v>
      </c>
      <c r="F36" s="12">
        <v>664313.1</v>
      </c>
      <c r="G36" s="22">
        <v>11301620.039999999</v>
      </c>
      <c r="H36" s="22">
        <v>1492167.54</v>
      </c>
      <c r="I36" s="12">
        <v>7937435.7499999991</v>
      </c>
      <c r="J36" s="12">
        <v>1246443.8400000001</v>
      </c>
      <c r="K36" s="22">
        <v>6778624.5099999988</v>
      </c>
      <c r="L36" s="22">
        <v>1246443.8400000001</v>
      </c>
    </row>
    <row r="37" spans="1:12" x14ac:dyDescent="0.25">
      <c r="A37" s="10" t="s">
        <v>43</v>
      </c>
      <c r="B37" s="10" t="s">
        <v>11</v>
      </c>
      <c r="C37" s="22">
        <v>0</v>
      </c>
      <c r="D37" s="22">
        <v>0</v>
      </c>
      <c r="E37" s="12">
        <v>0</v>
      </c>
      <c r="F37" s="12">
        <v>0</v>
      </c>
      <c r="G37" s="22">
        <v>6153880.2199999997</v>
      </c>
      <c r="H37" s="22">
        <v>342550.08</v>
      </c>
      <c r="I37" s="12">
        <v>18935732.629999999</v>
      </c>
      <c r="J37" s="12">
        <v>1098771.18</v>
      </c>
      <c r="K37" s="22">
        <v>30992537.16</v>
      </c>
      <c r="L37" s="22">
        <v>1893833.28</v>
      </c>
    </row>
    <row r="38" spans="1:12" x14ac:dyDescent="0.25">
      <c r="A38" s="10" t="s">
        <v>44</v>
      </c>
      <c r="B38" s="10" t="s">
        <v>22</v>
      </c>
      <c r="C38" s="22">
        <v>0</v>
      </c>
      <c r="D38" s="22">
        <v>0</v>
      </c>
      <c r="E38" s="12">
        <v>22726955.199999999</v>
      </c>
      <c r="F38" s="12">
        <v>27300.53</v>
      </c>
      <c r="G38" s="22">
        <v>26718767.880000003</v>
      </c>
      <c r="H38" s="22">
        <v>722230.56</v>
      </c>
      <c r="I38" s="12">
        <v>30036920.299999997</v>
      </c>
      <c r="J38" s="12">
        <v>840975.84000000008</v>
      </c>
      <c r="K38" s="22">
        <v>28806211.309999999</v>
      </c>
      <c r="L38" s="22">
        <v>840975.84000000008</v>
      </c>
    </row>
    <row r="39" spans="1:12" x14ac:dyDescent="0.25">
      <c r="A39" s="10" t="s">
        <v>45</v>
      </c>
      <c r="B39" s="10" t="s">
        <v>18</v>
      </c>
      <c r="C39" s="22">
        <v>0</v>
      </c>
      <c r="D39" s="22">
        <v>0</v>
      </c>
      <c r="E39" s="12">
        <v>0</v>
      </c>
      <c r="F39" s="12">
        <v>0</v>
      </c>
      <c r="G39" s="22">
        <v>0</v>
      </c>
      <c r="H39" s="22">
        <v>0</v>
      </c>
      <c r="I39" s="12">
        <v>3110126.0465940004</v>
      </c>
      <c r="J39" s="12">
        <v>330715.27818000002</v>
      </c>
      <c r="K39" s="22">
        <v>8750626.0239300001</v>
      </c>
      <c r="L39" s="22">
        <v>992145.91366799991</v>
      </c>
    </row>
    <row r="40" spans="1:12" x14ac:dyDescent="0.25">
      <c r="A40" s="10" t="s">
        <v>46</v>
      </c>
      <c r="B40" s="10" t="s">
        <v>22</v>
      </c>
      <c r="C40" s="22">
        <v>0</v>
      </c>
      <c r="D40" s="22">
        <v>0</v>
      </c>
      <c r="E40" s="12">
        <v>15772595.33</v>
      </c>
      <c r="F40" s="12">
        <v>16285.32</v>
      </c>
      <c r="G40" s="22">
        <v>20466224.73</v>
      </c>
      <c r="H40" s="22">
        <v>528091.31999999995</v>
      </c>
      <c r="I40" s="12">
        <v>24612961.690000001</v>
      </c>
      <c r="J40" s="12">
        <v>655763.16</v>
      </c>
      <c r="K40" s="22">
        <v>23627748.190000001</v>
      </c>
      <c r="L40" s="22">
        <v>655763.16</v>
      </c>
    </row>
    <row r="41" spans="1:12" x14ac:dyDescent="0.25">
      <c r="A41" s="10" t="s">
        <v>47</v>
      </c>
      <c r="B41" s="10" t="s">
        <v>18</v>
      </c>
      <c r="C41" s="22">
        <v>70.964628000000005</v>
      </c>
      <c r="D41" s="22">
        <v>6.600594000000001</v>
      </c>
      <c r="E41" s="12">
        <v>50.233091999999992</v>
      </c>
      <c r="F41" s="12">
        <v>19.782</v>
      </c>
      <c r="G41" s="22">
        <v>40.104707999999995</v>
      </c>
      <c r="H41" s="22">
        <v>19.782</v>
      </c>
      <c r="I41" s="12">
        <v>207328.74582000001</v>
      </c>
      <c r="J41" s="12">
        <v>62495.294399999992</v>
      </c>
      <c r="K41" s="22">
        <v>5635945.3828440001</v>
      </c>
      <c r="L41" s="22">
        <v>1684544.0436719998</v>
      </c>
    </row>
    <row r="42" spans="1:12" x14ac:dyDescent="0.25">
      <c r="A42" s="1" t="s">
        <v>48</v>
      </c>
      <c r="B42" s="1"/>
      <c r="C42" s="23">
        <f t="shared" ref="C42:L42" si="3">SUM(C30:C41)</f>
        <v>23103389.294628002</v>
      </c>
      <c r="D42" s="23">
        <f t="shared" si="3"/>
        <v>83614.710594000004</v>
      </c>
      <c r="E42" s="14">
        <f t="shared" si="3"/>
        <v>112214831.993092</v>
      </c>
      <c r="F42" s="14">
        <f t="shared" si="3"/>
        <v>2351085.432</v>
      </c>
      <c r="G42" s="23">
        <f t="shared" si="3"/>
        <v>130105095.57470801</v>
      </c>
      <c r="H42" s="23">
        <f t="shared" si="3"/>
        <v>5332556.932</v>
      </c>
      <c r="I42" s="14">
        <f t="shared" si="3"/>
        <v>233524088.188436</v>
      </c>
      <c r="J42" s="14">
        <f t="shared" si="3"/>
        <v>8639035.3125799987</v>
      </c>
      <c r="K42" s="23">
        <f t="shared" si="3"/>
        <v>465949227.17557991</v>
      </c>
      <c r="L42" s="23">
        <f t="shared" si="3"/>
        <v>16816437.317339998</v>
      </c>
    </row>
    <row r="43" spans="1:12" ht="15.75" thickBot="1" x14ac:dyDescent="0.3">
      <c r="A43" s="13" t="s">
        <v>49</v>
      </c>
      <c r="B43" s="13"/>
      <c r="C43" s="26">
        <f t="shared" ref="C43:L43" si="4">C23+C28+C42</f>
        <v>192669535.65591797</v>
      </c>
      <c r="D43" s="26">
        <f t="shared" si="4"/>
        <v>2063738.8033880002</v>
      </c>
      <c r="E43" s="16">
        <f t="shared" si="4"/>
        <v>541429955.16934192</v>
      </c>
      <c r="F43" s="16">
        <f t="shared" si="4"/>
        <v>19249709.450934</v>
      </c>
      <c r="G43" s="26">
        <f t="shared" si="4"/>
        <v>737108881.7636081</v>
      </c>
      <c r="H43" s="26">
        <f t="shared" si="4"/>
        <v>39260467.093883991</v>
      </c>
      <c r="I43" s="16">
        <f t="shared" si="4"/>
        <v>1351778222.6840501</v>
      </c>
      <c r="J43" s="16">
        <f t="shared" si="4"/>
        <v>73445934.817869991</v>
      </c>
      <c r="K43" s="26">
        <f t="shared" si="4"/>
        <v>2027825679.5012259</v>
      </c>
      <c r="L43" s="26">
        <f t="shared" si="4"/>
        <v>107004184.48015392</v>
      </c>
    </row>
    <row r="44" spans="1:12" ht="15.75" thickTop="1" x14ac:dyDescent="0.25">
      <c r="C44" s="24"/>
      <c r="D44" s="24"/>
    </row>
    <row r="46" spans="1:12" hidden="1" outlineLevel="1" x14ac:dyDescent="0.25">
      <c r="B46" s="17" t="s">
        <v>50</v>
      </c>
      <c r="C46" s="18">
        <v>0</v>
      </c>
      <c r="D46" s="18"/>
      <c r="E46" s="18">
        <v>0</v>
      </c>
      <c r="F46" s="18"/>
      <c r="G46" s="18">
        <v>0</v>
      </c>
      <c r="H46" s="18"/>
      <c r="I46" s="18">
        <v>0</v>
      </c>
      <c r="J46" s="18"/>
      <c r="K46" s="18">
        <v>0</v>
      </c>
      <c r="L46" s="18"/>
    </row>
    <row r="47" spans="1:12" hidden="1" outlineLevel="1" x14ac:dyDescent="0.25">
      <c r="B47" s="17" t="s">
        <v>51</v>
      </c>
      <c r="C47" s="18">
        <v>0</v>
      </c>
      <c r="D47" s="18"/>
      <c r="E47" s="18">
        <v>0</v>
      </c>
      <c r="F47" s="18"/>
      <c r="G47" s="18">
        <v>0</v>
      </c>
      <c r="H47" s="18"/>
      <c r="I47" s="18">
        <v>0</v>
      </c>
      <c r="J47" s="18"/>
      <c r="K47" s="18">
        <v>0</v>
      </c>
      <c r="L47" s="18"/>
    </row>
    <row r="48" spans="1:12" hidden="1" outlineLevel="1" x14ac:dyDescent="0.25">
      <c r="B48" s="17" t="s">
        <v>52</v>
      </c>
      <c r="C48" s="18">
        <v>0</v>
      </c>
      <c r="D48" s="18"/>
      <c r="E48" s="18">
        <v>0</v>
      </c>
      <c r="F48" s="18"/>
      <c r="G48" s="18">
        <v>0</v>
      </c>
      <c r="H48" s="18"/>
      <c r="I48" s="18">
        <v>0</v>
      </c>
      <c r="J48" s="18"/>
      <c r="K48" s="18">
        <v>0</v>
      </c>
      <c r="L48" s="18"/>
    </row>
    <row r="49" collapsed="1" x14ac:dyDescent="0.25"/>
  </sheetData>
  <conditionalFormatting sqref="I1:L1">
    <cfRule type="cellIs" dxfId="7" priority="3" operator="notEqual">
      <formula>0</formula>
    </cfRule>
    <cfRule type="cellIs" dxfId="6" priority="4" operator="equal">
      <formula>0</formula>
    </cfRule>
  </conditionalFormatting>
  <conditionalFormatting sqref="C1:H1">
    <cfRule type="cellIs" dxfId="5" priority="1" operator="notEqual">
      <formula>0</formula>
    </cfRule>
    <cfRule type="cellIs" dxfId="4" priority="2" operator="equal">
      <formula>0</formula>
    </cfRule>
  </conditionalFormatting>
  <printOptions horizontalCentered="1"/>
  <pageMargins left="0.2" right="0.2" top="0.75" bottom="0.25" header="0.3" footer="0.3"/>
  <pageSetup scale="65" orientation="landscape" horizontalDpi="4294967293" verticalDpi="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pane xSplit="1" ySplit="6" topLeftCell="B7" activePane="bottomRight" state="frozen"/>
      <selection activeCell="B50" sqref="B50"/>
      <selection pane="topRight" activeCell="B50" sqref="B50"/>
      <selection pane="bottomLeft" activeCell="B50" sqref="B50"/>
      <selection pane="bottomRight" activeCell="A2" sqref="A2"/>
    </sheetView>
  </sheetViews>
  <sheetFormatPr defaultRowHeight="15" outlineLevelRow="1" outlineLevelCol="1" x14ac:dyDescent="0.25"/>
  <cols>
    <col min="1" max="1" width="41.5703125" style="3" customWidth="1"/>
    <col min="2" max="2" width="9.140625" style="3" bestFit="1" customWidth="1"/>
    <col min="3" max="3" width="15.28515625" style="3" bestFit="1" customWidth="1"/>
    <col min="4" max="4" width="15.28515625" style="3" customWidth="1"/>
    <col min="5" max="5" width="15.28515625" style="3" bestFit="1" customWidth="1"/>
    <col min="6" max="6" width="15.28515625" style="3" customWidth="1"/>
    <col min="7" max="7" width="15.28515625" style="3" bestFit="1" customWidth="1"/>
    <col min="8" max="8" width="15.28515625" style="3" customWidth="1"/>
    <col min="9" max="9" width="15.28515625" style="3" bestFit="1" customWidth="1"/>
    <col min="10" max="10" width="15.28515625" style="3" customWidth="1"/>
    <col min="11" max="11" width="15.28515625" style="3" bestFit="1" customWidth="1"/>
    <col min="12" max="12" width="15.28515625" style="3" customWidth="1"/>
    <col min="13" max="13" width="9.140625" style="3" hidden="1" customWidth="1" outlineLevel="1"/>
    <col min="14" max="14" width="9.140625" style="3" collapsed="1"/>
    <col min="15" max="16384" width="9.140625" style="3"/>
  </cols>
  <sheetData>
    <row r="1" spans="1:13" x14ac:dyDescent="0.25">
      <c r="A1" s="1" t="s">
        <v>70</v>
      </c>
      <c r="B1" s="1"/>
      <c r="C1" s="2">
        <f>SUM(C34:C36)</f>
        <v>0</v>
      </c>
      <c r="D1" s="2"/>
      <c r="E1" s="2">
        <f t="shared" ref="E1:K1" si="0">SUM(E34:E36)</f>
        <v>0</v>
      </c>
      <c r="F1" s="2"/>
      <c r="G1" s="2">
        <f t="shared" si="0"/>
        <v>0</v>
      </c>
      <c r="H1" s="2"/>
      <c r="I1" s="2">
        <f t="shared" si="0"/>
        <v>0</v>
      </c>
      <c r="J1" s="2"/>
      <c r="K1" s="2">
        <f t="shared" si="0"/>
        <v>0</v>
      </c>
      <c r="L1" s="2"/>
    </row>
    <row r="2" spans="1:13" x14ac:dyDescent="0.25">
      <c r="A2" s="1" t="s">
        <v>77</v>
      </c>
      <c r="B2" s="1"/>
    </row>
    <row r="4" spans="1:13" hidden="1" outlineLevel="1" x14ac:dyDescent="0.25">
      <c r="C4" s="5">
        <v>4</v>
      </c>
      <c r="D4" s="5"/>
      <c r="E4" s="5">
        <v>5</v>
      </c>
      <c r="F4" s="5"/>
      <c r="G4" s="5">
        <v>6</v>
      </c>
      <c r="H4" s="5"/>
      <c r="I4" s="5">
        <v>7</v>
      </c>
      <c r="J4" s="5"/>
      <c r="K4" s="5">
        <v>8</v>
      </c>
      <c r="L4" s="5"/>
    </row>
    <row r="5" spans="1:13" outlineLevel="1" x14ac:dyDescent="0.25"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1</v>
      </c>
      <c r="B6" s="7" t="s">
        <v>2</v>
      </c>
      <c r="C6" s="19">
        <v>2021</v>
      </c>
      <c r="D6" s="19"/>
      <c r="E6" s="8">
        <v>2022</v>
      </c>
      <c r="F6" s="8"/>
      <c r="G6" s="19">
        <v>2023</v>
      </c>
      <c r="H6" s="19"/>
      <c r="I6" s="8">
        <v>2024</v>
      </c>
      <c r="J6" s="8"/>
      <c r="K6" s="19">
        <v>2025</v>
      </c>
      <c r="L6" s="19"/>
    </row>
    <row r="7" spans="1:13" x14ac:dyDescent="0.25">
      <c r="A7" s="9" t="s">
        <v>66</v>
      </c>
      <c r="B7" s="9"/>
      <c r="C7" s="20" t="s">
        <v>73</v>
      </c>
      <c r="D7" s="20" t="s">
        <v>74</v>
      </c>
      <c r="E7" s="6" t="s">
        <v>73</v>
      </c>
      <c r="F7" s="6" t="s">
        <v>74</v>
      </c>
      <c r="G7" s="20" t="s">
        <v>75</v>
      </c>
      <c r="H7" s="20" t="s">
        <v>74</v>
      </c>
      <c r="I7" s="6" t="s">
        <v>75</v>
      </c>
      <c r="J7" s="6" t="s">
        <v>74</v>
      </c>
      <c r="K7" s="20" t="s">
        <v>75</v>
      </c>
      <c r="L7" s="20" t="s">
        <v>74</v>
      </c>
    </row>
    <row r="8" spans="1:13" x14ac:dyDescent="0.25">
      <c r="A8" s="10" t="s">
        <v>53</v>
      </c>
      <c r="B8" s="10" t="s">
        <v>5</v>
      </c>
      <c r="C8" s="21">
        <v>-51654.834834000008</v>
      </c>
      <c r="D8" s="21">
        <v>1452.8473759999997</v>
      </c>
      <c r="E8" s="11">
        <v>13272346.034973999</v>
      </c>
      <c r="F8" s="11">
        <v>763280.93007400003</v>
      </c>
      <c r="G8" s="21">
        <v>13882024.953412</v>
      </c>
      <c r="H8" s="21">
        <v>1110999.279416</v>
      </c>
      <c r="I8" s="11">
        <v>67737655.58861202</v>
      </c>
      <c r="J8" s="11">
        <v>4490793.7394159995</v>
      </c>
      <c r="K8" s="21">
        <v>60354205.654348008</v>
      </c>
      <c r="L8" s="21">
        <v>4490793.7394159995</v>
      </c>
      <c r="M8" s="10" t="s">
        <v>6</v>
      </c>
    </row>
    <row r="9" spans="1:13" x14ac:dyDescent="0.25">
      <c r="A9" s="10" t="s">
        <v>54</v>
      </c>
      <c r="B9" s="10" t="s">
        <v>5</v>
      </c>
      <c r="C9" s="22">
        <v>3540667.6599999997</v>
      </c>
      <c r="D9" s="22">
        <v>17244.180000000004</v>
      </c>
      <c r="E9" s="12">
        <v>8244614.9600000028</v>
      </c>
      <c r="F9" s="12">
        <v>178698.82</v>
      </c>
      <c r="G9" s="22">
        <v>11029274.369999999</v>
      </c>
      <c r="H9" s="22">
        <v>339864.11000000004</v>
      </c>
      <c r="I9" s="12">
        <v>39107174.159999996</v>
      </c>
      <c r="J9" s="12">
        <v>1228055.6799999997</v>
      </c>
      <c r="K9" s="22">
        <v>59701022.479999997</v>
      </c>
      <c r="L9" s="22">
        <v>1888503.9800000011</v>
      </c>
    </row>
    <row r="10" spans="1:13" x14ac:dyDescent="0.25">
      <c r="A10" s="10" t="s">
        <v>12</v>
      </c>
      <c r="B10" s="10" t="s">
        <v>13</v>
      </c>
      <c r="C10" s="22">
        <v>0</v>
      </c>
      <c r="D10" s="22">
        <v>0</v>
      </c>
      <c r="E10" s="12">
        <v>0</v>
      </c>
      <c r="F10" s="12">
        <v>0</v>
      </c>
      <c r="G10" s="22">
        <v>149438.23297000001</v>
      </c>
      <c r="H10" s="22">
        <v>56479.279740000013</v>
      </c>
      <c r="I10" s="12">
        <v>5694107.6391679998</v>
      </c>
      <c r="J10" s="12">
        <v>1355502.672888</v>
      </c>
      <c r="K10" s="22">
        <v>4250993.6748759998</v>
      </c>
      <c r="L10" s="22">
        <v>1355502.672888</v>
      </c>
    </row>
    <row r="11" spans="1:13" x14ac:dyDescent="0.25">
      <c r="A11" s="10" t="s">
        <v>55</v>
      </c>
      <c r="B11" s="10" t="s">
        <v>5</v>
      </c>
      <c r="C11" s="22">
        <v>6748447.5099999988</v>
      </c>
      <c r="D11" s="22">
        <v>57838.420000000006</v>
      </c>
      <c r="E11" s="12">
        <v>24128353.109999999</v>
      </c>
      <c r="F11" s="12">
        <v>501038.17</v>
      </c>
      <c r="G11" s="22">
        <v>33890732.75999999</v>
      </c>
      <c r="H11" s="22">
        <v>1326853.5200000003</v>
      </c>
      <c r="I11" s="12">
        <v>53961998.989999995</v>
      </c>
      <c r="J11" s="12">
        <v>2155406.4299999997</v>
      </c>
      <c r="K11" s="22">
        <v>73040476.020000011</v>
      </c>
      <c r="L11" s="22">
        <v>2982526.4599999995</v>
      </c>
    </row>
    <row r="12" spans="1:13" x14ac:dyDescent="0.25">
      <c r="A12" s="10" t="s">
        <v>56</v>
      </c>
      <c r="B12" s="10" t="s">
        <v>5</v>
      </c>
      <c r="C12" s="22">
        <v>6223440.2300000004</v>
      </c>
      <c r="D12" s="22">
        <v>31473.179999999997</v>
      </c>
      <c r="E12" s="12">
        <v>25491841.830000009</v>
      </c>
      <c r="F12" s="12">
        <v>558131.43999999994</v>
      </c>
      <c r="G12" s="22">
        <v>36759919.160000019</v>
      </c>
      <c r="H12" s="22">
        <v>1389650.52</v>
      </c>
      <c r="I12" s="12">
        <v>59773348.850000009</v>
      </c>
      <c r="J12" s="12">
        <v>2312707.1300000004</v>
      </c>
      <c r="K12" s="22">
        <v>82138595.069999978</v>
      </c>
      <c r="L12" s="22">
        <v>3252154.8600000017</v>
      </c>
    </row>
    <row r="13" spans="1:13" x14ac:dyDescent="0.25">
      <c r="A13" s="10" t="s">
        <v>57</v>
      </c>
      <c r="B13" s="10" t="s">
        <v>18</v>
      </c>
      <c r="C13" s="22">
        <v>5222978.003544</v>
      </c>
      <c r="D13" s="22">
        <v>101026.76983</v>
      </c>
      <c r="E13" s="12">
        <v>12683544.538776005</v>
      </c>
      <c r="F13" s="12">
        <v>2061855.0409919999</v>
      </c>
      <c r="G13" s="22">
        <v>15830174.994717998</v>
      </c>
      <c r="H13" s="22">
        <v>4079167.8489599996</v>
      </c>
      <c r="I13" s="12">
        <v>21149063.596606001</v>
      </c>
      <c r="J13" s="12">
        <v>6296294.4924060004</v>
      </c>
      <c r="K13" s="22">
        <v>24988855.24513001</v>
      </c>
      <c r="L13" s="22">
        <v>8584902.8748819996</v>
      </c>
      <c r="M13" s="10" t="s">
        <v>20</v>
      </c>
    </row>
    <row r="14" spans="1:13" x14ac:dyDescent="0.25">
      <c r="A14" s="10" t="s">
        <v>58</v>
      </c>
      <c r="B14" s="10" t="s">
        <v>22</v>
      </c>
      <c r="C14" s="22">
        <v>722863.34000000008</v>
      </c>
      <c r="D14" s="22">
        <v>1255.52</v>
      </c>
      <c r="E14" s="12">
        <v>4003845.59</v>
      </c>
      <c r="F14" s="12">
        <v>46251.83</v>
      </c>
      <c r="G14" s="22">
        <v>4206937.4000000004</v>
      </c>
      <c r="H14" s="22">
        <v>123181.14</v>
      </c>
      <c r="I14" s="12">
        <v>4597879.6499999994</v>
      </c>
      <c r="J14" s="12">
        <v>142996.97999999998</v>
      </c>
      <c r="K14" s="22">
        <v>4971283.51</v>
      </c>
      <c r="L14" s="22">
        <v>162812.82000000012</v>
      </c>
    </row>
    <row r="15" spans="1:13" x14ac:dyDescent="0.25">
      <c r="A15" s="10" t="s">
        <v>23</v>
      </c>
      <c r="B15" s="10" t="s">
        <v>5</v>
      </c>
      <c r="C15" s="22">
        <v>22268822.210000005</v>
      </c>
      <c r="D15" s="22">
        <v>163868.29999999999</v>
      </c>
      <c r="E15" s="12">
        <v>73596717.839999989</v>
      </c>
      <c r="F15" s="12">
        <v>1366035.04</v>
      </c>
      <c r="G15" s="22">
        <v>101244162.44999999</v>
      </c>
      <c r="H15" s="22">
        <v>3618232.0200000005</v>
      </c>
      <c r="I15" s="12">
        <v>156033626.34</v>
      </c>
      <c r="J15" s="12">
        <v>5696520.1599999992</v>
      </c>
      <c r="K15" s="22">
        <v>209647325.29000002</v>
      </c>
      <c r="L15" s="22">
        <v>7820745.9599999897</v>
      </c>
    </row>
    <row r="16" spans="1:13" x14ac:dyDescent="0.25">
      <c r="A16" s="10" t="s">
        <v>59</v>
      </c>
      <c r="B16" s="10" t="s">
        <v>60</v>
      </c>
      <c r="C16" s="22">
        <v>0</v>
      </c>
      <c r="D16" s="22">
        <v>0</v>
      </c>
      <c r="E16" s="12">
        <v>0</v>
      </c>
      <c r="F16" s="12">
        <v>0</v>
      </c>
      <c r="G16" s="22">
        <v>13905210.689999999</v>
      </c>
      <c r="H16" s="22">
        <v>505551.66</v>
      </c>
      <c r="I16" s="12">
        <v>40434280.82</v>
      </c>
      <c r="J16" s="12">
        <v>1516654.86</v>
      </c>
      <c r="K16" s="22">
        <v>64871312.130000003</v>
      </c>
      <c r="L16" s="22">
        <v>2527758.06</v>
      </c>
    </row>
    <row r="17" spans="1:12" x14ac:dyDescent="0.25">
      <c r="A17" s="13" t="s">
        <v>27</v>
      </c>
      <c r="B17" s="13"/>
      <c r="C17" s="23">
        <f t="shared" ref="C17:L17" si="1">SUM(C8:C16)</f>
        <v>44675564.118710004</v>
      </c>
      <c r="D17" s="23">
        <f t="shared" si="1"/>
        <v>374159.217206</v>
      </c>
      <c r="E17" s="14">
        <f t="shared" si="1"/>
        <v>161421263.90375</v>
      </c>
      <c r="F17" s="14">
        <f t="shared" si="1"/>
        <v>5475291.2710659998</v>
      </c>
      <c r="G17" s="23">
        <f t="shared" si="1"/>
        <v>230897875.01109999</v>
      </c>
      <c r="H17" s="23">
        <f t="shared" si="1"/>
        <v>12549979.378116</v>
      </c>
      <c r="I17" s="14">
        <f t="shared" si="1"/>
        <v>448489135.63438606</v>
      </c>
      <c r="J17" s="14">
        <f t="shared" si="1"/>
        <v>25194932.144710001</v>
      </c>
      <c r="K17" s="23">
        <f t="shared" si="1"/>
        <v>583964069.07435405</v>
      </c>
      <c r="L17" s="23">
        <f t="shared" si="1"/>
        <v>33065701.42718599</v>
      </c>
    </row>
    <row r="18" spans="1:12" x14ac:dyDescent="0.25">
      <c r="A18" s="1" t="s">
        <v>67</v>
      </c>
      <c r="B18" s="1"/>
      <c r="C18" s="25"/>
      <c r="D18" s="25"/>
      <c r="E18" s="15"/>
      <c r="F18" s="15"/>
      <c r="G18" s="25"/>
      <c r="H18" s="25"/>
      <c r="I18" s="15"/>
      <c r="J18" s="15"/>
      <c r="K18" s="25"/>
      <c r="L18" s="25"/>
    </row>
    <row r="19" spans="1:12" x14ac:dyDescent="0.25">
      <c r="A19" s="10" t="s">
        <v>61</v>
      </c>
      <c r="B19" s="10" t="s">
        <v>5</v>
      </c>
      <c r="C19" s="22">
        <v>-1059301.9300000002</v>
      </c>
      <c r="D19" s="22">
        <v>-7609.4100000000008</v>
      </c>
      <c r="E19" s="12">
        <v>-2543223.9100000006</v>
      </c>
      <c r="F19" s="12">
        <v>-45577.200000000004</v>
      </c>
      <c r="G19" s="22">
        <v>-3976736.47</v>
      </c>
      <c r="H19" s="22">
        <v>-113278.44000000002</v>
      </c>
      <c r="I19" s="12">
        <v>-6777218.5299999993</v>
      </c>
      <c r="J19" s="12">
        <v>-195807.72</v>
      </c>
      <c r="K19" s="22">
        <v>-9513186.1099999975</v>
      </c>
      <c r="L19" s="22">
        <v>-279508.92000000004</v>
      </c>
    </row>
    <row r="20" spans="1:12" x14ac:dyDescent="0.25">
      <c r="A20" s="10" t="s">
        <v>62</v>
      </c>
      <c r="B20" s="10" t="s">
        <v>5</v>
      </c>
      <c r="C20" s="22">
        <v>49359947.069999993</v>
      </c>
      <c r="D20" s="22">
        <v>351936.75</v>
      </c>
      <c r="E20" s="12">
        <v>157539780.63</v>
      </c>
      <c r="F20" s="12">
        <v>2797823.9799999991</v>
      </c>
      <c r="G20" s="22">
        <v>206231472.76000002</v>
      </c>
      <c r="H20" s="22">
        <v>6297353.419999999</v>
      </c>
      <c r="I20" s="12">
        <v>294321601.13000005</v>
      </c>
      <c r="J20" s="12">
        <v>8960021.1600000188</v>
      </c>
      <c r="K20" s="22">
        <v>369908928.01999998</v>
      </c>
      <c r="L20" s="22">
        <v>11369331.840000041</v>
      </c>
    </row>
    <row r="21" spans="1:12" x14ac:dyDescent="0.25">
      <c r="A21" s="10" t="s">
        <v>63</v>
      </c>
      <c r="B21" s="10" t="s">
        <v>5</v>
      </c>
      <c r="C21" s="22">
        <v>6978140.3799999999</v>
      </c>
      <c r="D21" s="22">
        <v>45662.869999999995</v>
      </c>
      <c r="E21" s="12">
        <v>16316050.369999999</v>
      </c>
      <c r="F21" s="12">
        <v>233198.38</v>
      </c>
      <c r="G21" s="22">
        <v>16131371.599999998</v>
      </c>
      <c r="H21" s="22">
        <v>424120.83999999991</v>
      </c>
      <c r="I21" s="12">
        <v>15611060.380000001</v>
      </c>
      <c r="J21" s="12">
        <v>425551.44</v>
      </c>
      <c r="K21" s="22">
        <v>15066260.719999995</v>
      </c>
      <c r="L21" s="22">
        <v>425905.25</v>
      </c>
    </row>
    <row r="22" spans="1:12" x14ac:dyDescent="0.25">
      <c r="A22" s="1" t="s">
        <v>32</v>
      </c>
      <c r="B22" s="1"/>
      <c r="C22" s="23">
        <f>SUM(C19:C21)</f>
        <v>55278785.519999996</v>
      </c>
      <c r="D22" s="23">
        <f>SUM(D19:D21)</f>
        <v>389990.21</v>
      </c>
      <c r="E22" s="14">
        <f t="shared" ref="E22:K22" si="2">SUM(E19:E21)</f>
        <v>171312607.09</v>
      </c>
      <c r="F22" s="14">
        <f t="shared" ref="F22" si="3">SUM(F19:F21)</f>
        <v>2985445.1599999988</v>
      </c>
      <c r="G22" s="23">
        <f t="shared" si="2"/>
        <v>218386107.89000002</v>
      </c>
      <c r="H22" s="23">
        <f t="shared" ref="H22" si="4">SUM(H19:H21)</f>
        <v>6608195.8199999984</v>
      </c>
      <c r="I22" s="14">
        <f t="shared" si="2"/>
        <v>303155442.98000008</v>
      </c>
      <c r="J22" s="14">
        <f t="shared" ref="J22" si="5">SUM(J19:J21)</f>
        <v>9189764.8800000176</v>
      </c>
      <c r="K22" s="23">
        <f t="shared" si="2"/>
        <v>375462002.62999994</v>
      </c>
      <c r="L22" s="23">
        <f t="shared" ref="L22" si="6">SUM(L19:L21)</f>
        <v>11515728.170000041</v>
      </c>
    </row>
    <row r="23" spans="1:12" x14ac:dyDescent="0.25">
      <c r="A23" s="1" t="s">
        <v>68</v>
      </c>
      <c r="B23" s="1"/>
      <c r="C23" s="25"/>
      <c r="D23" s="25"/>
      <c r="E23" s="15"/>
      <c r="F23" s="15"/>
      <c r="G23" s="25"/>
      <c r="H23" s="25"/>
      <c r="I23" s="15"/>
      <c r="J23" s="15"/>
      <c r="K23" s="25"/>
      <c r="L23" s="25"/>
    </row>
    <row r="24" spans="1:12" x14ac:dyDescent="0.25">
      <c r="A24" s="10" t="s">
        <v>35</v>
      </c>
      <c r="B24" s="10" t="s">
        <v>13</v>
      </c>
      <c r="C24" s="22">
        <v>0</v>
      </c>
      <c r="D24" s="22">
        <v>0</v>
      </c>
      <c r="E24" s="12">
        <v>0</v>
      </c>
      <c r="F24" s="12">
        <v>0</v>
      </c>
      <c r="G24" s="22">
        <v>0</v>
      </c>
      <c r="H24" s="22">
        <v>0</v>
      </c>
      <c r="I24" s="12">
        <v>220913.03397800002</v>
      </c>
      <c r="J24" s="12">
        <v>0</v>
      </c>
      <c r="K24" s="22">
        <v>5301912.7711940007</v>
      </c>
      <c r="L24" s="22">
        <v>0</v>
      </c>
    </row>
    <row r="25" spans="1:12" x14ac:dyDescent="0.25">
      <c r="A25" s="10" t="s">
        <v>64</v>
      </c>
      <c r="B25" s="10" t="s">
        <v>9</v>
      </c>
      <c r="C25" s="22">
        <v>0</v>
      </c>
      <c r="D25" s="22">
        <v>0</v>
      </c>
      <c r="E25" s="12">
        <v>234235623.39999998</v>
      </c>
      <c r="F25" s="12">
        <v>5804771.2800000003</v>
      </c>
      <c r="G25" s="22">
        <v>231584793.41999999</v>
      </c>
      <c r="H25" s="22">
        <v>5099500.08</v>
      </c>
      <c r="I25" s="12">
        <v>226267318.68999997</v>
      </c>
      <c r="J25" s="12">
        <v>5099500.08</v>
      </c>
      <c r="K25" s="22">
        <v>220949390.94</v>
      </c>
      <c r="L25" s="22">
        <v>5099500.08</v>
      </c>
    </row>
    <row r="26" spans="1:12" x14ac:dyDescent="0.25">
      <c r="A26" s="10" t="s">
        <v>65</v>
      </c>
      <c r="B26" s="10" t="s">
        <v>22</v>
      </c>
      <c r="C26" s="22">
        <v>2560.8399999999997</v>
      </c>
      <c r="D26" s="22">
        <v>23.13</v>
      </c>
      <c r="E26" s="12">
        <v>1236198.1300000001</v>
      </c>
      <c r="F26" s="12">
        <v>16197.079999999998</v>
      </c>
      <c r="G26" s="22">
        <v>1214140.42</v>
      </c>
      <c r="H26" s="22">
        <v>32821.32</v>
      </c>
      <c r="I26" s="12">
        <v>1169803.6100000001</v>
      </c>
      <c r="J26" s="12">
        <v>32821.32</v>
      </c>
      <c r="K26" s="22">
        <v>6809058.6699999999</v>
      </c>
      <c r="L26" s="22">
        <v>183972.74</v>
      </c>
    </row>
    <row r="27" spans="1:12" x14ac:dyDescent="0.25">
      <c r="A27" s="10" t="s">
        <v>45</v>
      </c>
      <c r="B27" s="10" t="s">
        <v>18</v>
      </c>
      <c r="C27" s="22">
        <v>0</v>
      </c>
      <c r="D27" s="22">
        <v>0</v>
      </c>
      <c r="E27" s="12">
        <v>0</v>
      </c>
      <c r="F27" s="12">
        <v>0</v>
      </c>
      <c r="G27" s="22">
        <v>0</v>
      </c>
      <c r="H27" s="22">
        <v>0</v>
      </c>
      <c r="I27" s="12">
        <v>1606473.9634060001</v>
      </c>
      <c r="J27" s="12">
        <v>170824.42182000002</v>
      </c>
      <c r="K27" s="22">
        <v>4519962.42607</v>
      </c>
      <c r="L27" s="22">
        <v>512473.30633200001</v>
      </c>
    </row>
    <row r="28" spans="1:12" x14ac:dyDescent="0.25">
      <c r="A28" s="10" t="s">
        <v>47</v>
      </c>
      <c r="B28" s="10" t="s">
        <v>18</v>
      </c>
      <c r="C28" s="22">
        <v>36.655372000000007</v>
      </c>
      <c r="D28" s="22">
        <v>3.4094060000000006</v>
      </c>
      <c r="E28" s="12">
        <v>25.946908000000001</v>
      </c>
      <c r="F28" s="12">
        <v>10.218</v>
      </c>
      <c r="G28" s="22">
        <v>20.715291999999998</v>
      </c>
      <c r="H28" s="22">
        <v>10.218</v>
      </c>
      <c r="I28" s="12">
        <v>107091.55418000001</v>
      </c>
      <c r="J28" s="12">
        <v>32280.705599999998</v>
      </c>
      <c r="K28" s="22">
        <v>2911135.8771560001</v>
      </c>
      <c r="L28" s="22">
        <v>870117.83632799995</v>
      </c>
    </row>
    <row r="29" spans="1:12" x14ac:dyDescent="0.25">
      <c r="A29" s="1" t="s">
        <v>48</v>
      </c>
      <c r="B29" s="1"/>
      <c r="C29" s="23">
        <f t="shared" ref="C29:L29" si="7">SUM(C24:C28)</f>
        <v>2597.4953719999999</v>
      </c>
      <c r="D29" s="23">
        <f t="shared" si="7"/>
        <v>26.539406</v>
      </c>
      <c r="E29" s="14">
        <f t="shared" si="7"/>
        <v>235471847.47690797</v>
      </c>
      <c r="F29" s="14">
        <f t="shared" si="7"/>
        <v>5820978.5780000007</v>
      </c>
      <c r="G29" s="23">
        <f t="shared" si="7"/>
        <v>232798954.55529198</v>
      </c>
      <c r="H29" s="23">
        <f t="shared" si="7"/>
        <v>5132331.6180000007</v>
      </c>
      <c r="I29" s="14">
        <f t="shared" si="7"/>
        <v>229371600.85156396</v>
      </c>
      <c r="J29" s="14">
        <f t="shared" si="7"/>
        <v>5335426.5274200002</v>
      </c>
      <c r="K29" s="23">
        <f t="shared" si="7"/>
        <v>240491460.68441999</v>
      </c>
      <c r="L29" s="23">
        <f t="shared" si="7"/>
        <v>6666063.9626599997</v>
      </c>
    </row>
    <row r="30" spans="1:12" ht="15.75" thickBot="1" x14ac:dyDescent="0.3">
      <c r="A30" s="13" t="s">
        <v>49</v>
      </c>
      <c r="B30" s="13"/>
      <c r="C30" s="26">
        <f t="shared" ref="C30:L30" si="8">C17+C22+C29</f>
        <v>99956947.13408199</v>
      </c>
      <c r="D30" s="26">
        <f t="shared" si="8"/>
        <v>764175.96661200013</v>
      </c>
      <c r="E30" s="16">
        <f t="shared" si="8"/>
        <v>568205718.47065794</v>
      </c>
      <c r="F30" s="16">
        <f t="shared" si="8"/>
        <v>14281715.009066001</v>
      </c>
      <c r="G30" s="26">
        <f t="shared" si="8"/>
        <v>682082937.45639205</v>
      </c>
      <c r="H30" s="26">
        <f t="shared" si="8"/>
        <v>24290506.816115998</v>
      </c>
      <c r="I30" s="16">
        <f t="shared" si="8"/>
        <v>981016179.46595001</v>
      </c>
      <c r="J30" s="16">
        <f t="shared" si="8"/>
        <v>39720123.552130014</v>
      </c>
      <c r="K30" s="26">
        <f t="shared" si="8"/>
        <v>1199917532.3887739</v>
      </c>
      <c r="L30" s="26">
        <f t="shared" si="8"/>
        <v>51247493.559846029</v>
      </c>
    </row>
    <row r="31" spans="1:12" ht="15.75" thickTop="1" x14ac:dyDescent="0.25"/>
    <row r="34" spans="2:12" hidden="1" outlineLevel="1" x14ac:dyDescent="0.25">
      <c r="B34" s="17" t="s">
        <v>50</v>
      </c>
      <c r="C34" s="18">
        <v>0</v>
      </c>
      <c r="D34" s="18"/>
      <c r="E34" s="18">
        <v>0</v>
      </c>
      <c r="F34" s="18"/>
      <c r="G34" s="18">
        <v>0</v>
      </c>
      <c r="H34" s="18"/>
      <c r="I34" s="18">
        <v>0</v>
      </c>
      <c r="J34" s="18"/>
      <c r="K34" s="18">
        <v>0</v>
      </c>
      <c r="L34" s="18"/>
    </row>
    <row r="35" spans="2:12" hidden="1" outlineLevel="1" x14ac:dyDescent="0.25">
      <c r="B35" s="17" t="s">
        <v>51</v>
      </c>
      <c r="C35" s="18">
        <v>0</v>
      </c>
      <c r="D35" s="18"/>
      <c r="E35" s="18">
        <v>0</v>
      </c>
      <c r="F35" s="18"/>
      <c r="G35" s="18">
        <v>0</v>
      </c>
      <c r="H35" s="18"/>
      <c r="I35" s="18">
        <v>0</v>
      </c>
      <c r="J35" s="18"/>
      <c r="K35" s="18">
        <v>0</v>
      </c>
      <c r="L35" s="18"/>
    </row>
    <row r="36" spans="2:12" hidden="1" outlineLevel="1" x14ac:dyDescent="0.25">
      <c r="B36" s="17" t="s">
        <v>52</v>
      </c>
      <c r="C36" s="18">
        <v>0</v>
      </c>
      <c r="D36" s="18"/>
      <c r="E36" s="18">
        <v>0</v>
      </c>
      <c r="F36" s="18"/>
      <c r="G36" s="18">
        <v>0</v>
      </c>
      <c r="H36" s="18"/>
      <c r="I36" s="18">
        <v>0</v>
      </c>
      <c r="J36" s="18"/>
      <c r="K36" s="18">
        <v>0</v>
      </c>
      <c r="L36" s="18"/>
    </row>
    <row r="37" spans="2:12" collapsed="1" x14ac:dyDescent="0.25"/>
  </sheetData>
  <conditionalFormatting sqref="K1:L1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C1:J1">
    <cfRule type="cellIs" dxfId="1" priority="1" operator="notEqual">
      <formula>0</formula>
    </cfRule>
    <cfRule type="cellIs" dxfId="0" priority="2" operator="equal">
      <formula>0</formula>
    </cfRule>
  </conditionalFormatting>
  <pageMargins left="0.25" right="0.2" top="0.75" bottom="0.75" header="0.3" footer="0.3"/>
  <pageSetup scale="63" fitToHeight="0" orientation="landscape" horizontalDpi="4294967293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59A834E-8F80-45A5-8BA4-2185252DED16}"/>
</file>

<file path=customXml/itemProps2.xml><?xml version="1.0" encoding="utf-8"?>
<ds:datastoreItem xmlns:ds="http://schemas.openxmlformats.org/officeDocument/2006/customXml" ds:itemID="{418179D0-A1E7-4BA9-9DB7-165C324086C4}"/>
</file>

<file path=customXml/itemProps3.xml><?xml version="1.0" encoding="utf-8"?>
<ds:datastoreItem xmlns:ds="http://schemas.openxmlformats.org/officeDocument/2006/customXml" ds:itemID="{D29052FE-A410-4041-8010-3CD3BED5C5A9}"/>
</file>

<file path=customXml/itemProps4.xml><?xml version="1.0" encoding="utf-8"?>
<ds:datastoreItem xmlns:ds="http://schemas.openxmlformats.org/officeDocument/2006/customXml" ds:itemID="{9C88D4E8-2611-4B85-A304-AD2FE05535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SEF Exh. E</vt:lpstr>
      <vt:lpstr>SEF Exh. G</vt:lpstr>
      <vt:lpstr>'SEF Exh. E'!Print_Area</vt:lpstr>
      <vt:lpstr>'SEF Exh. E'!Print_Titles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Puget Sound Energy</cp:lastModifiedBy>
  <cp:lastPrinted>2022-01-20T14:41:24Z</cp:lastPrinted>
  <dcterms:created xsi:type="dcterms:W3CDTF">2022-01-09T14:57:30Z</dcterms:created>
  <dcterms:modified xsi:type="dcterms:W3CDTF">2022-01-24T02:02:20Z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