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3. 191 &amp; Migration Adjust - Send to WUTC\2024\06. June\"/>
    </mc:Choice>
  </mc:AlternateContent>
  <xr:revisionPtr revIDLastSave="0" documentId="13_ncr:1_{328538EF-6077-49BE-9E17-39F1B4049FEF}" xr6:coauthVersionLast="47" xr6:coauthVersionMax="47" xr10:uidLastSave="{00000000-0000-0000-0000-000000000000}"/>
  <bookViews>
    <workbookView xWindow="7605" yWindow="405" windowWidth="20505" windowHeight="14415" xr2:uid="{00000000-000D-0000-FFFF-FFFF00000000}"/>
  </bookViews>
  <sheets>
    <sheet name="191 Accounts" sheetId="2" r:id="rId1"/>
    <sheet name="Migration Adjust" sheetId="3" r:id="rId2"/>
  </sheet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#REF!</definedName>
    <definedName name="_3__123Graph_ABUDG6_Dtons_inv" hidden="1">#REF!</definedName>
    <definedName name="_4__123Graph_ABUDG6_Dtons_inv" hidden="1">#REF!</definedName>
    <definedName name="_6__123Graph_CBUDG6_D_ESCRPR" hidden="1">#REF!</definedName>
    <definedName name="_7__123Graph_CBUDG6_D_ESCRPR" hidden="1">#REF!</definedName>
    <definedName name="_7__123Graph_DBUDG6_D_ESCRPR" hidden="1">#REF!</definedName>
    <definedName name="_8__123Graph_DBUDG6_D_ESCRPR" hidden="1">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1" hidden="1">#REF!</definedName>
    <definedName name="_Regression_Out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85" i="2" l="1"/>
  <c r="D52" i="2"/>
  <c r="D53" i="2" s="1"/>
  <c r="D67" i="2" l="1"/>
  <c r="D68" i="2" s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<sst xmlns="http://schemas.openxmlformats.org/spreadsheetml/2006/main" count="128" uniqueCount="43">
  <si>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</si>
  <si>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</si>
  <si>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</si>
  <si>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</si>
  <si>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</si>
  <si>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</si>
  <si>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</si>
  <si>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</si>
  <si>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</si>
  <si>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</si>
  <si>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</si>
  <si>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</si>
  <si>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</si>
  <si>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</si>
  <si>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</si>
  <si>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</si>
  <si>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</si>
  <si>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</si>
  <si>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</si>
  <si>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</si>
  <si>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</si>
  <si>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</si>
  <si>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</si>
  <si>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</si>
  <si>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</si>
  <si>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</si>
  <si>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</si>
  <si>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PGA Supplemental Amortization (Demand) - 106B</t>
  </si>
  <si>
    <t>RS 87</t>
  </si>
  <si>
    <t>RS 86</t>
  </si>
  <si>
    <t>RS 85</t>
  </si>
  <si>
    <t>RS 41</t>
  </si>
  <si>
    <t>RS 31</t>
  </si>
  <si>
    <t>DEMAND</t>
  </si>
  <si>
    <t>COMMODITY</t>
  </si>
  <si>
    <t>COMBINED</t>
  </si>
  <si>
    <t>The migration unit adjustments, applicable for 12 months, for customers converting</t>
  </si>
  <si>
    <t xml:space="preserve">for use in </t>
  </si>
  <si>
    <t>June</t>
  </si>
  <si>
    <t>FROM SALES TO TRANSPORT in July, 2024 are as follows:</t>
  </si>
  <si>
    <t>Refund</t>
  </si>
  <si>
    <t>Surcharge</t>
  </si>
  <si>
    <t>FROM TRANSPORT TO SALES in July, 2024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</si>
</sst>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_(&quot;$&quot;* #,##0.00000_);_(&quot;$&quot;* \(#,##0.00000\);_(&quot;$&quot;* &quot;-&quot;?????_);_(@_)"/>
    <numFmt numFmtId="168" formatCode="mmmm\ yyyy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color rgb="FF0000FF"/>
      <name val="Arial"/>
      <family val="2"/>
    </font>
    <font>
      <b/>
      <u/>
      <sz val="8"/>
      <name val="Arial"/>
      <family val="2"/>
    </font>
    <font>
      <b/>
      <u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/>
  </cellStyleXfs>
  <cellXfs count="55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43" fontId="3" fillId="0" borderId="0" xfId="0" applyNumberFormat="1" applyFont="1" applyFill="1"/>
    <xf numFmtId="43" fontId="3" fillId="0" borderId="1" xfId="6" applyNumberFormat="1" applyFont="1" applyFill="1" applyBorder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2" fillId="0" borderId="0" xfId="0" applyFont="1" applyFill="1" applyAlignment="1">
      <alignment horizontal="center" wrapText="1"/>
    </xf>
    <xf numFmtId="0" fontId="1" fillId="0" borderId="0" xfId="10"/>
    <xf numFmtId="0" fontId="1" fillId="0" borderId="0" xfId="10" applyAlignment="1">
      <alignment horizontal="center"/>
    </xf>
    <xf numFmtId="167" fontId="1" fillId="0" borderId="0" xfId="10" applyNumberFormat="1"/>
    <xf numFmtId="0" fontId="12" fillId="0" borderId="0" xfId="10" applyFont="1"/>
    <xf numFmtId="0" fontId="12" fillId="0" borderId="2" xfId="10" applyFont="1" applyBorder="1" applyAlignment="1">
      <alignment horizontal="centerContinuous"/>
    </xf>
    <xf numFmtId="0" fontId="13" fillId="2" borderId="0" xfId="11" applyFill="1" applyAlignment="1">
      <alignment horizontal="center" wrapText="1"/>
    </xf>
    <xf numFmtId="168" fontId="12" fillId="2" borderId="0" xfId="10" applyNumberFormat="1" applyFont="1" applyFill="1" applyAlignment="1">
      <alignment horizontal="center" wrapText="1"/>
    </xf>
    <xf numFmtId="0" fontId="2" fillId="0" borderId="0" xfId="11" applyFont="1" applyAlignment="1">
      <alignment wrapText="1"/>
    </xf>
    <xf numFmtId="0" fontId="2" fillId="0" borderId="0" xfId="10" applyFont="1" applyAlignment="1">
      <alignment horizontal="center" wrapText="1"/>
    </xf>
    <xf numFmtId="0" fontId="2" fillId="0" borderId="0" xfId="0" applyFont="1" applyFill="1" applyAlignment="1">
      <alignment wrapText="1"/>
    </xf>
    <xf numFmtId="166" fontId="14" fillId="0" borderId="0" xfId="0" applyNumberFormat="1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2" applyFont="1" applyFill="1" applyAlignment="1">
      <alignment horizontal="center"/>
    </xf>
    <xf numFmtId="17" fontId="16" fillId="0" borderId="0" xfId="3" applyNumberFormat="1" applyFont="1" applyFill="1" applyAlignment="1">
      <alignment horizontal="center" wrapText="1"/>
    </xf>
  </cellXfs>
  <cellStyles count="12">
    <cellStyle name="Comma" xfId="8" builtinId="3"/>
    <cellStyle name="Comma 2" xfId="6" xr:uid="{00000000-0005-0000-0000-000001000000}"/>
    <cellStyle name="Comma 5" xfId="5" xr:uid="{00000000-0005-0000-0000-000002000000}"/>
    <cellStyle name="Currency" xfId="1" builtinId="4"/>
    <cellStyle name="Currency 2" xfId="7" xr:uid="{00000000-0005-0000-0000-000004000000}"/>
    <cellStyle name="Currency 5" xfId="4" xr:uid="{00000000-0005-0000-0000-000005000000}"/>
    <cellStyle name="Normal" xfId="0" builtinId="0"/>
    <cellStyle name="Normal 2" xfId="2" xr:uid="{00000000-0005-0000-0000-000007000000}"/>
    <cellStyle name="Normal 3" xfId="9" xr:uid="{00000000-0005-0000-0000-000008000000}"/>
    <cellStyle name="Normal 4" xfId="11" xr:uid="{B2BF19BB-CD08-4EC6-B97F-DB18AD8444E9}"/>
    <cellStyle name="Normal 5" xfId="3" xr:uid="{00000000-0005-0000-0000-000009000000}"/>
    <cellStyle name="Normal_PERSONAL" xfId="10" xr:uid="{B84A2D1C-1223-465A-991B-CECAD465EFB5}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9525</xdr:rowOff>
    </xdr:from>
    <xdr:to>
      <xdr:col>7</xdr:col>
      <xdr:colOff>246582</xdr:colOff>
      <xdr:row>113</xdr:row>
      <xdr:rowOff>47083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85CD4E-16F3-66AD-F2F1-81434F9D1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10975"/>
          <a:ext cx="7380807" cy="3409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4"/>
  <sheetViews>
    <sheetView tabSelected="1" zoomScaleNormal="100" workbookViewId="0">
      <pane ySplit="7" topLeftCell="A8" activePane="bottomLeft" state="frozen"/>
      <selection pane="bottomLeft" activeCell="D14" sqref="D14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3.5703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38" t="s">
        <v>17</v>
      </c>
      <c r="B1" s="48"/>
      <c r="C1" s="48"/>
      <c r="D1" s="48"/>
    </row>
    <row r="2" spans="1:8" x14ac:dyDescent="0.2">
      <c r="A2" s="38" t="s">
        <v>18</v>
      </c>
      <c r="B2" s="48"/>
      <c r="C2" s="48"/>
      <c r="D2" s="48"/>
    </row>
    <row r="3" spans="1:8" ht="10.5" customHeight="1" x14ac:dyDescent="0.2">
      <c r="A3" s="49" t="s">
        <v>38</v>
      </c>
      <c r="B3" s="49"/>
      <c r="C3" s="49"/>
      <c r="D3" s="49"/>
    </row>
    <row r="4" spans="1:8" x14ac:dyDescent="0.2">
      <c r="A4" s="50">
        <v>2024</v>
      </c>
      <c r="B4" s="51"/>
      <c r="C4" s="51"/>
      <c r="D4" s="51"/>
    </row>
    <row r="5" spans="1:8" x14ac:dyDescent="0.2">
      <c r="A5" s="52"/>
      <c r="B5" s="52"/>
      <c r="C5" s="1"/>
      <c r="D5" s="52"/>
    </row>
    <row r="6" spans="1:8" x14ac:dyDescent="0.2">
      <c r="A6" s="7"/>
      <c r="B6" s="7"/>
      <c r="C6" s="53" t="s">
        <v>16</v>
      </c>
      <c r="D6" s="54">
        <v>45473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-83453.58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2453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-8718.4699999999993</v>
      </c>
    </row>
    <row r="15" spans="1:8" x14ac:dyDescent="0.2">
      <c r="A15" s="4"/>
      <c r="B15" s="4" t="s">
        <v>7</v>
      </c>
      <c r="C15" s="4"/>
      <c r="D15" s="14">
        <f>SUM(D11:D14)</f>
        <v>-6265.4699999999993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-89719.05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-29548140.43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/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6234627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-133140.71</v>
      </c>
    </row>
    <row r="24" spans="1:19" x14ac:dyDescent="0.2">
      <c r="A24" s="4"/>
      <c r="B24" s="4" t="s">
        <v>7</v>
      </c>
      <c r="C24" s="4"/>
      <c r="D24" s="14">
        <f>SUM(D20:D23)</f>
        <v>6101486.29</v>
      </c>
      <c r="E24" s="11"/>
    </row>
    <row r="25" spans="1:19" x14ac:dyDescent="0.2">
      <c r="A25" s="4"/>
      <c r="B25" s="4" t="s">
        <v>8</v>
      </c>
      <c r="C25" s="4"/>
      <c r="D25" s="13">
        <f>+D24+D19</f>
        <v>-23446654.140000001</v>
      </c>
      <c r="E25" s="13"/>
      <c r="F25" s="11"/>
      <c r="S25" s="37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27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-6169142.089999998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1208415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-74728.600000000006</v>
      </c>
    </row>
    <row r="42" spans="1:8" s="15" customFormat="1" x14ac:dyDescent="0.2">
      <c r="A42" s="4"/>
      <c r="B42" s="4" t="s">
        <v>7</v>
      </c>
      <c r="C42" s="4"/>
      <c r="D42" s="14">
        <f>SUM(D38:D41)</f>
        <v>1133686.3999999999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-5035455.6899999976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0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0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3">
        <f>SUM(D47:D51)</f>
        <v>0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-21192930.390000004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4523627.42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3">
        <f>SUM(D57:D58)</f>
        <v>4523627.42</v>
      </c>
      <c r="E59" s="11"/>
    </row>
    <row r="60" spans="1:9" x14ac:dyDescent="0.2">
      <c r="A60" s="4"/>
      <c r="B60" s="4" t="s">
        <v>8</v>
      </c>
      <c r="C60" s="4"/>
      <c r="D60" s="21">
        <f>+D59+D56</f>
        <v>-16669302.970000004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-31032608.599999994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-3740979.82</v>
      </c>
      <c r="E66" s="22"/>
    </row>
    <row r="67" spans="1:9" s="24" customFormat="1" x14ac:dyDescent="0.2">
      <c r="A67" s="4"/>
      <c r="B67" s="4" t="s">
        <v>7</v>
      </c>
      <c r="C67" s="4"/>
      <c r="D67" s="33">
        <f>SUM(D64:D66)</f>
        <v>-3740979.82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-34773588.419999994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-860800.65000000014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-147006.75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3">
        <f>SUM(D72:D73)</f>
        <v>-147006.75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-1007807.4000000001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-120471.82000000025</v>
      </c>
    </row>
    <row r="79" spans="1:9" x14ac:dyDescent="0.2">
      <c r="A79" s="19"/>
      <c r="B79" s="4" t="s">
        <v>21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-217674.34</v>
      </c>
      <c r="H80" s="11"/>
    </row>
    <row r="81" spans="1:8" x14ac:dyDescent="0.2">
      <c r="A81" s="4"/>
      <c r="B81" s="4" t="s">
        <v>7</v>
      </c>
      <c r="C81" s="4"/>
      <c r="D81" s="33">
        <f>SUM(D79:D80)</f>
        <v>-217674.34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-338146.16000000027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4">
        <f>SUMIF($B$1:$B$82,B85,$D$1:$D$82)</f>
        <v>-89007547.559999987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5">
        <f>SUMIF($B$1:$B$82,B86,$D$1:$D$82)</f>
        <v>7646873.7300000004</v>
      </c>
      <c r="F86" s="28"/>
    </row>
    <row r="87" spans="1:8" ht="12" thickBot="1" x14ac:dyDescent="0.25">
      <c r="A87" s="4"/>
      <c r="B87" s="4" t="s">
        <v>8</v>
      </c>
      <c r="C87" s="4"/>
      <c r="D87" s="36">
        <f>SUMIF($B$1:$B$82,B87,$D$1:$D$82)</f>
        <v>-81360673.829999998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-28571828.879999999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-52788844.950000003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5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9D418-1CC3-443F-A50D-992E091FCF31}">
  <sheetPr>
    <pageSetUpPr fitToPage="1"/>
  </sheetPr>
  <dimension ref="A1:G24"/>
  <sheetViews>
    <sheetView showGridLines="0" zoomScaleNormal="100" workbookViewId="0">
      <selection activeCell="C10" sqref="C10"/>
    </sheetView>
  </sheetViews>
  <sheetFormatPr defaultColWidth="9.140625" defaultRowHeight="12.75" x14ac:dyDescent="0.2"/>
  <cols>
    <col min="1" max="1" width="17.140625" style="39" customWidth="1"/>
    <col min="2" max="2" width="12.28515625" style="39" customWidth="1"/>
    <col min="3" max="3" width="11.28515625" style="39" customWidth="1"/>
    <col min="4" max="4" width="11.42578125" style="39" customWidth="1"/>
    <col min="5" max="5" width="11.140625" style="39" customWidth="1"/>
    <col min="6" max="6" width="12.5703125" style="39" customWidth="1"/>
    <col min="7" max="7" width="9.42578125" style="39" bestFit="1" customWidth="1"/>
    <col min="8" max="16384" width="9.140625" style="39"/>
  </cols>
  <sheetData>
    <row r="1" spans="1:7" x14ac:dyDescent="0.2">
      <c r="A1" s="47" t="s">
        <v>37</v>
      </c>
      <c r="B1" s="46"/>
      <c r="C1" s="46"/>
      <c r="D1" s="46"/>
      <c r="E1" s="46"/>
      <c r="F1" s="46"/>
      <c r="G1" s="46"/>
    </row>
    <row r="2" spans="1:7" x14ac:dyDescent="0.2">
      <c r="A2" s="45">
        <v>45474</v>
      </c>
      <c r="B2" s="44"/>
      <c r="C2" s="44"/>
      <c r="D2" s="44"/>
      <c r="E2" s="44"/>
      <c r="F2" s="44"/>
      <c r="G2" s="44"/>
    </row>
    <row r="5" spans="1:7" ht="14.1" customHeight="1" x14ac:dyDescent="0.2">
      <c r="A5" s="42" t="s">
        <v>36</v>
      </c>
    </row>
    <row r="6" spans="1:7" ht="14.1" customHeight="1" x14ac:dyDescent="0.2">
      <c r="A6" s="42" t="s">
        <v>39</v>
      </c>
    </row>
    <row r="7" spans="1:7" ht="14.1" customHeight="1" x14ac:dyDescent="0.2"/>
    <row r="8" spans="1:7" ht="14.1" customHeight="1" x14ac:dyDescent="0.2">
      <c r="B8" s="43" t="s">
        <v>35</v>
      </c>
      <c r="C8" s="43"/>
      <c r="D8" s="43" t="s">
        <v>34</v>
      </c>
      <c r="E8" s="43"/>
      <c r="F8" s="43" t="s">
        <v>33</v>
      </c>
      <c r="G8" s="43"/>
    </row>
    <row r="9" spans="1:7" ht="14.1" customHeight="1" x14ac:dyDescent="0.2">
      <c r="A9" s="42" t="s">
        <v>32</v>
      </c>
      <c r="B9" s="41">
        <v>-0.10083</v>
      </c>
      <c r="C9" s="39" t="s">
        <v>40</v>
      </c>
      <c r="D9" s="41">
        <v>-7.1739999999999998E-2</v>
      </c>
      <c r="E9" s="39" t="s">
        <v>40</v>
      </c>
      <c r="F9" s="41">
        <v>-2.9090000000000001E-2</v>
      </c>
      <c r="G9" s="39" t="s">
        <v>40</v>
      </c>
    </row>
    <row r="10" spans="1:7" ht="14.1" customHeight="1" x14ac:dyDescent="0.2">
      <c r="A10" s="42" t="s">
        <v>31</v>
      </c>
      <c r="B10" s="41">
        <v>-8.0159999999999995E-2</v>
      </c>
      <c r="C10" s="39" t="s">
        <v>40</v>
      </c>
      <c r="D10" s="41">
        <v>-7.1739999999999998E-2</v>
      </c>
      <c r="E10" s="39" t="s">
        <v>40</v>
      </c>
      <c r="F10" s="41">
        <v>-8.4200000000000004E-3</v>
      </c>
      <c r="G10" s="39" t="s">
        <v>40</v>
      </c>
    </row>
    <row r="11" spans="1:7" ht="14.1" customHeight="1" x14ac:dyDescent="0.2">
      <c r="A11" s="42" t="s">
        <v>30</v>
      </c>
      <c r="B11" s="41">
        <v>-8.8639999999999997E-2</v>
      </c>
      <c r="C11" s="39" t="s">
        <v>40</v>
      </c>
      <c r="D11" s="41">
        <v>-7.1739999999999998E-2</v>
      </c>
      <c r="E11" s="39" t="s">
        <v>40</v>
      </c>
      <c r="F11" s="41">
        <v>-1.6899999999999998E-2</v>
      </c>
      <c r="G11" s="39" t="s">
        <v>40</v>
      </c>
    </row>
    <row r="12" spans="1:7" ht="14.1" customHeight="1" x14ac:dyDescent="0.2">
      <c r="A12" s="42" t="s">
        <v>29</v>
      </c>
      <c r="B12" s="41">
        <v>-9.035E-2</v>
      </c>
      <c r="C12" s="39" t="s">
        <v>40</v>
      </c>
      <c r="D12" s="41">
        <v>-7.1739999999999998E-2</v>
      </c>
      <c r="E12" s="39" t="s">
        <v>40</v>
      </c>
      <c r="F12" s="41">
        <v>-1.8610000000000002E-2</v>
      </c>
      <c r="G12" s="39" t="s">
        <v>40</v>
      </c>
    </row>
    <row r="13" spans="1:7" ht="14.1" customHeight="1" x14ac:dyDescent="0.2">
      <c r="A13" s="42" t="s">
        <v>28</v>
      </c>
      <c r="B13" s="41">
        <v>-8.9099999999999999E-2</v>
      </c>
      <c r="C13" s="39" t="s">
        <v>40</v>
      </c>
      <c r="D13" s="41">
        <v>-7.1739999999999998E-2</v>
      </c>
      <c r="E13" s="39" t="s">
        <v>40</v>
      </c>
      <c r="F13" s="41">
        <v>-1.736E-2</v>
      </c>
      <c r="G13" s="39" t="s">
        <v>40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2" t="s">
        <v>36</v>
      </c>
    </row>
    <row r="17" spans="1:7" ht="14.1" customHeight="1" x14ac:dyDescent="0.2">
      <c r="A17" s="42" t="s">
        <v>42</v>
      </c>
    </row>
    <row r="18" spans="1:7" ht="14.1" customHeight="1" x14ac:dyDescent="0.2"/>
    <row r="19" spans="1:7" ht="14.1" customHeight="1" x14ac:dyDescent="0.2">
      <c r="B19" s="43" t="s">
        <v>35</v>
      </c>
      <c r="C19" s="43"/>
      <c r="D19" s="43" t="s">
        <v>34</v>
      </c>
      <c r="E19" s="43"/>
      <c r="F19" s="43" t="s">
        <v>33</v>
      </c>
      <c r="G19" s="43"/>
    </row>
    <row r="20" spans="1:7" ht="14.1" customHeight="1" x14ac:dyDescent="0.2">
      <c r="A20" s="42" t="s">
        <v>32</v>
      </c>
      <c r="B20" s="41">
        <v>0.10083</v>
      </c>
      <c r="C20" s="40" t="s">
        <v>41</v>
      </c>
      <c r="D20" s="41">
        <v>7.1739999999999998E-2</v>
      </c>
      <c r="E20" s="40" t="s">
        <v>41</v>
      </c>
      <c r="F20" s="41">
        <v>2.9090000000000001E-2</v>
      </c>
      <c r="G20" s="40" t="s">
        <v>41</v>
      </c>
    </row>
    <row r="21" spans="1:7" ht="14.1" customHeight="1" x14ac:dyDescent="0.2">
      <c r="A21" s="42" t="s">
        <v>31</v>
      </c>
      <c r="B21" s="41">
        <v>8.0159999999999995E-2</v>
      </c>
      <c r="C21" s="40" t="s">
        <v>41</v>
      </c>
      <c r="D21" s="41">
        <v>7.1739999999999998E-2</v>
      </c>
      <c r="E21" s="40" t="s">
        <v>41</v>
      </c>
      <c r="F21" s="41">
        <v>8.4200000000000004E-3</v>
      </c>
      <c r="G21" s="40" t="s">
        <v>41</v>
      </c>
    </row>
    <row r="22" spans="1:7" ht="14.1" customHeight="1" x14ac:dyDescent="0.2">
      <c r="A22" s="42" t="s">
        <v>30</v>
      </c>
      <c r="B22" s="41">
        <v>8.8639999999999997E-2</v>
      </c>
      <c r="C22" s="40" t="s">
        <v>41</v>
      </c>
      <c r="D22" s="41">
        <v>7.1739999999999998E-2</v>
      </c>
      <c r="E22" s="40" t="s">
        <v>41</v>
      </c>
      <c r="F22" s="41">
        <v>1.6899999999999998E-2</v>
      </c>
      <c r="G22" s="40" t="s">
        <v>41</v>
      </c>
    </row>
    <row r="23" spans="1:7" ht="14.1" customHeight="1" x14ac:dyDescent="0.2">
      <c r="A23" s="42" t="s">
        <v>29</v>
      </c>
      <c r="B23" s="41">
        <v>9.035E-2</v>
      </c>
      <c r="C23" s="40" t="s">
        <v>41</v>
      </c>
      <c r="D23" s="41">
        <v>7.1739999999999998E-2</v>
      </c>
      <c r="E23" s="40" t="s">
        <v>41</v>
      </c>
      <c r="F23" s="41">
        <v>1.8610000000000002E-2</v>
      </c>
      <c r="G23" s="40" t="s">
        <v>41</v>
      </c>
    </row>
    <row r="24" spans="1:7" ht="14.1" customHeight="1" x14ac:dyDescent="0.2">
      <c r="A24" s="42" t="s">
        <v>28</v>
      </c>
      <c r="B24" s="41">
        <v>8.9099999999999999E-2</v>
      </c>
      <c r="C24" s="40" t="s">
        <v>41</v>
      </c>
      <c r="D24" s="41">
        <v>7.1739999999999998E-2</v>
      </c>
      <c r="E24" s="40" t="s">
        <v>41</v>
      </c>
      <c r="F24" s="41">
        <v>1.736E-2</v>
      </c>
      <c r="G24" s="40" t="s">
        <v>41</v>
      </c>
    </row>
  </sheetData>
  <mergeCells count="2">
    <mergeCell ref="A1:G1"/>
    <mergeCell ref="A2:G2"/>
  </mergeCells>
  <conditionalFormatting sqref="G9:G13 G20:G24 E20:E24 E9:E13 C9:C13 C20:C24">
    <cfRule type="cellIs" dxfId="3" priority="1" stopIfTrue="1" operator="equal">
      <formula>"Surcharge"</formula>
    </cfRule>
    <cfRule type="cellIs" dxfId="2" priority="2" stopIfTrue="1" operator="equal">
      <formula>"Refund"</formula>
    </cfRule>
  </conditionalFormatting>
  <conditionalFormatting sqref="F9:F13 F20:F24 D20:D24 D9:D13 B20:B24 B9:B13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2024-07-08T07:00:00+00:00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56E0183-62F2-4F72-9850-4FF81B0C56FF}"/>
</file>

<file path=customXml/itemProps3.xml><?xml version="1.0" encoding="utf-8"?>
<ds:datastoreItem xmlns:ds="http://schemas.openxmlformats.org/officeDocument/2006/customXml" ds:itemID="{7F79CC4A-62E4-45D8-8540-F3B6BF697E45}"/>
</file>

<file path=customXml/itemProps4.xml><?xml version="1.0" encoding="utf-8"?>
<ds:datastoreItem xmlns:ds="http://schemas.openxmlformats.org/officeDocument/2006/customXml" ds:itemID="{A4A07AFB-E634-4B3A-9BEE-7F5C9F01BF47}"/>
</file>

<file path=customXml/itemProps5.xml><?xml version="1.0" encoding="utf-8"?>
<ds:datastoreItem xmlns:ds="http://schemas.openxmlformats.org/officeDocument/2006/customXml" ds:itemID="{5C22B66E-E6EB-421D-8AF2-AAA0A840B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191 Accounts</vt:lpstr>
      <vt:lpstr>Migration Adjust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Zakharova, Elena</cp:lastModifiedBy>
  <cp:lastPrinted>2023-02-07T04:54:14Z</cp:lastPrinted>
  <dcterms:created xsi:type="dcterms:W3CDTF">2005-03-16T23:33:46Z</dcterms:created>
  <dcterms:modified xsi:type="dcterms:W3CDTF">2024-07-05T22:00:21Z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