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2017 Rate Cases\WA\Testimony\Gross\"/>
    </mc:Choice>
  </mc:AlternateContent>
  <bookViews>
    <workbookView xWindow="0" yWindow="0" windowWidth="5520" windowHeight="4800"/>
  </bookViews>
  <sheets>
    <sheet name="Rule 21 Decoupling Work Paper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" l="1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J38" i="2"/>
  <c r="F38" i="2"/>
  <c r="N38" i="2"/>
  <c r="N37" i="2"/>
  <c r="M37" i="2"/>
  <c r="M38" i="2" s="1"/>
  <c r="L37" i="2"/>
  <c r="L38" i="2" s="1"/>
  <c r="K37" i="2"/>
  <c r="K38" i="2" s="1"/>
  <c r="J37" i="2"/>
  <c r="I37" i="2"/>
  <c r="I38" i="2" s="1"/>
  <c r="H37" i="2"/>
  <c r="H38" i="2" s="1"/>
  <c r="G37" i="2"/>
  <c r="G38" i="2" s="1"/>
  <c r="F37" i="2"/>
  <c r="E37" i="2"/>
  <c r="E38" i="2" s="1"/>
  <c r="D37" i="2"/>
  <c r="D38" i="2" s="1"/>
  <c r="C37" i="2"/>
  <c r="C38" i="2" s="1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2" i="2"/>
  <c r="M32" i="2"/>
  <c r="L32" i="2"/>
  <c r="K32" i="2"/>
  <c r="J32" i="2"/>
  <c r="I32" i="2"/>
  <c r="H32" i="2"/>
  <c r="G32" i="2"/>
  <c r="F32" i="2"/>
  <c r="E32" i="2"/>
  <c r="N31" i="2"/>
  <c r="M31" i="2"/>
  <c r="L31" i="2"/>
  <c r="K31" i="2"/>
  <c r="J31" i="2"/>
  <c r="I31" i="2"/>
  <c r="H31" i="2"/>
  <c r="G31" i="2"/>
  <c r="F31" i="2"/>
  <c r="E31" i="2"/>
  <c r="D32" i="2"/>
  <c r="D31" i="2"/>
  <c r="C32" i="2"/>
  <c r="C31" i="2"/>
  <c r="N28" i="2"/>
  <c r="M28" i="2"/>
  <c r="L28" i="2"/>
  <c r="K28" i="2"/>
  <c r="J28" i="2"/>
  <c r="I28" i="2"/>
  <c r="H28" i="2"/>
  <c r="G28" i="2"/>
  <c r="F28" i="2"/>
  <c r="E28" i="2"/>
  <c r="D28" i="2"/>
  <c r="C28" i="2"/>
  <c r="Q27" i="2"/>
  <c r="N25" i="2"/>
  <c r="M25" i="2"/>
  <c r="L25" i="2"/>
  <c r="K25" i="2"/>
  <c r="J25" i="2"/>
  <c r="I25" i="2"/>
  <c r="H25" i="2"/>
  <c r="G25" i="2"/>
  <c r="F25" i="2"/>
  <c r="E25" i="2"/>
  <c r="D25" i="2"/>
  <c r="C25" i="2"/>
  <c r="N21" i="2"/>
  <c r="M21" i="2"/>
  <c r="L21" i="2"/>
  <c r="K21" i="2"/>
  <c r="J21" i="2"/>
  <c r="I21" i="2"/>
  <c r="H21" i="2"/>
  <c r="G21" i="2"/>
  <c r="F21" i="2"/>
  <c r="E21" i="2"/>
  <c r="D21" i="2"/>
  <c r="C21" i="2"/>
  <c r="N18" i="2"/>
  <c r="M18" i="2"/>
  <c r="L18" i="2"/>
  <c r="K18" i="2"/>
  <c r="J18" i="2"/>
  <c r="I18" i="2"/>
  <c r="H18" i="2"/>
  <c r="G18" i="2"/>
  <c r="F18" i="2"/>
  <c r="E18" i="2"/>
  <c r="D18" i="2"/>
  <c r="C18" i="2"/>
  <c r="G11" i="2"/>
  <c r="G7" i="2"/>
  <c r="G5" i="2"/>
  <c r="G3" i="2"/>
  <c r="G9" i="2"/>
  <c r="K40" i="2" s="1"/>
  <c r="K41" i="2" s="1"/>
  <c r="D40" i="2" l="1"/>
  <c r="D41" i="2" s="1"/>
  <c r="H40" i="2"/>
  <c r="H41" i="2" s="1"/>
  <c r="L40" i="2"/>
  <c r="L41" i="2" s="1"/>
  <c r="E40" i="2"/>
  <c r="E41" i="2" s="1"/>
  <c r="I40" i="2"/>
  <c r="I41" i="2" s="1"/>
  <c r="M40" i="2"/>
  <c r="M41" i="2" s="1"/>
  <c r="F40" i="2"/>
  <c r="F41" i="2" s="1"/>
  <c r="J40" i="2"/>
  <c r="J41" i="2" s="1"/>
  <c r="N40" i="2"/>
  <c r="N41" i="2" s="1"/>
  <c r="C40" i="2"/>
  <c r="C41" i="2" s="1"/>
  <c r="G40" i="2"/>
  <c r="G41" i="2" s="1"/>
</calcChain>
</file>

<file path=xl/sharedStrings.xml><?xml version="1.0" encoding="utf-8"?>
<sst xmlns="http://schemas.openxmlformats.org/spreadsheetml/2006/main" count="25" uniqueCount="25">
  <si>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</si>
  <si>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</si>
  <si>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</si>
  <si>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</si>
  <si>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</si>
  <si>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</si>
  <si>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</si>
  <si>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</si>
  <si>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</si>
  <si>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>December</t>
  </si>
  <si>
    <t>January</t>
  </si>
  <si>
    <t>February</t>
  </si>
  <si>
    <t>Customer Count</t>
  </si>
  <si>
    <t>511C</t>
  </si>
  <si>
    <t>511I</t>
  </si>
  <si>
    <t>Total 511</t>
  </si>
  <si>
    <t>503 Total</t>
  </si>
  <si>
    <t>Total 570</t>
  </si>
  <si>
    <t>504 Total</t>
  </si>
  <si>
    <t>Margin Revenue</t>
  </si>
  <si>
    <t>Annual Therms</t>
  </si>
  <si>
    <t xml:space="preserve"> </t>
  </si>
  <si>
    <t>Rate</t>
  </si>
  <si>
    <t>\</t>
  </si>
  <si>
    <t>JGG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</si>
</sst>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/>
    <xf numFmtId="37" fontId="1" fillId="0" borderId="0" xfId="1" applyNumberFormat="1" applyFont="1" applyFill="1" applyBorder="1"/>
    <xf numFmtId="165" fontId="1" fillId="0" borderId="0" xfId="2" applyNumberFormat="1" applyFont="1" applyFill="1" applyBorder="1"/>
    <xf numFmtId="0" fontId="5" fillId="2" borderId="0" xfId="0" applyFont="1" applyFill="1" applyAlignment="1">
      <alignment horizontal="center"/>
    </xf>
    <xf numFmtId="0" fontId="5" fillId="0" borderId="0" xfId="0" applyFont="1" applyFill="1"/>
    <xf numFmtId="37" fontId="5" fillId="0" borderId="0" xfId="1" applyNumberFormat="1" applyFont="1" applyFill="1" applyBorder="1"/>
    <xf numFmtId="165" fontId="5" fillId="0" borderId="0" xfId="2" applyNumberFormat="1" applyFont="1" applyFill="1" applyBorder="1"/>
    <xf numFmtId="37" fontId="1" fillId="0" borderId="0" xfId="1" applyNumberFormat="1" applyFont="1" applyBorder="1"/>
    <xf numFmtId="165" fontId="1" fillId="0" borderId="0" xfId="2" applyNumberFormat="1" applyFont="1" applyBorder="1"/>
    <xf numFmtId="165" fontId="3" fillId="0" borderId="0" xfId="3" applyNumberFormat="1" applyFont="1" applyBorder="1"/>
    <xf numFmtId="3" fontId="7" fillId="0" borderId="0" xfId="0" applyNumberFormat="1" applyFont="1" applyFill="1"/>
    <xf numFmtId="3" fontId="1" fillId="0" borderId="0" xfId="1" applyNumberFormat="1" applyFont="1" applyFill="1" applyBorder="1"/>
    <xf numFmtId="3" fontId="0" fillId="0" borderId="0" xfId="0" applyNumberFormat="1" applyFill="1"/>
    <xf numFmtId="3" fontId="6" fillId="0" borderId="0" xfId="0" applyNumberFormat="1" applyFont="1" applyFill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4">
    <cellStyle name="Comma 10 5" xfId="2"/>
    <cellStyle name="Comma 2 3" xfId="3"/>
    <cellStyle name="Normal" xfId="0" builtinId="0"/>
    <cellStyle name="Normal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tabSelected="1" view="pageBreakPreview" zoomScale="60" zoomScaleNormal="100" workbookViewId="0">
      <selection activeCell="M9" sqref="M9"/>
    </sheetView>
  </sheetViews>
  <sheetFormatPr defaultColWidth="12.28515625" defaultRowHeight="15" x14ac:dyDescent="0.25"/>
  <cols>
    <col min="1" max="1" width="8.85546875" bestFit="1" customWidth="1"/>
    <col min="2" max="2" width="5.5703125" customWidth="1"/>
    <col min="3" max="3" width="15.140625" bestFit="1" customWidth="1"/>
    <col min="4" max="4" width="12.42578125" customWidth="1"/>
    <col min="5" max="5" width="14.7109375" bestFit="1" customWidth="1"/>
    <col min="6" max="6" width="15.140625" bestFit="1" customWidth="1"/>
    <col min="7" max="8" width="14.7109375" bestFit="1" customWidth="1"/>
    <col min="9" max="9" width="12.140625" customWidth="1"/>
    <col min="10" max="11" width="13" bestFit="1" customWidth="1"/>
    <col min="12" max="12" width="14.7109375" bestFit="1" customWidth="1"/>
    <col min="13" max="13" width="14.140625" bestFit="1" customWidth="1"/>
    <col min="14" max="14" width="15.140625" bestFit="1" customWidth="1"/>
    <col min="17" max="17" width="1.85546875" bestFit="1" customWidth="1"/>
  </cols>
  <sheetData>
    <row r="2" spans="1:17" ht="30" customHeight="1" x14ac:dyDescent="0.25">
      <c r="C2" s="1" t="s">
        <v>19</v>
      </c>
      <c r="D2" s="1"/>
      <c r="E2" s="1" t="s">
        <v>20</v>
      </c>
      <c r="G2" t="s">
        <v>22</v>
      </c>
      <c r="I2" s="2" t="s">
        <v>12</v>
      </c>
      <c r="M2" t="s">
        <v>24</v>
      </c>
    </row>
    <row r="3" spans="1:17" x14ac:dyDescent="0.25">
      <c r="A3">
        <v>503</v>
      </c>
      <c r="C3" s="21">
        <v>36654163.45279</v>
      </c>
      <c r="E3" s="20">
        <v>120189407</v>
      </c>
      <c r="G3" s="22">
        <f>C3/E3</f>
        <v>0.30497000000000002</v>
      </c>
      <c r="I3" s="20">
        <v>181656</v>
      </c>
    </row>
    <row r="4" spans="1:17" x14ac:dyDescent="0.25">
      <c r="A4" t="s">
        <v>21</v>
      </c>
      <c r="C4" s="21"/>
      <c r="E4" s="20"/>
      <c r="G4" s="22"/>
    </row>
    <row r="5" spans="1:17" x14ac:dyDescent="0.25">
      <c r="A5">
        <v>504</v>
      </c>
      <c r="C5" s="21">
        <v>18963783.137460001</v>
      </c>
      <c r="E5" s="20">
        <v>81344242</v>
      </c>
      <c r="G5" s="22">
        <f>C5/E5</f>
        <v>0.23313</v>
      </c>
      <c r="I5" s="20">
        <v>25460</v>
      </c>
    </row>
    <row r="6" spans="1:17" x14ac:dyDescent="0.25">
      <c r="C6" s="21"/>
      <c r="E6" s="20"/>
      <c r="G6" s="22"/>
    </row>
    <row r="7" spans="1:17" x14ac:dyDescent="0.25">
      <c r="A7">
        <v>505</v>
      </c>
      <c r="C7" s="21">
        <v>1670280.0674800002</v>
      </c>
      <c r="E7" s="20">
        <v>11417671</v>
      </c>
      <c r="G7" s="22">
        <f>C7/E7</f>
        <v>0.14628903455704759</v>
      </c>
      <c r="I7">
        <v>451</v>
      </c>
    </row>
    <row r="8" spans="1:17" x14ac:dyDescent="0.25">
      <c r="C8" s="21"/>
      <c r="E8" s="20"/>
      <c r="G8" s="22"/>
    </row>
    <row r="9" spans="1:17" x14ac:dyDescent="0.25">
      <c r="A9">
        <v>511</v>
      </c>
      <c r="C9" s="21">
        <v>1345747.23</v>
      </c>
      <c r="D9" t="s">
        <v>23</v>
      </c>
      <c r="E9" s="20">
        <v>11107096</v>
      </c>
      <c r="G9" s="22">
        <f>C9/E9</f>
        <v>0.12116103345104787</v>
      </c>
      <c r="I9">
        <v>86</v>
      </c>
    </row>
    <row r="10" spans="1:17" x14ac:dyDescent="0.25">
      <c r="C10" s="21"/>
      <c r="E10" s="20"/>
      <c r="G10" s="22"/>
    </row>
    <row r="11" spans="1:17" x14ac:dyDescent="0.25">
      <c r="A11">
        <v>570</v>
      </c>
      <c r="C11" s="21">
        <v>223642.7278830139</v>
      </c>
      <c r="E11" s="20">
        <v>3848935.3459285335</v>
      </c>
      <c r="G11" s="22">
        <f>C11/E11</f>
        <v>5.8105088234227373E-2</v>
      </c>
      <c r="I11">
        <v>10</v>
      </c>
    </row>
    <row r="12" spans="1:17" x14ac:dyDescent="0.25">
      <c r="C12" s="21"/>
      <c r="E12" s="20"/>
    </row>
    <row r="13" spans="1:17" x14ac:dyDescent="0.25">
      <c r="C13" s="21"/>
    </row>
    <row r="14" spans="1:17" x14ac:dyDescent="0.25">
      <c r="C14" s="21"/>
    </row>
    <row r="15" spans="1:17" x14ac:dyDescent="0.25">
      <c r="A15" s="1"/>
      <c r="B15" s="3"/>
      <c r="C15" s="2" t="s">
        <v>10</v>
      </c>
      <c r="D15" s="1" t="s">
        <v>11</v>
      </c>
      <c r="E15" s="1" t="s">
        <v>0</v>
      </c>
      <c r="F15" s="1" t="s">
        <v>1</v>
      </c>
      <c r="G15" s="1" t="s">
        <v>2</v>
      </c>
      <c r="H15" s="1" t="s">
        <v>3</v>
      </c>
      <c r="I15" s="1" t="s">
        <v>4</v>
      </c>
      <c r="J15" s="1" t="s">
        <v>5</v>
      </c>
      <c r="K15" s="1" t="s">
        <v>6</v>
      </c>
      <c r="L15" s="1" t="s">
        <v>7</v>
      </c>
      <c r="M15" s="1" t="s">
        <v>8</v>
      </c>
      <c r="N15" s="1" t="s">
        <v>9</v>
      </c>
    </row>
    <row r="16" spans="1:17" s="5" customFormat="1" ht="13.15" hidden="1" customHeight="1" x14ac:dyDescent="0.25">
      <c r="A16" s="4">
        <v>502</v>
      </c>
      <c r="C16" s="12">
        <v>76163</v>
      </c>
      <c r="D16" s="12">
        <v>60161</v>
      </c>
      <c r="E16" s="13">
        <v>55570</v>
      </c>
      <c r="F16" s="12">
        <v>32755</v>
      </c>
      <c r="G16" s="12">
        <v>14429</v>
      </c>
      <c r="H16" s="12">
        <v>8747</v>
      </c>
      <c r="I16" s="14">
        <v>5666</v>
      </c>
      <c r="J16" s="12">
        <v>3237</v>
      </c>
      <c r="K16" s="12">
        <v>4336</v>
      </c>
      <c r="L16" s="6">
        <v>11608</v>
      </c>
      <c r="M16" s="12">
        <v>27354</v>
      </c>
      <c r="N16" s="12">
        <v>70211</v>
      </c>
      <c r="O16"/>
      <c r="P16"/>
      <c r="Q16" s="17"/>
    </row>
    <row r="17" spans="1:17" s="5" customFormat="1" hidden="1" x14ac:dyDescent="0.25">
      <c r="A17" s="4">
        <v>503</v>
      </c>
      <c r="C17" s="12">
        <v>21711764</v>
      </c>
      <c r="D17" s="12">
        <v>15684500</v>
      </c>
      <c r="E17" s="13">
        <v>14201128</v>
      </c>
      <c r="F17" s="12">
        <v>9172674</v>
      </c>
      <c r="G17" s="12">
        <v>4923353</v>
      </c>
      <c r="H17" s="12">
        <v>4121613</v>
      </c>
      <c r="I17" s="14">
        <v>3158348</v>
      </c>
      <c r="J17" s="12">
        <v>2690413</v>
      </c>
      <c r="K17" s="12">
        <v>2957023</v>
      </c>
      <c r="L17" s="6">
        <v>4458948</v>
      </c>
      <c r="M17" s="12">
        <v>7432970</v>
      </c>
      <c r="N17" s="12">
        <v>15953568</v>
      </c>
      <c r="O17"/>
      <c r="P17"/>
      <c r="Q17" s="15"/>
    </row>
    <row r="18" spans="1:17" s="5" customFormat="1" x14ac:dyDescent="0.25">
      <c r="A18" s="4" t="s">
        <v>16</v>
      </c>
      <c r="C18" s="12">
        <f t="shared" ref="C18:N18" si="0">C16+C17</f>
        <v>21787927</v>
      </c>
      <c r="D18" s="12">
        <f t="shared" si="0"/>
        <v>15744661</v>
      </c>
      <c r="E18" s="12">
        <f t="shared" si="0"/>
        <v>14256698</v>
      </c>
      <c r="F18" s="12">
        <f t="shared" si="0"/>
        <v>9205429</v>
      </c>
      <c r="G18" s="12">
        <f t="shared" si="0"/>
        <v>4937782</v>
      </c>
      <c r="H18" s="12">
        <f t="shared" si="0"/>
        <v>4130360</v>
      </c>
      <c r="I18" s="12">
        <f t="shared" si="0"/>
        <v>3164014</v>
      </c>
      <c r="J18" s="12">
        <f t="shared" si="0"/>
        <v>2693650</v>
      </c>
      <c r="K18" s="12">
        <f t="shared" si="0"/>
        <v>2961359</v>
      </c>
      <c r="L18" s="12">
        <f t="shared" si="0"/>
        <v>4470556</v>
      </c>
      <c r="M18" s="12">
        <f t="shared" si="0"/>
        <v>7460324</v>
      </c>
      <c r="N18" s="12">
        <f t="shared" si="0"/>
        <v>16023779</v>
      </c>
      <c r="O18"/>
      <c r="P18"/>
      <c r="Q18" s="15"/>
    </row>
    <row r="19" spans="1:17" s="5" customFormat="1" hidden="1" x14ac:dyDescent="0.25">
      <c r="A19" s="4">
        <v>504</v>
      </c>
      <c r="C19" s="6">
        <v>14692267</v>
      </c>
      <c r="D19" s="6">
        <v>10866333</v>
      </c>
      <c r="E19" s="6">
        <v>9503073</v>
      </c>
      <c r="F19" s="6">
        <v>6408987</v>
      </c>
      <c r="G19" s="6">
        <v>3769766</v>
      </c>
      <c r="H19" s="6">
        <v>3375680</v>
      </c>
      <c r="I19" s="6">
        <v>2865943</v>
      </c>
      <c r="J19" s="16">
        <v>2614687</v>
      </c>
      <c r="K19" s="16">
        <v>2845294</v>
      </c>
      <c r="L19" s="6">
        <v>3539270</v>
      </c>
      <c r="M19" s="6">
        <v>4983203</v>
      </c>
      <c r="N19" s="6">
        <v>10153064</v>
      </c>
      <c r="O19"/>
      <c r="P19"/>
      <c r="Q19" s="17"/>
    </row>
    <row r="20" spans="1:17" s="5" customFormat="1" hidden="1" x14ac:dyDescent="0.25">
      <c r="A20" s="4">
        <v>512</v>
      </c>
      <c r="C20" s="6">
        <v>3522</v>
      </c>
      <c r="D20" s="6">
        <v>4033</v>
      </c>
      <c r="E20" s="6">
        <v>4305</v>
      </c>
      <c r="F20" s="6">
        <v>3634</v>
      </c>
      <c r="G20" s="6">
        <v>3972</v>
      </c>
      <c r="H20" s="6">
        <v>4436</v>
      </c>
      <c r="I20" s="6">
        <v>3742</v>
      </c>
      <c r="J20" s="16">
        <v>4066</v>
      </c>
      <c r="K20" s="16">
        <v>4268</v>
      </c>
      <c r="L20" s="6">
        <v>3723</v>
      </c>
      <c r="M20" s="6">
        <v>3716</v>
      </c>
      <c r="N20" s="6">
        <v>3963</v>
      </c>
      <c r="O20"/>
      <c r="P20"/>
      <c r="Q20" s="18"/>
    </row>
    <row r="21" spans="1:17" s="5" customFormat="1" x14ac:dyDescent="0.25">
      <c r="A21" s="4" t="s">
        <v>18</v>
      </c>
      <c r="C21" s="6">
        <f t="shared" ref="C21:N21" si="1">C19+C20</f>
        <v>14695789</v>
      </c>
      <c r="D21" s="6">
        <f t="shared" si="1"/>
        <v>10870366</v>
      </c>
      <c r="E21" s="6">
        <f t="shared" si="1"/>
        <v>9507378</v>
      </c>
      <c r="F21" s="6">
        <f t="shared" si="1"/>
        <v>6412621</v>
      </c>
      <c r="G21" s="6">
        <f t="shared" si="1"/>
        <v>3773738</v>
      </c>
      <c r="H21" s="6">
        <f t="shared" si="1"/>
        <v>3380116</v>
      </c>
      <c r="I21" s="6">
        <f t="shared" si="1"/>
        <v>2869685</v>
      </c>
      <c r="J21" s="6">
        <f t="shared" si="1"/>
        <v>2618753</v>
      </c>
      <c r="K21" s="6">
        <f t="shared" si="1"/>
        <v>2849562</v>
      </c>
      <c r="L21" s="6">
        <f t="shared" si="1"/>
        <v>3542993</v>
      </c>
      <c r="M21" s="6">
        <f t="shared" si="1"/>
        <v>4986919</v>
      </c>
      <c r="N21" s="6">
        <f t="shared" si="1"/>
        <v>10157027</v>
      </c>
      <c r="O21" s="17"/>
      <c r="P21" s="17"/>
      <c r="Q21" s="17"/>
    </row>
    <row r="22" spans="1:17" s="5" customFormat="1" x14ac:dyDescent="0.25">
      <c r="A22" s="4">
        <v>505</v>
      </c>
      <c r="C22" s="6">
        <v>1486381</v>
      </c>
      <c r="D22" s="6">
        <v>1262091</v>
      </c>
      <c r="E22" s="7">
        <v>1186926</v>
      </c>
      <c r="F22" s="6">
        <v>862399</v>
      </c>
      <c r="G22" s="6">
        <v>627032</v>
      </c>
      <c r="H22" s="6">
        <v>565293</v>
      </c>
      <c r="I22" s="6">
        <v>454648</v>
      </c>
      <c r="J22" s="6">
        <v>481672</v>
      </c>
      <c r="K22" s="6">
        <v>625251</v>
      </c>
      <c r="L22" s="6">
        <v>1065626</v>
      </c>
      <c r="M22" s="6">
        <v>919109</v>
      </c>
      <c r="N22" s="6">
        <v>1284300</v>
      </c>
      <c r="O22" s="18"/>
      <c r="P22" s="18"/>
      <c r="Q22" s="17"/>
    </row>
    <row r="23" spans="1:17" s="5" customFormat="1" hidden="1" x14ac:dyDescent="0.25">
      <c r="A23" s="4" t="s">
        <v>13</v>
      </c>
      <c r="C23" s="6">
        <v>1220317</v>
      </c>
      <c r="D23" s="6">
        <v>1014792</v>
      </c>
      <c r="E23" s="6">
        <v>1063659</v>
      </c>
      <c r="F23" s="6">
        <v>703747</v>
      </c>
      <c r="G23" s="6">
        <v>410787</v>
      </c>
      <c r="H23" s="6">
        <v>336106</v>
      </c>
      <c r="I23" s="6">
        <v>231020</v>
      </c>
      <c r="J23" s="16">
        <v>208383</v>
      </c>
      <c r="K23" s="16">
        <v>263545</v>
      </c>
      <c r="L23" s="6">
        <v>328276</v>
      </c>
      <c r="M23" s="6">
        <v>533712</v>
      </c>
      <c r="N23" s="6">
        <v>1034349</v>
      </c>
      <c r="O23" s="17"/>
      <c r="P23" s="17"/>
      <c r="Q23" s="18"/>
    </row>
    <row r="24" spans="1:17" s="5" customFormat="1" hidden="1" x14ac:dyDescent="0.25">
      <c r="A24" s="4" t="s">
        <v>14</v>
      </c>
      <c r="C24" s="6">
        <v>236447</v>
      </c>
      <c r="D24" s="6">
        <v>159561</v>
      </c>
      <c r="E24" s="7">
        <v>392109</v>
      </c>
      <c r="F24" s="6">
        <v>197628</v>
      </c>
      <c r="G24" s="6">
        <v>139204</v>
      </c>
      <c r="H24" s="6">
        <v>264090</v>
      </c>
      <c r="I24" s="6">
        <v>164773</v>
      </c>
      <c r="J24" s="6">
        <v>351740</v>
      </c>
      <c r="K24" s="6">
        <v>261458</v>
      </c>
      <c r="L24" s="6">
        <v>267981</v>
      </c>
      <c r="M24" s="6">
        <v>267959</v>
      </c>
      <c r="N24" s="6">
        <v>263955</v>
      </c>
      <c r="O24" s="17"/>
      <c r="P24" s="17"/>
      <c r="Q24" s="17"/>
    </row>
    <row r="25" spans="1:17" x14ac:dyDescent="0.25">
      <c r="A25" s="4" t="s">
        <v>15</v>
      </c>
      <c r="B25" s="3"/>
      <c r="C25" s="19">
        <f t="shared" ref="C25:N25" si="2">C23+C24</f>
        <v>1456764</v>
      </c>
      <c r="D25" s="19">
        <f t="shared" si="2"/>
        <v>1174353</v>
      </c>
      <c r="E25" s="19">
        <f t="shared" si="2"/>
        <v>1455768</v>
      </c>
      <c r="F25" s="19">
        <f t="shared" si="2"/>
        <v>901375</v>
      </c>
      <c r="G25" s="19">
        <f t="shared" si="2"/>
        <v>549991</v>
      </c>
      <c r="H25" s="19">
        <f t="shared" si="2"/>
        <v>600196</v>
      </c>
      <c r="I25" s="19">
        <f t="shared" si="2"/>
        <v>395793</v>
      </c>
      <c r="J25" s="19">
        <f t="shared" si="2"/>
        <v>560123</v>
      </c>
      <c r="K25" s="19">
        <f t="shared" si="2"/>
        <v>525003</v>
      </c>
      <c r="L25" s="19">
        <f t="shared" si="2"/>
        <v>596257</v>
      </c>
      <c r="M25" s="19">
        <f t="shared" si="2"/>
        <v>801671</v>
      </c>
      <c r="N25" s="19">
        <f t="shared" si="2"/>
        <v>1298304</v>
      </c>
      <c r="O25" s="17"/>
      <c r="P25" s="17"/>
      <c r="Q25" s="19"/>
    </row>
    <row r="26" spans="1:17" hidden="1" x14ac:dyDescent="0.25">
      <c r="A26" s="8">
        <v>570</v>
      </c>
      <c r="B26" s="9"/>
      <c r="C26" s="10">
        <v>466492</v>
      </c>
      <c r="D26" s="10">
        <v>468478</v>
      </c>
      <c r="E26" s="11">
        <v>383347</v>
      </c>
      <c r="F26" s="10">
        <v>381973</v>
      </c>
      <c r="G26" s="10">
        <v>275907</v>
      </c>
      <c r="H26" s="10">
        <v>227947</v>
      </c>
      <c r="I26" s="10">
        <v>185652</v>
      </c>
      <c r="J26" s="10">
        <v>219936</v>
      </c>
      <c r="K26" s="10">
        <v>171032</v>
      </c>
      <c r="L26" s="10">
        <v>222997</v>
      </c>
      <c r="M26" s="10">
        <v>314906</v>
      </c>
      <c r="N26" s="10">
        <v>361884</v>
      </c>
      <c r="O26" s="17"/>
      <c r="P26" s="17"/>
    </row>
    <row r="27" spans="1:17" s="5" customFormat="1" hidden="1" x14ac:dyDescent="0.25">
      <c r="A27" s="4">
        <v>577</v>
      </c>
      <c r="C27" s="6">
        <v>21030</v>
      </c>
      <c r="D27" s="6">
        <v>21533</v>
      </c>
      <c r="E27" s="7">
        <v>17873</v>
      </c>
      <c r="F27" s="6">
        <v>17338</v>
      </c>
      <c r="G27" s="6">
        <v>11893</v>
      </c>
      <c r="H27" s="6">
        <v>11310</v>
      </c>
      <c r="I27" s="6">
        <v>9463</v>
      </c>
      <c r="J27" s="6">
        <v>8961</v>
      </c>
      <c r="K27" s="6">
        <v>8507</v>
      </c>
      <c r="L27" s="6">
        <v>10001</v>
      </c>
      <c r="M27" s="6">
        <v>14215</v>
      </c>
      <c r="N27" s="6">
        <v>16260</v>
      </c>
      <c r="O27" s="17"/>
      <c r="P27" s="17"/>
      <c r="Q27" s="17">
        <f>SUM(O27:P27)</f>
        <v>0</v>
      </c>
    </row>
    <row r="28" spans="1:17" x14ac:dyDescent="0.25">
      <c r="A28" s="1" t="s">
        <v>17</v>
      </c>
      <c r="B28" s="3"/>
      <c r="C28" s="19">
        <f t="shared" ref="C28:N28" si="3">C26+C27</f>
        <v>487522</v>
      </c>
      <c r="D28" s="19">
        <f t="shared" si="3"/>
        <v>490011</v>
      </c>
      <c r="E28" s="19">
        <f t="shared" si="3"/>
        <v>401220</v>
      </c>
      <c r="F28" s="19">
        <f t="shared" si="3"/>
        <v>399311</v>
      </c>
      <c r="G28" s="19">
        <f t="shared" si="3"/>
        <v>287800</v>
      </c>
      <c r="H28" s="19">
        <f t="shared" si="3"/>
        <v>239257</v>
      </c>
      <c r="I28" s="19">
        <f t="shared" si="3"/>
        <v>195115</v>
      </c>
      <c r="J28" s="19">
        <f t="shared" si="3"/>
        <v>228897</v>
      </c>
      <c r="K28" s="19">
        <f t="shared" si="3"/>
        <v>179539</v>
      </c>
      <c r="L28" s="19">
        <f t="shared" si="3"/>
        <v>232998</v>
      </c>
      <c r="M28" s="19">
        <f t="shared" si="3"/>
        <v>329121</v>
      </c>
      <c r="N28" s="19">
        <f t="shared" si="3"/>
        <v>378144</v>
      </c>
      <c r="O28" s="17"/>
      <c r="P28" s="17"/>
    </row>
    <row r="29" spans="1:17" x14ac:dyDescent="0.25">
      <c r="A29" s="1"/>
      <c r="B29" s="3"/>
    </row>
    <row r="31" spans="1:17" x14ac:dyDescent="0.25">
      <c r="A31">
        <v>503</v>
      </c>
      <c r="C31" s="21">
        <f>C18*G3</f>
        <v>6644664.0971900001</v>
      </c>
      <c r="D31" s="21">
        <f>D18*G3</f>
        <v>4801649.2651700005</v>
      </c>
      <c r="E31" s="21">
        <f>E18*G3</f>
        <v>4347865.1890600007</v>
      </c>
      <c r="F31" s="21">
        <f>F18*G3</f>
        <v>2807379.6821300001</v>
      </c>
      <c r="G31" s="21">
        <f>G18*G3</f>
        <v>1505875.3765400001</v>
      </c>
      <c r="H31" s="21">
        <f>G3*H18</f>
        <v>1259635.8892000001</v>
      </c>
      <c r="I31" s="21">
        <f>I18*G3</f>
        <v>964929.34958000004</v>
      </c>
      <c r="J31" s="21">
        <f>J18*G3</f>
        <v>821482.44050000003</v>
      </c>
      <c r="K31" s="21">
        <f>K18*G3</f>
        <v>903125.6542300001</v>
      </c>
      <c r="L31" s="21">
        <f>L18*G3</f>
        <v>1363385.4633200001</v>
      </c>
      <c r="M31" s="21">
        <f>M18*G3</f>
        <v>2275175.01028</v>
      </c>
      <c r="N31" s="21">
        <f>N18*G3</f>
        <v>4886771.8816300007</v>
      </c>
      <c r="O31" s="21"/>
      <c r="P31" s="21"/>
      <c r="Q31" s="21"/>
    </row>
    <row r="32" spans="1:17" x14ac:dyDescent="0.25">
      <c r="C32" s="21">
        <f>C31/I3</f>
        <v>36.578280360626678</v>
      </c>
      <c r="D32" s="21">
        <f>D31/I3</f>
        <v>26.432648881237068</v>
      </c>
      <c r="E32" s="21">
        <f>E31/I3</f>
        <v>23.934608210353641</v>
      </c>
      <c r="F32" s="21">
        <f>F31/I3</f>
        <v>15.454373552924208</v>
      </c>
      <c r="G32" s="21">
        <f>G31/I3</f>
        <v>8.2897089913903201</v>
      </c>
      <c r="H32" s="21">
        <f>H31/I3</f>
        <v>6.9341826815519445</v>
      </c>
      <c r="I32" s="21">
        <f>I31/I3</f>
        <v>5.3118495925265341</v>
      </c>
      <c r="J32" s="21">
        <f>J31/I3</f>
        <v>4.5221872137446608</v>
      </c>
      <c r="K32" s="21">
        <f>K31/I3</f>
        <v>4.9716257884683142</v>
      </c>
      <c r="L32" s="21">
        <f>L31/I3</f>
        <v>7.5053147890518348</v>
      </c>
      <c r="M32" s="21">
        <f>M31/I3</f>
        <v>12.524634530541244</v>
      </c>
      <c r="N32" s="21">
        <f>N31/I3</f>
        <v>26.901241256165502</v>
      </c>
    </row>
    <row r="34" spans="1:19" x14ac:dyDescent="0.25">
      <c r="A34">
        <v>504</v>
      </c>
      <c r="C34" s="21">
        <f>C21*G5</f>
        <v>3426029.28957</v>
      </c>
      <c r="D34" s="21">
        <f>D21*G5</f>
        <v>2534208.42558</v>
      </c>
      <c r="E34" s="21">
        <f>E21*G5</f>
        <v>2216455.03314</v>
      </c>
      <c r="F34" s="21">
        <f>F21*G5</f>
        <v>1494974.3337300001</v>
      </c>
      <c r="G34" s="21">
        <f>G21*G5</f>
        <v>879771.53994000005</v>
      </c>
      <c r="H34" s="21">
        <f>H21*G5</f>
        <v>788006.44308</v>
      </c>
      <c r="I34" s="21">
        <f>I21*G5</f>
        <v>669009.66405000002</v>
      </c>
      <c r="J34" s="21">
        <f>J21*G5</f>
        <v>610509.88688999997</v>
      </c>
      <c r="K34" s="21">
        <f>K21*G5</f>
        <v>664318.38905999996</v>
      </c>
      <c r="L34" s="21">
        <f>L21*G5</f>
        <v>825977.95808999997</v>
      </c>
      <c r="M34" s="21">
        <f>M21*G5</f>
        <v>1162600.4264700001</v>
      </c>
      <c r="N34" s="21">
        <f>N21*G5</f>
        <v>2367907.7045100001</v>
      </c>
    </row>
    <row r="35" spans="1:19" x14ac:dyDescent="0.25">
      <c r="C35" s="21">
        <f>C34/I5</f>
        <v>134.56517241044776</v>
      </c>
      <c r="D35" s="21">
        <f>D34/I5</f>
        <v>99.536858820895517</v>
      </c>
      <c r="E35" s="21">
        <f>E34/I5</f>
        <v>87.056364223880593</v>
      </c>
      <c r="F35" s="21">
        <f>F34/I5</f>
        <v>58.718551992537314</v>
      </c>
      <c r="G35" s="21">
        <f>G34/I5</f>
        <v>34.555048701492538</v>
      </c>
      <c r="H35" s="21">
        <f>H34/I5</f>
        <v>30.950763671641791</v>
      </c>
      <c r="I35" s="21">
        <f>I34/I5</f>
        <v>26.276891753731345</v>
      </c>
      <c r="J35" s="21">
        <f>J34/I5</f>
        <v>23.979178589552237</v>
      </c>
      <c r="K35" s="21">
        <f>K34/I5</f>
        <v>26.09263114925373</v>
      </c>
      <c r="L35" s="21">
        <f>L34/I5</f>
        <v>32.44218217164179</v>
      </c>
      <c r="M35" s="21">
        <f>M34/I5</f>
        <v>45.663803082089558</v>
      </c>
      <c r="N35" s="21">
        <f>N34/I5</f>
        <v>93.005015888059702</v>
      </c>
    </row>
    <row r="37" spans="1:19" x14ac:dyDescent="0.25">
      <c r="A37">
        <v>505</v>
      </c>
      <c r="C37" s="21">
        <f>C22*G7</f>
        <v>217441.24147393895</v>
      </c>
      <c r="D37" s="21">
        <f>G7*D22</f>
        <v>184630.07391313874</v>
      </c>
      <c r="E37" s="21">
        <f>E22*G7</f>
        <v>173634.25863065827</v>
      </c>
      <c r="F37" s="21">
        <f>F22*G7</f>
        <v>126159.51711296328</v>
      </c>
      <c r="G37" s="21">
        <f>G22*G7</f>
        <v>91727.905916374657</v>
      </c>
      <c r="H37" s="21">
        <f>H22*G7</f>
        <v>82696.1672118571</v>
      </c>
      <c r="I37" s="21">
        <f>I22*G7</f>
        <v>66510.016983292575</v>
      </c>
      <c r="J37" s="21">
        <f>J22*G7</f>
        <v>70463.331853162221</v>
      </c>
      <c r="K37" s="21">
        <f>K22*G7</f>
        <v>91467.36514582856</v>
      </c>
      <c r="L37" s="21">
        <f>L22*G7</f>
        <v>155889.39873888838</v>
      </c>
      <c r="M37" s="21">
        <f>M22*G7</f>
        <v>134455.56826269344</v>
      </c>
      <c r="N37" s="21">
        <f>N22*G7</f>
        <v>187879.0070816162</v>
      </c>
    </row>
    <row r="38" spans="1:19" x14ac:dyDescent="0.25">
      <c r="C38" s="21">
        <f>C37/I7</f>
        <v>482.13135581804647</v>
      </c>
      <c r="D38" s="21">
        <f>D37/I7</f>
        <v>409.37932131516351</v>
      </c>
      <c r="E38" s="21">
        <f>E37/I7</f>
        <v>384.99835616553941</v>
      </c>
      <c r="F38" s="21">
        <f>F37/I7</f>
        <v>279.73285390900946</v>
      </c>
      <c r="G38" s="21">
        <f>G37/I7</f>
        <v>203.38781799639614</v>
      </c>
      <c r="H38" s="21">
        <f>H37/I7</f>
        <v>183.36178982673414</v>
      </c>
      <c r="I38" s="21">
        <f>I37/I7</f>
        <v>147.47232147071523</v>
      </c>
      <c r="J38" s="21">
        <f>J37/I7</f>
        <v>156.23798637064795</v>
      </c>
      <c r="K38" s="21">
        <f>K37/I7</f>
        <v>202.81012227456443</v>
      </c>
      <c r="L38" s="21">
        <f>L37/I7</f>
        <v>345.6527688223689</v>
      </c>
      <c r="M38" s="21">
        <f>M37/I7</f>
        <v>298.12764581528478</v>
      </c>
      <c r="N38" s="21">
        <f>N37/I7</f>
        <v>416.58316426078983</v>
      </c>
    </row>
    <row r="39" spans="1:19" x14ac:dyDescent="0.2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9" x14ac:dyDescent="0.25">
      <c r="A40">
        <v>511</v>
      </c>
      <c r="C40" s="21">
        <f>C25*G9</f>
        <v>176503.0317342823</v>
      </c>
      <c r="D40" s="21">
        <f>D25*G9</f>
        <v>142285.8231163384</v>
      </c>
      <c r="E40" s="21">
        <f>E25*G9</f>
        <v>176382.35534496506</v>
      </c>
      <c r="F40" s="21">
        <f>F25*G9</f>
        <v>109211.52652693827</v>
      </c>
      <c r="G40" s="21">
        <f>G25*G9</f>
        <v>66637.477948775268</v>
      </c>
      <c r="H40" s="21">
        <f>H25*G9</f>
        <v>72720.367633185131</v>
      </c>
      <c r="I40" s="21">
        <f>I25*G9</f>
        <v>47954.688912690588</v>
      </c>
      <c r="J40" s="21">
        <f>J25*G9</f>
        <v>67865.081539701278</v>
      </c>
      <c r="K40" s="21">
        <f>K25*G9</f>
        <v>63609.906044900483</v>
      </c>
      <c r="L40" s="21">
        <f>L25*G9</f>
        <v>72243.114322421447</v>
      </c>
      <c r="M40" s="21">
        <f>M25*G9</f>
        <v>97131.286847734998</v>
      </c>
      <c r="N40" s="21">
        <f>N25*G9</f>
        <v>157303.85437362926</v>
      </c>
      <c r="O40" s="21"/>
      <c r="P40" s="21"/>
      <c r="Q40" s="21"/>
      <c r="R40" s="21"/>
    </row>
    <row r="41" spans="1:19" x14ac:dyDescent="0.25">
      <c r="C41" s="21">
        <f>C40/I9</f>
        <v>2052.3608341195618</v>
      </c>
      <c r="D41" s="21">
        <f>D40/I9</f>
        <v>1654.4863153062606</v>
      </c>
      <c r="E41" s="21">
        <f>E40/I9</f>
        <v>2050.9576202902913</v>
      </c>
      <c r="F41" s="21">
        <f>F40/I9</f>
        <v>1269.9014712434682</v>
      </c>
      <c r="G41" s="21">
        <f>G40/I9</f>
        <v>774.85439475320084</v>
      </c>
      <c r="H41" s="21">
        <f>H40/I9</f>
        <v>845.5856701533155</v>
      </c>
      <c r="I41" s="21">
        <f>I40/I9</f>
        <v>557.61266177547191</v>
      </c>
      <c r="J41" s="21">
        <f>J40/I9</f>
        <v>789.12885511280558</v>
      </c>
      <c r="K41" s="21">
        <f>K40/I9</f>
        <v>739.65007028954051</v>
      </c>
      <c r="L41" s="21">
        <f>L40/I9</f>
        <v>840.03621305141212</v>
      </c>
      <c r="M41" s="21">
        <f>M40/I9</f>
        <v>1129.4335679969186</v>
      </c>
      <c r="N41" s="21">
        <f>N40/I9</f>
        <v>1829.1145857398751</v>
      </c>
    </row>
    <row r="43" spans="1:19" x14ac:dyDescent="0.25">
      <c r="A43">
        <v>570</v>
      </c>
      <c r="C43" s="21">
        <f>C28*G11</f>
        <v>28327.508826126996</v>
      </c>
      <c r="D43" s="21">
        <f>D28*G11</f>
        <v>28472.13239074199</v>
      </c>
      <c r="E43" s="21">
        <f>E28*G11</f>
        <v>23312.923501336707</v>
      </c>
      <c r="F43" s="21">
        <f>F28*G11</f>
        <v>23202.000887897568</v>
      </c>
      <c r="G43" s="21">
        <f>G28*G11</f>
        <v>16722.644393810639</v>
      </c>
      <c r="H43" s="21">
        <f>H28*G11</f>
        <v>13902.049095656539</v>
      </c>
      <c r="I43" s="21">
        <f>I28*G11</f>
        <v>11337.174290821275</v>
      </c>
      <c r="J43" s="21">
        <f>J28*G11</f>
        <v>13300.080381549942</v>
      </c>
      <c r="K43" s="21">
        <f>K28*G11</f>
        <v>10432.129436484949</v>
      </c>
      <c r="L43" s="21">
        <f>L28*G11</f>
        <v>13538.36934839851</v>
      </c>
      <c r="M43" s="21">
        <f>M28*G11</f>
        <v>19123.604744737146</v>
      </c>
      <c r="N43" s="21">
        <f>N28*G11</f>
        <v>21972.090485243676</v>
      </c>
      <c r="O43" s="21"/>
      <c r="P43" s="21"/>
      <c r="Q43" s="21"/>
      <c r="R43" s="21"/>
      <c r="S43" s="21"/>
    </row>
    <row r="44" spans="1:19" x14ac:dyDescent="0.25">
      <c r="C44" s="21">
        <f>C43/I11</f>
        <v>2832.7508826126996</v>
      </c>
      <c r="D44" s="21">
        <f>D43/I11</f>
        <v>2847.213239074199</v>
      </c>
      <c r="E44" s="21">
        <f>E43/I11</f>
        <v>2331.2923501336709</v>
      </c>
      <c r="F44" s="21">
        <f>F43/I11</f>
        <v>2320.2000887897566</v>
      </c>
      <c r="G44" s="21">
        <f>G43/I11</f>
        <v>1672.2644393810638</v>
      </c>
      <c r="H44" s="21">
        <f>H43/I11</f>
        <v>1390.2049095656539</v>
      </c>
      <c r="I44" s="21">
        <f>I43/I11</f>
        <v>1133.7174290821274</v>
      </c>
      <c r="J44" s="21">
        <f>J43/I11</f>
        <v>1330.0080381549942</v>
      </c>
      <c r="K44" s="21">
        <f>K43/I11</f>
        <v>1043.212943648495</v>
      </c>
      <c r="L44" s="21">
        <f>L43/I11</f>
        <v>1353.836934839851</v>
      </c>
      <c r="M44" s="21">
        <f>M43/I11</f>
        <v>1912.3604744737145</v>
      </c>
      <c r="N44" s="21">
        <f>N43/I11</f>
        <v>2197.2090485243675</v>
      </c>
    </row>
  </sheetData>
  <pageMargins left="0.7" right="0.7" top="0.75" bottom="0.75" header="0.3" footer="0.3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D6FECE5C8FA7409894934ACB0820DA" ma:contentTypeVersion="92" ma:contentTypeDescription="" ma:contentTypeScope="" ma:versionID="fa51a4c2d61fdbb3cddb4e887d4854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170855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654E9A4-55C9-4255-93E1-4162E9A635DE}"/>
</file>

<file path=customXml/itemProps2.xml><?xml version="1.0" encoding="utf-8"?>
<ds:datastoreItem xmlns:ds="http://schemas.openxmlformats.org/officeDocument/2006/customXml" ds:itemID="{CD7E1038-858A-4199-B696-7E935D6C0CFC}"/>
</file>

<file path=customXml/itemProps3.xml><?xml version="1.0" encoding="utf-8"?>
<ds:datastoreItem xmlns:ds="http://schemas.openxmlformats.org/officeDocument/2006/customXml" ds:itemID="{9199C60A-FC5F-4E64-9D92-63B0D6AD11C1}"/>
</file>

<file path=customXml/itemProps4.xml><?xml version="1.0" encoding="utf-8"?>
<ds:datastoreItem xmlns:ds="http://schemas.openxmlformats.org/officeDocument/2006/customXml" ds:itemID="{976CCB82-9DC8-4FB5-9D48-D493C9029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Rule 21 Decoupling Work Paper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Gross</dc:creator>
  <cp:lastModifiedBy>Cascade Natural Gas</cp:lastModifiedBy>
  <cp:lastPrinted>2017-07-28T17:48:26Z</cp:lastPrinted>
  <dcterms:created xsi:type="dcterms:W3CDTF">2017-07-27T21:42:27Z</dcterms:created>
  <dcterms:modified xsi:type="dcterms:W3CDTF">2017-07-28T17:48:59Z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0x0101006E56B4D1795A2E4DB2F0B01679ED314A006AD6FECE5C8FA7409894934ACB0820DA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